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4050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'総括表'!$A$1:$K$24</definedName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F7" authorId="0">
      <text>
        <r>
          <rPr>
            <sz val="14"/>
            <rFont val="MS P ゴシック"/>
            <family val="3"/>
          </rPr>
          <t>前年度の数値を転記</t>
        </r>
      </text>
    </comment>
    <comment ref="E9" authorId="0">
      <text>
        <r>
          <rPr>
            <sz val="14"/>
            <rFont val="MS P ゴシック"/>
            <family val="3"/>
          </rPr>
          <t>前年度の数値を転記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F3" authorId="0">
      <text>
        <r>
          <rPr>
            <sz val="14"/>
            <rFont val="MS P ゴシック"/>
            <family val="3"/>
          </rPr>
          <t>第69表　
010行
総数：（１）列
免未：（２）列
免超：（３）列</t>
        </r>
      </text>
    </comment>
    <comment ref="I3" authorId="0">
      <text>
        <r>
          <rPr>
            <sz val="14"/>
            <rFont val="MS P ゴシック"/>
            <family val="3"/>
          </rPr>
          <t>第69表　
020行
総数：（１）列
免未：（２）列
免超：（３）列</t>
        </r>
      </text>
    </comment>
    <comment ref="C3" authorId="0">
      <text>
        <r>
          <rPr>
            <sz val="14"/>
            <rFont val="MS P ゴシック"/>
            <family val="3"/>
          </rPr>
          <t>計算式あり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C5" authorId="0">
      <text>
        <r>
          <rPr>
            <sz val="10"/>
            <rFont val="MS P ゴシック"/>
            <family val="3"/>
          </rPr>
          <t>第70表　010行
決定価格：（１）列
課税標準額：（２）列
うち特例適用：（３）列</t>
        </r>
      </text>
    </comment>
    <comment ref="F5" authorId="0">
      <text>
        <r>
          <rPr>
            <sz val="10"/>
            <rFont val="MS P ゴシック"/>
            <family val="3"/>
          </rPr>
          <t>第70表　020行
決定価格：（１）列
課税標準額：（２）列
うち特例適用：（３）列</t>
        </r>
      </text>
    </comment>
    <comment ref="I5" authorId="0">
      <text>
        <r>
          <rPr>
            <sz val="10"/>
            <rFont val="MS P ゴシック"/>
            <family val="3"/>
          </rPr>
          <t>第70表　030行
決定価格：（１）列
課税標準額：（２）列
うち特例適用：（３）列</t>
        </r>
      </text>
    </comment>
    <comment ref="L5" authorId="0">
      <text>
        <r>
          <rPr>
            <sz val="10"/>
            <rFont val="MS P ゴシック"/>
            <family val="3"/>
          </rPr>
          <t>第70表　040行
決定価格：（１）列
課税標準額：（２）列
うち特例適用：（３）列</t>
        </r>
      </text>
    </comment>
    <comment ref="O5" authorId="0">
      <text>
        <r>
          <rPr>
            <sz val="10"/>
            <rFont val="MS P ゴシック"/>
            <family val="3"/>
          </rPr>
          <t>第70表　050行
決定価格：（１）列
課税標準額：（２）列
うち特例適用：（３）列</t>
        </r>
      </text>
    </comment>
    <comment ref="T5" authorId="0">
      <text>
        <r>
          <rPr>
            <sz val="10"/>
            <rFont val="MS P ゴシック"/>
            <family val="3"/>
          </rPr>
          <t>第70表　060行
決定価格：（１）列
課税標準額：（２）列
うち特例適用：（３）列</t>
        </r>
      </text>
    </comment>
    <comment ref="W5" authorId="0">
      <text>
        <r>
          <rPr>
            <sz val="10"/>
            <rFont val="MS P ゴシック"/>
            <family val="3"/>
          </rPr>
          <t>第70表　070行
決定価格：（１）列
課税標準額：（２）列
うち特例適用：（３）列</t>
        </r>
      </text>
    </comment>
    <comment ref="Z5" authorId="0">
      <text>
        <r>
          <rPr>
            <sz val="10"/>
            <rFont val="MS P ゴシック"/>
            <family val="3"/>
          </rPr>
          <t>第70表　080行
決定価格：（１）列
課税標準額：（２）列</t>
        </r>
      </text>
    </comment>
    <comment ref="AB5" authorId="0">
      <text>
        <r>
          <rPr>
            <sz val="10"/>
            <rFont val="MS P ゴシック"/>
            <family val="3"/>
          </rPr>
          <t>第70表　090行
決定価格：（１）列
課税標準額：（２）列</t>
        </r>
      </text>
    </comment>
    <comment ref="AD5" authorId="0">
      <text>
        <r>
          <rPr>
            <sz val="10"/>
            <rFont val="MS P ゴシック"/>
            <family val="3"/>
          </rPr>
          <t>第70表　100行
決定価格：（１）列
課税標準額：（２）列</t>
        </r>
      </text>
    </comment>
    <comment ref="AF4" authorId="0">
      <text>
        <r>
          <rPr>
            <sz val="10"/>
            <rFont val="MS P ゴシック"/>
            <family val="3"/>
          </rPr>
          <t>第70表　120行
決定価格：（１）列
課税標準額：（２）列</t>
        </r>
      </text>
    </comment>
  </commentList>
</comments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<sst xmlns="http://schemas.openxmlformats.org/spreadsheetml/2006/main" count="202" uniqueCount="121">
  <si>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</si>
  <si>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</si>
  <si>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</si>
  <si>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</si>
  <si>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</si>
  <si>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</si>
  <si>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</si>
  <si>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</si>
  <si>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</si>
  <si>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</si>
  <si>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</si>
  <si>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</si>
  <si>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</si>
  <si>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</si>
  <si>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</si>
  <si>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</si>
  <si>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</si>
  <si>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</si>
  <si>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</si>
  <si>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</si>
  <si>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</si>
  <si>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</si>
  <si>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</si>
  <si>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</si>
  <si>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</si>
  <si>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</si>
  <si>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</si>
  <si>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</si>
  <si>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</si>
  <si>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</si>
  <si>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</si>
  <si>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</si>
  <si>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</si>
  <si>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</si>
  <si>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</si>
  <si>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</si>
  <si>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</si>
  <si>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</si>
  <si>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</si>
  <si>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</si>
  <si>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</si>
  <si>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</si>
  <si>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</si>
  <si>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</si>
  <si>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</si>
  <si>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</si>
  <si>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</si>
  <si>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</si>
  <si>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</si>
  <si>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</si>
  <si>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</si>
  <si>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</si>
  <si>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</si>
  <si>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</si>
  <si>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</si>
  <si>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</si>
  <si>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</si>
  <si>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</si>
  <si>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</si>
  <si>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</si>
  <si>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</si>
  <si>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</si>
  <si>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</si>
  <si>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</si>
  <si>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</si>
  <si>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</si>
  <si>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</si>
  <si>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</si>
  <si>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</si>
  <si>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</si>
  <si>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</si>
  <si>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</si>
  <si>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</si>
  <si>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</si>
  <si>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</si>
  <si>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</si>
  <si>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</si>
  <si>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</si>
  <si>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</si>
  <si>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</si>
  <si>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</si>
  <si>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</si>
  <si>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</si>
  <si>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</si>
  <si>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</si>
  <si>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</si>
  <si>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</si>
  <si>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</si>
  <si>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</si>
  <si>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</si>
  <si>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</si>
  <si>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</si>
  <si>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</si>
  <si>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</si>
  <si>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</si>
  <si>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</si>
  <si>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</si>
  <si>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</si>
  <si>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</si>
  <si>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</si>
  <si>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</si>
  <si>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</si>
  <si>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</si>
  <si>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</si>
  <si>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</si>
  <si>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</si>
  <si>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</si>
  <si>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</si>
  <si>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</si>
  <si>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</si>
  <si>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</si>
  <si>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</si>
  <si>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</si>
  <si>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</si>
  <si>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</si>
  <si>
    <r>
      <t>令和</t>
    </r>
    <r>
      <rPr>
        <b/>
        <sz val="16"/>
        <color indexed="10"/>
        <rFont val="ＭＳ Ｐゴシック"/>
        <family val="3"/>
      </rPr>
      <t>２</t>
    </r>
    <r>
      <rPr>
        <b/>
        <sz val="16"/>
        <rFont val="ＭＳ Ｐゴシック"/>
        <family val="3"/>
      </rPr>
      <t>年度償却資産に関する概要調書報告書</t>
    </r>
  </si>
  <si>
    <r>
      <t>R</t>
    </r>
    <r>
      <rPr>
        <sz val="12"/>
        <color indexed="10"/>
        <rFont val="ＭＳ Ｐゴシック"/>
        <family val="3"/>
      </rPr>
      <t>02</t>
    </r>
    <r>
      <rPr>
        <sz val="12"/>
        <rFont val="ＭＳ Ｐゴシック"/>
        <family val="3"/>
      </rPr>
      <t>総数
（イ）（人）</t>
    </r>
  </si>
  <si>
    <r>
      <t>H</t>
    </r>
    <r>
      <rPr>
        <sz val="12"/>
        <color indexed="10"/>
        <rFont val="ＭＳ Ｐゴシック"/>
        <family val="3"/>
      </rPr>
      <t>31</t>
    </r>
    <r>
      <rPr>
        <sz val="12"/>
        <rFont val="ＭＳ Ｐゴシック"/>
        <family val="3"/>
      </rPr>
      <t>総数
（ニ）（人）</t>
    </r>
  </si>
  <si>
    <r>
      <t>R</t>
    </r>
    <r>
      <rPr>
        <sz val="11"/>
        <color indexed="10"/>
        <rFont val="ＭＳ Ｐゴシック"/>
        <family val="3"/>
      </rPr>
      <t>02</t>
    </r>
    <r>
      <rPr>
        <sz val="11"/>
        <rFont val="ＭＳ Ｐゴシック"/>
        <family val="3"/>
      </rPr>
      <t xml:space="preserve">
決定価格</t>
    </r>
  </si>
  <si>
    <r>
      <t>R</t>
    </r>
    <r>
      <rPr>
        <sz val="11"/>
        <color indexed="10"/>
        <rFont val="ＭＳ Ｐゴシック"/>
        <family val="3"/>
      </rPr>
      <t>02</t>
    </r>
    <r>
      <rPr>
        <sz val="11"/>
        <rFont val="ＭＳ Ｐゴシック"/>
        <family val="3"/>
      </rPr>
      <t xml:space="preserve">
課税標準額</t>
    </r>
  </si>
  <si>
    <r>
      <t>H</t>
    </r>
    <r>
      <rPr>
        <sz val="11"/>
        <color indexed="10"/>
        <rFont val="ＭＳ Ｐゴシック"/>
        <family val="3"/>
      </rPr>
      <t>31</t>
    </r>
    <r>
      <rPr>
        <sz val="11"/>
        <rFont val="ＭＳ Ｐゴシック"/>
        <family val="3"/>
      </rPr>
      <t xml:space="preserve">
課税標準額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</si>
</sst>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b/>
      <sz val="16"/>
      <name val="ＭＳ Ｐゴシック"/>
      <family val="3"/>
    </font>
    <font>
      <sz val="14"/>
      <name val="MS P 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61" applyNumberFormat="1">
      <alignment vertical="center"/>
      <protection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horizontal="center" vertical="distributed"/>
    </xf>
    <xf numFmtId="38" fontId="9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8" fillId="0" borderId="0" xfId="48" applyFont="1" applyBorder="1" applyAlignment="1">
      <alignment horizontal="center" vertical="distributed"/>
    </xf>
    <xf numFmtId="38" fontId="8" fillId="33" borderId="10" xfId="48" applyFont="1" applyFill="1" applyBorder="1" applyAlignment="1">
      <alignment horizontal="center" vertical="distributed" wrapText="1"/>
    </xf>
    <xf numFmtId="38" fontId="8" fillId="0" borderId="10" xfId="48" applyFont="1" applyBorder="1" applyAlignment="1">
      <alignment horizontal="right" vertical="distributed"/>
    </xf>
    <xf numFmtId="38" fontId="8" fillId="0" borderId="0" xfId="48" applyFont="1" applyBorder="1" applyAlignment="1">
      <alignment horizontal="right" vertical="distributed"/>
    </xf>
    <xf numFmtId="38" fontId="8" fillId="0" borderId="0" xfId="48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33" borderId="10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38" fontId="0" fillId="0" borderId="11" xfId="48" applyFont="1" applyFill="1" applyBorder="1" applyAlignment="1">
      <alignment vertical="center"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38" fontId="0" fillId="0" borderId="12" xfId="48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vertical="center"/>
    </xf>
    <xf numFmtId="0" fontId="0" fillId="34" borderId="14" xfId="60" applyFont="1" applyFill="1" applyBorder="1" applyAlignment="1">
      <alignment vertical="center"/>
      <protection/>
    </xf>
    <xf numFmtId="0" fontId="0" fillId="34" borderId="15" xfId="60" applyFont="1" applyFill="1" applyBorder="1" applyAlignment="1">
      <alignment horizontal="distributed" vertical="center"/>
      <protection/>
    </xf>
    <xf numFmtId="38" fontId="0" fillId="34" borderId="10" xfId="48" applyFont="1" applyFill="1" applyBorder="1" applyAlignment="1">
      <alignment vertical="center"/>
    </xf>
    <xf numFmtId="0" fontId="0" fillId="0" borderId="16" xfId="60" applyFont="1" applyFill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38" fontId="0" fillId="0" borderId="16" xfId="48" applyFont="1" applyFill="1" applyBorder="1" applyAlignment="1">
      <alignment vertical="center"/>
    </xf>
    <xf numFmtId="0" fontId="0" fillId="0" borderId="17" xfId="60" applyFont="1" applyFill="1" applyBorder="1" applyAlignment="1">
      <alignment vertical="center"/>
      <protection/>
    </xf>
    <xf numFmtId="38" fontId="0" fillId="34" borderId="10" xfId="60" applyNumberFormat="1" applyFont="1" applyFill="1" applyBorder="1" applyAlignment="1">
      <alignment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3" borderId="19" xfId="60" applyFont="1" applyFill="1" applyBorder="1" applyAlignment="1">
      <alignment horizontal="distributed" vertical="center"/>
      <protection/>
    </xf>
    <xf numFmtId="38" fontId="0" fillId="33" borderId="20" xfId="6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distributed" vertical="center"/>
    </xf>
    <xf numFmtId="3" fontId="0" fillId="34" borderId="15" xfId="0" applyNumberFormat="1" applyFont="1" applyFill="1" applyBorder="1" applyAlignment="1">
      <alignment horizontal="distributed"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34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9" fontId="8" fillId="0" borderId="10" xfId="61" applyNumberFormat="1" applyFont="1" applyBorder="1">
      <alignment vertical="center"/>
      <protection/>
    </xf>
    <xf numFmtId="179" fontId="8" fillId="0" borderId="10" xfId="0" applyNumberFormat="1" applyFont="1" applyBorder="1" applyAlignment="1">
      <alignment horizontal="right" vertical="center"/>
    </xf>
    <xf numFmtId="38" fontId="8" fillId="0" borderId="10" xfId="48" applyFont="1" applyBorder="1" applyAlignment="1">
      <alignment vertical="center"/>
    </xf>
    <xf numFmtId="38" fontId="8" fillId="35" borderId="14" xfId="48" applyFont="1" applyFill="1" applyBorder="1" applyAlignment="1">
      <alignment vertical="center"/>
    </xf>
    <xf numFmtId="38" fontId="8" fillId="35" borderId="15" xfId="48" applyFont="1" applyFill="1" applyBorder="1" applyAlignment="1">
      <alignment vertical="center"/>
    </xf>
    <xf numFmtId="181" fontId="8" fillId="0" borderId="10" xfId="48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4" xfId="61" applyNumberFormat="1" applyFont="1" applyBorder="1">
      <alignment vertical="center"/>
      <protection/>
    </xf>
    <xf numFmtId="38" fontId="8" fillId="0" borderId="14" xfId="48" applyFont="1" applyBorder="1" applyAlignment="1">
      <alignment vertical="center"/>
    </xf>
    <xf numFmtId="181" fontId="8" fillId="0" borderId="14" xfId="48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distributed"/>
    </xf>
    <xf numFmtId="38" fontId="8" fillId="33" borderId="23" xfId="48" applyFont="1" applyFill="1" applyBorder="1" applyAlignment="1">
      <alignment horizontal="center" vertical="distributed"/>
    </xf>
    <xf numFmtId="181" fontId="8" fillId="0" borderId="14" xfId="61" applyNumberFormat="1" applyFont="1" applyBorder="1">
      <alignment vertical="center"/>
      <protection/>
    </xf>
    <xf numFmtId="181" fontId="8" fillId="0" borderId="10" xfId="48" applyNumberFormat="1" applyFont="1" applyBorder="1" applyAlignment="1">
      <alignment horizontal="right" vertical="distributed"/>
    </xf>
    <xf numFmtId="0" fontId="0" fillId="33" borderId="20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9" fontId="8" fillId="36" borderId="10" xfId="0" applyNumberFormat="1" applyFont="1" applyFill="1" applyBorder="1" applyAlignment="1">
      <alignment vertical="center"/>
    </xf>
    <xf numFmtId="181" fontId="8" fillId="36" borderId="14" xfId="61" applyNumberFormat="1" applyFont="1" applyFill="1" applyBorder="1">
      <alignment vertical="center"/>
      <protection/>
    </xf>
    <xf numFmtId="38" fontId="8" fillId="0" borderId="20" xfId="48" applyFont="1" applyFill="1" applyBorder="1" applyAlignment="1">
      <alignment horizontal="right" vertical="distributed"/>
    </xf>
    <xf numFmtId="0" fontId="0" fillId="37" borderId="20" xfId="0" applyFill="1" applyBorder="1" applyAlignment="1">
      <alignment horizontal="center" vertical="center"/>
    </xf>
    <xf numFmtId="38" fontId="8" fillId="37" borderId="21" xfId="48" applyFont="1" applyFill="1" applyBorder="1" applyAlignment="1">
      <alignment horizontal="center" vertical="center" wrapText="1"/>
    </xf>
    <xf numFmtId="38" fontId="8" fillId="37" borderId="20" xfId="48" applyFont="1" applyFill="1" applyBorder="1" applyAlignment="1">
      <alignment horizontal="center" vertical="center" wrapText="1"/>
    </xf>
    <xf numFmtId="38" fontId="8" fillId="33" borderId="21" xfId="48" applyFont="1" applyFill="1" applyBorder="1" applyAlignment="1">
      <alignment horizontal="center" vertical="center" wrapText="1"/>
    </xf>
    <xf numFmtId="38" fontId="8" fillId="33" borderId="20" xfId="48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38" fontId="10" fillId="33" borderId="25" xfId="48" applyFont="1" applyFill="1" applyBorder="1" applyAlignment="1">
      <alignment horizontal="center" vertical="center"/>
    </xf>
    <xf numFmtId="38" fontId="10" fillId="33" borderId="26" xfId="48" applyFont="1" applyFill="1" applyBorder="1" applyAlignment="1">
      <alignment horizontal="center" vertical="center"/>
    </xf>
    <xf numFmtId="38" fontId="10" fillId="33" borderId="27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38" fontId="8" fillId="33" borderId="29" xfId="48" applyFont="1" applyFill="1" applyBorder="1" applyAlignment="1">
      <alignment horizontal="center" vertical="center" wrapText="1"/>
    </xf>
    <xf numFmtId="38" fontId="8" fillId="33" borderId="18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 horizontal="center" vertical="center" textRotation="255" wrapText="1"/>
    </xf>
    <xf numFmtId="0" fontId="0" fillId="34" borderId="20" xfId="0" applyFill="1" applyBorder="1" applyAlignment="1">
      <alignment horizontal="center" vertical="center" textRotation="255" wrapText="1"/>
    </xf>
    <xf numFmtId="38" fontId="14" fillId="0" borderId="0" xfId="48" applyFont="1" applyAlignment="1" quotePrefix="1">
      <alignment horizontal="center" vertical="center"/>
    </xf>
    <xf numFmtId="38" fontId="14" fillId="0" borderId="0" xfId="48" applyFont="1" applyAlignment="1">
      <alignment horizontal="center" vertical="center"/>
    </xf>
    <xf numFmtId="38" fontId="0" fillId="34" borderId="14" xfId="48" applyFont="1" applyFill="1" applyBorder="1" applyAlignment="1">
      <alignment horizontal="distributed" vertical="distributed"/>
    </xf>
    <xf numFmtId="38" fontId="0" fillId="34" borderId="15" xfId="48" applyFont="1" applyFill="1" applyBorder="1" applyAlignment="1">
      <alignment horizontal="distributed" vertical="distributed"/>
    </xf>
    <xf numFmtId="0" fontId="0" fillId="33" borderId="2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179" fontId="8" fillId="0" borderId="14" xfId="61" applyNumberFormat="1" applyFont="1" applyBorder="1" applyAlignment="1">
      <alignment horizontal="right" vertical="center"/>
      <protection/>
    </xf>
    <xf numFmtId="179" fontId="8" fillId="0" borderId="15" xfId="61" applyNumberFormat="1" applyFont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9" fontId="8" fillId="35" borderId="14" xfId="0" applyNumberFormat="1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179" fontId="8" fillId="35" borderId="14" xfId="61" applyNumberFormat="1" applyFont="1" applyFill="1" applyBorder="1" applyAlignment="1">
      <alignment horizontal="right" vertical="center"/>
      <protection/>
    </xf>
    <xf numFmtId="179" fontId="8" fillId="35" borderId="15" xfId="61" applyNumberFormat="1" applyFont="1" applyFill="1" applyBorder="1" applyAlignment="1">
      <alignment horizontal="right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left" vertical="center" wrapText="1"/>
      <protection/>
    </xf>
    <xf numFmtId="0" fontId="0" fillId="33" borderId="31" xfId="60" applyFont="1" applyFill="1" applyBorder="1" applyAlignment="1">
      <alignment horizontal="left" vertical="center"/>
      <protection/>
    </xf>
    <xf numFmtId="0" fontId="0" fillId="33" borderId="10" xfId="60" applyFont="1" applyFill="1" applyBorder="1" applyAlignment="1">
      <alignment horizontal="center" vertical="center" textRotation="255"/>
      <protection/>
    </xf>
    <xf numFmtId="3" fontId="0" fillId="33" borderId="32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/>
    </xf>
    <xf numFmtId="3" fontId="0" fillId="33" borderId="34" xfId="0" applyNumberFormat="1" applyFont="1" applyFill="1" applyBorder="1" applyAlignment="1">
      <alignment horizontal="left" vertical="justify"/>
    </xf>
    <xf numFmtId="3" fontId="0" fillId="33" borderId="21" xfId="0" applyNumberFormat="1" applyFont="1" applyFill="1" applyBorder="1" applyAlignment="1">
      <alignment horizontal="center" vertical="distributed" textRotation="255"/>
    </xf>
    <xf numFmtId="3" fontId="0" fillId="33" borderId="24" xfId="0" applyNumberFormat="1" applyFont="1" applyFill="1" applyBorder="1" applyAlignment="1">
      <alignment horizontal="center" vertical="distributed" textRotation="255"/>
    </xf>
    <xf numFmtId="3" fontId="0" fillId="33" borderId="20" xfId="0" applyNumberFormat="1" applyFont="1" applyFill="1" applyBorder="1" applyAlignment="1">
      <alignment horizontal="center" vertical="distributed" textRotation="255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8" borderId="29" xfId="0" applyNumberFormat="1" applyFont="1" applyFill="1" applyBorder="1" applyAlignment="1">
      <alignment horizontal="center" vertical="center"/>
    </xf>
    <xf numFmtId="3" fontId="0" fillId="38" borderId="23" xfId="0" applyNumberFormat="1" applyFont="1" applyFill="1" applyBorder="1" applyAlignment="1">
      <alignment horizontal="center" vertical="center"/>
    </xf>
    <xf numFmtId="3" fontId="0" fillId="38" borderId="18" xfId="0" applyNumberFormat="1" applyFont="1" applyFill="1" applyBorder="1" applyAlignment="1">
      <alignment horizontal="center" vertical="center"/>
    </xf>
    <xf numFmtId="3" fontId="0" fillId="38" borderId="19" xfId="0" applyNumberFormat="1" applyFont="1" applyFill="1" applyBorder="1" applyAlignment="1">
      <alignment horizontal="center" vertical="center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家屋" xfId="60"/>
    <cellStyle name="標準_総括表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152400</xdr:rowOff>
    </xdr:from>
    <xdr:to>
      <xdr:col>10</xdr:col>
      <xdr:colOff>523875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1658600" y="447675"/>
          <a:ext cx="952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tabSelected="1" view="pageBreakPreview" zoomScale="75" zoomScaleNormal="75" zoomScaleSheetLayoutView="75" workbookViewId="0" topLeftCell="A1">
      <selection activeCell="C7" sqref="C7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7" t="s">
        <v>115</v>
      </c>
      <c r="B1" s="118"/>
      <c r="C1" s="118"/>
      <c r="D1" s="118"/>
      <c r="E1" s="118"/>
      <c r="F1" s="118"/>
      <c r="G1" s="118"/>
      <c r="H1" s="118"/>
      <c r="I1" s="118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6.25" customHeight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05"/>
      <c r="B5" s="106"/>
      <c r="C5" s="111" t="s">
        <v>116</v>
      </c>
      <c r="D5" s="89"/>
      <c r="E5" s="90"/>
      <c r="F5" s="99" t="s">
        <v>117</v>
      </c>
      <c r="G5" s="101" t="s">
        <v>110</v>
      </c>
    </row>
    <row r="6" spans="1:8" s="5" customFormat="1" ht="41.25" customHeight="1">
      <c r="A6" s="107"/>
      <c r="B6" s="108"/>
      <c r="C6" s="112"/>
      <c r="D6" s="9" t="s">
        <v>16</v>
      </c>
      <c r="E6" s="9" t="s">
        <v>17</v>
      </c>
      <c r="F6" s="100"/>
      <c r="G6" s="102"/>
      <c r="H6" s="12"/>
    </row>
    <row r="7" spans="1:8" s="5" customFormat="1" ht="30" customHeight="1">
      <c r="A7" s="119" t="s">
        <v>18</v>
      </c>
      <c r="B7" s="120"/>
      <c r="C7" s="10">
        <f>'内訳（納税義務者）'!C48</f>
        <v>37778</v>
      </c>
      <c r="D7" s="10">
        <f>'内訳（納税義務者）'!D48</f>
        <v>17653</v>
      </c>
      <c r="E7" s="10">
        <f>'内訳（納税義務者）'!E48</f>
        <v>20125</v>
      </c>
      <c r="F7" s="97">
        <v>35924</v>
      </c>
      <c r="G7" s="92">
        <f>(C7-F7)/F7</f>
        <v>0.05160895223249081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26" t="s">
        <v>0</v>
      </c>
      <c r="B9" s="126"/>
      <c r="C9" s="103" t="s">
        <v>118</v>
      </c>
      <c r="D9" s="103" t="s">
        <v>119</v>
      </c>
      <c r="E9" s="109" t="s">
        <v>120</v>
      </c>
      <c r="F9" s="103" t="s">
        <v>111</v>
      </c>
      <c r="G9" s="123" t="s">
        <v>7</v>
      </c>
      <c r="H9" s="124"/>
      <c r="I9" s="124"/>
      <c r="J9" s="125"/>
    </row>
    <row r="10" spans="1:10" ht="33.75" customHeight="1">
      <c r="A10" s="104"/>
      <c r="B10" s="104"/>
      <c r="C10" s="104"/>
      <c r="D10" s="104"/>
      <c r="E10" s="110"/>
      <c r="F10" s="104"/>
      <c r="G10" s="121" t="s">
        <v>19</v>
      </c>
      <c r="H10" s="122"/>
      <c r="I10" s="130" t="s">
        <v>23</v>
      </c>
      <c r="J10" s="131"/>
    </row>
    <row r="11" spans="1:10" ht="22.5" customHeight="1">
      <c r="A11" s="127"/>
      <c r="B11" s="127"/>
      <c r="C11" s="93" t="s">
        <v>20</v>
      </c>
      <c r="D11" s="93" t="s">
        <v>21</v>
      </c>
      <c r="E11" s="98" t="s">
        <v>22</v>
      </c>
      <c r="F11" s="94" t="s">
        <v>113</v>
      </c>
      <c r="G11" s="128" t="s">
        <v>24</v>
      </c>
      <c r="H11" s="129"/>
      <c r="I11" s="128" t="s">
        <v>114</v>
      </c>
      <c r="J11" s="129"/>
    </row>
    <row r="12" spans="1:10" ht="30.75" customHeight="1">
      <c r="A12" s="114" t="s">
        <v>28</v>
      </c>
      <c r="B12" s="14" t="s">
        <v>3</v>
      </c>
      <c r="C12" s="79">
        <f>'内訳表'!C51</f>
        <v>233483318</v>
      </c>
      <c r="D12" s="79">
        <f>'内訳表'!D51</f>
        <v>232022593</v>
      </c>
      <c r="E12" s="86">
        <v>202539119</v>
      </c>
      <c r="F12" s="91">
        <f>(D12-E12)/E12</f>
        <v>0.14556928135941977</v>
      </c>
      <c r="G12" s="134">
        <f>'内訳表'!E51</f>
        <v>1278686</v>
      </c>
      <c r="H12" s="135"/>
      <c r="I12" s="136">
        <f aca="true" t="shared" si="0" ref="I12:I17">D12-G12</f>
        <v>230743907</v>
      </c>
      <c r="J12" s="137"/>
    </row>
    <row r="13" spans="1:10" ht="30.75" customHeight="1">
      <c r="A13" s="115"/>
      <c r="B13" s="14" t="s">
        <v>1</v>
      </c>
      <c r="C13" s="79">
        <f>'内訳表'!F51</f>
        <v>223236946</v>
      </c>
      <c r="D13" s="79">
        <f>'内訳表'!G51</f>
        <v>216475989</v>
      </c>
      <c r="E13" s="86">
        <v>201698705</v>
      </c>
      <c r="F13" s="91">
        <f aca="true" t="shared" si="1" ref="F13:F24">(D13-E13)/E13</f>
        <v>0.07326414911786369</v>
      </c>
      <c r="G13" s="134">
        <f>'内訳表'!H51</f>
        <v>3949522</v>
      </c>
      <c r="H13" s="135">
        <f>'内訳表'!I51</f>
        <v>9271896</v>
      </c>
      <c r="I13" s="136">
        <f t="shared" si="0"/>
        <v>212526467</v>
      </c>
      <c r="J13" s="137"/>
    </row>
    <row r="14" spans="1:14" ht="30.75" customHeight="1">
      <c r="A14" s="115"/>
      <c r="B14" s="14" t="s">
        <v>4</v>
      </c>
      <c r="C14" s="79">
        <f>'内訳表'!I51</f>
        <v>9271896</v>
      </c>
      <c r="D14" s="79">
        <f>'内訳表'!J51</f>
        <v>6379454</v>
      </c>
      <c r="E14" s="86">
        <v>5703903</v>
      </c>
      <c r="F14" s="91">
        <f t="shared" si="1"/>
        <v>0.11843662138013217</v>
      </c>
      <c r="G14" s="134">
        <f>'内訳表'!K51</f>
        <v>2470609</v>
      </c>
      <c r="H14" s="135">
        <f>'内訳表'!L51</f>
        <v>972728</v>
      </c>
      <c r="I14" s="136">
        <f t="shared" si="0"/>
        <v>3908845</v>
      </c>
      <c r="J14" s="137"/>
      <c r="L14" s="2"/>
      <c r="M14" s="2"/>
      <c r="N14" s="2"/>
    </row>
    <row r="15" spans="1:10" ht="30.75" customHeight="1">
      <c r="A15" s="115"/>
      <c r="B15" s="14" t="s">
        <v>5</v>
      </c>
      <c r="C15" s="80">
        <f>'内訳表'!L51</f>
        <v>972728</v>
      </c>
      <c r="D15" s="80">
        <f>'内訳表'!M51</f>
        <v>972728</v>
      </c>
      <c r="E15" s="85">
        <v>106900</v>
      </c>
      <c r="F15" s="91">
        <f t="shared" si="1"/>
        <v>8.099420018709074</v>
      </c>
      <c r="G15" s="136">
        <f>'内訳表'!N51</f>
        <v>0</v>
      </c>
      <c r="H15" s="137">
        <f>'内訳表'!O51</f>
        <v>9448967</v>
      </c>
      <c r="I15" s="136">
        <f t="shared" si="0"/>
        <v>972728</v>
      </c>
      <c r="J15" s="137"/>
    </row>
    <row r="16" spans="1:10" ht="30.75" customHeight="1">
      <c r="A16" s="115"/>
      <c r="B16" s="14" t="s">
        <v>2</v>
      </c>
      <c r="C16" s="80">
        <f>'内訳表'!O51</f>
        <v>9448967</v>
      </c>
      <c r="D16" s="80">
        <f>'内訳表'!P51</f>
        <v>8664215</v>
      </c>
      <c r="E16" s="85">
        <v>8877527</v>
      </c>
      <c r="F16" s="91">
        <f t="shared" si="1"/>
        <v>-0.02402831329040171</v>
      </c>
      <c r="G16" s="136">
        <f>'内訳表'!Q51</f>
        <v>1568942</v>
      </c>
      <c r="H16" s="137">
        <f>'内訳表'!R51</f>
        <v>0</v>
      </c>
      <c r="I16" s="136">
        <f t="shared" si="0"/>
        <v>7095273</v>
      </c>
      <c r="J16" s="137"/>
    </row>
    <row r="17" spans="1:10" ht="30.75" customHeight="1">
      <c r="A17" s="115"/>
      <c r="B17" s="15" t="s">
        <v>8</v>
      </c>
      <c r="C17" s="80">
        <f>'内訳表'!T51</f>
        <v>127106521</v>
      </c>
      <c r="D17" s="80">
        <f>'内訳表'!U51</f>
        <v>126762742</v>
      </c>
      <c r="E17" s="85">
        <v>115071717</v>
      </c>
      <c r="F17" s="91">
        <f t="shared" si="1"/>
        <v>0.10159772796298851</v>
      </c>
      <c r="G17" s="136">
        <f>'内訳表'!V51</f>
        <v>220036</v>
      </c>
      <c r="H17" s="137">
        <f>'内訳表'!W51</f>
        <v>603520376</v>
      </c>
      <c r="I17" s="136">
        <f t="shared" si="0"/>
        <v>126542706</v>
      </c>
      <c r="J17" s="137"/>
    </row>
    <row r="18" spans="1:10" ht="30.75" customHeight="1">
      <c r="A18" s="116"/>
      <c r="B18" s="14" t="s">
        <v>25</v>
      </c>
      <c r="C18" s="80">
        <f aca="true" t="shared" si="2" ref="C18:J18">SUM(C12:C17)</f>
        <v>603520376</v>
      </c>
      <c r="D18" s="80">
        <f t="shared" si="2"/>
        <v>591277721</v>
      </c>
      <c r="E18" s="80">
        <v>533997871</v>
      </c>
      <c r="F18" s="91">
        <f t="shared" si="1"/>
        <v>0.10726606436226784</v>
      </c>
      <c r="G18" s="136">
        <f t="shared" si="2"/>
        <v>9487795</v>
      </c>
      <c r="H18" s="137">
        <f t="shared" si="2"/>
        <v>623213967</v>
      </c>
      <c r="I18" s="136">
        <f t="shared" si="2"/>
        <v>581789926</v>
      </c>
      <c r="J18" s="137">
        <f t="shared" si="2"/>
        <v>0</v>
      </c>
    </row>
    <row r="19" spans="1:10" ht="30.75" customHeight="1">
      <c r="A19" s="114" t="s">
        <v>29</v>
      </c>
      <c r="B19" s="13" t="s">
        <v>9</v>
      </c>
      <c r="C19" s="80">
        <f>'内訳表'!Z51</f>
        <v>144558341</v>
      </c>
      <c r="D19" s="80">
        <f>'内訳表'!AA51</f>
        <v>100979810</v>
      </c>
      <c r="E19" s="85">
        <v>107375984</v>
      </c>
      <c r="F19" s="91">
        <f t="shared" si="1"/>
        <v>-0.059568012899420784</v>
      </c>
      <c r="G19" s="142"/>
      <c r="H19" s="143"/>
      <c r="I19" s="142"/>
      <c r="J19" s="143"/>
    </row>
    <row r="20" spans="1:10" ht="30.75" customHeight="1">
      <c r="A20" s="140"/>
      <c r="B20" s="13" t="s">
        <v>6</v>
      </c>
      <c r="C20" s="80">
        <f>'内訳表'!AB51</f>
        <v>253011297</v>
      </c>
      <c r="D20" s="80">
        <f>'内訳表'!AC51</f>
        <v>158640939</v>
      </c>
      <c r="E20" s="85">
        <v>162557784</v>
      </c>
      <c r="F20" s="91">
        <f t="shared" si="1"/>
        <v>-0.024095093471500573</v>
      </c>
      <c r="G20" s="142"/>
      <c r="H20" s="143"/>
      <c r="I20" s="142"/>
      <c r="J20" s="143"/>
    </row>
    <row r="21" spans="1:10" ht="30.75" customHeight="1">
      <c r="A21" s="141"/>
      <c r="B21" s="14" t="s">
        <v>26</v>
      </c>
      <c r="C21" s="80">
        <f>SUM(C19:C20)</f>
        <v>397569638</v>
      </c>
      <c r="D21" s="80">
        <f>SUM(D19:D20)</f>
        <v>259620749</v>
      </c>
      <c r="E21" s="80">
        <v>269933768</v>
      </c>
      <c r="F21" s="91">
        <f t="shared" si="1"/>
        <v>-0.038205738675866595</v>
      </c>
      <c r="G21" s="142"/>
      <c r="H21" s="143"/>
      <c r="I21" s="142"/>
      <c r="J21" s="143"/>
    </row>
    <row r="22" spans="1:10" ht="33" customHeight="1">
      <c r="A22" s="132" t="s">
        <v>112</v>
      </c>
      <c r="B22" s="133"/>
      <c r="C22" s="95">
        <f>C18+C21</f>
        <v>1001090014</v>
      </c>
      <c r="D22" s="95">
        <f>D18+D21</f>
        <v>850898470</v>
      </c>
      <c r="E22" s="95">
        <v>803931639</v>
      </c>
      <c r="F22" s="96">
        <f t="shared" si="1"/>
        <v>0.058421423814618643</v>
      </c>
      <c r="G22" s="138"/>
      <c r="H22" s="139"/>
      <c r="I22" s="138"/>
      <c r="J22" s="139"/>
    </row>
    <row r="23" spans="1:10" s="77" customFormat="1" ht="30.75" customHeight="1" hidden="1">
      <c r="A23" s="113" t="s">
        <v>108</v>
      </c>
      <c r="B23" s="113"/>
      <c r="C23" s="81">
        <v>682166516</v>
      </c>
      <c r="D23" s="81">
        <v>568185758</v>
      </c>
      <c r="E23" s="87"/>
      <c r="F23" s="91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113" t="s">
        <v>109</v>
      </c>
      <c r="B24" s="113"/>
      <c r="C24" s="84">
        <f>(C22-C23)/C23</f>
        <v>0.4675156146186454</v>
      </c>
      <c r="D24" s="84">
        <f>(D22-D23)/D23</f>
        <v>0.49757092292341476</v>
      </c>
      <c r="E24" s="88"/>
      <c r="F24" s="91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sheetProtection/>
  <mergeCells count="43"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  <mergeCell ref="I14:J14"/>
    <mergeCell ref="I15:J15"/>
    <mergeCell ref="G18:H18"/>
    <mergeCell ref="I18:J18"/>
    <mergeCell ref="G16:H16"/>
    <mergeCell ref="G17:H17"/>
    <mergeCell ref="I16:J16"/>
    <mergeCell ref="I17:J17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F5:F6"/>
    <mergeCell ref="G5:G6"/>
    <mergeCell ref="F9:F10"/>
    <mergeCell ref="A5:B6"/>
    <mergeCell ref="E9:E10"/>
    <mergeCell ref="C5:C6"/>
  </mergeCells>
  <printOptions horizontalCentered="1"/>
  <pageMargins left="0.7874015748031497" right="0.7874015748031497" top="0.9055118110236221" bottom="0.984251968503937" header="0.5118110236220472" footer="0.5118110236220472"/>
  <pageSetup horizontalDpi="600" verticalDpi="600" orientation="landscape" paperSize="9" scale="78" r:id="rId4"/>
  <headerFooter alignWithMargins="0">
    <oddFooter>&amp;R&amp;"ＭＳ Ｐ明朝,標準"R02概要調書（償却資産概況）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showGridLines="0" view="pageBreakPreview" zoomScale="70" zoomScaleNormal="75" zoomScaleSheetLayoutView="70" workbookViewId="0" topLeftCell="A1">
      <selection activeCell="I3" sqref="I3:K3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7" t="s">
        <v>73</v>
      </c>
      <c r="B3" s="145" t="s">
        <v>74</v>
      </c>
      <c r="C3" s="144" t="s">
        <v>75</v>
      </c>
      <c r="D3" s="144"/>
      <c r="E3" s="144"/>
      <c r="F3" s="144" t="s">
        <v>76</v>
      </c>
      <c r="G3" s="144"/>
      <c r="H3" s="144"/>
      <c r="I3" s="144" t="s">
        <v>77</v>
      </c>
      <c r="J3" s="144"/>
      <c r="K3" s="144"/>
    </row>
    <row r="4" spans="1:11" s="19" customFormat="1" ht="54" customHeight="1">
      <c r="A4" s="147"/>
      <c r="B4" s="146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f>F5+I5</f>
        <v>10380</v>
      </c>
      <c r="D5" s="23">
        <f>G5+J5</f>
        <v>6457</v>
      </c>
      <c r="E5" s="23">
        <f>H5+K5</f>
        <v>3923</v>
      </c>
      <c r="F5" s="23">
        <v>3370</v>
      </c>
      <c r="G5" s="23">
        <v>2448</v>
      </c>
      <c r="H5" s="23">
        <v>922</v>
      </c>
      <c r="I5" s="23">
        <v>7010</v>
      </c>
      <c r="J5" s="23">
        <v>4009</v>
      </c>
      <c r="K5" s="23">
        <v>3001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3">
        <f aca="true" t="shared" si="3" ref="C6:C17">F6+I6</f>
        <v>1557</v>
      </c>
      <c r="D6" s="23">
        <f aca="true" t="shared" si="4" ref="D6:D15">G6+J6</f>
        <v>574</v>
      </c>
      <c r="E6" s="23">
        <f aca="true" t="shared" si="5" ref="E6:E15">H6+K6</f>
        <v>983</v>
      </c>
      <c r="F6" s="26">
        <v>340</v>
      </c>
      <c r="G6" s="26">
        <v>50</v>
      </c>
      <c r="H6" s="26">
        <v>290</v>
      </c>
      <c r="I6" s="26">
        <v>1217</v>
      </c>
      <c r="J6" s="26">
        <v>524</v>
      </c>
      <c r="K6" s="26">
        <v>693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3">
        <f t="shared" si="3"/>
        <v>1152</v>
      </c>
      <c r="D7" s="23">
        <f t="shared" si="4"/>
        <v>392</v>
      </c>
      <c r="E7" s="23">
        <f t="shared" si="5"/>
        <v>760</v>
      </c>
      <c r="F7" s="26">
        <v>249</v>
      </c>
      <c r="G7" s="26">
        <v>41</v>
      </c>
      <c r="H7" s="26">
        <v>208</v>
      </c>
      <c r="I7" s="26">
        <v>903</v>
      </c>
      <c r="J7" s="26">
        <v>351</v>
      </c>
      <c r="K7" s="26">
        <v>552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3">
        <f t="shared" si="3"/>
        <v>2760</v>
      </c>
      <c r="D8" s="23">
        <f t="shared" si="4"/>
        <v>1276</v>
      </c>
      <c r="E8" s="23">
        <f t="shared" si="5"/>
        <v>1484</v>
      </c>
      <c r="F8" s="26">
        <v>318</v>
      </c>
      <c r="G8" s="26">
        <v>62</v>
      </c>
      <c r="H8" s="26">
        <v>256</v>
      </c>
      <c r="I8" s="26">
        <v>2442</v>
      </c>
      <c r="J8" s="26">
        <v>1214</v>
      </c>
      <c r="K8" s="26">
        <v>1228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3">
        <f t="shared" si="3"/>
        <v>1640</v>
      </c>
      <c r="D9" s="23">
        <f t="shared" si="4"/>
        <v>732</v>
      </c>
      <c r="E9" s="23">
        <f t="shared" si="5"/>
        <v>908</v>
      </c>
      <c r="F9" s="26">
        <v>335</v>
      </c>
      <c r="G9" s="26">
        <v>100</v>
      </c>
      <c r="H9" s="26">
        <v>235</v>
      </c>
      <c r="I9" s="26">
        <v>1305</v>
      </c>
      <c r="J9" s="26">
        <v>632</v>
      </c>
      <c r="K9" s="26">
        <v>673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3">
        <f t="shared" si="3"/>
        <v>1665</v>
      </c>
      <c r="D10" s="23">
        <f t="shared" si="4"/>
        <v>582</v>
      </c>
      <c r="E10" s="23">
        <f t="shared" si="5"/>
        <v>1083</v>
      </c>
      <c r="F10" s="26">
        <v>497</v>
      </c>
      <c r="G10" s="26">
        <v>97</v>
      </c>
      <c r="H10" s="26">
        <v>400</v>
      </c>
      <c r="I10" s="26">
        <v>1168</v>
      </c>
      <c r="J10" s="26">
        <v>485</v>
      </c>
      <c r="K10" s="26">
        <v>683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3">
        <f t="shared" si="3"/>
        <v>2855</v>
      </c>
      <c r="D11" s="23">
        <f t="shared" si="4"/>
        <v>1253</v>
      </c>
      <c r="E11" s="23">
        <f t="shared" si="5"/>
        <v>1602</v>
      </c>
      <c r="F11" s="26">
        <v>724</v>
      </c>
      <c r="G11" s="26">
        <v>153</v>
      </c>
      <c r="H11" s="26">
        <v>571</v>
      </c>
      <c r="I11" s="26">
        <v>2131</v>
      </c>
      <c r="J11" s="26">
        <v>1100</v>
      </c>
      <c r="K11" s="26">
        <v>1031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3">
        <f t="shared" si="3"/>
        <v>1328</v>
      </c>
      <c r="D12" s="23">
        <f t="shared" si="4"/>
        <v>608</v>
      </c>
      <c r="E12" s="23">
        <f t="shared" si="5"/>
        <v>720</v>
      </c>
      <c r="F12" s="26">
        <v>222</v>
      </c>
      <c r="G12" s="26">
        <v>93</v>
      </c>
      <c r="H12" s="26">
        <v>129</v>
      </c>
      <c r="I12" s="26">
        <v>1106</v>
      </c>
      <c r="J12" s="26">
        <v>515</v>
      </c>
      <c r="K12" s="26">
        <v>591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3">
        <f t="shared" si="3"/>
        <v>2858</v>
      </c>
      <c r="D13" s="23">
        <f t="shared" si="4"/>
        <v>954</v>
      </c>
      <c r="E13" s="23">
        <f t="shared" si="5"/>
        <v>1904</v>
      </c>
      <c r="F13" s="26">
        <v>1010</v>
      </c>
      <c r="G13" s="26">
        <v>150</v>
      </c>
      <c r="H13" s="26">
        <v>860</v>
      </c>
      <c r="I13" s="26">
        <v>1848</v>
      </c>
      <c r="J13" s="26">
        <v>804</v>
      </c>
      <c r="K13" s="26">
        <v>1044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3">
        <f t="shared" si="3"/>
        <v>1291</v>
      </c>
      <c r="D14" s="23">
        <f t="shared" si="4"/>
        <v>637</v>
      </c>
      <c r="E14" s="23">
        <f t="shared" si="5"/>
        <v>654</v>
      </c>
      <c r="F14" s="26">
        <v>262</v>
      </c>
      <c r="G14" s="26">
        <v>211</v>
      </c>
      <c r="H14" s="26">
        <v>51</v>
      </c>
      <c r="I14" s="26">
        <v>1029</v>
      </c>
      <c r="J14" s="26">
        <v>426</v>
      </c>
      <c r="K14" s="26">
        <v>603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3">
        <f t="shared" si="3"/>
        <v>932</v>
      </c>
      <c r="D15" s="23">
        <f t="shared" si="4"/>
        <v>324</v>
      </c>
      <c r="E15" s="23">
        <f t="shared" si="5"/>
        <v>608</v>
      </c>
      <c r="F15" s="29">
        <v>341</v>
      </c>
      <c r="G15" s="29">
        <v>82</v>
      </c>
      <c r="H15" s="29">
        <v>259</v>
      </c>
      <c r="I15" s="29">
        <v>591</v>
      </c>
      <c r="J15" s="29">
        <v>242</v>
      </c>
      <c r="K15" s="29">
        <v>349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28418</v>
      </c>
      <c r="D16" s="32">
        <f aca="true" t="shared" si="6" ref="D16:K16">SUM(D5:D15)</f>
        <v>13789</v>
      </c>
      <c r="E16" s="32">
        <f t="shared" si="6"/>
        <v>14629</v>
      </c>
      <c r="F16" s="32">
        <f t="shared" si="6"/>
        <v>7668</v>
      </c>
      <c r="G16" s="32">
        <f t="shared" si="6"/>
        <v>3487</v>
      </c>
      <c r="H16" s="32">
        <f t="shared" si="6"/>
        <v>4181</v>
      </c>
      <c r="I16" s="32">
        <f t="shared" si="6"/>
        <v>20750</v>
      </c>
      <c r="J16" s="32">
        <f t="shared" si="6"/>
        <v>10302</v>
      </c>
      <c r="K16" s="32">
        <f t="shared" si="6"/>
        <v>10448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23">
        <f t="shared" si="3"/>
        <v>161</v>
      </c>
      <c r="D17" s="23">
        <f>G17+J17</f>
        <v>55</v>
      </c>
      <c r="E17" s="23">
        <f>H17+K17</f>
        <v>106</v>
      </c>
      <c r="F17" s="35">
        <v>18</v>
      </c>
      <c r="G17" s="35">
        <v>3</v>
      </c>
      <c r="H17" s="35">
        <v>15</v>
      </c>
      <c r="I17" s="35">
        <v>143</v>
      </c>
      <c r="J17" s="35">
        <v>52</v>
      </c>
      <c r="K17" s="35">
        <v>91</v>
      </c>
      <c r="L17" s="19" t="str">
        <f aca="true" t="shared" si="7" ref="L17:L48">IF(F17+I17=C17,"○","×")</f>
        <v>○</v>
      </c>
      <c r="M17" s="19" t="str">
        <f aca="true" t="shared" si="8" ref="M17:M48">IF(G17+J17=D17,"○","×")</f>
        <v>○</v>
      </c>
      <c r="N17" s="19" t="str">
        <f aca="true" t="shared" si="9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3">
        <f aca="true" t="shared" si="10" ref="C18:C46">F18+I18</f>
        <v>125</v>
      </c>
      <c r="D18" s="23">
        <f aca="true" t="shared" si="11" ref="D18:D46">G18+J18</f>
        <v>58</v>
      </c>
      <c r="E18" s="23">
        <f aca="true" t="shared" si="12" ref="E18:E46">H18+K18</f>
        <v>67</v>
      </c>
      <c r="F18" s="26">
        <v>15</v>
      </c>
      <c r="G18" s="26">
        <v>1</v>
      </c>
      <c r="H18" s="26">
        <v>14</v>
      </c>
      <c r="I18" s="26">
        <v>110</v>
      </c>
      <c r="J18" s="26">
        <v>57</v>
      </c>
      <c r="K18" s="26">
        <v>53</v>
      </c>
      <c r="L18" s="19" t="str">
        <f t="shared" si="7"/>
        <v>○</v>
      </c>
      <c r="M18" s="19" t="str">
        <f t="shared" si="8"/>
        <v>○</v>
      </c>
      <c r="N18" s="19" t="str">
        <f t="shared" si="9"/>
        <v>○</v>
      </c>
    </row>
    <row r="19" spans="1:14" s="19" customFormat="1" ht="15" customHeight="1">
      <c r="A19" s="24">
        <v>14</v>
      </c>
      <c r="B19" s="25" t="s">
        <v>44</v>
      </c>
      <c r="C19" s="23">
        <f t="shared" si="10"/>
        <v>80</v>
      </c>
      <c r="D19" s="23">
        <f t="shared" si="11"/>
        <v>38</v>
      </c>
      <c r="E19" s="23">
        <f t="shared" si="12"/>
        <v>42</v>
      </c>
      <c r="F19" s="26">
        <v>3</v>
      </c>
      <c r="G19" s="26">
        <v>0</v>
      </c>
      <c r="H19" s="26">
        <v>3</v>
      </c>
      <c r="I19" s="26">
        <v>77</v>
      </c>
      <c r="J19" s="26">
        <v>38</v>
      </c>
      <c r="K19" s="26">
        <v>39</v>
      </c>
      <c r="L19" s="19" t="str">
        <f t="shared" si="7"/>
        <v>○</v>
      </c>
      <c r="M19" s="19" t="str">
        <f t="shared" si="8"/>
        <v>○</v>
      </c>
      <c r="N19" s="19" t="str">
        <f t="shared" si="9"/>
        <v>○</v>
      </c>
    </row>
    <row r="20" spans="1:14" s="19" customFormat="1" ht="15" customHeight="1">
      <c r="A20" s="24">
        <v>15</v>
      </c>
      <c r="B20" s="25" t="s">
        <v>45</v>
      </c>
      <c r="C20" s="23">
        <f t="shared" si="10"/>
        <v>332</v>
      </c>
      <c r="D20" s="23">
        <f t="shared" si="11"/>
        <v>87</v>
      </c>
      <c r="E20" s="23">
        <f t="shared" si="12"/>
        <v>245</v>
      </c>
      <c r="F20" s="26">
        <v>116</v>
      </c>
      <c r="G20" s="26">
        <v>6</v>
      </c>
      <c r="H20" s="26">
        <v>110</v>
      </c>
      <c r="I20" s="26">
        <v>216</v>
      </c>
      <c r="J20" s="26">
        <v>81</v>
      </c>
      <c r="K20" s="26">
        <v>135</v>
      </c>
      <c r="L20" s="19" t="str">
        <f t="shared" si="7"/>
        <v>○</v>
      </c>
      <c r="M20" s="19" t="str">
        <f t="shared" si="8"/>
        <v>○</v>
      </c>
      <c r="N20" s="19" t="str">
        <f t="shared" si="9"/>
        <v>○</v>
      </c>
    </row>
    <row r="21" spans="1:14" s="19" customFormat="1" ht="15" customHeight="1">
      <c r="A21" s="24">
        <v>16</v>
      </c>
      <c r="B21" s="25" t="s">
        <v>46</v>
      </c>
      <c r="C21" s="23">
        <f t="shared" si="10"/>
        <v>419</v>
      </c>
      <c r="D21" s="23">
        <f t="shared" si="11"/>
        <v>109</v>
      </c>
      <c r="E21" s="23">
        <f t="shared" si="12"/>
        <v>310</v>
      </c>
      <c r="F21" s="26">
        <v>131</v>
      </c>
      <c r="G21" s="26">
        <v>9</v>
      </c>
      <c r="H21" s="26">
        <v>122</v>
      </c>
      <c r="I21" s="26">
        <v>288</v>
      </c>
      <c r="J21" s="26">
        <v>100</v>
      </c>
      <c r="K21" s="26">
        <v>188</v>
      </c>
      <c r="L21" s="19" t="str">
        <f t="shared" si="7"/>
        <v>○</v>
      </c>
      <c r="M21" s="19" t="str">
        <f t="shared" si="8"/>
        <v>○</v>
      </c>
      <c r="N21" s="19" t="str">
        <f t="shared" si="9"/>
        <v>○</v>
      </c>
    </row>
    <row r="22" spans="1:14" s="19" customFormat="1" ht="15" customHeight="1">
      <c r="A22" s="24">
        <v>17</v>
      </c>
      <c r="B22" s="25" t="s">
        <v>47</v>
      </c>
      <c r="C22" s="23">
        <f t="shared" si="10"/>
        <v>399</v>
      </c>
      <c r="D22" s="23">
        <f t="shared" si="11"/>
        <v>131</v>
      </c>
      <c r="E22" s="23">
        <f t="shared" si="12"/>
        <v>268</v>
      </c>
      <c r="F22" s="26">
        <v>80</v>
      </c>
      <c r="G22" s="26">
        <v>14</v>
      </c>
      <c r="H22" s="26">
        <v>66</v>
      </c>
      <c r="I22" s="26">
        <v>319</v>
      </c>
      <c r="J22" s="26">
        <v>117</v>
      </c>
      <c r="K22" s="26">
        <v>202</v>
      </c>
      <c r="L22" s="19" t="str">
        <f t="shared" si="7"/>
        <v>○</v>
      </c>
      <c r="M22" s="19" t="str">
        <f t="shared" si="8"/>
        <v>○</v>
      </c>
      <c r="N22" s="19" t="str">
        <f t="shared" si="9"/>
        <v>○</v>
      </c>
    </row>
    <row r="23" spans="1:14" s="19" customFormat="1" ht="15" customHeight="1">
      <c r="A23" s="24">
        <v>18</v>
      </c>
      <c r="B23" s="25" t="s">
        <v>48</v>
      </c>
      <c r="C23" s="23">
        <f t="shared" si="10"/>
        <v>325</v>
      </c>
      <c r="D23" s="23">
        <f t="shared" si="11"/>
        <v>119</v>
      </c>
      <c r="E23" s="23">
        <f t="shared" si="12"/>
        <v>206</v>
      </c>
      <c r="F23" s="26">
        <v>123</v>
      </c>
      <c r="G23" s="26">
        <v>19</v>
      </c>
      <c r="H23" s="26">
        <v>104</v>
      </c>
      <c r="I23" s="26">
        <v>202</v>
      </c>
      <c r="J23" s="26">
        <v>100</v>
      </c>
      <c r="K23" s="26">
        <v>102</v>
      </c>
      <c r="L23" s="19" t="str">
        <f t="shared" si="7"/>
        <v>○</v>
      </c>
      <c r="M23" s="19" t="str">
        <f t="shared" si="8"/>
        <v>○</v>
      </c>
      <c r="N23" s="19" t="str">
        <f t="shared" si="9"/>
        <v>○</v>
      </c>
    </row>
    <row r="24" spans="1:14" s="19" customFormat="1" ht="15" customHeight="1">
      <c r="A24" s="24">
        <v>19</v>
      </c>
      <c r="B24" s="25" t="s">
        <v>49</v>
      </c>
      <c r="C24" s="23">
        <f t="shared" si="10"/>
        <v>377</v>
      </c>
      <c r="D24" s="23">
        <f t="shared" si="11"/>
        <v>119</v>
      </c>
      <c r="E24" s="23">
        <f t="shared" si="12"/>
        <v>258</v>
      </c>
      <c r="F24" s="26">
        <v>137</v>
      </c>
      <c r="G24" s="26">
        <v>13</v>
      </c>
      <c r="H24" s="26">
        <v>124</v>
      </c>
      <c r="I24" s="26">
        <v>240</v>
      </c>
      <c r="J24" s="26">
        <v>106</v>
      </c>
      <c r="K24" s="26">
        <v>134</v>
      </c>
      <c r="L24" s="19" t="str">
        <f t="shared" si="7"/>
        <v>○</v>
      </c>
      <c r="M24" s="19" t="str">
        <f t="shared" si="8"/>
        <v>○</v>
      </c>
      <c r="N24" s="19" t="str">
        <f t="shared" si="9"/>
        <v>○</v>
      </c>
    </row>
    <row r="25" spans="1:14" s="19" customFormat="1" ht="15" customHeight="1">
      <c r="A25" s="24">
        <v>20</v>
      </c>
      <c r="B25" s="25" t="s">
        <v>50</v>
      </c>
      <c r="C25" s="23">
        <f t="shared" si="10"/>
        <v>289</v>
      </c>
      <c r="D25" s="23">
        <f t="shared" si="11"/>
        <v>59</v>
      </c>
      <c r="E25" s="23">
        <f t="shared" si="12"/>
        <v>230</v>
      </c>
      <c r="F25" s="26">
        <v>180</v>
      </c>
      <c r="G25" s="26">
        <v>4</v>
      </c>
      <c r="H25" s="26">
        <v>176</v>
      </c>
      <c r="I25" s="26">
        <v>109</v>
      </c>
      <c r="J25" s="26">
        <v>55</v>
      </c>
      <c r="K25" s="26">
        <v>54</v>
      </c>
      <c r="L25" s="19" t="str">
        <f t="shared" si="7"/>
        <v>○</v>
      </c>
      <c r="M25" s="19" t="str">
        <f t="shared" si="8"/>
        <v>○</v>
      </c>
      <c r="N25" s="19" t="str">
        <f t="shared" si="9"/>
        <v>○</v>
      </c>
    </row>
    <row r="26" spans="1:14" s="19" customFormat="1" ht="15" customHeight="1">
      <c r="A26" s="24">
        <v>21</v>
      </c>
      <c r="B26" s="25" t="s">
        <v>51</v>
      </c>
      <c r="C26" s="23">
        <f t="shared" si="10"/>
        <v>402</v>
      </c>
      <c r="D26" s="23">
        <f t="shared" si="11"/>
        <v>163</v>
      </c>
      <c r="E26" s="23">
        <f t="shared" si="12"/>
        <v>239</v>
      </c>
      <c r="F26" s="26">
        <v>18</v>
      </c>
      <c r="G26" s="26">
        <v>7</v>
      </c>
      <c r="H26" s="26">
        <v>11</v>
      </c>
      <c r="I26" s="26">
        <v>384</v>
      </c>
      <c r="J26" s="26">
        <v>156</v>
      </c>
      <c r="K26" s="26">
        <v>228</v>
      </c>
      <c r="L26" s="19" t="str">
        <f t="shared" si="7"/>
        <v>○</v>
      </c>
      <c r="M26" s="19" t="str">
        <f t="shared" si="8"/>
        <v>○</v>
      </c>
      <c r="N26" s="19" t="str">
        <f t="shared" si="9"/>
        <v>○</v>
      </c>
    </row>
    <row r="27" spans="1:14" s="19" customFormat="1" ht="15" customHeight="1">
      <c r="A27" s="24">
        <v>22</v>
      </c>
      <c r="B27" s="25" t="s">
        <v>52</v>
      </c>
      <c r="C27" s="23">
        <f t="shared" si="10"/>
        <v>279</v>
      </c>
      <c r="D27" s="23">
        <f t="shared" si="11"/>
        <v>133</v>
      </c>
      <c r="E27" s="23">
        <f t="shared" si="12"/>
        <v>146</v>
      </c>
      <c r="F27" s="26">
        <v>40</v>
      </c>
      <c r="G27" s="26">
        <v>11</v>
      </c>
      <c r="H27" s="26">
        <v>29</v>
      </c>
      <c r="I27" s="26">
        <v>239</v>
      </c>
      <c r="J27" s="26">
        <v>122</v>
      </c>
      <c r="K27" s="26">
        <v>117</v>
      </c>
      <c r="L27" s="19" t="str">
        <f t="shared" si="7"/>
        <v>○</v>
      </c>
      <c r="M27" s="19" t="str">
        <f t="shared" si="8"/>
        <v>○</v>
      </c>
      <c r="N27" s="19" t="str">
        <f t="shared" si="9"/>
        <v>○</v>
      </c>
    </row>
    <row r="28" spans="1:14" s="19" customFormat="1" ht="15" customHeight="1">
      <c r="A28" s="36">
        <v>23</v>
      </c>
      <c r="B28" s="25" t="s">
        <v>53</v>
      </c>
      <c r="C28" s="23">
        <f t="shared" si="10"/>
        <v>1070</v>
      </c>
      <c r="D28" s="23">
        <f t="shared" si="11"/>
        <v>459</v>
      </c>
      <c r="E28" s="23">
        <f t="shared" si="12"/>
        <v>611</v>
      </c>
      <c r="F28" s="26">
        <v>156</v>
      </c>
      <c r="G28" s="26">
        <v>53</v>
      </c>
      <c r="H28" s="26">
        <v>103</v>
      </c>
      <c r="I28" s="26">
        <v>914</v>
      </c>
      <c r="J28" s="26">
        <v>406</v>
      </c>
      <c r="K28" s="26">
        <v>508</v>
      </c>
      <c r="L28" s="19" t="str">
        <f t="shared" si="7"/>
        <v>○</v>
      </c>
      <c r="M28" s="19" t="str">
        <f t="shared" si="8"/>
        <v>○</v>
      </c>
      <c r="N28" s="19" t="str">
        <f t="shared" si="9"/>
        <v>○</v>
      </c>
    </row>
    <row r="29" spans="1:14" s="19" customFormat="1" ht="15" customHeight="1">
      <c r="A29" s="24">
        <v>24</v>
      </c>
      <c r="B29" s="25" t="s">
        <v>54</v>
      </c>
      <c r="C29" s="23">
        <f t="shared" si="10"/>
        <v>608</v>
      </c>
      <c r="D29" s="23">
        <f t="shared" si="11"/>
        <v>209</v>
      </c>
      <c r="E29" s="23">
        <f t="shared" si="12"/>
        <v>399</v>
      </c>
      <c r="F29" s="26">
        <v>143</v>
      </c>
      <c r="G29" s="26">
        <v>42</v>
      </c>
      <c r="H29" s="26">
        <v>101</v>
      </c>
      <c r="I29" s="26">
        <v>465</v>
      </c>
      <c r="J29" s="26">
        <v>167</v>
      </c>
      <c r="K29" s="26">
        <v>298</v>
      </c>
      <c r="L29" s="19" t="str">
        <f t="shared" si="7"/>
        <v>○</v>
      </c>
      <c r="M29" s="19" t="str">
        <f t="shared" si="8"/>
        <v>○</v>
      </c>
      <c r="N29" s="19" t="str">
        <f t="shared" si="9"/>
        <v>○</v>
      </c>
    </row>
    <row r="30" spans="1:14" s="19" customFormat="1" ht="15" customHeight="1">
      <c r="A30" s="24">
        <v>25</v>
      </c>
      <c r="B30" s="25" t="s">
        <v>55</v>
      </c>
      <c r="C30" s="23">
        <f t="shared" si="10"/>
        <v>545</v>
      </c>
      <c r="D30" s="23">
        <f t="shared" si="11"/>
        <v>208</v>
      </c>
      <c r="E30" s="23">
        <f t="shared" si="12"/>
        <v>337</v>
      </c>
      <c r="F30" s="26">
        <v>128</v>
      </c>
      <c r="G30" s="26">
        <v>21</v>
      </c>
      <c r="H30" s="26">
        <v>107</v>
      </c>
      <c r="I30" s="26">
        <v>417</v>
      </c>
      <c r="J30" s="26">
        <v>187</v>
      </c>
      <c r="K30" s="26">
        <v>230</v>
      </c>
      <c r="L30" s="19" t="str">
        <f t="shared" si="7"/>
        <v>○</v>
      </c>
      <c r="M30" s="19" t="str">
        <f t="shared" si="8"/>
        <v>○</v>
      </c>
      <c r="N30" s="19" t="str">
        <f t="shared" si="9"/>
        <v>○</v>
      </c>
    </row>
    <row r="31" spans="1:14" s="19" customFormat="1" ht="15" customHeight="1">
      <c r="A31" s="24">
        <v>26</v>
      </c>
      <c r="B31" s="25" t="s">
        <v>56</v>
      </c>
      <c r="C31" s="23">
        <f t="shared" si="10"/>
        <v>944</v>
      </c>
      <c r="D31" s="23">
        <f t="shared" si="11"/>
        <v>406</v>
      </c>
      <c r="E31" s="23">
        <f t="shared" si="12"/>
        <v>538</v>
      </c>
      <c r="F31" s="26">
        <v>174</v>
      </c>
      <c r="G31" s="26">
        <v>30</v>
      </c>
      <c r="H31" s="26">
        <v>144</v>
      </c>
      <c r="I31" s="26">
        <v>770</v>
      </c>
      <c r="J31" s="26">
        <v>376</v>
      </c>
      <c r="K31" s="26">
        <v>394</v>
      </c>
      <c r="L31" s="19" t="str">
        <f t="shared" si="7"/>
        <v>○</v>
      </c>
      <c r="M31" s="19" t="str">
        <f t="shared" si="8"/>
        <v>○</v>
      </c>
      <c r="N31" s="19" t="str">
        <f t="shared" si="9"/>
        <v>○</v>
      </c>
    </row>
    <row r="32" spans="1:14" s="19" customFormat="1" ht="15" customHeight="1">
      <c r="A32" s="24">
        <v>27</v>
      </c>
      <c r="B32" s="25" t="s">
        <v>57</v>
      </c>
      <c r="C32" s="23">
        <f t="shared" si="10"/>
        <v>481</v>
      </c>
      <c r="D32" s="23">
        <f t="shared" si="11"/>
        <v>198</v>
      </c>
      <c r="E32" s="23">
        <f t="shared" si="12"/>
        <v>283</v>
      </c>
      <c r="F32" s="26">
        <v>97</v>
      </c>
      <c r="G32" s="26">
        <v>15</v>
      </c>
      <c r="H32" s="26">
        <v>82</v>
      </c>
      <c r="I32" s="26">
        <v>384</v>
      </c>
      <c r="J32" s="26">
        <v>183</v>
      </c>
      <c r="K32" s="26">
        <v>201</v>
      </c>
      <c r="L32" s="19" t="str">
        <f t="shared" si="7"/>
        <v>○</v>
      </c>
      <c r="M32" s="19" t="str">
        <f t="shared" si="8"/>
        <v>○</v>
      </c>
      <c r="N32" s="19" t="str">
        <f t="shared" si="9"/>
        <v>○</v>
      </c>
    </row>
    <row r="33" spans="1:14" s="19" customFormat="1" ht="15" customHeight="1">
      <c r="A33" s="24">
        <v>28</v>
      </c>
      <c r="B33" s="25" t="s">
        <v>58</v>
      </c>
      <c r="C33" s="23">
        <f t="shared" si="10"/>
        <v>983</v>
      </c>
      <c r="D33" s="23">
        <f t="shared" si="11"/>
        <v>431</v>
      </c>
      <c r="E33" s="23">
        <f t="shared" si="12"/>
        <v>552</v>
      </c>
      <c r="F33" s="26">
        <v>166</v>
      </c>
      <c r="G33" s="26">
        <v>36</v>
      </c>
      <c r="H33" s="26">
        <v>130</v>
      </c>
      <c r="I33" s="26">
        <v>817</v>
      </c>
      <c r="J33" s="26">
        <v>395</v>
      </c>
      <c r="K33" s="26">
        <v>422</v>
      </c>
      <c r="L33" s="19" t="str">
        <f t="shared" si="7"/>
        <v>○</v>
      </c>
      <c r="M33" s="19" t="str">
        <f t="shared" si="8"/>
        <v>○</v>
      </c>
      <c r="N33" s="19" t="str">
        <f t="shared" si="9"/>
        <v>○</v>
      </c>
    </row>
    <row r="34" spans="1:14" s="19" customFormat="1" ht="15" customHeight="1">
      <c r="A34" s="24">
        <v>29</v>
      </c>
      <c r="B34" s="25" t="s">
        <v>59</v>
      </c>
      <c r="C34" s="23">
        <f t="shared" si="10"/>
        <v>54</v>
      </c>
      <c r="D34" s="23">
        <f t="shared" si="11"/>
        <v>36</v>
      </c>
      <c r="E34" s="23">
        <f t="shared" si="12"/>
        <v>18</v>
      </c>
      <c r="F34" s="26">
        <v>14</v>
      </c>
      <c r="G34" s="26">
        <v>11</v>
      </c>
      <c r="H34" s="26">
        <v>3</v>
      </c>
      <c r="I34" s="26">
        <v>40</v>
      </c>
      <c r="J34" s="26">
        <v>25</v>
      </c>
      <c r="K34" s="26">
        <v>15</v>
      </c>
      <c r="L34" s="19" t="str">
        <f t="shared" si="7"/>
        <v>○</v>
      </c>
      <c r="M34" s="19" t="str">
        <f t="shared" si="8"/>
        <v>○</v>
      </c>
      <c r="N34" s="19" t="str">
        <f t="shared" si="9"/>
        <v>○</v>
      </c>
    </row>
    <row r="35" spans="1:14" s="19" customFormat="1" ht="15" customHeight="1">
      <c r="A35" s="27">
        <v>30</v>
      </c>
      <c r="B35" s="28" t="s">
        <v>60</v>
      </c>
      <c r="C35" s="23">
        <f t="shared" si="10"/>
        <v>35</v>
      </c>
      <c r="D35" s="23">
        <f t="shared" si="11"/>
        <v>20</v>
      </c>
      <c r="E35" s="23">
        <f t="shared" si="12"/>
        <v>15</v>
      </c>
      <c r="F35" s="29">
        <v>0</v>
      </c>
      <c r="G35" s="29">
        <v>0</v>
      </c>
      <c r="H35" s="29">
        <v>0</v>
      </c>
      <c r="I35" s="29">
        <v>35</v>
      </c>
      <c r="J35" s="29">
        <v>20</v>
      </c>
      <c r="K35" s="29">
        <v>15</v>
      </c>
      <c r="L35" s="19" t="str">
        <f t="shared" si="7"/>
        <v>○</v>
      </c>
      <c r="M35" s="19" t="str">
        <f t="shared" si="8"/>
        <v>○</v>
      </c>
      <c r="N35" s="19" t="str">
        <f t="shared" si="9"/>
        <v>○</v>
      </c>
    </row>
    <row r="36" spans="1:14" s="19" customFormat="1" ht="15" customHeight="1">
      <c r="A36" s="27">
        <v>31</v>
      </c>
      <c r="B36" s="28" t="s">
        <v>61</v>
      </c>
      <c r="C36" s="23">
        <f t="shared" si="10"/>
        <v>39</v>
      </c>
      <c r="D36" s="23">
        <f t="shared" si="11"/>
        <v>27</v>
      </c>
      <c r="E36" s="23">
        <f t="shared" si="12"/>
        <v>12</v>
      </c>
      <c r="F36" s="29">
        <v>1</v>
      </c>
      <c r="G36" s="29">
        <v>0</v>
      </c>
      <c r="H36" s="29">
        <v>1</v>
      </c>
      <c r="I36" s="29">
        <v>38</v>
      </c>
      <c r="J36" s="29">
        <v>27</v>
      </c>
      <c r="K36" s="29">
        <v>11</v>
      </c>
      <c r="L36" s="19" t="str">
        <f t="shared" si="7"/>
        <v>○</v>
      </c>
      <c r="M36" s="19" t="str">
        <f t="shared" si="8"/>
        <v>○</v>
      </c>
      <c r="N36" s="19" t="str">
        <f t="shared" si="9"/>
        <v>○</v>
      </c>
    </row>
    <row r="37" spans="1:14" s="19" customFormat="1" ht="15" customHeight="1">
      <c r="A37" s="24">
        <v>32</v>
      </c>
      <c r="B37" s="25" t="s">
        <v>62</v>
      </c>
      <c r="C37" s="23">
        <f t="shared" si="10"/>
        <v>27</v>
      </c>
      <c r="D37" s="23">
        <f t="shared" si="11"/>
        <v>17</v>
      </c>
      <c r="E37" s="23">
        <f t="shared" si="12"/>
        <v>10</v>
      </c>
      <c r="F37" s="26">
        <v>0</v>
      </c>
      <c r="G37" s="26">
        <v>0</v>
      </c>
      <c r="H37" s="26">
        <v>0</v>
      </c>
      <c r="I37" s="26">
        <v>27</v>
      </c>
      <c r="J37" s="26">
        <v>17</v>
      </c>
      <c r="K37" s="26">
        <v>10</v>
      </c>
      <c r="L37" s="19" t="str">
        <f t="shared" si="7"/>
        <v>○</v>
      </c>
      <c r="M37" s="19" t="str">
        <f t="shared" si="8"/>
        <v>○</v>
      </c>
      <c r="N37" s="19" t="str">
        <f t="shared" si="9"/>
        <v>○</v>
      </c>
    </row>
    <row r="38" spans="1:14" s="19" customFormat="1" ht="15" customHeight="1">
      <c r="A38" s="33">
        <v>33</v>
      </c>
      <c r="B38" s="34" t="s">
        <v>63</v>
      </c>
      <c r="C38" s="23">
        <f t="shared" si="10"/>
        <v>193</v>
      </c>
      <c r="D38" s="23">
        <f t="shared" si="11"/>
        <v>150</v>
      </c>
      <c r="E38" s="23">
        <f t="shared" si="12"/>
        <v>43</v>
      </c>
      <c r="F38" s="35">
        <v>130</v>
      </c>
      <c r="G38" s="35">
        <v>119</v>
      </c>
      <c r="H38" s="35">
        <v>11</v>
      </c>
      <c r="I38" s="35">
        <v>63</v>
      </c>
      <c r="J38" s="35">
        <v>31</v>
      </c>
      <c r="K38" s="35">
        <v>32</v>
      </c>
      <c r="L38" s="19" t="str">
        <f t="shared" si="7"/>
        <v>○</v>
      </c>
      <c r="M38" s="19" t="str">
        <f t="shared" si="8"/>
        <v>○</v>
      </c>
      <c r="N38" s="19" t="str">
        <f t="shared" si="9"/>
        <v>○</v>
      </c>
    </row>
    <row r="39" spans="1:14" s="19" customFormat="1" ht="15" customHeight="1">
      <c r="A39" s="24">
        <v>34</v>
      </c>
      <c r="B39" s="25" t="s">
        <v>64</v>
      </c>
      <c r="C39" s="23">
        <f t="shared" si="10"/>
        <v>41</v>
      </c>
      <c r="D39" s="23">
        <f t="shared" si="11"/>
        <v>21</v>
      </c>
      <c r="E39" s="23">
        <f t="shared" si="12"/>
        <v>20</v>
      </c>
      <c r="F39" s="35">
        <v>1</v>
      </c>
      <c r="G39" s="35">
        <v>1</v>
      </c>
      <c r="H39" s="35">
        <v>0</v>
      </c>
      <c r="I39" s="35">
        <v>40</v>
      </c>
      <c r="J39" s="35">
        <v>20</v>
      </c>
      <c r="K39" s="35">
        <v>20</v>
      </c>
      <c r="L39" s="19" t="str">
        <f t="shared" si="7"/>
        <v>○</v>
      </c>
      <c r="M39" s="19" t="str">
        <f t="shared" si="8"/>
        <v>○</v>
      </c>
      <c r="N39" s="19" t="str">
        <f t="shared" si="9"/>
        <v>○</v>
      </c>
    </row>
    <row r="40" spans="1:14" s="19" customFormat="1" ht="15" customHeight="1">
      <c r="A40" s="24">
        <v>35</v>
      </c>
      <c r="B40" s="25" t="s">
        <v>65</v>
      </c>
      <c r="C40" s="23">
        <f t="shared" si="10"/>
        <v>49</v>
      </c>
      <c r="D40" s="23">
        <f t="shared" si="11"/>
        <v>27</v>
      </c>
      <c r="E40" s="23">
        <f t="shared" si="12"/>
        <v>22</v>
      </c>
      <c r="F40" s="26">
        <v>2</v>
      </c>
      <c r="G40" s="26">
        <v>2</v>
      </c>
      <c r="H40" s="26">
        <v>0</v>
      </c>
      <c r="I40" s="35">
        <v>47</v>
      </c>
      <c r="J40" s="35">
        <v>25</v>
      </c>
      <c r="K40" s="35">
        <v>22</v>
      </c>
      <c r="L40" s="19" t="str">
        <f t="shared" si="7"/>
        <v>○</v>
      </c>
      <c r="M40" s="19" t="str">
        <f t="shared" si="8"/>
        <v>○</v>
      </c>
      <c r="N40" s="19" t="str">
        <f t="shared" si="9"/>
        <v>○</v>
      </c>
    </row>
    <row r="41" spans="1:14" s="19" customFormat="1" ht="15" customHeight="1">
      <c r="A41" s="24">
        <v>36</v>
      </c>
      <c r="B41" s="25" t="s">
        <v>66</v>
      </c>
      <c r="C41" s="23">
        <f t="shared" si="10"/>
        <v>53</v>
      </c>
      <c r="D41" s="23">
        <f t="shared" si="11"/>
        <v>28</v>
      </c>
      <c r="E41" s="23">
        <f t="shared" si="12"/>
        <v>25</v>
      </c>
      <c r="F41" s="26">
        <v>0</v>
      </c>
      <c r="G41" s="26">
        <v>0</v>
      </c>
      <c r="H41" s="26">
        <v>0</v>
      </c>
      <c r="I41" s="26">
        <v>53</v>
      </c>
      <c r="J41" s="26">
        <v>28</v>
      </c>
      <c r="K41" s="26">
        <v>25</v>
      </c>
      <c r="L41" s="19" t="str">
        <f t="shared" si="7"/>
        <v>○</v>
      </c>
      <c r="M41" s="19" t="str">
        <f t="shared" si="8"/>
        <v>○</v>
      </c>
      <c r="N41" s="19" t="str">
        <f t="shared" si="9"/>
        <v>○</v>
      </c>
    </row>
    <row r="42" spans="1:14" s="19" customFormat="1" ht="15" customHeight="1">
      <c r="A42" s="24">
        <v>37</v>
      </c>
      <c r="B42" s="25" t="s">
        <v>83</v>
      </c>
      <c r="C42" s="23">
        <f t="shared" si="10"/>
        <v>225</v>
      </c>
      <c r="D42" s="23">
        <f t="shared" si="11"/>
        <v>114</v>
      </c>
      <c r="E42" s="23">
        <f t="shared" si="12"/>
        <v>111</v>
      </c>
      <c r="F42" s="26">
        <v>20</v>
      </c>
      <c r="G42" s="26">
        <v>11</v>
      </c>
      <c r="H42" s="26">
        <v>9</v>
      </c>
      <c r="I42" s="26">
        <v>205</v>
      </c>
      <c r="J42" s="26">
        <v>103</v>
      </c>
      <c r="K42" s="26">
        <v>102</v>
      </c>
      <c r="L42" s="19" t="str">
        <f t="shared" si="7"/>
        <v>○</v>
      </c>
      <c r="M42" s="19" t="str">
        <f t="shared" si="8"/>
        <v>○</v>
      </c>
      <c r="N42" s="19" t="str">
        <f t="shared" si="9"/>
        <v>○</v>
      </c>
    </row>
    <row r="43" spans="1:14" s="19" customFormat="1" ht="15" customHeight="1">
      <c r="A43" s="24">
        <v>38</v>
      </c>
      <c r="B43" s="25" t="s">
        <v>84</v>
      </c>
      <c r="C43" s="23">
        <f t="shared" si="10"/>
        <v>372</v>
      </c>
      <c r="D43" s="23">
        <f t="shared" si="11"/>
        <v>141</v>
      </c>
      <c r="E43" s="23">
        <f t="shared" si="12"/>
        <v>231</v>
      </c>
      <c r="F43" s="26">
        <v>54</v>
      </c>
      <c r="G43" s="26">
        <v>8</v>
      </c>
      <c r="H43" s="26">
        <v>46</v>
      </c>
      <c r="I43" s="26">
        <v>318</v>
      </c>
      <c r="J43" s="26">
        <v>133</v>
      </c>
      <c r="K43" s="26">
        <v>185</v>
      </c>
      <c r="L43" s="19" t="str">
        <f t="shared" si="7"/>
        <v>○</v>
      </c>
      <c r="M43" s="19" t="str">
        <f t="shared" si="8"/>
        <v>○</v>
      </c>
      <c r="N43" s="19" t="str">
        <f t="shared" si="9"/>
        <v>○</v>
      </c>
    </row>
    <row r="44" spans="1:14" s="19" customFormat="1" ht="15" customHeight="1">
      <c r="A44" s="24">
        <v>39</v>
      </c>
      <c r="B44" s="25" t="s">
        <v>69</v>
      </c>
      <c r="C44" s="23">
        <f t="shared" si="10"/>
        <v>48</v>
      </c>
      <c r="D44" s="23">
        <f t="shared" si="11"/>
        <v>27</v>
      </c>
      <c r="E44" s="23">
        <f t="shared" si="12"/>
        <v>21</v>
      </c>
      <c r="F44" s="26">
        <v>0</v>
      </c>
      <c r="G44" s="26">
        <v>0</v>
      </c>
      <c r="H44" s="26">
        <v>0</v>
      </c>
      <c r="I44" s="26">
        <v>48</v>
      </c>
      <c r="J44" s="26">
        <v>27</v>
      </c>
      <c r="K44" s="26">
        <v>21</v>
      </c>
      <c r="L44" s="19" t="str">
        <f t="shared" si="7"/>
        <v>○</v>
      </c>
      <c r="M44" s="19" t="str">
        <f t="shared" si="8"/>
        <v>○</v>
      </c>
      <c r="N44" s="19" t="str">
        <f t="shared" si="9"/>
        <v>○</v>
      </c>
    </row>
    <row r="45" spans="1:14" s="19" customFormat="1" ht="15" customHeight="1">
      <c r="A45" s="24">
        <v>40</v>
      </c>
      <c r="B45" s="25" t="s">
        <v>70</v>
      </c>
      <c r="C45" s="23">
        <f t="shared" si="10"/>
        <v>298</v>
      </c>
      <c r="D45" s="23">
        <f t="shared" si="11"/>
        <v>214</v>
      </c>
      <c r="E45" s="23">
        <f t="shared" si="12"/>
        <v>84</v>
      </c>
      <c r="F45" s="26">
        <v>122</v>
      </c>
      <c r="G45" s="26">
        <v>110</v>
      </c>
      <c r="H45" s="26">
        <v>12</v>
      </c>
      <c r="I45" s="26">
        <v>176</v>
      </c>
      <c r="J45" s="26">
        <v>104</v>
      </c>
      <c r="K45" s="26">
        <v>72</v>
      </c>
      <c r="L45" s="19" t="str">
        <f t="shared" si="7"/>
        <v>○</v>
      </c>
      <c r="M45" s="19" t="str">
        <f t="shared" si="8"/>
        <v>○</v>
      </c>
      <c r="N45" s="19" t="str">
        <f t="shared" si="9"/>
        <v>○</v>
      </c>
    </row>
    <row r="46" spans="1:14" s="19" customFormat="1" ht="15" customHeight="1">
      <c r="A46" s="27">
        <v>41</v>
      </c>
      <c r="B46" s="28" t="s">
        <v>71</v>
      </c>
      <c r="C46" s="23">
        <f t="shared" si="10"/>
        <v>107</v>
      </c>
      <c r="D46" s="23">
        <f t="shared" si="11"/>
        <v>60</v>
      </c>
      <c r="E46" s="23">
        <f t="shared" si="12"/>
        <v>47</v>
      </c>
      <c r="F46" s="29">
        <v>15</v>
      </c>
      <c r="G46" s="29">
        <v>11</v>
      </c>
      <c r="H46" s="29">
        <v>4</v>
      </c>
      <c r="I46" s="29">
        <v>92</v>
      </c>
      <c r="J46" s="29">
        <v>49</v>
      </c>
      <c r="K46" s="29">
        <v>43</v>
      </c>
      <c r="L46" s="19" t="str">
        <f t="shared" si="7"/>
        <v>○</v>
      </c>
      <c r="M46" s="19" t="str">
        <f t="shared" si="8"/>
        <v>○</v>
      </c>
      <c r="N46" s="19" t="str">
        <f t="shared" si="9"/>
        <v>○</v>
      </c>
    </row>
    <row r="47" spans="1:14" s="19" customFormat="1" ht="15" customHeight="1">
      <c r="A47" s="30"/>
      <c r="B47" s="31" t="s">
        <v>85</v>
      </c>
      <c r="C47" s="37">
        <f aca="true" t="shared" si="13" ref="C47:K47">SUM(C17:C46)</f>
        <v>9360</v>
      </c>
      <c r="D47" s="37">
        <f t="shared" si="13"/>
        <v>3864</v>
      </c>
      <c r="E47" s="37">
        <f t="shared" si="13"/>
        <v>5496</v>
      </c>
      <c r="F47" s="37">
        <f t="shared" si="13"/>
        <v>2084</v>
      </c>
      <c r="G47" s="37">
        <f t="shared" si="13"/>
        <v>557</v>
      </c>
      <c r="H47" s="37">
        <f t="shared" si="13"/>
        <v>1527</v>
      </c>
      <c r="I47" s="37">
        <f t="shared" si="13"/>
        <v>7276</v>
      </c>
      <c r="J47" s="37">
        <f t="shared" si="13"/>
        <v>3307</v>
      </c>
      <c r="K47" s="37">
        <f t="shared" si="13"/>
        <v>3969</v>
      </c>
      <c r="L47" s="19" t="str">
        <f t="shared" si="7"/>
        <v>○</v>
      </c>
      <c r="M47" s="19" t="str">
        <f t="shared" si="8"/>
        <v>○</v>
      </c>
      <c r="N47" s="19" t="str">
        <f t="shared" si="9"/>
        <v>○</v>
      </c>
    </row>
    <row r="48" spans="1:14" s="19" customFormat="1" ht="15" customHeight="1">
      <c r="A48" s="38"/>
      <c r="B48" s="39" t="s">
        <v>86</v>
      </c>
      <c r="C48" s="40">
        <f aca="true" t="shared" si="14" ref="C48:K48">C16+C47</f>
        <v>37778</v>
      </c>
      <c r="D48" s="40">
        <f t="shared" si="14"/>
        <v>17653</v>
      </c>
      <c r="E48" s="40">
        <f>E16+E47</f>
        <v>20125</v>
      </c>
      <c r="F48" s="40">
        <f t="shared" si="14"/>
        <v>9752</v>
      </c>
      <c r="G48" s="40">
        <f t="shared" si="14"/>
        <v>4044</v>
      </c>
      <c r="H48" s="40">
        <f t="shared" si="14"/>
        <v>5708</v>
      </c>
      <c r="I48" s="40">
        <f t="shared" si="14"/>
        <v>28026</v>
      </c>
      <c r="J48" s="40">
        <f t="shared" si="14"/>
        <v>13609</v>
      </c>
      <c r="K48" s="40">
        <f t="shared" si="14"/>
        <v>14417</v>
      </c>
      <c r="L48" s="19" t="str">
        <f t="shared" si="7"/>
        <v>○</v>
      </c>
      <c r="M48" s="19" t="str">
        <f t="shared" si="8"/>
        <v>○</v>
      </c>
      <c r="N48" s="19" t="str">
        <f t="shared" si="9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1"/>
  <sheetViews>
    <sheetView view="pageBreakPreview" zoomScale="75" zoomScaleSheetLayoutView="75" workbookViewId="0" topLeftCell="A1">
      <selection activeCell="D6" sqref="D6:E6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3.25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8">
      <c r="A3" s="61" t="s">
        <v>106</v>
      </c>
      <c r="B3" s="41"/>
      <c r="R3" s="61" t="s">
        <v>107</v>
      </c>
      <c r="S3" s="41"/>
    </row>
    <row r="4" spans="1:33" ht="16.5" customHeight="1">
      <c r="A4" s="152" t="s">
        <v>88</v>
      </c>
      <c r="B4" s="148" t="s">
        <v>89</v>
      </c>
      <c r="C4" s="155" t="s">
        <v>90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  <c r="R4" s="152" t="s">
        <v>88</v>
      </c>
      <c r="S4" s="148" t="s">
        <v>89</v>
      </c>
      <c r="T4" s="155" t="s">
        <v>27</v>
      </c>
      <c r="U4" s="156"/>
      <c r="V4" s="156"/>
      <c r="W4" s="156"/>
      <c r="X4" s="156"/>
      <c r="Y4" s="157"/>
      <c r="Z4" s="155" t="s">
        <v>104</v>
      </c>
      <c r="AA4" s="156"/>
      <c r="AB4" s="156"/>
      <c r="AC4" s="156"/>
      <c r="AD4" s="156"/>
      <c r="AE4" s="157"/>
      <c r="AF4" s="155" t="s">
        <v>91</v>
      </c>
      <c r="AG4" s="157"/>
    </row>
    <row r="5" spans="1:33" ht="16.5" customHeight="1">
      <c r="A5" s="153"/>
      <c r="B5" s="149"/>
      <c r="C5" s="155" t="s">
        <v>87</v>
      </c>
      <c r="D5" s="156"/>
      <c r="E5" s="156"/>
      <c r="F5" s="155" t="s">
        <v>97</v>
      </c>
      <c r="G5" s="156"/>
      <c r="H5" s="156"/>
      <c r="I5" s="155" t="s">
        <v>98</v>
      </c>
      <c r="J5" s="156"/>
      <c r="K5" s="156"/>
      <c r="L5" s="155" t="s">
        <v>99</v>
      </c>
      <c r="M5" s="156"/>
      <c r="N5" s="156"/>
      <c r="O5" s="155" t="s">
        <v>100</v>
      </c>
      <c r="P5" s="156"/>
      <c r="Q5" s="157"/>
      <c r="R5" s="153"/>
      <c r="S5" s="149"/>
      <c r="T5" s="155" t="s">
        <v>101</v>
      </c>
      <c r="U5" s="156"/>
      <c r="V5" s="156"/>
      <c r="W5" s="155" t="s">
        <v>103</v>
      </c>
      <c r="X5" s="156"/>
      <c r="Y5" s="156"/>
      <c r="Z5" s="160" t="s">
        <v>94</v>
      </c>
      <c r="AA5" s="161"/>
      <c r="AB5" s="160" t="s">
        <v>12</v>
      </c>
      <c r="AC5" s="161"/>
      <c r="AD5" s="164" t="s">
        <v>95</v>
      </c>
      <c r="AE5" s="158"/>
      <c r="AF5" s="168" t="s">
        <v>92</v>
      </c>
      <c r="AG5" s="158" t="s">
        <v>93</v>
      </c>
    </row>
    <row r="6" spans="1:33" ht="16.5" customHeight="1">
      <c r="A6" s="153"/>
      <c r="B6" s="150"/>
      <c r="C6" s="52" t="s">
        <v>92</v>
      </c>
      <c r="D6" s="164" t="s">
        <v>14</v>
      </c>
      <c r="E6" s="167"/>
      <c r="F6" s="52" t="s">
        <v>92</v>
      </c>
      <c r="G6" s="164" t="s">
        <v>14</v>
      </c>
      <c r="H6" s="167"/>
      <c r="I6" s="52" t="s">
        <v>92</v>
      </c>
      <c r="J6" s="164" t="s">
        <v>14</v>
      </c>
      <c r="K6" s="167"/>
      <c r="L6" s="52" t="s">
        <v>92</v>
      </c>
      <c r="M6" s="164" t="s">
        <v>14</v>
      </c>
      <c r="N6" s="167"/>
      <c r="O6" s="52" t="s">
        <v>92</v>
      </c>
      <c r="P6" s="164" t="s">
        <v>14</v>
      </c>
      <c r="Q6" s="158"/>
      <c r="R6" s="153"/>
      <c r="S6" s="150"/>
      <c r="T6" s="52" t="s">
        <v>92</v>
      </c>
      <c r="U6" s="164" t="s">
        <v>14</v>
      </c>
      <c r="V6" s="167"/>
      <c r="W6" s="52" t="s">
        <v>92</v>
      </c>
      <c r="X6" s="164" t="s">
        <v>14</v>
      </c>
      <c r="Y6" s="167"/>
      <c r="Z6" s="162"/>
      <c r="AA6" s="163"/>
      <c r="AB6" s="162"/>
      <c r="AC6" s="163"/>
      <c r="AD6" s="165"/>
      <c r="AE6" s="166"/>
      <c r="AF6" s="169"/>
      <c r="AG6" s="159"/>
    </row>
    <row r="7" spans="1:33" ht="16.5" customHeight="1">
      <c r="A7" s="154"/>
      <c r="B7" s="151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54"/>
      <c r="S7" s="151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51585353</v>
      </c>
      <c r="D8" s="65">
        <v>51321187</v>
      </c>
      <c r="E8" s="65">
        <v>253907</v>
      </c>
      <c r="F8" s="65">
        <v>32055271</v>
      </c>
      <c r="G8" s="65">
        <v>31489959</v>
      </c>
      <c r="H8" s="65">
        <v>467211</v>
      </c>
      <c r="I8" s="65">
        <v>2206433</v>
      </c>
      <c r="J8" s="65">
        <v>1251375</v>
      </c>
      <c r="K8" s="65">
        <v>955057</v>
      </c>
      <c r="L8" s="65">
        <v>963471</v>
      </c>
      <c r="M8" s="65">
        <v>963471</v>
      </c>
      <c r="N8" s="65">
        <v>0</v>
      </c>
      <c r="O8" s="65">
        <v>4683751</v>
      </c>
      <c r="P8" s="65">
        <v>3899411</v>
      </c>
      <c r="Q8" s="65">
        <v>1568681</v>
      </c>
      <c r="R8" s="43">
        <v>1</v>
      </c>
      <c r="S8" s="48" t="str">
        <f>B8</f>
        <v>那 覇 市</v>
      </c>
      <c r="T8" s="71">
        <v>37590601</v>
      </c>
      <c r="U8" s="71">
        <v>37495887</v>
      </c>
      <c r="V8" s="71">
        <v>78134</v>
      </c>
      <c r="W8" s="71">
        <v>129084880</v>
      </c>
      <c r="X8" s="71">
        <v>126421290</v>
      </c>
      <c r="Y8" s="71">
        <v>3322990</v>
      </c>
      <c r="Z8" s="71">
        <v>65532709</v>
      </c>
      <c r="AA8" s="71">
        <v>43978210</v>
      </c>
      <c r="AB8" s="71">
        <v>22761110</v>
      </c>
      <c r="AC8" s="71">
        <v>13675251</v>
      </c>
      <c r="AD8" s="71">
        <v>88293819</v>
      </c>
      <c r="AE8" s="71">
        <v>57653461</v>
      </c>
      <c r="AF8" s="71">
        <v>217378699</v>
      </c>
      <c r="AG8" s="71">
        <v>184074751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5474000</v>
      </c>
      <c r="D9" s="66">
        <v>5464230</v>
      </c>
      <c r="E9" s="66">
        <v>9771</v>
      </c>
      <c r="F9" s="66">
        <v>6778014</v>
      </c>
      <c r="G9" s="66">
        <v>6461832</v>
      </c>
      <c r="H9" s="66">
        <v>260210</v>
      </c>
      <c r="I9" s="66">
        <v>326978</v>
      </c>
      <c r="J9" s="66">
        <v>326978</v>
      </c>
      <c r="K9" s="66">
        <v>0</v>
      </c>
      <c r="L9" s="66">
        <v>0</v>
      </c>
      <c r="M9" s="66">
        <v>0</v>
      </c>
      <c r="N9" s="66">
        <v>0</v>
      </c>
      <c r="O9" s="66">
        <v>1397391</v>
      </c>
      <c r="P9" s="66">
        <v>1397391</v>
      </c>
      <c r="Q9" s="66">
        <v>0</v>
      </c>
      <c r="R9" s="44">
        <v>2</v>
      </c>
      <c r="S9" s="49" t="str">
        <f aca="true" t="shared" si="0" ref="S9:S49">B9</f>
        <v>宜野湾市</v>
      </c>
      <c r="T9" s="72">
        <v>5127373</v>
      </c>
      <c r="U9" s="72">
        <v>5122556</v>
      </c>
      <c r="V9" s="72">
        <v>4816</v>
      </c>
      <c r="W9" s="72">
        <v>19103756</v>
      </c>
      <c r="X9" s="72">
        <v>18772987</v>
      </c>
      <c r="Y9" s="72">
        <v>274797</v>
      </c>
      <c r="Z9" s="72">
        <v>1379708</v>
      </c>
      <c r="AA9" s="72">
        <v>1379339</v>
      </c>
      <c r="AB9" s="72">
        <v>5292698</v>
      </c>
      <c r="AC9" s="72">
        <v>3511214</v>
      </c>
      <c r="AD9" s="72">
        <v>6672406</v>
      </c>
      <c r="AE9" s="72">
        <v>4890553</v>
      </c>
      <c r="AF9" s="72">
        <v>25776162</v>
      </c>
      <c r="AG9" s="72">
        <v>23663540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13198331</v>
      </c>
      <c r="D10" s="66">
        <v>13157679</v>
      </c>
      <c r="E10" s="66">
        <v>52297</v>
      </c>
      <c r="F10" s="66">
        <v>8433490</v>
      </c>
      <c r="G10" s="66">
        <v>8157855</v>
      </c>
      <c r="H10" s="66">
        <v>184272</v>
      </c>
      <c r="I10" s="66">
        <v>235846</v>
      </c>
      <c r="J10" s="66">
        <v>177759</v>
      </c>
      <c r="K10" s="66">
        <v>58087</v>
      </c>
      <c r="L10" s="66">
        <v>0</v>
      </c>
      <c r="M10" s="66">
        <v>0</v>
      </c>
      <c r="N10" s="66">
        <v>0</v>
      </c>
      <c r="O10" s="66">
        <v>130108</v>
      </c>
      <c r="P10" s="66">
        <v>130108</v>
      </c>
      <c r="Q10" s="66">
        <v>0</v>
      </c>
      <c r="R10" s="44">
        <v>3</v>
      </c>
      <c r="S10" s="49" t="str">
        <f t="shared" si="0"/>
        <v>石 垣 市</v>
      </c>
      <c r="T10" s="72">
        <v>4869349</v>
      </c>
      <c r="U10" s="72">
        <v>4869349</v>
      </c>
      <c r="V10" s="72">
        <v>0</v>
      </c>
      <c r="W10" s="72">
        <v>26867124</v>
      </c>
      <c r="X10" s="72">
        <v>26492750</v>
      </c>
      <c r="Y10" s="72">
        <v>294656</v>
      </c>
      <c r="Z10" s="72">
        <v>16890193</v>
      </c>
      <c r="AA10" s="72">
        <v>12060980</v>
      </c>
      <c r="AB10" s="72">
        <v>12405332</v>
      </c>
      <c r="AC10" s="72">
        <v>7409679</v>
      </c>
      <c r="AD10" s="72">
        <v>29295525</v>
      </c>
      <c r="AE10" s="72">
        <v>19470659</v>
      </c>
      <c r="AF10" s="72">
        <v>56162649</v>
      </c>
      <c r="AG10" s="72">
        <v>45963409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20806302</v>
      </c>
      <c r="D11" s="66">
        <v>20726240</v>
      </c>
      <c r="E11" s="66">
        <v>41307</v>
      </c>
      <c r="F11" s="66">
        <v>16586286</v>
      </c>
      <c r="G11" s="66">
        <v>16273530</v>
      </c>
      <c r="H11" s="66">
        <v>243683</v>
      </c>
      <c r="I11" s="66">
        <v>599704</v>
      </c>
      <c r="J11" s="66">
        <v>374135</v>
      </c>
      <c r="K11" s="66">
        <v>225569</v>
      </c>
      <c r="L11" s="66">
        <v>2334</v>
      </c>
      <c r="M11" s="66">
        <v>2334</v>
      </c>
      <c r="N11" s="66">
        <v>0</v>
      </c>
      <c r="O11" s="66">
        <v>424396</v>
      </c>
      <c r="P11" s="66">
        <v>424396</v>
      </c>
      <c r="Q11" s="66">
        <v>0</v>
      </c>
      <c r="R11" s="44">
        <v>4</v>
      </c>
      <c r="S11" s="49" t="str">
        <f t="shared" si="0"/>
        <v>浦 添 市</v>
      </c>
      <c r="T11" s="72">
        <v>15883705</v>
      </c>
      <c r="U11" s="72">
        <v>15875843</v>
      </c>
      <c r="V11" s="72">
        <v>5996</v>
      </c>
      <c r="W11" s="72">
        <v>54302727</v>
      </c>
      <c r="X11" s="72">
        <v>53676478</v>
      </c>
      <c r="Y11" s="72">
        <v>516555</v>
      </c>
      <c r="Z11" s="72">
        <v>6760051</v>
      </c>
      <c r="AA11" s="72">
        <v>4694070</v>
      </c>
      <c r="AB11" s="72">
        <v>15405248</v>
      </c>
      <c r="AC11" s="72">
        <v>10219940</v>
      </c>
      <c r="AD11" s="72">
        <v>22165299</v>
      </c>
      <c r="AE11" s="72">
        <v>14914010</v>
      </c>
      <c r="AF11" s="72">
        <v>76468026</v>
      </c>
      <c r="AG11" s="72">
        <v>68590488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16435949</v>
      </c>
      <c r="D12" s="66">
        <v>16349941</v>
      </c>
      <c r="E12" s="66">
        <v>57641</v>
      </c>
      <c r="F12" s="66">
        <v>17468506</v>
      </c>
      <c r="G12" s="66">
        <v>17354972</v>
      </c>
      <c r="H12" s="66">
        <v>80187</v>
      </c>
      <c r="I12" s="66">
        <v>306341</v>
      </c>
      <c r="J12" s="66">
        <v>164392</v>
      </c>
      <c r="K12" s="66">
        <v>141949</v>
      </c>
      <c r="L12" s="66">
        <v>1968</v>
      </c>
      <c r="M12" s="66">
        <v>1968</v>
      </c>
      <c r="N12" s="66">
        <v>0</v>
      </c>
      <c r="O12" s="66">
        <v>229116</v>
      </c>
      <c r="P12" s="66">
        <v>229116</v>
      </c>
      <c r="Q12" s="66">
        <v>0</v>
      </c>
      <c r="R12" s="44">
        <v>5</v>
      </c>
      <c r="S12" s="49" t="str">
        <f t="shared" si="0"/>
        <v>名 護 市</v>
      </c>
      <c r="T12" s="72">
        <v>5483384</v>
      </c>
      <c r="U12" s="72">
        <v>5436548</v>
      </c>
      <c r="V12" s="72">
        <v>21754</v>
      </c>
      <c r="W12" s="72">
        <v>39925264</v>
      </c>
      <c r="X12" s="72">
        <v>39536937</v>
      </c>
      <c r="Y12" s="72">
        <v>301531</v>
      </c>
      <c r="Z12" s="72">
        <v>1748708</v>
      </c>
      <c r="AA12" s="72">
        <v>1680523</v>
      </c>
      <c r="AB12" s="72">
        <v>8179090</v>
      </c>
      <c r="AC12" s="72">
        <v>5415193</v>
      </c>
      <c r="AD12" s="72">
        <v>9927798</v>
      </c>
      <c r="AE12" s="72">
        <v>7095716</v>
      </c>
      <c r="AF12" s="72">
        <v>49853062</v>
      </c>
      <c r="AG12" s="72">
        <v>46632653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7248999</v>
      </c>
      <c r="D13" s="67">
        <v>7213378</v>
      </c>
      <c r="E13" s="67">
        <v>18468</v>
      </c>
      <c r="F13" s="67">
        <v>15161676</v>
      </c>
      <c r="G13" s="67">
        <v>14735919</v>
      </c>
      <c r="H13" s="67">
        <v>372400</v>
      </c>
      <c r="I13" s="67">
        <v>483171</v>
      </c>
      <c r="J13" s="67">
        <v>326249</v>
      </c>
      <c r="K13" s="67">
        <v>156677</v>
      </c>
      <c r="L13" s="67">
        <v>0</v>
      </c>
      <c r="M13" s="67">
        <v>0</v>
      </c>
      <c r="N13" s="67">
        <v>0</v>
      </c>
      <c r="O13" s="67">
        <v>150505</v>
      </c>
      <c r="P13" s="67">
        <v>150505</v>
      </c>
      <c r="Q13" s="67">
        <v>0</v>
      </c>
      <c r="R13" s="45">
        <v>6</v>
      </c>
      <c r="S13" s="50" t="str">
        <f t="shared" si="0"/>
        <v>糸 満 市</v>
      </c>
      <c r="T13" s="73">
        <v>3419108</v>
      </c>
      <c r="U13" s="73">
        <v>3386439</v>
      </c>
      <c r="V13" s="73">
        <v>29919</v>
      </c>
      <c r="W13" s="73">
        <v>26463459</v>
      </c>
      <c r="X13" s="73">
        <v>25812490</v>
      </c>
      <c r="Y13" s="73">
        <v>577464</v>
      </c>
      <c r="Z13" s="73">
        <v>1845463</v>
      </c>
      <c r="AA13" s="73">
        <v>1845417</v>
      </c>
      <c r="AB13" s="73">
        <v>6097730</v>
      </c>
      <c r="AC13" s="73">
        <v>3652274</v>
      </c>
      <c r="AD13" s="73">
        <v>7943193</v>
      </c>
      <c r="AE13" s="73">
        <v>5497691</v>
      </c>
      <c r="AF13" s="73">
        <v>34406652</v>
      </c>
      <c r="AG13" s="73">
        <v>31310181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9676157</v>
      </c>
      <c r="D14" s="66">
        <v>9365608</v>
      </c>
      <c r="E14" s="66">
        <v>114719</v>
      </c>
      <c r="F14" s="66">
        <v>17727581</v>
      </c>
      <c r="G14" s="66">
        <v>15808624</v>
      </c>
      <c r="H14" s="66">
        <v>1007700</v>
      </c>
      <c r="I14" s="66">
        <v>123209</v>
      </c>
      <c r="J14" s="66">
        <v>122188</v>
      </c>
      <c r="K14" s="66">
        <v>1021</v>
      </c>
      <c r="L14" s="66">
        <v>0</v>
      </c>
      <c r="M14" s="66">
        <v>0</v>
      </c>
      <c r="N14" s="66">
        <v>0</v>
      </c>
      <c r="O14" s="66">
        <v>164744</v>
      </c>
      <c r="P14" s="66">
        <v>164744</v>
      </c>
      <c r="Q14" s="66">
        <v>0</v>
      </c>
      <c r="R14" s="44">
        <v>7</v>
      </c>
      <c r="S14" s="49" t="str">
        <f t="shared" si="0"/>
        <v>沖 縄 市</v>
      </c>
      <c r="T14" s="72">
        <v>6943520</v>
      </c>
      <c r="U14" s="72">
        <v>6931363</v>
      </c>
      <c r="V14" s="72">
        <v>4306</v>
      </c>
      <c r="W14" s="72">
        <v>34635211</v>
      </c>
      <c r="X14" s="72">
        <v>32392527</v>
      </c>
      <c r="Y14" s="72">
        <v>1127746</v>
      </c>
      <c r="Z14" s="72">
        <v>2906469</v>
      </c>
      <c r="AA14" s="72">
        <v>2675233</v>
      </c>
      <c r="AB14" s="72">
        <v>10986584</v>
      </c>
      <c r="AC14" s="72">
        <v>7126583</v>
      </c>
      <c r="AD14" s="72">
        <v>13893053</v>
      </c>
      <c r="AE14" s="72">
        <v>9801816</v>
      </c>
      <c r="AF14" s="72">
        <v>48528264</v>
      </c>
      <c r="AG14" s="72">
        <v>42194343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5330218</v>
      </c>
      <c r="D15" s="66">
        <v>5183936</v>
      </c>
      <c r="E15" s="66">
        <v>206680</v>
      </c>
      <c r="F15" s="66">
        <v>5872263</v>
      </c>
      <c r="G15" s="66">
        <v>5634878</v>
      </c>
      <c r="H15" s="66">
        <v>177506</v>
      </c>
      <c r="I15" s="66">
        <v>11657</v>
      </c>
      <c r="J15" s="66">
        <v>10920</v>
      </c>
      <c r="K15" s="66">
        <v>371</v>
      </c>
      <c r="L15" s="66">
        <v>1486</v>
      </c>
      <c r="M15" s="66">
        <v>1486</v>
      </c>
      <c r="N15" s="66">
        <v>0</v>
      </c>
      <c r="O15" s="66">
        <v>70208</v>
      </c>
      <c r="P15" s="66">
        <v>69796</v>
      </c>
      <c r="Q15" s="66">
        <v>261</v>
      </c>
      <c r="R15" s="44">
        <v>8</v>
      </c>
      <c r="S15" s="49" t="str">
        <f t="shared" si="0"/>
        <v>豊見城市</v>
      </c>
      <c r="T15" s="72">
        <v>3618026</v>
      </c>
      <c r="U15" s="72">
        <v>3618026</v>
      </c>
      <c r="V15" s="72">
        <v>0</v>
      </c>
      <c r="W15" s="72">
        <v>14903858</v>
      </c>
      <c r="X15" s="72">
        <v>14519042</v>
      </c>
      <c r="Y15" s="72">
        <v>384818</v>
      </c>
      <c r="Z15" s="72">
        <v>1273068</v>
      </c>
      <c r="AA15" s="72">
        <v>1245011</v>
      </c>
      <c r="AB15" s="72">
        <v>5987196</v>
      </c>
      <c r="AC15" s="72">
        <v>3021726</v>
      </c>
      <c r="AD15" s="72">
        <v>7260264</v>
      </c>
      <c r="AE15" s="72">
        <v>4266737</v>
      </c>
      <c r="AF15" s="72">
        <v>22164122</v>
      </c>
      <c r="AG15" s="72">
        <v>18785779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27572777</v>
      </c>
      <c r="D16" s="66">
        <v>27478627</v>
      </c>
      <c r="E16" s="66">
        <v>166986</v>
      </c>
      <c r="F16" s="66">
        <v>23660351</v>
      </c>
      <c r="G16" s="66">
        <v>23234675</v>
      </c>
      <c r="H16" s="66">
        <v>119626</v>
      </c>
      <c r="I16" s="66">
        <v>1358056</v>
      </c>
      <c r="J16" s="66">
        <v>616993</v>
      </c>
      <c r="K16" s="66">
        <v>597538</v>
      </c>
      <c r="L16" s="66">
        <v>103</v>
      </c>
      <c r="M16" s="66">
        <v>103</v>
      </c>
      <c r="N16" s="66">
        <v>0</v>
      </c>
      <c r="O16" s="66">
        <v>189528</v>
      </c>
      <c r="P16" s="66">
        <v>189528</v>
      </c>
      <c r="Q16" s="66">
        <v>0</v>
      </c>
      <c r="R16" s="44">
        <v>9</v>
      </c>
      <c r="S16" s="49" t="str">
        <f t="shared" si="0"/>
        <v>うるま市</v>
      </c>
      <c r="T16" s="72">
        <v>8113210</v>
      </c>
      <c r="U16" s="72">
        <v>8055737</v>
      </c>
      <c r="V16" s="72">
        <v>22265</v>
      </c>
      <c r="W16" s="72">
        <v>60894025</v>
      </c>
      <c r="X16" s="72">
        <v>59575663</v>
      </c>
      <c r="Y16" s="72">
        <v>906415</v>
      </c>
      <c r="Z16" s="72">
        <v>14699485</v>
      </c>
      <c r="AA16" s="72">
        <v>11451794</v>
      </c>
      <c r="AB16" s="72">
        <v>30378782</v>
      </c>
      <c r="AC16" s="72">
        <v>20070706</v>
      </c>
      <c r="AD16" s="72">
        <v>45078267</v>
      </c>
      <c r="AE16" s="72">
        <v>31522500</v>
      </c>
      <c r="AF16" s="72">
        <v>105972292</v>
      </c>
      <c r="AG16" s="72">
        <v>91098163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11478354</v>
      </c>
      <c r="D17" s="66">
        <v>11329447</v>
      </c>
      <c r="E17" s="66">
        <v>148891</v>
      </c>
      <c r="F17" s="66">
        <v>15268179</v>
      </c>
      <c r="G17" s="66">
        <v>15017088</v>
      </c>
      <c r="H17" s="66">
        <v>222552</v>
      </c>
      <c r="I17" s="66">
        <v>1092191</v>
      </c>
      <c r="J17" s="66">
        <v>1089974</v>
      </c>
      <c r="K17" s="66">
        <v>2217</v>
      </c>
      <c r="L17" s="66">
        <v>0</v>
      </c>
      <c r="M17" s="66">
        <v>0</v>
      </c>
      <c r="N17" s="66">
        <v>0</v>
      </c>
      <c r="O17" s="66">
        <v>474923</v>
      </c>
      <c r="P17" s="66">
        <v>474923</v>
      </c>
      <c r="Q17" s="66">
        <v>0</v>
      </c>
      <c r="R17" s="44">
        <v>10</v>
      </c>
      <c r="S17" s="49" t="str">
        <f t="shared" si="0"/>
        <v>宮古島市</v>
      </c>
      <c r="T17" s="72">
        <v>5430518</v>
      </c>
      <c r="U17" s="72">
        <v>5398163</v>
      </c>
      <c r="V17" s="72">
        <v>32353</v>
      </c>
      <c r="W17" s="72">
        <v>33744165</v>
      </c>
      <c r="X17" s="72">
        <v>33309595</v>
      </c>
      <c r="Y17" s="72">
        <v>406013</v>
      </c>
      <c r="Z17" s="72">
        <v>10852803</v>
      </c>
      <c r="AA17" s="72">
        <v>7421439</v>
      </c>
      <c r="AB17" s="72">
        <v>10638830</v>
      </c>
      <c r="AC17" s="72">
        <v>7087820</v>
      </c>
      <c r="AD17" s="72">
        <v>21491633</v>
      </c>
      <c r="AE17" s="72">
        <v>14509259</v>
      </c>
      <c r="AF17" s="72">
        <v>55235798</v>
      </c>
      <c r="AG17" s="72">
        <v>47818854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5487346</v>
      </c>
      <c r="D18" s="68">
        <v>5476004</v>
      </c>
      <c r="E18" s="68">
        <v>11343</v>
      </c>
      <c r="F18" s="68">
        <v>8309830</v>
      </c>
      <c r="G18" s="68">
        <v>8008320</v>
      </c>
      <c r="H18" s="68">
        <v>54525</v>
      </c>
      <c r="I18" s="68">
        <v>432404</v>
      </c>
      <c r="J18" s="68">
        <v>195980</v>
      </c>
      <c r="K18" s="68">
        <v>47285</v>
      </c>
      <c r="L18" s="68">
        <v>0</v>
      </c>
      <c r="M18" s="68">
        <v>0</v>
      </c>
      <c r="N18" s="68">
        <v>0</v>
      </c>
      <c r="O18" s="68">
        <v>65263</v>
      </c>
      <c r="P18" s="68">
        <v>65263</v>
      </c>
      <c r="Q18" s="68">
        <v>0</v>
      </c>
      <c r="R18" s="62">
        <v>11</v>
      </c>
      <c r="S18" s="63" t="str">
        <f t="shared" si="0"/>
        <v>南城市</v>
      </c>
      <c r="T18" s="74">
        <v>1451737</v>
      </c>
      <c r="U18" s="74">
        <v>1451737</v>
      </c>
      <c r="V18" s="74">
        <v>0</v>
      </c>
      <c r="W18" s="74">
        <v>15746580</v>
      </c>
      <c r="X18" s="74">
        <v>15197304</v>
      </c>
      <c r="Y18" s="74">
        <v>113153</v>
      </c>
      <c r="Z18" s="74">
        <v>1140373</v>
      </c>
      <c r="AA18" s="74">
        <v>1120282</v>
      </c>
      <c r="AB18" s="74">
        <v>4161505</v>
      </c>
      <c r="AC18" s="74">
        <v>2808799</v>
      </c>
      <c r="AD18" s="74">
        <v>5301878</v>
      </c>
      <c r="AE18" s="74">
        <v>3929081</v>
      </c>
      <c r="AF18" s="74">
        <v>21048458</v>
      </c>
      <c r="AG18" s="74">
        <v>19126385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174293786</v>
      </c>
      <c r="D19" s="69">
        <f aca="true" t="shared" si="8" ref="D19:Q19">SUM(D8:D18)</f>
        <v>173066277</v>
      </c>
      <c r="E19" s="69">
        <f t="shared" si="8"/>
        <v>1082010</v>
      </c>
      <c r="F19" s="69">
        <f t="shared" si="8"/>
        <v>167321447</v>
      </c>
      <c r="G19" s="69">
        <f t="shared" si="8"/>
        <v>162177652</v>
      </c>
      <c r="H19" s="69">
        <f t="shared" si="8"/>
        <v>3189872</v>
      </c>
      <c r="I19" s="69">
        <f t="shared" si="8"/>
        <v>7175990</v>
      </c>
      <c r="J19" s="69">
        <f t="shared" si="8"/>
        <v>4656943</v>
      </c>
      <c r="K19" s="69">
        <f t="shared" si="8"/>
        <v>2185771</v>
      </c>
      <c r="L19" s="69">
        <f t="shared" si="8"/>
        <v>969362</v>
      </c>
      <c r="M19" s="69">
        <f t="shared" si="8"/>
        <v>969362</v>
      </c>
      <c r="N19" s="69">
        <f t="shared" si="8"/>
        <v>0</v>
      </c>
      <c r="O19" s="69">
        <f t="shared" si="8"/>
        <v>7979933</v>
      </c>
      <c r="P19" s="69">
        <f t="shared" si="8"/>
        <v>7195181</v>
      </c>
      <c r="Q19" s="69">
        <f t="shared" si="8"/>
        <v>1568942</v>
      </c>
      <c r="R19" s="57"/>
      <c r="S19" s="64" t="str">
        <f>B19</f>
        <v>【市部計】</v>
      </c>
      <c r="T19" s="75">
        <f aca="true" t="shared" si="9" ref="T19:AG19">SUM(T8:T18)</f>
        <v>97930531</v>
      </c>
      <c r="U19" s="75">
        <f t="shared" si="9"/>
        <v>97641648</v>
      </c>
      <c r="V19" s="75">
        <f t="shared" si="9"/>
        <v>199543</v>
      </c>
      <c r="W19" s="75">
        <f t="shared" si="9"/>
        <v>455671049</v>
      </c>
      <c r="X19" s="75">
        <f t="shared" si="9"/>
        <v>445707063</v>
      </c>
      <c r="Y19" s="75">
        <f t="shared" si="9"/>
        <v>8226138</v>
      </c>
      <c r="Z19" s="75">
        <f t="shared" si="9"/>
        <v>125029030</v>
      </c>
      <c r="AA19" s="75">
        <f t="shared" si="9"/>
        <v>89552298</v>
      </c>
      <c r="AB19" s="75">
        <f t="shared" si="9"/>
        <v>132294105</v>
      </c>
      <c r="AC19" s="75">
        <f t="shared" si="9"/>
        <v>83999185</v>
      </c>
      <c r="AD19" s="75">
        <f t="shared" si="9"/>
        <v>257323135</v>
      </c>
      <c r="AE19" s="75">
        <f t="shared" si="9"/>
        <v>173551483</v>
      </c>
      <c r="AF19" s="75">
        <f t="shared" si="9"/>
        <v>712994184</v>
      </c>
      <c r="AG19" s="75">
        <f t="shared" si="9"/>
        <v>619258546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1900083</v>
      </c>
      <c r="D20" s="67">
        <v>1876739</v>
      </c>
      <c r="E20" s="67">
        <v>23344</v>
      </c>
      <c r="F20" s="67">
        <v>1374860</v>
      </c>
      <c r="G20" s="67">
        <v>1374693</v>
      </c>
      <c r="H20" s="67">
        <v>167</v>
      </c>
      <c r="I20" s="67">
        <v>6024</v>
      </c>
      <c r="J20" s="67">
        <v>6024</v>
      </c>
      <c r="K20" s="67">
        <v>0</v>
      </c>
      <c r="L20" s="67">
        <v>0</v>
      </c>
      <c r="M20" s="67">
        <v>0</v>
      </c>
      <c r="N20" s="67">
        <v>0</v>
      </c>
      <c r="O20" s="67">
        <v>46413</v>
      </c>
      <c r="P20" s="67">
        <v>46413</v>
      </c>
      <c r="Q20" s="67">
        <v>0</v>
      </c>
      <c r="R20" s="45">
        <v>12</v>
      </c>
      <c r="S20" s="50" t="str">
        <f t="shared" si="0"/>
        <v>国 頭 村</v>
      </c>
      <c r="T20" s="73">
        <v>273683</v>
      </c>
      <c r="U20" s="73">
        <v>273683</v>
      </c>
      <c r="V20" s="73">
        <v>0</v>
      </c>
      <c r="W20" s="73">
        <v>3601063</v>
      </c>
      <c r="X20" s="73">
        <v>3577552</v>
      </c>
      <c r="Y20" s="73">
        <v>23511</v>
      </c>
      <c r="Z20" s="73">
        <v>327693</v>
      </c>
      <c r="AA20" s="73">
        <v>327693</v>
      </c>
      <c r="AB20" s="73">
        <v>3587488</v>
      </c>
      <c r="AC20" s="73">
        <v>1848146</v>
      </c>
      <c r="AD20" s="73">
        <v>3915181</v>
      </c>
      <c r="AE20" s="73">
        <v>2175839</v>
      </c>
      <c r="AF20" s="73">
        <v>7516244</v>
      </c>
      <c r="AG20" s="73">
        <v>5753391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618803</v>
      </c>
      <c r="D21" s="66">
        <v>611161</v>
      </c>
      <c r="E21" s="66">
        <v>7643</v>
      </c>
      <c r="F21" s="66">
        <v>1174536</v>
      </c>
      <c r="G21" s="66">
        <v>1174536</v>
      </c>
      <c r="H21" s="66">
        <v>0</v>
      </c>
      <c r="I21" s="66">
        <v>13558</v>
      </c>
      <c r="J21" s="66">
        <v>12680</v>
      </c>
      <c r="K21" s="66">
        <v>878</v>
      </c>
      <c r="L21" s="66">
        <v>0</v>
      </c>
      <c r="M21" s="66">
        <v>0</v>
      </c>
      <c r="N21" s="66">
        <v>0</v>
      </c>
      <c r="O21" s="66">
        <v>3982</v>
      </c>
      <c r="P21" s="66">
        <v>3982</v>
      </c>
      <c r="Q21" s="66">
        <v>0</v>
      </c>
      <c r="R21" s="44">
        <v>13</v>
      </c>
      <c r="S21" s="49" t="str">
        <f t="shared" si="0"/>
        <v>大宜味村</v>
      </c>
      <c r="T21" s="72">
        <v>95376</v>
      </c>
      <c r="U21" s="72">
        <v>95376</v>
      </c>
      <c r="V21" s="72">
        <v>0</v>
      </c>
      <c r="W21" s="72">
        <v>1906255</v>
      </c>
      <c r="X21" s="72">
        <v>1897735</v>
      </c>
      <c r="Y21" s="72">
        <v>8521</v>
      </c>
      <c r="Z21" s="72">
        <v>164944</v>
      </c>
      <c r="AA21" s="72">
        <v>164944</v>
      </c>
      <c r="AB21" s="72">
        <v>3714184</v>
      </c>
      <c r="AC21" s="72">
        <v>1541724</v>
      </c>
      <c r="AD21" s="72">
        <v>3879128</v>
      </c>
      <c r="AE21" s="72">
        <v>1706668</v>
      </c>
      <c r="AF21" s="72">
        <v>5785383</v>
      </c>
      <c r="AG21" s="72">
        <v>3604403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528426</v>
      </c>
      <c r="D22" s="66">
        <v>526283</v>
      </c>
      <c r="E22" s="66">
        <v>2143</v>
      </c>
      <c r="F22" s="66">
        <v>808212</v>
      </c>
      <c r="G22" s="66">
        <v>808212</v>
      </c>
      <c r="H22" s="66">
        <v>0</v>
      </c>
      <c r="I22" s="66">
        <v>94</v>
      </c>
      <c r="J22" s="66">
        <v>94</v>
      </c>
      <c r="K22" s="66">
        <v>0</v>
      </c>
      <c r="L22" s="66">
        <v>0</v>
      </c>
      <c r="M22" s="66">
        <v>0</v>
      </c>
      <c r="N22" s="66">
        <v>0</v>
      </c>
      <c r="O22" s="66">
        <v>3854</v>
      </c>
      <c r="P22" s="66">
        <v>3854</v>
      </c>
      <c r="Q22" s="66">
        <v>0</v>
      </c>
      <c r="R22" s="44">
        <v>14</v>
      </c>
      <c r="S22" s="49" t="str">
        <f t="shared" si="0"/>
        <v>東    村</v>
      </c>
      <c r="T22" s="72">
        <v>38281</v>
      </c>
      <c r="U22" s="72">
        <v>38281</v>
      </c>
      <c r="V22" s="72">
        <v>0</v>
      </c>
      <c r="W22" s="72">
        <v>1378867</v>
      </c>
      <c r="X22" s="72">
        <v>1376724</v>
      </c>
      <c r="Y22" s="72">
        <v>2143</v>
      </c>
      <c r="Z22" s="72">
        <v>102819</v>
      </c>
      <c r="AA22" s="72">
        <v>102819</v>
      </c>
      <c r="AB22" s="72">
        <v>912805</v>
      </c>
      <c r="AC22" s="72">
        <v>578236</v>
      </c>
      <c r="AD22" s="72">
        <v>1015624</v>
      </c>
      <c r="AE22" s="72">
        <v>681055</v>
      </c>
      <c r="AF22" s="72">
        <v>2394491</v>
      </c>
      <c r="AG22" s="72">
        <v>2057779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1036828</v>
      </c>
      <c r="D23" s="66">
        <v>1024899</v>
      </c>
      <c r="E23" s="66">
        <v>11929</v>
      </c>
      <c r="F23" s="66">
        <v>3215898</v>
      </c>
      <c r="G23" s="66">
        <v>3186222</v>
      </c>
      <c r="H23" s="66">
        <v>15284</v>
      </c>
      <c r="I23" s="66">
        <v>10150</v>
      </c>
      <c r="J23" s="66">
        <v>10150</v>
      </c>
      <c r="K23" s="66">
        <v>0</v>
      </c>
      <c r="L23" s="66">
        <v>0</v>
      </c>
      <c r="M23" s="66">
        <v>0</v>
      </c>
      <c r="N23" s="66">
        <v>0</v>
      </c>
      <c r="O23" s="66">
        <v>49778</v>
      </c>
      <c r="P23" s="66">
        <v>49778</v>
      </c>
      <c r="Q23" s="66">
        <v>0</v>
      </c>
      <c r="R23" s="44">
        <v>15</v>
      </c>
      <c r="S23" s="49" t="str">
        <f t="shared" si="0"/>
        <v>今帰仁村</v>
      </c>
      <c r="T23" s="72">
        <v>490778</v>
      </c>
      <c r="U23" s="72">
        <v>490778</v>
      </c>
      <c r="V23" s="72">
        <v>0</v>
      </c>
      <c r="W23" s="72">
        <v>4803432</v>
      </c>
      <c r="X23" s="72">
        <v>4761827</v>
      </c>
      <c r="Y23" s="72">
        <v>27213</v>
      </c>
      <c r="Z23" s="72">
        <v>334006</v>
      </c>
      <c r="AA23" s="72">
        <v>316316</v>
      </c>
      <c r="AB23" s="72">
        <v>2401232</v>
      </c>
      <c r="AC23" s="72">
        <v>1546412</v>
      </c>
      <c r="AD23" s="72">
        <v>2735238</v>
      </c>
      <c r="AE23" s="72">
        <v>1862728</v>
      </c>
      <c r="AF23" s="72">
        <v>7538670</v>
      </c>
      <c r="AG23" s="72">
        <v>6624555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2437655</v>
      </c>
      <c r="D24" s="66">
        <v>2435628</v>
      </c>
      <c r="E24" s="66">
        <v>2028</v>
      </c>
      <c r="F24" s="66">
        <v>4629101</v>
      </c>
      <c r="G24" s="66">
        <v>4615273</v>
      </c>
      <c r="H24" s="66">
        <v>13828</v>
      </c>
      <c r="I24" s="66">
        <v>161879</v>
      </c>
      <c r="J24" s="66">
        <v>93977</v>
      </c>
      <c r="K24" s="66">
        <v>67901</v>
      </c>
      <c r="L24" s="66">
        <v>0</v>
      </c>
      <c r="M24" s="66">
        <v>0</v>
      </c>
      <c r="N24" s="66">
        <v>0</v>
      </c>
      <c r="O24" s="66">
        <v>89054</v>
      </c>
      <c r="P24" s="66">
        <v>89054</v>
      </c>
      <c r="Q24" s="66">
        <v>0</v>
      </c>
      <c r="R24" s="44">
        <v>16</v>
      </c>
      <c r="S24" s="49" t="str">
        <f t="shared" si="0"/>
        <v>本 部 町</v>
      </c>
      <c r="T24" s="72">
        <v>1416983</v>
      </c>
      <c r="U24" s="72">
        <v>1416983</v>
      </c>
      <c r="V24" s="72">
        <v>0</v>
      </c>
      <c r="W24" s="72">
        <v>8734672</v>
      </c>
      <c r="X24" s="72">
        <v>8650915</v>
      </c>
      <c r="Y24" s="72">
        <v>83757</v>
      </c>
      <c r="Z24" s="72">
        <v>1632051</v>
      </c>
      <c r="AA24" s="72">
        <v>823468</v>
      </c>
      <c r="AB24" s="72">
        <v>3604132</v>
      </c>
      <c r="AC24" s="72">
        <v>1956916</v>
      </c>
      <c r="AD24" s="72">
        <v>5236183</v>
      </c>
      <c r="AE24" s="72">
        <v>2780384</v>
      </c>
      <c r="AF24" s="72">
        <v>13970855</v>
      </c>
      <c r="AG24" s="72">
        <v>11431299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11195033</v>
      </c>
      <c r="D25" s="66">
        <v>11184420</v>
      </c>
      <c r="E25" s="66">
        <v>6897</v>
      </c>
      <c r="F25" s="66">
        <v>2347201</v>
      </c>
      <c r="G25" s="66">
        <v>2292140</v>
      </c>
      <c r="H25" s="66">
        <v>42039</v>
      </c>
      <c r="I25" s="66">
        <v>157964</v>
      </c>
      <c r="J25" s="66">
        <v>157964</v>
      </c>
      <c r="K25" s="66">
        <v>0</v>
      </c>
      <c r="L25" s="66">
        <v>0</v>
      </c>
      <c r="M25" s="66">
        <v>0</v>
      </c>
      <c r="N25" s="66">
        <v>0</v>
      </c>
      <c r="O25" s="66">
        <v>91238</v>
      </c>
      <c r="P25" s="66">
        <v>91238</v>
      </c>
      <c r="Q25" s="66">
        <v>0</v>
      </c>
      <c r="R25" s="44">
        <v>17</v>
      </c>
      <c r="S25" s="49" t="str">
        <f t="shared" si="0"/>
        <v>恩 納 村</v>
      </c>
      <c r="T25" s="72">
        <v>6342774</v>
      </c>
      <c r="U25" s="72">
        <v>6341154</v>
      </c>
      <c r="V25" s="72">
        <v>3062</v>
      </c>
      <c r="W25" s="72">
        <v>20134210</v>
      </c>
      <c r="X25" s="72">
        <v>20066916</v>
      </c>
      <c r="Y25" s="72">
        <v>51998</v>
      </c>
      <c r="Z25" s="72">
        <v>360915</v>
      </c>
      <c r="AA25" s="72">
        <v>360061</v>
      </c>
      <c r="AB25" s="72">
        <v>3395285</v>
      </c>
      <c r="AC25" s="72">
        <v>2089148</v>
      </c>
      <c r="AD25" s="72">
        <v>3756200</v>
      </c>
      <c r="AE25" s="72">
        <v>2449209</v>
      </c>
      <c r="AF25" s="72">
        <v>23890410</v>
      </c>
      <c r="AG25" s="72">
        <v>22516125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1825849</v>
      </c>
      <c r="D26" s="66">
        <v>1825849</v>
      </c>
      <c r="E26" s="66">
        <v>0</v>
      </c>
      <c r="F26" s="66">
        <v>1482531</v>
      </c>
      <c r="G26" s="66">
        <v>1482286</v>
      </c>
      <c r="H26" s="66">
        <v>490</v>
      </c>
      <c r="I26" s="66">
        <v>127</v>
      </c>
      <c r="J26" s="66">
        <v>127</v>
      </c>
      <c r="K26" s="66">
        <v>0</v>
      </c>
      <c r="L26" s="66">
        <v>0</v>
      </c>
      <c r="M26" s="66">
        <v>0</v>
      </c>
      <c r="N26" s="66">
        <v>0</v>
      </c>
      <c r="O26" s="66">
        <v>5573</v>
      </c>
      <c r="P26" s="66">
        <v>5573</v>
      </c>
      <c r="Q26" s="66">
        <v>0</v>
      </c>
      <c r="R26" s="44">
        <v>18</v>
      </c>
      <c r="S26" s="49" t="str">
        <f t="shared" si="0"/>
        <v>宜野座村</v>
      </c>
      <c r="T26" s="72">
        <v>1033534</v>
      </c>
      <c r="U26" s="72">
        <v>1032469</v>
      </c>
      <c r="V26" s="72">
        <v>1064</v>
      </c>
      <c r="W26" s="72">
        <v>4347614</v>
      </c>
      <c r="X26" s="72">
        <v>4346304</v>
      </c>
      <c r="Y26" s="72">
        <v>1554</v>
      </c>
      <c r="Z26" s="72">
        <v>113680</v>
      </c>
      <c r="AA26" s="72">
        <v>113680</v>
      </c>
      <c r="AB26" s="72">
        <v>1206576</v>
      </c>
      <c r="AC26" s="72">
        <v>808536</v>
      </c>
      <c r="AD26" s="72">
        <v>1320256</v>
      </c>
      <c r="AE26" s="72">
        <v>922216</v>
      </c>
      <c r="AF26" s="72">
        <v>5667870</v>
      </c>
      <c r="AG26" s="72">
        <v>5268520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595527</v>
      </c>
      <c r="D27" s="66">
        <v>595527</v>
      </c>
      <c r="E27" s="66">
        <v>0</v>
      </c>
      <c r="F27" s="66">
        <v>1372346</v>
      </c>
      <c r="G27" s="66">
        <v>1366421</v>
      </c>
      <c r="H27" s="66">
        <v>5925</v>
      </c>
      <c r="I27" s="66">
        <v>197727</v>
      </c>
      <c r="J27" s="66">
        <v>197727</v>
      </c>
      <c r="K27" s="66">
        <v>0</v>
      </c>
      <c r="L27" s="66">
        <v>0</v>
      </c>
      <c r="M27" s="66">
        <v>0</v>
      </c>
      <c r="N27" s="66">
        <v>0</v>
      </c>
      <c r="O27" s="66">
        <v>26679</v>
      </c>
      <c r="P27" s="66">
        <v>26679</v>
      </c>
      <c r="Q27" s="66">
        <v>0</v>
      </c>
      <c r="R27" s="44">
        <v>19</v>
      </c>
      <c r="S27" s="49" t="str">
        <f t="shared" si="0"/>
        <v>金 武 町</v>
      </c>
      <c r="T27" s="72">
        <v>480070</v>
      </c>
      <c r="U27" s="72">
        <v>480070</v>
      </c>
      <c r="V27" s="72">
        <v>0</v>
      </c>
      <c r="W27" s="72">
        <v>2672349</v>
      </c>
      <c r="X27" s="72">
        <v>2666424</v>
      </c>
      <c r="Y27" s="72">
        <v>5925</v>
      </c>
      <c r="Z27" s="72">
        <v>3996024</v>
      </c>
      <c r="AA27" s="72">
        <v>576245</v>
      </c>
      <c r="AB27" s="72">
        <v>18354216</v>
      </c>
      <c r="AC27" s="72">
        <v>12123219</v>
      </c>
      <c r="AD27" s="72">
        <v>22350240</v>
      </c>
      <c r="AE27" s="72">
        <v>12699464</v>
      </c>
      <c r="AF27" s="72">
        <v>25022589</v>
      </c>
      <c r="AG27" s="72">
        <v>15365888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362085</v>
      </c>
      <c r="D28" s="66">
        <v>362085</v>
      </c>
      <c r="E28" s="66">
        <v>0</v>
      </c>
      <c r="F28" s="66">
        <v>1577127</v>
      </c>
      <c r="G28" s="66">
        <v>1568287</v>
      </c>
      <c r="H28" s="66">
        <v>8841</v>
      </c>
      <c r="I28" s="66">
        <v>198823</v>
      </c>
      <c r="J28" s="66">
        <v>189800</v>
      </c>
      <c r="K28" s="66">
        <v>9024</v>
      </c>
      <c r="L28" s="66">
        <v>3064</v>
      </c>
      <c r="M28" s="66">
        <v>3064</v>
      </c>
      <c r="N28" s="66">
        <v>0</v>
      </c>
      <c r="O28" s="66">
        <v>9501</v>
      </c>
      <c r="P28" s="66">
        <v>9501</v>
      </c>
      <c r="Q28" s="66">
        <v>0</v>
      </c>
      <c r="R28" s="44">
        <v>20</v>
      </c>
      <c r="S28" s="49" t="str">
        <f t="shared" si="0"/>
        <v>伊 江 村</v>
      </c>
      <c r="T28" s="72">
        <v>111257</v>
      </c>
      <c r="U28" s="72">
        <v>111257</v>
      </c>
      <c r="V28" s="72">
        <v>0</v>
      </c>
      <c r="W28" s="72">
        <v>2261857</v>
      </c>
      <c r="X28" s="72">
        <v>2243994</v>
      </c>
      <c r="Y28" s="72">
        <v>17865</v>
      </c>
      <c r="Z28" s="72">
        <v>193114</v>
      </c>
      <c r="AA28" s="72">
        <v>187438</v>
      </c>
      <c r="AB28" s="72">
        <v>1696430</v>
      </c>
      <c r="AC28" s="72">
        <v>770789</v>
      </c>
      <c r="AD28" s="72">
        <v>1889544</v>
      </c>
      <c r="AE28" s="72">
        <v>958227</v>
      </c>
      <c r="AF28" s="72">
        <v>4151401</v>
      </c>
      <c r="AG28" s="72">
        <v>3202221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2694754</v>
      </c>
      <c r="D29" s="66">
        <v>2668077</v>
      </c>
      <c r="E29" s="66">
        <v>26675</v>
      </c>
      <c r="F29" s="66">
        <v>2506763</v>
      </c>
      <c r="G29" s="66">
        <v>2498450</v>
      </c>
      <c r="H29" s="66">
        <v>4071</v>
      </c>
      <c r="I29" s="66">
        <v>11604</v>
      </c>
      <c r="J29" s="66">
        <v>11604</v>
      </c>
      <c r="K29" s="66">
        <v>0</v>
      </c>
      <c r="L29" s="66">
        <v>263</v>
      </c>
      <c r="M29" s="66">
        <v>263</v>
      </c>
      <c r="N29" s="66">
        <v>0</v>
      </c>
      <c r="O29" s="66">
        <v>17100</v>
      </c>
      <c r="P29" s="66">
        <v>17100</v>
      </c>
      <c r="Q29" s="66">
        <v>0</v>
      </c>
      <c r="R29" s="44">
        <v>21</v>
      </c>
      <c r="S29" s="49" t="str">
        <f t="shared" si="0"/>
        <v>読 谷 村</v>
      </c>
      <c r="T29" s="72">
        <v>1839712</v>
      </c>
      <c r="U29" s="72">
        <v>1830235</v>
      </c>
      <c r="V29" s="72">
        <v>9478</v>
      </c>
      <c r="W29" s="72">
        <v>7070196</v>
      </c>
      <c r="X29" s="72">
        <v>7025729</v>
      </c>
      <c r="Y29" s="72">
        <v>40224</v>
      </c>
      <c r="Z29" s="72">
        <v>670053</v>
      </c>
      <c r="AA29" s="72">
        <v>669781</v>
      </c>
      <c r="AB29" s="72">
        <v>2732192</v>
      </c>
      <c r="AC29" s="72">
        <v>1869321</v>
      </c>
      <c r="AD29" s="72">
        <v>3402245</v>
      </c>
      <c r="AE29" s="72">
        <v>2539102</v>
      </c>
      <c r="AF29" s="72">
        <v>10472441</v>
      </c>
      <c r="AG29" s="72">
        <v>9564831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494549</v>
      </c>
      <c r="D30" s="66">
        <v>476428</v>
      </c>
      <c r="E30" s="66">
        <v>18121</v>
      </c>
      <c r="F30" s="66">
        <v>557884</v>
      </c>
      <c r="G30" s="66">
        <v>557884</v>
      </c>
      <c r="H30" s="66">
        <v>0</v>
      </c>
      <c r="I30" s="66">
        <v>39781</v>
      </c>
      <c r="J30" s="66">
        <v>39681</v>
      </c>
      <c r="K30" s="66">
        <v>100</v>
      </c>
      <c r="L30" s="66">
        <v>0</v>
      </c>
      <c r="M30" s="66">
        <v>0</v>
      </c>
      <c r="N30" s="66">
        <v>0</v>
      </c>
      <c r="O30" s="66">
        <v>1081</v>
      </c>
      <c r="P30" s="66">
        <v>1081</v>
      </c>
      <c r="Q30" s="66">
        <v>0</v>
      </c>
      <c r="R30" s="44">
        <v>22</v>
      </c>
      <c r="S30" s="49" t="str">
        <f t="shared" si="0"/>
        <v>嘉手納町</v>
      </c>
      <c r="T30" s="72">
        <v>608867</v>
      </c>
      <c r="U30" s="72">
        <v>608411</v>
      </c>
      <c r="V30" s="72">
        <v>456</v>
      </c>
      <c r="W30" s="72">
        <v>1702162</v>
      </c>
      <c r="X30" s="72">
        <v>1683485</v>
      </c>
      <c r="Y30" s="72">
        <v>18677</v>
      </c>
      <c r="Z30" s="72">
        <v>215554</v>
      </c>
      <c r="AA30" s="72">
        <v>215417</v>
      </c>
      <c r="AB30" s="72">
        <v>774477</v>
      </c>
      <c r="AC30" s="72">
        <v>537027</v>
      </c>
      <c r="AD30" s="72">
        <v>990031</v>
      </c>
      <c r="AE30" s="72">
        <v>752444</v>
      </c>
      <c r="AF30" s="72">
        <v>2692193</v>
      </c>
      <c r="AG30" s="72">
        <v>2435929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6284286</v>
      </c>
      <c r="D31" s="66">
        <v>6284175</v>
      </c>
      <c r="E31" s="66">
        <v>23</v>
      </c>
      <c r="F31" s="66">
        <v>2171339</v>
      </c>
      <c r="G31" s="66">
        <v>2148613</v>
      </c>
      <c r="H31" s="66">
        <v>1727</v>
      </c>
      <c r="I31" s="66">
        <v>145519</v>
      </c>
      <c r="J31" s="66">
        <v>145519</v>
      </c>
      <c r="K31" s="66">
        <v>0</v>
      </c>
      <c r="L31" s="66">
        <v>0</v>
      </c>
      <c r="M31" s="66">
        <v>0</v>
      </c>
      <c r="N31" s="66">
        <v>0</v>
      </c>
      <c r="O31" s="66">
        <v>57221</v>
      </c>
      <c r="P31" s="66">
        <v>57221</v>
      </c>
      <c r="Q31" s="66">
        <v>0</v>
      </c>
      <c r="R31" s="44">
        <v>23</v>
      </c>
      <c r="S31" s="49" t="str">
        <f t="shared" si="0"/>
        <v>北 谷 町</v>
      </c>
      <c r="T31" s="72">
        <v>3263273</v>
      </c>
      <c r="U31" s="72">
        <v>3262360</v>
      </c>
      <c r="V31" s="72">
        <v>173</v>
      </c>
      <c r="W31" s="72">
        <v>11921638</v>
      </c>
      <c r="X31" s="72">
        <v>11897888</v>
      </c>
      <c r="Y31" s="72">
        <v>1923</v>
      </c>
      <c r="Z31" s="72">
        <v>487101</v>
      </c>
      <c r="AA31" s="72">
        <v>486912</v>
      </c>
      <c r="AB31" s="72">
        <v>2246417</v>
      </c>
      <c r="AC31" s="72">
        <v>1469377</v>
      </c>
      <c r="AD31" s="72">
        <v>2733518</v>
      </c>
      <c r="AE31" s="72">
        <v>1956289</v>
      </c>
      <c r="AF31" s="72">
        <v>14655156</v>
      </c>
      <c r="AG31" s="72">
        <v>13854177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7716885</v>
      </c>
      <c r="D32" s="66">
        <v>7716875</v>
      </c>
      <c r="E32" s="66">
        <v>552</v>
      </c>
      <c r="F32" s="66">
        <v>2957510</v>
      </c>
      <c r="G32" s="66">
        <v>2943542</v>
      </c>
      <c r="H32" s="66">
        <v>27817</v>
      </c>
      <c r="I32" s="66">
        <v>229</v>
      </c>
      <c r="J32" s="66">
        <v>229</v>
      </c>
      <c r="K32" s="66">
        <v>0</v>
      </c>
      <c r="L32" s="66">
        <v>0</v>
      </c>
      <c r="M32" s="66">
        <v>0</v>
      </c>
      <c r="N32" s="66">
        <v>0</v>
      </c>
      <c r="O32" s="66">
        <v>12944</v>
      </c>
      <c r="P32" s="66">
        <v>12944</v>
      </c>
      <c r="Q32" s="66">
        <v>0</v>
      </c>
      <c r="R32" s="44">
        <v>24</v>
      </c>
      <c r="S32" s="49" t="str">
        <f t="shared" si="0"/>
        <v>北中城村</v>
      </c>
      <c r="T32" s="72">
        <v>2607975</v>
      </c>
      <c r="U32" s="72">
        <v>2607975</v>
      </c>
      <c r="V32" s="72">
        <v>0</v>
      </c>
      <c r="W32" s="72">
        <v>13295543</v>
      </c>
      <c r="X32" s="72">
        <v>13281565</v>
      </c>
      <c r="Y32" s="72">
        <v>28369</v>
      </c>
      <c r="Z32" s="72">
        <v>267689</v>
      </c>
      <c r="AA32" s="72">
        <v>267689</v>
      </c>
      <c r="AB32" s="72">
        <v>4319141</v>
      </c>
      <c r="AC32" s="72">
        <v>2517716</v>
      </c>
      <c r="AD32" s="72">
        <v>4586830</v>
      </c>
      <c r="AE32" s="72">
        <v>2785405</v>
      </c>
      <c r="AF32" s="72">
        <v>17882373</v>
      </c>
      <c r="AG32" s="72">
        <v>16066970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1824707</v>
      </c>
      <c r="D33" s="66">
        <v>1824681</v>
      </c>
      <c r="E33" s="66">
        <v>5</v>
      </c>
      <c r="F33" s="66">
        <v>5078739</v>
      </c>
      <c r="G33" s="66">
        <v>4646767</v>
      </c>
      <c r="H33" s="66">
        <v>203231</v>
      </c>
      <c r="I33" s="66">
        <v>378550</v>
      </c>
      <c r="J33" s="66">
        <v>193968</v>
      </c>
      <c r="K33" s="66">
        <v>184582</v>
      </c>
      <c r="L33" s="66">
        <v>0</v>
      </c>
      <c r="M33" s="66">
        <v>0</v>
      </c>
      <c r="N33" s="66">
        <v>0</v>
      </c>
      <c r="O33" s="66">
        <v>198680</v>
      </c>
      <c r="P33" s="66">
        <v>198680</v>
      </c>
      <c r="Q33" s="66">
        <v>0</v>
      </c>
      <c r="R33" s="44">
        <v>25</v>
      </c>
      <c r="S33" s="49" t="str">
        <f t="shared" si="0"/>
        <v>中 城 村</v>
      </c>
      <c r="T33" s="72">
        <v>907020</v>
      </c>
      <c r="U33" s="72">
        <v>894835</v>
      </c>
      <c r="V33" s="72">
        <v>174</v>
      </c>
      <c r="W33" s="72">
        <v>8387696</v>
      </c>
      <c r="X33" s="72">
        <v>7758931</v>
      </c>
      <c r="Y33" s="72">
        <v>387992</v>
      </c>
      <c r="Z33" s="72">
        <v>312197</v>
      </c>
      <c r="AA33" s="72">
        <v>305339</v>
      </c>
      <c r="AB33" s="72">
        <v>46087727</v>
      </c>
      <c r="AC33" s="72">
        <v>30155478</v>
      </c>
      <c r="AD33" s="72">
        <v>46399924</v>
      </c>
      <c r="AE33" s="72">
        <v>30460817</v>
      </c>
      <c r="AF33" s="72">
        <v>54787620</v>
      </c>
      <c r="AG33" s="72">
        <v>38219748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6451821</v>
      </c>
      <c r="D34" s="66">
        <v>6442299</v>
      </c>
      <c r="E34" s="66">
        <v>2114</v>
      </c>
      <c r="F34" s="66">
        <v>11006527</v>
      </c>
      <c r="G34" s="66">
        <v>10358916</v>
      </c>
      <c r="H34" s="66">
        <v>263782</v>
      </c>
      <c r="I34" s="66">
        <v>14355</v>
      </c>
      <c r="J34" s="66">
        <v>14355</v>
      </c>
      <c r="K34" s="66">
        <v>0</v>
      </c>
      <c r="L34" s="66">
        <v>0</v>
      </c>
      <c r="M34" s="66">
        <v>0</v>
      </c>
      <c r="N34" s="66">
        <v>0</v>
      </c>
      <c r="O34" s="66">
        <v>80076</v>
      </c>
      <c r="P34" s="66">
        <v>80076</v>
      </c>
      <c r="Q34" s="66">
        <v>0</v>
      </c>
      <c r="R34" s="44">
        <v>26</v>
      </c>
      <c r="S34" s="49" t="str">
        <f t="shared" si="0"/>
        <v>西 原 町</v>
      </c>
      <c r="T34" s="72">
        <v>2548796</v>
      </c>
      <c r="U34" s="72">
        <v>2527056</v>
      </c>
      <c r="V34" s="72">
        <v>574</v>
      </c>
      <c r="W34" s="72">
        <v>20101575</v>
      </c>
      <c r="X34" s="72">
        <v>19422702</v>
      </c>
      <c r="Y34" s="72">
        <v>266470</v>
      </c>
      <c r="Z34" s="72">
        <v>796101</v>
      </c>
      <c r="AA34" s="72">
        <v>539500</v>
      </c>
      <c r="AB34" s="72">
        <v>4200222</v>
      </c>
      <c r="AC34" s="72">
        <v>2549170</v>
      </c>
      <c r="AD34" s="72">
        <v>4996323</v>
      </c>
      <c r="AE34" s="72">
        <v>3088670</v>
      </c>
      <c r="AF34" s="72">
        <v>25097898</v>
      </c>
      <c r="AG34" s="72">
        <v>22511372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1187448</v>
      </c>
      <c r="D35" s="66">
        <v>1187448</v>
      </c>
      <c r="E35" s="66">
        <v>0</v>
      </c>
      <c r="F35" s="66">
        <v>1014998</v>
      </c>
      <c r="G35" s="66">
        <v>1006549</v>
      </c>
      <c r="H35" s="66">
        <v>8450</v>
      </c>
      <c r="I35" s="66">
        <v>297119</v>
      </c>
      <c r="J35" s="66">
        <v>297119</v>
      </c>
      <c r="K35" s="66">
        <v>0</v>
      </c>
      <c r="L35" s="66">
        <v>0</v>
      </c>
      <c r="M35" s="66">
        <v>0</v>
      </c>
      <c r="N35" s="66">
        <v>0</v>
      </c>
      <c r="O35" s="66">
        <v>8596</v>
      </c>
      <c r="P35" s="66">
        <v>8596</v>
      </c>
      <c r="Q35" s="66">
        <v>0</v>
      </c>
      <c r="R35" s="44">
        <v>27</v>
      </c>
      <c r="S35" s="49" t="str">
        <f t="shared" si="0"/>
        <v>与那原町</v>
      </c>
      <c r="T35" s="72">
        <v>1106835</v>
      </c>
      <c r="U35" s="72">
        <v>1106835</v>
      </c>
      <c r="V35" s="72">
        <v>0</v>
      </c>
      <c r="W35" s="72">
        <v>3614996</v>
      </c>
      <c r="X35" s="72">
        <v>3606547</v>
      </c>
      <c r="Y35" s="72">
        <v>8450</v>
      </c>
      <c r="Z35" s="72">
        <v>465119</v>
      </c>
      <c r="AA35" s="72">
        <v>434762</v>
      </c>
      <c r="AB35" s="72">
        <v>1438252</v>
      </c>
      <c r="AC35" s="72">
        <v>913063</v>
      </c>
      <c r="AD35" s="72">
        <v>1903371</v>
      </c>
      <c r="AE35" s="72">
        <v>1347825</v>
      </c>
      <c r="AF35" s="72">
        <v>5518367</v>
      </c>
      <c r="AG35" s="72">
        <v>4954372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4673204</v>
      </c>
      <c r="D36" s="66">
        <v>4621510</v>
      </c>
      <c r="E36" s="66">
        <v>25847</v>
      </c>
      <c r="F36" s="66">
        <v>2836669</v>
      </c>
      <c r="G36" s="66">
        <v>2664077</v>
      </c>
      <c r="H36" s="66">
        <v>42095</v>
      </c>
      <c r="I36" s="66">
        <v>42</v>
      </c>
      <c r="J36" s="66">
        <v>42</v>
      </c>
      <c r="K36" s="66">
        <v>0</v>
      </c>
      <c r="L36" s="66">
        <v>0</v>
      </c>
      <c r="M36" s="66">
        <v>0</v>
      </c>
      <c r="N36" s="66">
        <v>0</v>
      </c>
      <c r="O36" s="66">
        <v>534389</v>
      </c>
      <c r="P36" s="66">
        <v>534389</v>
      </c>
      <c r="Q36" s="66">
        <v>0</v>
      </c>
      <c r="R36" s="44">
        <v>28</v>
      </c>
      <c r="S36" s="49" t="str">
        <f t="shared" si="0"/>
        <v>南風原町</v>
      </c>
      <c r="T36" s="72">
        <v>3044946</v>
      </c>
      <c r="U36" s="72">
        <v>3037812</v>
      </c>
      <c r="V36" s="72">
        <v>5206</v>
      </c>
      <c r="W36" s="72">
        <v>11089250</v>
      </c>
      <c r="X36" s="72">
        <v>10857830</v>
      </c>
      <c r="Y36" s="72">
        <v>73148</v>
      </c>
      <c r="Z36" s="72">
        <v>584740</v>
      </c>
      <c r="AA36" s="72">
        <v>584594</v>
      </c>
      <c r="AB36" s="72">
        <v>2391859</v>
      </c>
      <c r="AC36" s="72">
        <v>1487241</v>
      </c>
      <c r="AD36" s="72">
        <v>2976599</v>
      </c>
      <c r="AE36" s="72">
        <v>2071835</v>
      </c>
      <c r="AF36" s="72">
        <v>14065849</v>
      </c>
      <c r="AG36" s="72">
        <v>12929665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124116</v>
      </c>
      <c r="D37" s="66">
        <v>118369</v>
      </c>
      <c r="E37" s="66">
        <v>5747</v>
      </c>
      <c r="F37" s="66">
        <v>126150</v>
      </c>
      <c r="G37" s="66">
        <v>126150</v>
      </c>
      <c r="H37" s="66">
        <v>0</v>
      </c>
      <c r="I37" s="66">
        <v>28301</v>
      </c>
      <c r="J37" s="66">
        <v>28301</v>
      </c>
      <c r="K37" s="66">
        <v>0</v>
      </c>
      <c r="L37" s="66">
        <v>0</v>
      </c>
      <c r="M37" s="66">
        <v>0</v>
      </c>
      <c r="N37" s="66">
        <v>0</v>
      </c>
      <c r="O37" s="66">
        <v>1405</v>
      </c>
      <c r="P37" s="66">
        <v>1405</v>
      </c>
      <c r="Q37" s="66">
        <v>0</v>
      </c>
      <c r="R37" s="44">
        <v>29</v>
      </c>
      <c r="S37" s="49" t="str">
        <f t="shared" si="0"/>
        <v>渡嘉敷村</v>
      </c>
      <c r="T37" s="72">
        <v>41672</v>
      </c>
      <c r="U37" s="72">
        <v>41672</v>
      </c>
      <c r="V37" s="72">
        <v>0</v>
      </c>
      <c r="W37" s="72">
        <v>321644</v>
      </c>
      <c r="X37" s="72">
        <v>315897</v>
      </c>
      <c r="Y37" s="72">
        <v>5747</v>
      </c>
      <c r="Z37" s="72">
        <v>57958</v>
      </c>
      <c r="AA37" s="72">
        <v>57958</v>
      </c>
      <c r="AB37" s="72">
        <v>1054050</v>
      </c>
      <c r="AC37" s="72">
        <v>477822</v>
      </c>
      <c r="AD37" s="72">
        <v>1112008</v>
      </c>
      <c r="AE37" s="72">
        <v>535780</v>
      </c>
      <c r="AF37" s="72">
        <v>1433652</v>
      </c>
      <c r="AG37" s="72">
        <v>851677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171082</v>
      </c>
      <c r="D38" s="66">
        <v>171082</v>
      </c>
      <c r="E38" s="66">
        <v>0</v>
      </c>
      <c r="F38" s="66">
        <v>96222</v>
      </c>
      <c r="G38" s="66">
        <v>96222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27400</v>
      </c>
      <c r="P38" s="66">
        <v>27400</v>
      </c>
      <c r="Q38" s="66">
        <v>0</v>
      </c>
      <c r="R38" s="44">
        <v>30</v>
      </c>
      <c r="S38" s="49" t="str">
        <f t="shared" si="0"/>
        <v>座間味村</v>
      </c>
      <c r="T38" s="72">
        <v>32233</v>
      </c>
      <c r="U38" s="72">
        <v>32233</v>
      </c>
      <c r="V38" s="72">
        <v>0</v>
      </c>
      <c r="W38" s="72">
        <v>326937</v>
      </c>
      <c r="X38" s="72">
        <v>326937</v>
      </c>
      <c r="Y38" s="72">
        <v>0</v>
      </c>
      <c r="Z38" s="72">
        <v>119051</v>
      </c>
      <c r="AA38" s="72">
        <v>119051</v>
      </c>
      <c r="AB38" s="72">
        <v>284540</v>
      </c>
      <c r="AC38" s="72">
        <v>189693</v>
      </c>
      <c r="AD38" s="72">
        <v>403591</v>
      </c>
      <c r="AE38" s="72">
        <v>308744</v>
      </c>
      <c r="AF38" s="72">
        <v>730528</v>
      </c>
      <c r="AG38" s="72">
        <v>635681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88990</v>
      </c>
      <c r="D39" s="66">
        <v>88990</v>
      </c>
      <c r="E39" s="66">
        <v>0</v>
      </c>
      <c r="F39" s="66">
        <v>62217</v>
      </c>
      <c r="G39" s="66">
        <v>62217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754</v>
      </c>
      <c r="P39" s="66">
        <v>754</v>
      </c>
      <c r="Q39" s="66">
        <v>0</v>
      </c>
      <c r="R39" s="44">
        <v>31</v>
      </c>
      <c r="S39" s="49" t="str">
        <f t="shared" si="0"/>
        <v>粟 国 村</v>
      </c>
      <c r="T39" s="72">
        <v>5794</v>
      </c>
      <c r="U39" s="72">
        <v>5794</v>
      </c>
      <c r="V39" s="72">
        <v>0</v>
      </c>
      <c r="W39" s="72">
        <v>157755</v>
      </c>
      <c r="X39" s="72">
        <v>157755</v>
      </c>
      <c r="Y39" s="72">
        <v>0</v>
      </c>
      <c r="Z39" s="72">
        <v>128968</v>
      </c>
      <c r="AA39" s="72">
        <v>128968</v>
      </c>
      <c r="AB39" s="72">
        <v>394071</v>
      </c>
      <c r="AC39" s="72">
        <v>251501</v>
      </c>
      <c r="AD39" s="72">
        <v>523039</v>
      </c>
      <c r="AE39" s="72">
        <v>380469</v>
      </c>
      <c r="AF39" s="72">
        <v>680794</v>
      </c>
      <c r="AG39" s="72">
        <v>538224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53675</v>
      </c>
      <c r="D40" s="66">
        <v>53675</v>
      </c>
      <c r="E40" s="66">
        <v>0</v>
      </c>
      <c r="F40" s="66">
        <v>41977</v>
      </c>
      <c r="G40" s="66">
        <v>41977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262</v>
      </c>
      <c r="P40" s="66">
        <v>262</v>
      </c>
      <c r="Q40" s="66">
        <v>0</v>
      </c>
      <c r="R40" s="44">
        <v>32</v>
      </c>
      <c r="S40" s="49" t="str">
        <f t="shared" si="0"/>
        <v>渡名喜村</v>
      </c>
      <c r="T40" s="72">
        <v>3210</v>
      </c>
      <c r="U40" s="72">
        <v>3210</v>
      </c>
      <c r="V40" s="72">
        <v>0</v>
      </c>
      <c r="W40" s="72">
        <v>99124</v>
      </c>
      <c r="X40" s="72">
        <v>99124</v>
      </c>
      <c r="Y40" s="72">
        <v>0</v>
      </c>
      <c r="Z40" s="72">
        <v>70079</v>
      </c>
      <c r="AA40" s="72">
        <v>70079</v>
      </c>
      <c r="AB40" s="72">
        <v>1250043</v>
      </c>
      <c r="AC40" s="72">
        <v>350413</v>
      </c>
      <c r="AD40" s="72">
        <v>1320122</v>
      </c>
      <c r="AE40" s="72">
        <v>420492</v>
      </c>
      <c r="AF40" s="72">
        <v>1419246</v>
      </c>
      <c r="AG40" s="72">
        <v>519616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416387</v>
      </c>
      <c r="D41" s="67">
        <v>415803</v>
      </c>
      <c r="E41" s="67">
        <v>584</v>
      </c>
      <c r="F41" s="67">
        <v>1989302</v>
      </c>
      <c r="G41" s="67">
        <v>1959427</v>
      </c>
      <c r="H41" s="67">
        <v>4759</v>
      </c>
      <c r="I41" s="67">
        <v>1109</v>
      </c>
      <c r="J41" s="67">
        <v>897</v>
      </c>
      <c r="K41" s="67">
        <v>213</v>
      </c>
      <c r="L41" s="67">
        <v>0</v>
      </c>
      <c r="M41" s="67">
        <v>0</v>
      </c>
      <c r="N41" s="67">
        <v>0</v>
      </c>
      <c r="O41" s="67">
        <v>11862</v>
      </c>
      <c r="P41" s="67">
        <v>11862</v>
      </c>
      <c r="Q41" s="67">
        <v>0</v>
      </c>
      <c r="R41" s="45">
        <v>33</v>
      </c>
      <c r="S41" s="50" t="str">
        <f t="shared" si="0"/>
        <v>南大東村</v>
      </c>
      <c r="T41" s="73">
        <v>101621</v>
      </c>
      <c r="U41" s="73">
        <v>101621</v>
      </c>
      <c r="V41" s="73">
        <v>0</v>
      </c>
      <c r="W41" s="73">
        <v>2520281</v>
      </c>
      <c r="X41" s="73">
        <v>2489610</v>
      </c>
      <c r="Y41" s="73">
        <v>5556</v>
      </c>
      <c r="Z41" s="73">
        <v>826217</v>
      </c>
      <c r="AA41" s="73">
        <v>379085</v>
      </c>
      <c r="AB41" s="73">
        <v>706101</v>
      </c>
      <c r="AC41" s="73">
        <v>471721</v>
      </c>
      <c r="AD41" s="73">
        <v>1532318</v>
      </c>
      <c r="AE41" s="73">
        <v>850806</v>
      </c>
      <c r="AF41" s="73">
        <v>4052599</v>
      </c>
      <c r="AG41" s="73">
        <v>3340416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165794</v>
      </c>
      <c r="D42" s="66">
        <v>165794</v>
      </c>
      <c r="E42" s="66">
        <v>0</v>
      </c>
      <c r="F42" s="66">
        <v>717162</v>
      </c>
      <c r="G42" s="66">
        <v>717162</v>
      </c>
      <c r="H42" s="66">
        <v>0</v>
      </c>
      <c r="I42" s="66">
        <v>177</v>
      </c>
      <c r="J42" s="66">
        <v>177</v>
      </c>
      <c r="K42" s="66">
        <v>0</v>
      </c>
      <c r="L42" s="66">
        <v>0</v>
      </c>
      <c r="M42" s="66">
        <v>0</v>
      </c>
      <c r="N42" s="66">
        <v>0</v>
      </c>
      <c r="O42" s="66">
        <v>33524</v>
      </c>
      <c r="P42" s="66">
        <v>33524</v>
      </c>
      <c r="Q42" s="66">
        <v>0</v>
      </c>
      <c r="R42" s="44">
        <v>34</v>
      </c>
      <c r="S42" s="49" t="str">
        <f t="shared" si="0"/>
        <v>北大東村</v>
      </c>
      <c r="T42" s="72">
        <v>52314</v>
      </c>
      <c r="U42" s="72">
        <v>52314</v>
      </c>
      <c r="V42" s="72">
        <v>0</v>
      </c>
      <c r="W42" s="72">
        <v>968971</v>
      </c>
      <c r="X42" s="72">
        <v>968971</v>
      </c>
      <c r="Y42" s="72">
        <v>0</v>
      </c>
      <c r="Z42" s="72">
        <v>587819</v>
      </c>
      <c r="AA42" s="72">
        <v>213136</v>
      </c>
      <c r="AB42" s="72">
        <v>310513</v>
      </c>
      <c r="AC42" s="72">
        <v>211610</v>
      </c>
      <c r="AD42" s="72">
        <v>898332</v>
      </c>
      <c r="AE42" s="72">
        <v>424746</v>
      </c>
      <c r="AF42" s="72">
        <v>1867303</v>
      </c>
      <c r="AG42" s="72">
        <v>1393717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202053</v>
      </c>
      <c r="D43" s="66">
        <v>202053</v>
      </c>
      <c r="E43" s="66">
        <v>0</v>
      </c>
      <c r="F43" s="66">
        <v>176315</v>
      </c>
      <c r="G43" s="66">
        <v>176315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1983</v>
      </c>
      <c r="P43" s="66">
        <v>1983</v>
      </c>
      <c r="Q43" s="66">
        <v>0</v>
      </c>
      <c r="R43" s="44">
        <v>35</v>
      </c>
      <c r="S43" s="49" t="str">
        <f t="shared" si="0"/>
        <v>伊平屋村</v>
      </c>
      <c r="T43" s="72">
        <v>52445</v>
      </c>
      <c r="U43" s="72">
        <v>52445</v>
      </c>
      <c r="V43" s="72">
        <v>0</v>
      </c>
      <c r="W43" s="72">
        <v>432796</v>
      </c>
      <c r="X43" s="72">
        <v>432796</v>
      </c>
      <c r="Y43" s="72">
        <v>0</v>
      </c>
      <c r="Z43" s="72">
        <v>73529</v>
      </c>
      <c r="AA43" s="72">
        <v>73529</v>
      </c>
      <c r="AB43" s="72">
        <v>305421</v>
      </c>
      <c r="AC43" s="72">
        <v>304838</v>
      </c>
      <c r="AD43" s="72">
        <v>378950</v>
      </c>
      <c r="AE43" s="72">
        <v>378367</v>
      </c>
      <c r="AF43" s="72">
        <v>811746</v>
      </c>
      <c r="AG43" s="72">
        <v>811163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132241</v>
      </c>
      <c r="D44" s="66">
        <v>130518</v>
      </c>
      <c r="E44" s="66">
        <v>1723</v>
      </c>
      <c r="F44" s="66">
        <v>179441</v>
      </c>
      <c r="G44" s="66">
        <v>178938</v>
      </c>
      <c r="H44" s="66">
        <v>502</v>
      </c>
      <c r="I44" s="66">
        <v>109515</v>
      </c>
      <c r="J44" s="66">
        <v>109515</v>
      </c>
      <c r="K44" s="66">
        <v>0</v>
      </c>
      <c r="L44" s="66">
        <v>0</v>
      </c>
      <c r="M44" s="66">
        <v>0</v>
      </c>
      <c r="N44" s="66">
        <v>0</v>
      </c>
      <c r="O44" s="66">
        <v>2842</v>
      </c>
      <c r="P44" s="66">
        <v>2842</v>
      </c>
      <c r="Q44" s="66">
        <v>0</v>
      </c>
      <c r="R44" s="44">
        <v>36</v>
      </c>
      <c r="S44" s="49" t="str">
        <f t="shared" si="0"/>
        <v>伊是名村</v>
      </c>
      <c r="T44" s="72">
        <v>34532</v>
      </c>
      <c r="U44" s="72">
        <v>34532</v>
      </c>
      <c r="V44" s="72">
        <v>0</v>
      </c>
      <c r="W44" s="72">
        <v>458571</v>
      </c>
      <c r="X44" s="72">
        <v>456345</v>
      </c>
      <c r="Y44" s="72">
        <v>2225</v>
      </c>
      <c r="Z44" s="72">
        <v>75959</v>
      </c>
      <c r="AA44" s="72">
        <v>75959</v>
      </c>
      <c r="AB44" s="72">
        <v>779916</v>
      </c>
      <c r="AC44" s="72">
        <v>519944</v>
      </c>
      <c r="AD44" s="72">
        <v>855875</v>
      </c>
      <c r="AE44" s="72">
        <v>595903</v>
      </c>
      <c r="AF44" s="72">
        <v>1314446</v>
      </c>
      <c r="AG44" s="72">
        <v>1052248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990761</v>
      </c>
      <c r="D45" s="66">
        <v>982904</v>
      </c>
      <c r="E45" s="66">
        <v>7857</v>
      </c>
      <c r="F45" s="66">
        <v>2570563</v>
      </c>
      <c r="G45" s="66">
        <v>2497716</v>
      </c>
      <c r="H45" s="66">
        <v>33090</v>
      </c>
      <c r="I45" s="66">
        <v>161</v>
      </c>
      <c r="J45" s="66">
        <v>161</v>
      </c>
      <c r="K45" s="66">
        <v>0</v>
      </c>
      <c r="L45" s="66">
        <v>39</v>
      </c>
      <c r="M45" s="66">
        <v>39</v>
      </c>
      <c r="N45" s="66">
        <v>0</v>
      </c>
      <c r="O45" s="66">
        <v>9564</v>
      </c>
      <c r="P45" s="66">
        <v>9564</v>
      </c>
      <c r="Q45" s="66">
        <v>0</v>
      </c>
      <c r="R45" s="44">
        <v>37</v>
      </c>
      <c r="S45" s="49" t="str">
        <f t="shared" si="0"/>
        <v>久米島町</v>
      </c>
      <c r="T45" s="72">
        <v>628716</v>
      </c>
      <c r="U45" s="72">
        <v>628716</v>
      </c>
      <c r="V45" s="72">
        <v>0</v>
      </c>
      <c r="W45" s="72">
        <v>4199804</v>
      </c>
      <c r="X45" s="72">
        <v>4119100</v>
      </c>
      <c r="Y45" s="72">
        <v>40947</v>
      </c>
      <c r="Z45" s="72">
        <v>2862128</v>
      </c>
      <c r="AA45" s="72">
        <v>1176326</v>
      </c>
      <c r="AB45" s="72">
        <v>2409243</v>
      </c>
      <c r="AC45" s="72">
        <v>1220597</v>
      </c>
      <c r="AD45" s="72">
        <v>5271371</v>
      </c>
      <c r="AE45" s="72">
        <v>2396923</v>
      </c>
      <c r="AF45" s="72">
        <v>9471175</v>
      </c>
      <c r="AG45" s="72">
        <v>6516023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2986028</v>
      </c>
      <c r="D46" s="66">
        <v>2986028</v>
      </c>
      <c r="E46" s="66">
        <v>0</v>
      </c>
      <c r="F46" s="66">
        <v>2449873</v>
      </c>
      <c r="G46" s="66">
        <v>2398933</v>
      </c>
      <c r="H46" s="66">
        <v>39928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70921</v>
      </c>
      <c r="P46" s="66">
        <v>70921</v>
      </c>
      <c r="Q46" s="66">
        <v>0</v>
      </c>
      <c r="R46" s="44">
        <v>38</v>
      </c>
      <c r="S46" s="49" t="str">
        <f t="shared" si="0"/>
        <v>八重瀬町</v>
      </c>
      <c r="T46" s="72">
        <v>1558573</v>
      </c>
      <c r="U46" s="72">
        <v>1558267</v>
      </c>
      <c r="V46" s="72">
        <v>306</v>
      </c>
      <c r="W46" s="72">
        <v>7065395</v>
      </c>
      <c r="X46" s="72">
        <v>7014149</v>
      </c>
      <c r="Y46" s="72">
        <v>40234</v>
      </c>
      <c r="Z46" s="72">
        <v>1064983</v>
      </c>
      <c r="AA46" s="72">
        <v>1064683</v>
      </c>
      <c r="AB46" s="72">
        <v>4567132</v>
      </c>
      <c r="AC46" s="72">
        <v>2605516</v>
      </c>
      <c r="AD46" s="72">
        <v>5632115</v>
      </c>
      <c r="AE46" s="72">
        <v>3670199</v>
      </c>
      <c r="AF46" s="72">
        <v>12697510</v>
      </c>
      <c r="AG46" s="72">
        <v>10684348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81996</v>
      </c>
      <c r="D47" s="66">
        <v>71132</v>
      </c>
      <c r="E47" s="66">
        <v>10863</v>
      </c>
      <c r="F47" s="66">
        <v>151385</v>
      </c>
      <c r="G47" s="66">
        <v>148216</v>
      </c>
      <c r="H47" s="66">
        <v>3169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44">
        <v>39</v>
      </c>
      <c r="S47" s="49" t="str">
        <f t="shared" si="0"/>
        <v>多良間村</v>
      </c>
      <c r="T47" s="72">
        <v>41517</v>
      </c>
      <c r="U47" s="72">
        <v>41517</v>
      </c>
      <c r="V47" s="72">
        <v>0</v>
      </c>
      <c r="W47" s="72">
        <v>274898</v>
      </c>
      <c r="X47" s="72">
        <v>260865</v>
      </c>
      <c r="Y47" s="72">
        <v>14032</v>
      </c>
      <c r="Z47" s="72">
        <v>732685</v>
      </c>
      <c r="AA47" s="72">
        <v>284649</v>
      </c>
      <c r="AB47" s="72">
        <v>1003312</v>
      </c>
      <c r="AC47" s="72">
        <v>662744</v>
      </c>
      <c r="AD47" s="72">
        <v>1735997</v>
      </c>
      <c r="AE47" s="72">
        <v>947393</v>
      </c>
      <c r="AF47" s="72">
        <v>2010895</v>
      </c>
      <c r="AG47" s="72">
        <v>1208258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1423188</v>
      </c>
      <c r="D48" s="66">
        <v>1415406</v>
      </c>
      <c r="E48" s="66">
        <v>7781</v>
      </c>
      <c r="F48" s="66">
        <v>743185</v>
      </c>
      <c r="G48" s="66">
        <v>728231</v>
      </c>
      <c r="H48" s="66">
        <v>14954</v>
      </c>
      <c r="I48" s="66">
        <v>198802</v>
      </c>
      <c r="J48" s="66">
        <v>88104</v>
      </c>
      <c r="K48" s="66">
        <v>22140</v>
      </c>
      <c r="L48" s="66">
        <v>0</v>
      </c>
      <c r="M48" s="66">
        <v>0</v>
      </c>
      <c r="N48" s="66">
        <v>0</v>
      </c>
      <c r="O48" s="66">
        <v>56161</v>
      </c>
      <c r="P48" s="66">
        <v>56161</v>
      </c>
      <c r="Q48" s="66">
        <v>0</v>
      </c>
      <c r="R48" s="44">
        <v>40</v>
      </c>
      <c r="S48" s="49" t="str">
        <f t="shared" si="0"/>
        <v>竹 富 町</v>
      </c>
      <c r="T48" s="72">
        <v>310660</v>
      </c>
      <c r="U48" s="72">
        <v>310660</v>
      </c>
      <c r="V48" s="72">
        <v>0</v>
      </c>
      <c r="W48" s="72">
        <v>2731996</v>
      </c>
      <c r="X48" s="72">
        <v>2598562</v>
      </c>
      <c r="Y48" s="72">
        <v>44875</v>
      </c>
      <c r="Z48" s="72">
        <v>820597</v>
      </c>
      <c r="AA48" s="72">
        <v>814922</v>
      </c>
      <c r="AB48" s="72">
        <v>3121789</v>
      </c>
      <c r="AC48" s="72">
        <v>1759322</v>
      </c>
      <c r="AD48" s="72">
        <v>3942386</v>
      </c>
      <c r="AE48" s="72">
        <v>2574244</v>
      </c>
      <c r="AF48" s="72">
        <v>6674382</v>
      </c>
      <c r="AG48" s="72">
        <v>5172806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525278</v>
      </c>
      <c r="D49" s="66">
        <v>490478</v>
      </c>
      <c r="E49" s="66">
        <v>34800</v>
      </c>
      <c r="F49" s="66">
        <v>499466</v>
      </c>
      <c r="G49" s="66">
        <v>473965</v>
      </c>
      <c r="H49" s="66">
        <v>25501</v>
      </c>
      <c r="I49" s="66">
        <v>124296</v>
      </c>
      <c r="J49" s="66">
        <v>124296</v>
      </c>
      <c r="K49" s="66">
        <v>0</v>
      </c>
      <c r="L49" s="66">
        <v>0</v>
      </c>
      <c r="M49" s="66">
        <v>0</v>
      </c>
      <c r="N49" s="66">
        <v>0</v>
      </c>
      <c r="O49" s="66">
        <v>16197</v>
      </c>
      <c r="P49" s="66">
        <v>16197</v>
      </c>
      <c r="Q49" s="66">
        <v>0</v>
      </c>
      <c r="R49" s="44">
        <v>41</v>
      </c>
      <c r="S49" s="49" t="str">
        <f t="shared" si="0"/>
        <v>与那国町</v>
      </c>
      <c r="T49" s="72">
        <v>102543</v>
      </c>
      <c r="U49" s="72">
        <v>102543</v>
      </c>
      <c r="V49" s="72">
        <v>0</v>
      </c>
      <c r="W49" s="72">
        <v>1267780</v>
      </c>
      <c r="X49" s="72">
        <v>1207479</v>
      </c>
      <c r="Y49" s="72">
        <v>60301</v>
      </c>
      <c r="Z49" s="72">
        <v>1085538</v>
      </c>
      <c r="AA49" s="72">
        <v>492509</v>
      </c>
      <c r="AB49" s="72">
        <v>1468426</v>
      </c>
      <c r="AC49" s="72">
        <v>854514</v>
      </c>
      <c r="AD49" s="72">
        <v>2553964</v>
      </c>
      <c r="AE49" s="72">
        <v>1347023</v>
      </c>
      <c r="AF49" s="72">
        <v>3821744</v>
      </c>
      <c r="AG49" s="72">
        <v>2554502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59189532</v>
      </c>
      <c r="D50" s="69">
        <f aca="true" t="shared" si="10" ref="D50:Q50">SUM(D20:D49)</f>
        <v>58956316</v>
      </c>
      <c r="E50" s="69">
        <f t="shared" si="10"/>
        <v>196676</v>
      </c>
      <c r="F50" s="69">
        <f t="shared" si="10"/>
        <v>55915499</v>
      </c>
      <c r="G50" s="69">
        <f t="shared" si="10"/>
        <v>54298337</v>
      </c>
      <c r="H50" s="69">
        <f t="shared" si="10"/>
        <v>759650</v>
      </c>
      <c r="I50" s="69">
        <f t="shared" si="10"/>
        <v>2095906</v>
      </c>
      <c r="J50" s="69">
        <f t="shared" si="10"/>
        <v>1722511</v>
      </c>
      <c r="K50" s="69">
        <f t="shared" si="10"/>
        <v>284838</v>
      </c>
      <c r="L50" s="69">
        <f t="shared" si="10"/>
        <v>3366</v>
      </c>
      <c r="M50" s="69">
        <f t="shared" si="10"/>
        <v>3366</v>
      </c>
      <c r="N50" s="69">
        <f t="shared" si="10"/>
        <v>0</v>
      </c>
      <c r="O50" s="69">
        <f t="shared" si="10"/>
        <v>1469034</v>
      </c>
      <c r="P50" s="69">
        <f t="shared" si="10"/>
        <v>1469034</v>
      </c>
      <c r="Q50" s="69">
        <f t="shared" si="10"/>
        <v>0</v>
      </c>
      <c r="R50" s="57"/>
      <c r="S50" s="58" t="s">
        <v>10</v>
      </c>
      <c r="T50" s="75">
        <f aca="true" t="shared" si="11" ref="T50:AG50">SUM(T20:T49)</f>
        <v>29175990</v>
      </c>
      <c r="U50" s="75">
        <f t="shared" si="11"/>
        <v>29121094</v>
      </c>
      <c r="V50" s="75">
        <f t="shared" si="11"/>
        <v>20493</v>
      </c>
      <c r="W50" s="75">
        <f t="shared" si="11"/>
        <v>147849327</v>
      </c>
      <c r="X50" s="75">
        <f t="shared" si="11"/>
        <v>145570658</v>
      </c>
      <c r="Y50" s="75">
        <f t="shared" si="11"/>
        <v>1261657</v>
      </c>
      <c r="Z50" s="75">
        <f t="shared" si="11"/>
        <v>19529311</v>
      </c>
      <c r="AA50" s="75">
        <f t="shared" si="11"/>
        <v>11427512</v>
      </c>
      <c r="AB50" s="75">
        <f t="shared" si="11"/>
        <v>120717192</v>
      </c>
      <c r="AC50" s="75">
        <f t="shared" si="11"/>
        <v>74641754</v>
      </c>
      <c r="AD50" s="75">
        <f t="shared" si="11"/>
        <v>140246503</v>
      </c>
      <c r="AE50" s="75">
        <f t="shared" si="11"/>
        <v>86069266</v>
      </c>
      <c r="AF50" s="75">
        <f t="shared" si="11"/>
        <v>288095830</v>
      </c>
      <c r="AG50" s="75">
        <f t="shared" si="11"/>
        <v>231639924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233483318</v>
      </c>
      <c r="D51" s="70">
        <f t="shared" si="12"/>
        <v>232022593</v>
      </c>
      <c r="E51" s="70">
        <f t="shared" si="12"/>
        <v>1278686</v>
      </c>
      <c r="F51" s="70">
        <f t="shared" si="12"/>
        <v>223236946</v>
      </c>
      <c r="G51" s="70">
        <f t="shared" si="12"/>
        <v>216475989</v>
      </c>
      <c r="H51" s="70">
        <f t="shared" si="12"/>
        <v>3949522</v>
      </c>
      <c r="I51" s="70">
        <f t="shared" si="12"/>
        <v>9271896</v>
      </c>
      <c r="J51" s="70">
        <f t="shared" si="12"/>
        <v>6379454</v>
      </c>
      <c r="K51" s="70">
        <f t="shared" si="12"/>
        <v>2470609</v>
      </c>
      <c r="L51" s="70">
        <f t="shared" si="12"/>
        <v>972728</v>
      </c>
      <c r="M51" s="70">
        <f t="shared" si="12"/>
        <v>972728</v>
      </c>
      <c r="N51" s="70">
        <f t="shared" si="12"/>
        <v>0</v>
      </c>
      <c r="O51" s="70">
        <f t="shared" si="12"/>
        <v>9448967</v>
      </c>
      <c r="P51" s="70">
        <f t="shared" si="12"/>
        <v>8664215</v>
      </c>
      <c r="Q51" s="70">
        <f t="shared" si="12"/>
        <v>1568942</v>
      </c>
      <c r="R51" s="46"/>
      <c r="S51" s="47" t="s">
        <v>11</v>
      </c>
      <c r="T51" s="76">
        <f aca="true" t="shared" si="13" ref="T51:AG51">T19+T50</f>
        <v>127106521</v>
      </c>
      <c r="U51" s="76">
        <f t="shared" si="13"/>
        <v>126762742</v>
      </c>
      <c r="V51" s="76">
        <f t="shared" si="13"/>
        <v>220036</v>
      </c>
      <c r="W51" s="76">
        <f t="shared" si="13"/>
        <v>603520376</v>
      </c>
      <c r="X51" s="76">
        <f t="shared" si="13"/>
        <v>591277721</v>
      </c>
      <c r="Y51" s="76">
        <f t="shared" si="13"/>
        <v>9487795</v>
      </c>
      <c r="Z51" s="76">
        <f t="shared" si="13"/>
        <v>144558341</v>
      </c>
      <c r="AA51" s="76">
        <f t="shared" si="13"/>
        <v>100979810</v>
      </c>
      <c r="AB51" s="76">
        <f t="shared" si="13"/>
        <v>253011297</v>
      </c>
      <c r="AC51" s="76">
        <f t="shared" si="13"/>
        <v>158640939</v>
      </c>
      <c r="AD51" s="76">
        <f t="shared" si="13"/>
        <v>397569638</v>
      </c>
      <c r="AE51" s="76">
        <f t="shared" si="13"/>
        <v>259620749</v>
      </c>
      <c r="AF51" s="76">
        <f t="shared" si="13"/>
        <v>1001090014</v>
      </c>
      <c r="AG51" s="76">
        <f t="shared" si="13"/>
        <v>850898470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sheetProtection/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448818897637796" bottom="0.35433070866141736" header="0.5118110236220472" footer="0.31496062992125984"/>
  <pageSetup fitToWidth="2" horizontalDpi="600" verticalDpi="600" orientation="landscape" paperSize="9" scale="59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-</cp:lastModifiedBy>
  <cp:lastPrinted>2022-02-04T07:50:47Z</cp:lastPrinted>
  <dcterms:created xsi:type="dcterms:W3CDTF">2003-03-07T02:17:14Z</dcterms:created>
  <dcterms:modified xsi:type="dcterms:W3CDTF">2022-02-04T07:50:56Z</dcterms:modified>
  <cp:category/>
  <cp:version/>
  <cp:contentType/>
  <cp:contentStatus/>
</cp:coreProperties>
</file>