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90" windowWidth="20520" windowHeight="4740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  <sheet name="内訳（木造+非木造）" sheetId="5" r:id="rId5"/>
    <sheet name="内訳（非課税家屋）" sheetId="6" r:id="rId6"/>
  </sheets>
  <definedNames>
    <definedName name="_xlnm.Print_Area" localSheetId="0">'総括表（市町村計）'!$A$1:$K$27</definedName>
    <definedName name="_xlnm.Print_Area" localSheetId="1">'内訳（納税義務者）'!$A$1:$K$48</definedName>
    <definedName name="_xlnm.Print_Area" localSheetId="5">'内訳（非課税家屋）'!$A$1:$D$50</definedName>
    <definedName name="_xlnm.Print_Area" localSheetId="3">'内訳（非木造）'!$A$1:$K$50</definedName>
    <definedName name="_xlnm.Print_Area" localSheetId="2">'内訳（木造）'!$A$1:$K$50</definedName>
    <definedName name="_xlnm.Print_Area" localSheetId="4">'内訳（木造+非木造）'!$A$1:$K$50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F7" authorId="0">
      <text>
        <r>
          <rPr>
            <sz val="14"/>
            <rFont val="MS P ゴシック"/>
            <family val="3"/>
          </rPr>
          <t>前年度の数値を転記</t>
        </r>
      </text>
    </comment>
    <comment ref="F10" authorId="0">
      <text>
        <r>
          <rPr>
            <sz val="14"/>
            <rFont val="MS P ゴシック"/>
            <family val="3"/>
          </rPr>
          <t>前年度の数値を転記</t>
        </r>
      </text>
    </comment>
    <comment ref="I10" authorId="0">
      <text>
        <r>
          <rPr>
            <sz val="14"/>
            <rFont val="MS P ゴシック"/>
            <family val="3"/>
          </rPr>
          <t>前年度の数値を転記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F3" authorId="0">
      <text>
        <r>
          <rPr>
            <sz val="14"/>
            <rFont val="MS P ゴシック"/>
            <family val="3"/>
          </rPr>
          <t>第21表　
010行
総数：（１）列
免未：（２）列
免超：（３）列</t>
        </r>
      </text>
    </comment>
    <comment ref="I3" authorId="0">
      <text>
        <r>
          <rPr>
            <sz val="14"/>
            <rFont val="MS P ゴシック"/>
            <family val="3"/>
          </rPr>
          <t>第21表　
020行
総数：（１）列
免未：（２）列
免超：（３）列</t>
        </r>
      </text>
    </comment>
    <comment ref="C3" authorId="0">
      <text>
        <r>
          <rPr>
            <sz val="14"/>
            <rFont val="MS P ゴシック"/>
            <family val="3"/>
          </rPr>
          <t>第21表　
030行
総数：（１）列
免未：（２）列
免超：（３）列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C3" authorId="0">
      <text>
        <r>
          <rPr>
            <sz val="14"/>
            <rFont val="MS P ゴシック"/>
            <family val="3"/>
          </rPr>
          <t>第23表　
（９）列
総数：011行
免超：031行</t>
        </r>
      </text>
    </comment>
    <comment ref="E3" authorId="0">
      <text>
        <r>
          <rPr>
            <sz val="14"/>
            <rFont val="MS P ゴシック"/>
            <family val="3"/>
          </rPr>
          <t>第23表　
（10）列
総数：011行
免超：031行</t>
        </r>
      </text>
    </comment>
    <comment ref="G3" authorId="0">
      <text>
        <r>
          <rPr>
            <sz val="14"/>
            <rFont val="MS P ゴシック"/>
            <family val="3"/>
          </rPr>
          <t>第23表　
（11）列
総数：011行
免超：031行</t>
        </r>
      </text>
    </comment>
    <comment ref="I3" authorId="0">
      <text>
        <r>
          <rPr>
            <sz val="14"/>
            <rFont val="MS P ゴシック"/>
            <family val="3"/>
          </rPr>
          <t>第23表　
（12）列
総数：011行
免超：031行</t>
        </r>
      </text>
    </comment>
    <comment ref="K3" authorId="0">
      <text>
        <r>
          <rPr>
            <sz val="14"/>
            <rFont val="MS P ゴシック"/>
            <family val="3"/>
          </rPr>
          <t>計算式あり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C3" authorId="0">
      <text>
        <r>
          <rPr>
            <sz val="14"/>
            <rFont val="MS P ゴシック"/>
            <family val="3"/>
          </rPr>
          <t>第23表　
（９）列
総数：041行
免超：061行</t>
        </r>
      </text>
    </comment>
    <comment ref="K3" authorId="0">
      <text>
        <r>
          <rPr>
            <sz val="14"/>
            <rFont val="MS P ゴシック"/>
            <family val="3"/>
          </rPr>
          <t>計算式あり</t>
        </r>
      </text>
    </comment>
    <comment ref="E3" authorId="0">
      <text>
        <r>
          <rPr>
            <sz val="14"/>
            <rFont val="MS P ゴシック"/>
            <family val="3"/>
          </rPr>
          <t>第23表　
（10）列
総数：041行
免超：061行</t>
        </r>
      </text>
    </comment>
    <comment ref="G3" authorId="0">
      <text>
        <r>
          <rPr>
            <sz val="14"/>
            <rFont val="MS P ゴシック"/>
            <family val="3"/>
          </rPr>
          <t>第23表　
（11）列
総数：041行
免超：061行</t>
        </r>
      </text>
    </comment>
    <comment ref="I3" authorId="0">
      <text>
        <r>
          <rPr>
            <sz val="14"/>
            <rFont val="MS P ゴシック"/>
            <family val="3"/>
          </rPr>
          <t>第23表　
（12）列
総数：041行
免超：061行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C3" authorId="0">
      <text>
        <r>
          <rPr>
            <sz val="14"/>
            <rFont val="MS P ゴシック"/>
            <family val="3"/>
          </rPr>
          <t>第22表　
100行
（１）列</t>
        </r>
      </text>
    </comment>
    <comment ref="D3" authorId="0">
      <text>
        <r>
          <rPr>
            <sz val="14"/>
            <rFont val="MS P ゴシック"/>
            <family val="3"/>
          </rPr>
          <t>第22表　
100行
（２）列</t>
        </r>
      </text>
    </comment>
  </commentList>
</comments>
</file>

<file path=xl/sharedStrings.xml><?xml version="1.0" encoding="utf-8"?>
<sst xmlns="http://schemas.openxmlformats.org/spreadsheetml/2006/main" count="383" uniqueCount="136">
  <si>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</si>
  <si>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</si>
  <si>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</si>
  <si>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</si>
  <si>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</si>
  <si>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</si>
  <si>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</si>
  <si>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</si>
  <si>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</si>
  <si>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</si>
  <si>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</si>
  <si>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</si>
  <si>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</si>
  <si>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</si>
  <si>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</si>
  <si>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</si>
  <si>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</si>
  <si>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</si>
  <si>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</si>
  <si>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</si>
  <si>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</si>
  <si>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</si>
  <si>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</si>
  <si>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</si>
  <si>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</si>
  <si>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</si>
  <si>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</si>
  <si>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</si>
  <si>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</si>
  <si>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</si>
  <si>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</si>
  <si>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</si>
  <si>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</si>
  <si>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</si>
  <si>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</si>
  <si>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</si>
  <si>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</si>
  <si>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</si>
  <si>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</si>
  <si>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</si>
  <si>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</si>
  <si>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</si>
  <si>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</si>
  <si>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</si>
  <si>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</si>
  <si>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</si>
  <si>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</si>
  <si>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</si>
  <si>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</si>
  <si>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</si>
  <si>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</si>
  <si>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</si>
  <si>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</si>
  <si>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</si>
  <si>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</si>
  <si>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</si>
  <si>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</si>
  <si>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</si>
  <si>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</si>
  <si>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</si>
  <si>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</si>
  <si>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</si>
  <si>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</si>
  <si>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</si>
  <si>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</si>
  <si>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</si>
  <si>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</si>
  <si>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</si>
  <si>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</si>
  <si>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</si>
  <si>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</si>
  <si>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</si>
  <si>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</si>
  <si>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</si>
  <si>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</si>
  <si>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</si>
  <si>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</si>
  <si>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</si>
  <si>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</si>
  <si>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</si>
  <si>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</si>
  <si>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</si>
  <si>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</si>
  <si>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（ハ）（千円）</t>
  </si>
  <si>
    <t>単位当たり価格</t>
  </si>
  <si>
    <t>（ハ）／（ロ）　（円）</t>
  </si>
  <si>
    <t>法定免税点
未満のもの</t>
  </si>
  <si>
    <t>法定免税点
以上のもの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</si>
  <si>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</si>
  <si>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</si>
  <si>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</si>
  <si>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</si>
  <si>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</si>
  <si>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</si>
  <si>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</si>
  <si>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</si>
  <si>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</si>
  <si>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</si>
  <si>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</si>
  <si>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</si>
  <si>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</si>
  <si>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</si>
  <si>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</si>
  <si>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</si>
  <si>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</si>
  <si>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</si>
  <si>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</si>
  <si>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</si>
  <si>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</si>
  <si>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</si>
  <si>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</si>
  <si>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</si>
  <si>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</si>
  <si>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</si>
  <si>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（㎡）　　　（ハ）</t>
  </si>
  <si>
    <t>（㎡）　　　（ニ）</t>
  </si>
  <si>
    <t>Ⅴ　木造及び木造以外の家屋に係る棟数・床面積・決定価格等の合計（市町村内訳）</t>
  </si>
  <si>
    <t>Ⅵ　非課税家屋に係る棟数・床面積（市町村内訳）</t>
  </si>
  <si>
    <t>棟　　　数
（棟）</t>
  </si>
  <si>
    <t>床面積
（㎡）</t>
  </si>
  <si>
    <t>（ホ）（千円）</t>
  </si>
  <si>
    <t>（％）</t>
  </si>
  <si>
    <t>(ニ) (千円)</t>
  </si>
  <si>
    <r>
      <t xml:space="preserve">増減
</t>
    </r>
    <r>
      <rPr>
        <sz val="7"/>
        <rFont val="ＭＳ Ｐゴシック"/>
        <family val="3"/>
      </rPr>
      <t>(ハ)-(ニ)/(ニ)</t>
    </r>
  </si>
  <si>
    <t>（ヘ）（千円）</t>
  </si>
  <si>
    <r>
      <t xml:space="preserve">増減
</t>
    </r>
    <r>
      <rPr>
        <sz val="7"/>
        <rFont val="ＭＳ Ｐゴシック"/>
        <family val="3"/>
      </rPr>
      <t>(ホ)-(ヘ)/(ヘ)</t>
    </r>
  </si>
  <si>
    <t>決定価格</t>
  </si>
  <si>
    <t>課税標準額</t>
  </si>
  <si>
    <t>増減
（ニ）（人）</t>
  </si>
  <si>
    <r>
      <t>令和</t>
    </r>
    <r>
      <rPr>
        <sz val="20"/>
        <color indexed="10"/>
        <rFont val="ＭＳ Ｐゴシック"/>
        <family val="3"/>
      </rPr>
      <t>２</t>
    </r>
    <r>
      <rPr>
        <sz val="20"/>
        <rFont val="ＭＳ Ｐゴシック"/>
        <family val="3"/>
      </rPr>
      <t>年度家屋に関する概要調書報告書</t>
    </r>
  </si>
  <si>
    <r>
      <t>R</t>
    </r>
    <r>
      <rPr>
        <sz val="11"/>
        <color indexed="10"/>
        <rFont val="ＭＳ Ｐゴシック"/>
        <family val="3"/>
      </rPr>
      <t>02</t>
    </r>
    <r>
      <rPr>
        <sz val="11"/>
        <rFont val="ＭＳ Ｐゴシック"/>
        <family val="3"/>
      </rPr>
      <t>総数
（イ）（人）</t>
    </r>
  </si>
  <si>
    <r>
      <t>H</t>
    </r>
    <r>
      <rPr>
        <sz val="11"/>
        <color indexed="10"/>
        <rFont val="ＭＳ Ｐゴシック"/>
        <family val="3"/>
      </rPr>
      <t>31</t>
    </r>
    <r>
      <rPr>
        <sz val="11"/>
        <rFont val="ＭＳ Ｐゴシック"/>
        <family val="3"/>
      </rPr>
      <t>総数
（ニ）（人）</t>
    </r>
  </si>
  <si>
    <r>
      <rPr>
        <sz val="11"/>
        <color indexed="10"/>
        <rFont val="ＭＳ Ｐゴシック"/>
        <family val="3"/>
      </rPr>
      <t>R02</t>
    </r>
    <r>
      <rPr>
        <sz val="11"/>
        <rFont val="ＭＳ Ｐゴシック"/>
        <family val="3"/>
      </rPr>
      <t xml:space="preserve">
決定価格</t>
    </r>
  </si>
  <si>
    <r>
      <t>H</t>
    </r>
    <r>
      <rPr>
        <sz val="11"/>
        <color indexed="10"/>
        <rFont val="ＭＳ Ｐゴシック"/>
        <family val="3"/>
      </rPr>
      <t>31</t>
    </r>
    <r>
      <rPr>
        <sz val="11"/>
        <rFont val="ＭＳ Ｐゴシック"/>
        <family val="3"/>
      </rPr>
      <t xml:space="preserve">
決定価格</t>
    </r>
  </si>
  <si>
    <r>
      <rPr>
        <sz val="11"/>
        <color indexed="10"/>
        <rFont val="ＭＳ Ｐゴシック"/>
        <family val="3"/>
      </rPr>
      <t>R02</t>
    </r>
    <r>
      <rPr>
        <sz val="11"/>
        <rFont val="ＭＳ Ｐゴシック"/>
        <family val="3"/>
      </rPr>
      <t xml:space="preserve">
課税標準額</t>
    </r>
  </si>
  <si>
    <r>
      <t>H</t>
    </r>
    <r>
      <rPr>
        <sz val="11"/>
        <color indexed="10"/>
        <rFont val="ＭＳ Ｐゴシック"/>
        <family val="3"/>
      </rPr>
      <t>31</t>
    </r>
    <r>
      <rPr>
        <sz val="11"/>
        <rFont val="ＭＳ Ｐゴシック"/>
        <family val="3"/>
      </rPr>
      <t xml:space="preserve">
課税標準額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</si>
</sst>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  <numFmt numFmtId="181" formatCode="#,##0.0;[Red]\-#,##0.0"/>
  </numFmts>
  <fonts count="54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  <font>
      <sz val="7"/>
      <name val="ＭＳ Ｐゴシック"/>
      <family val="3"/>
    </font>
    <font>
      <sz val="14"/>
      <name val="MS P ゴシック"/>
      <family val="3"/>
    </font>
    <font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 vertical="center"/>
      <protection/>
    </xf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38" fontId="3" fillId="0" borderId="0" xfId="48" applyFont="1" applyAlignment="1">
      <alignment horizontal="center" vertical="distributed"/>
    </xf>
    <xf numFmtId="38" fontId="10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distributed"/>
    </xf>
    <xf numFmtId="38" fontId="3" fillId="0" borderId="12" xfId="48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5" fillId="0" borderId="11" xfId="48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38" fontId="5" fillId="33" borderId="12" xfId="48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distributed" vertical="center"/>
    </xf>
    <xf numFmtId="38" fontId="5" fillId="34" borderId="20" xfId="0" applyNumberFormat="1" applyFont="1" applyFill="1" applyBorder="1" applyAlignment="1">
      <alignment vertical="center"/>
    </xf>
    <xf numFmtId="38" fontId="3" fillId="0" borderId="0" xfId="48" applyFont="1" applyBorder="1" applyAlignment="1">
      <alignment horizontal="distributed" vertical="distributed"/>
    </xf>
    <xf numFmtId="38" fontId="3" fillId="0" borderId="0" xfId="48" applyFont="1" applyBorder="1" applyAlignment="1">
      <alignment horizontal="right" vertical="distributed"/>
    </xf>
    <xf numFmtId="0" fontId="5" fillId="0" borderId="0" xfId="60">
      <alignment vertical="center"/>
      <protection/>
    </xf>
    <xf numFmtId="177" fontId="5" fillId="0" borderId="0" xfId="60" applyNumberFormat="1" applyBorder="1">
      <alignment vertical="center"/>
      <protection/>
    </xf>
    <xf numFmtId="177" fontId="5" fillId="0" borderId="0" xfId="60" applyNumberFormat="1">
      <alignment vertical="center"/>
      <protection/>
    </xf>
    <xf numFmtId="177" fontId="5" fillId="0" borderId="0" xfId="60" applyNumberFormat="1" applyFont="1">
      <alignment vertical="center"/>
      <protection/>
    </xf>
    <xf numFmtId="0" fontId="5" fillId="34" borderId="21" xfId="60" applyFill="1" applyBorder="1" applyAlignment="1">
      <alignment horizontal="center" vertical="center" shrinkToFit="1"/>
      <protection/>
    </xf>
    <xf numFmtId="0" fontId="5" fillId="33" borderId="12" xfId="60" applyFill="1" applyBorder="1" applyAlignment="1">
      <alignment horizontal="distributed" vertical="center" wrapText="1"/>
      <protection/>
    </xf>
    <xf numFmtId="0" fontId="5" fillId="34" borderId="20" xfId="60" applyFont="1" applyFill="1" applyBorder="1" applyAlignment="1">
      <alignment horizontal="center" vertical="center"/>
      <protection/>
    </xf>
    <xf numFmtId="0" fontId="5" fillId="34" borderId="21" xfId="60" applyFont="1" applyFill="1" applyBorder="1" applyAlignment="1">
      <alignment horizontal="center" vertical="center" shrinkToFit="1"/>
      <protection/>
    </xf>
    <xf numFmtId="38" fontId="9" fillId="0" borderId="0" xfId="48" applyFont="1" applyAlignment="1">
      <alignment vertical="center"/>
    </xf>
    <xf numFmtId="177" fontId="5" fillId="0" borderId="22" xfId="60" applyNumberFormat="1" applyBorder="1">
      <alignment vertical="center"/>
      <protection/>
    </xf>
    <xf numFmtId="0" fontId="5" fillId="0" borderId="22" xfId="60" applyFill="1" applyBorder="1" applyAlignment="1">
      <alignment horizontal="center" vertical="center"/>
      <protection/>
    </xf>
    <xf numFmtId="38" fontId="11" fillId="0" borderId="0" xfId="48" applyFont="1" applyAlignment="1">
      <alignment horizontal="center" vertical="center"/>
    </xf>
    <xf numFmtId="38" fontId="13" fillId="0" borderId="0" xfId="48" applyFont="1" applyAlignment="1">
      <alignment vertical="center"/>
    </xf>
    <xf numFmtId="177" fontId="5" fillId="34" borderId="12" xfId="60" applyNumberFormat="1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distributed" vertical="center" wrapText="1"/>
      <protection/>
    </xf>
    <xf numFmtId="0" fontId="3" fillId="34" borderId="21" xfId="0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distributed"/>
    </xf>
    <xf numFmtId="0" fontId="3" fillId="34" borderId="23" xfId="0" applyFont="1" applyFill="1" applyBorder="1" applyAlignment="1">
      <alignment horizontal="distributed"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13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33" borderId="12" xfId="0" applyNumberFormat="1" applyFont="1" applyFill="1" applyBorder="1" applyAlignment="1">
      <alignment/>
    </xf>
    <xf numFmtId="38" fontId="4" fillId="34" borderId="20" xfId="0" applyNumberFormat="1" applyFont="1" applyFill="1" applyBorder="1" applyAlignment="1">
      <alignment/>
    </xf>
    <xf numFmtId="0" fontId="5" fillId="34" borderId="21" xfId="60" applyFont="1" applyFill="1" applyBorder="1" applyAlignment="1">
      <alignment horizontal="center" vertical="center" wrapText="1" shrinkToFit="1"/>
      <protection/>
    </xf>
    <xf numFmtId="38" fontId="5" fillId="34" borderId="12" xfId="48" applyFont="1" applyFill="1" applyBorder="1" applyAlignment="1">
      <alignment horizontal="center" vertical="distributed" wrapText="1"/>
    </xf>
    <xf numFmtId="0" fontId="5" fillId="35" borderId="21" xfId="60" applyFont="1" applyFill="1" applyBorder="1" applyAlignment="1">
      <alignment horizontal="center" vertical="center" wrapText="1" shrinkToFit="1"/>
      <protection/>
    </xf>
    <xf numFmtId="0" fontId="5" fillId="35" borderId="20" xfId="60" applyFont="1" applyFill="1" applyBorder="1" applyAlignment="1">
      <alignment horizontal="center" vertical="center"/>
      <protection/>
    </xf>
    <xf numFmtId="180" fontId="5" fillId="0" borderId="0" xfId="60" applyNumberFormat="1" applyBorder="1">
      <alignment vertical="center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177" fontId="3" fillId="0" borderId="12" xfId="60" applyNumberFormat="1" applyFont="1" applyBorder="1">
      <alignment vertical="center"/>
      <protection/>
    </xf>
    <xf numFmtId="178" fontId="3" fillId="0" borderId="12" xfId="48" applyNumberFormat="1" applyFont="1" applyBorder="1" applyAlignment="1">
      <alignment vertical="center"/>
    </xf>
    <xf numFmtId="177" fontId="3" fillId="36" borderId="12" xfId="60" applyNumberFormat="1" applyFont="1" applyFill="1" applyBorder="1">
      <alignment vertical="center"/>
      <protection/>
    </xf>
    <xf numFmtId="180" fontId="3" fillId="0" borderId="12" xfId="60" applyNumberFormat="1" applyFont="1" applyBorder="1">
      <alignment vertical="center"/>
      <protection/>
    </xf>
    <xf numFmtId="0" fontId="5" fillId="34" borderId="23" xfId="60" applyFill="1" applyBorder="1" applyAlignment="1">
      <alignment horizontal="center" vertical="center" shrinkToFit="1"/>
      <protection/>
    </xf>
    <xf numFmtId="0" fontId="5" fillId="34" borderId="23" xfId="60" applyFont="1" applyFill="1" applyBorder="1" applyAlignment="1">
      <alignment horizontal="center" vertical="center" shrinkToFit="1"/>
      <protection/>
    </xf>
    <xf numFmtId="38" fontId="3" fillId="34" borderId="22" xfId="48" applyFont="1" applyFill="1" applyBorder="1" applyAlignment="1">
      <alignment horizontal="center" vertical="distributed"/>
    </xf>
    <xf numFmtId="38" fontId="3" fillId="34" borderId="24" xfId="48" applyFont="1" applyFill="1" applyBorder="1" applyAlignment="1">
      <alignment horizontal="center" vertical="distributed"/>
    </xf>
    <xf numFmtId="38" fontId="3" fillId="0" borderId="20" xfId="48" applyFont="1" applyBorder="1" applyAlignment="1">
      <alignment horizontal="right" vertical="distributed"/>
    </xf>
    <xf numFmtId="178" fontId="3" fillId="0" borderId="12" xfId="48" applyNumberFormat="1" applyFont="1" applyBorder="1" applyAlignment="1">
      <alignment horizontal="right" vertical="distributed"/>
    </xf>
    <xf numFmtId="177" fontId="3" fillId="37" borderId="12" xfId="60" applyNumberFormat="1" applyFont="1" applyFill="1" applyBorder="1">
      <alignment vertical="center"/>
      <protection/>
    </xf>
    <xf numFmtId="178" fontId="3" fillId="37" borderId="12" xfId="48" applyNumberFormat="1" applyFont="1" applyFill="1" applyBorder="1" applyAlignment="1">
      <alignment vertical="center"/>
    </xf>
    <xf numFmtId="0" fontId="5" fillId="34" borderId="14" xfId="60" applyFont="1" applyFill="1" applyBorder="1" applyAlignment="1">
      <alignment horizontal="center" vertical="center" wrapText="1" shrinkToFit="1"/>
      <protection/>
    </xf>
    <xf numFmtId="0" fontId="5" fillId="34" borderId="25" xfId="60" applyFont="1" applyFill="1" applyBorder="1" applyAlignment="1">
      <alignment horizontal="center" vertical="center" wrapText="1" shrinkToFit="1"/>
      <protection/>
    </xf>
    <xf numFmtId="0" fontId="5" fillId="34" borderId="15" xfId="60" applyFont="1" applyFill="1" applyBorder="1" applyAlignment="1">
      <alignment horizontal="center" vertical="center" wrapText="1" shrinkToFit="1"/>
      <protection/>
    </xf>
    <xf numFmtId="38" fontId="9" fillId="0" borderId="0" xfId="48" applyFont="1" applyAlignment="1" quotePrefix="1">
      <alignment horizontal="center" vertical="center"/>
    </xf>
    <xf numFmtId="177" fontId="5" fillId="33" borderId="12" xfId="60" applyNumberFormat="1" applyFont="1" applyFill="1" applyBorder="1" applyAlignment="1">
      <alignment horizontal="distributed" vertical="center"/>
      <protection/>
    </xf>
    <xf numFmtId="0" fontId="5" fillId="33" borderId="14" xfId="60" applyFill="1" applyBorder="1" applyAlignment="1">
      <alignment horizontal="distributed" vertical="center"/>
      <protection/>
    </xf>
    <xf numFmtId="0" fontId="5" fillId="33" borderId="15" xfId="60" applyFill="1" applyBorder="1" applyAlignment="1">
      <alignment horizontal="distributed" vertical="center"/>
      <protection/>
    </xf>
    <xf numFmtId="0" fontId="5" fillId="34" borderId="26" xfId="60" applyFill="1" applyBorder="1" applyAlignment="1">
      <alignment horizontal="center" vertical="center"/>
      <protection/>
    </xf>
    <xf numFmtId="0" fontId="5" fillId="34" borderId="24" xfId="60" applyFill="1" applyBorder="1" applyAlignment="1">
      <alignment horizontal="center" vertical="center"/>
      <protection/>
    </xf>
    <xf numFmtId="0" fontId="5" fillId="34" borderId="27" xfId="60" applyFill="1" applyBorder="1" applyAlignment="1">
      <alignment horizontal="center" vertical="center"/>
      <protection/>
    </xf>
    <xf numFmtId="0" fontId="5" fillId="34" borderId="28" xfId="60" applyFill="1" applyBorder="1" applyAlignment="1">
      <alignment horizontal="center" vertical="center"/>
      <protection/>
    </xf>
    <xf numFmtId="0" fontId="5" fillId="34" borderId="18" xfId="60" applyFill="1" applyBorder="1" applyAlignment="1">
      <alignment horizontal="center" vertical="center"/>
      <protection/>
    </xf>
    <xf numFmtId="0" fontId="5" fillId="34" borderId="19" xfId="60" applyFill="1" applyBorder="1" applyAlignment="1">
      <alignment horizontal="center" vertical="center"/>
      <protection/>
    </xf>
    <xf numFmtId="0" fontId="5" fillId="33" borderId="12" xfId="60" applyFill="1" applyBorder="1" applyAlignment="1">
      <alignment vertical="center" textRotation="255"/>
      <protection/>
    </xf>
    <xf numFmtId="177" fontId="5" fillId="34" borderId="14" xfId="60" applyNumberFormat="1" applyFill="1" applyBorder="1" applyAlignment="1">
      <alignment horizontal="center" vertical="center"/>
      <protection/>
    </xf>
    <xf numFmtId="177" fontId="5" fillId="34" borderId="15" xfId="60" applyNumberFormat="1" applyFill="1" applyBorder="1" applyAlignment="1">
      <alignment horizontal="center" vertical="center"/>
      <protection/>
    </xf>
    <xf numFmtId="38" fontId="5" fillId="33" borderId="14" xfId="48" applyFont="1" applyFill="1" applyBorder="1" applyAlignment="1">
      <alignment horizontal="distributed" vertical="distributed"/>
    </xf>
    <xf numFmtId="38" fontId="5" fillId="33" borderId="15" xfId="48" applyFont="1" applyFill="1" applyBorder="1" applyAlignment="1">
      <alignment horizontal="distributed" vertical="distributed"/>
    </xf>
    <xf numFmtId="38" fontId="10" fillId="34" borderId="29" xfId="48" applyFont="1" applyFill="1" applyBorder="1" applyAlignment="1">
      <alignment horizontal="center" vertical="center"/>
    </xf>
    <xf numFmtId="38" fontId="10" fillId="34" borderId="30" xfId="48" applyFont="1" applyFill="1" applyBorder="1" applyAlignment="1">
      <alignment horizontal="center" vertical="center"/>
    </xf>
    <xf numFmtId="38" fontId="10" fillId="34" borderId="31" xfId="48" applyFont="1" applyFill="1" applyBorder="1" applyAlignment="1">
      <alignment horizontal="center" vertical="center"/>
    </xf>
    <xf numFmtId="38" fontId="10" fillId="34" borderId="32" xfId="48" applyFont="1" applyFill="1" applyBorder="1" applyAlignment="1">
      <alignment horizontal="center" vertical="center"/>
    </xf>
    <xf numFmtId="38" fontId="5" fillId="34" borderId="26" xfId="48" applyFont="1" applyFill="1" applyBorder="1" applyAlignment="1">
      <alignment horizontal="center" vertical="center" wrapText="1"/>
    </xf>
    <xf numFmtId="38" fontId="5" fillId="34" borderId="18" xfId="48" applyFont="1" applyFill="1" applyBorder="1" applyAlignment="1">
      <alignment horizontal="center" vertical="center" wrapText="1"/>
    </xf>
    <xf numFmtId="38" fontId="5" fillId="34" borderId="21" xfId="48" applyFont="1" applyFill="1" applyBorder="1" applyAlignment="1">
      <alignment horizontal="center" vertical="center" wrapText="1"/>
    </xf>
    <xf numFmtId="38" fontId="5" fillId="34" borderId="20" xfId="48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 textRotation="255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textRotation="255"/>
    </xf>
    <xf numFmtId="0" fontId="3" fillId="34" borderId="23" xfId="0" applyFont="1" applyFill="1" applyBorder="1" applyAlignment="1">
      <alignment vertical="center" textRotation="255"/>
    </xf>
    <xf numFmtId="0" fontId="3" fillId="34" borderId="20" xfId="0" applyFont="1" applyFill="1" applyBorder="1" applyAlignment="1">
      <alignment vertical="center" textRotation="255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総括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1285875</xdr:colOff>
      <xdr:row>1</xdr:row>
      <xdr:rowOff>57150</xdr:rowOff>
    </xdr:from>
    <xdr:to>
      <xdr:col>10</xdr:col>
      <xdr:colOff>1143000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3696950" y="342900"/>
          <a:ext cx="120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504825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504825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504825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0"/>
  <sheetViews>
    <sheetView showGridLines="0" tabSelected="1" view="pageBreakPreview" zoomScale="75" zoomScaleNormal="75" zoomScaleSheetLayoutView="75" workbookViewId="0" topLeftCell="A1">
      <selection activeCell="I10" sqref="I10"/>
    </sheetView>
  </sheetViews>
  <sheetFormatPr defaultColWidth="8.796875" defaultRowHeight="15"/>
  <cols>
    <col min="1" max="1" width="3.5" style="7" customWidth="1"/>
    <col min="2" max="2" width="17.59765625" style="7" customWidth="1"/>
    <col min="3" max="9" width="15.59765625" style="7" customWidth="1"/>
    <col min="10" max="10" width="14.19921875" style="7" customWidth="1"/>
    <col min="11" max="18" width="15.59765625" style="7" customWidth="1"/>
    <col min="19" max="16384" width="9" style="7" customWidth="1"/>
  </cols>
  <sheetData>
    <row r="1" spans="1:18" ht="22.5" customHeight="1">
      <c r="A1" s="90" t="s">
        <v>129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49"/>
      <c r="M1" s="49"/>
      <c r="N1" s="49"/>
      <c r="O1" s="49"/>
      <c r="P1" s="49"/>
      <c r="Q1" s="49"/>
      <c r="R1" s="49"/>
    </row>
    <row r="2" spans="1:18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9"/>
      <c r="N2" s="49"/>
      <c r="O2" s="49"/>
      <c r="P2" s="49"/>
      <c r="Q2" s="49"/>
      <c r="R2" s="49"/>
    </row>
    <row r="3" spans="1:3" ht="21.75" customHeight="1">
      <c r="A3" s="53" t="s">
        <v>58</v>
      </c>
      <c r="B3" s="8"/>
      <c r="C3" s="9"/>
    </row>
    <row r="4" spans="1:3" ht="13.5" customHeight="1">
      <c r="A4" s="8"/>
      <c r="B4" s="8"/>
      <c r="C4" s="9"/>
    </row>
    <row r="5" spans="1:7" ht="12.75" customHeight="1">
      <c r="A5" s="105"/>
      <c r="B5" s="106"/>
      <c r="C5" s="109" t="s">
        <v>130</v>
      </c>
      <c r="D5" s="81"/>
      <c r="E5" s="82"/>
      <c r="F5" s="111" t="s">
        <v>131</v>
      </c>
      <c r="G5" s="111" t="s">
        <v>128</v>
      </c>
    </row>
    <row r="6" spans="1:7" ht="42" customHeight="1">
      <c r="A6" s="107"/>
      <c r="B6" s="108"/>
      <c r="C6" s="110"/>
      <c r="D6" s="70" t="s">
        <v>14</v>
      </c>
      <c r="E6" s="70" t="s">
        <v>15</v>
      </c>
      <c r="F6" s="112"/>
      <c r="G6" s="112"/>
    </row>
    <row r="7" spans="1:7" ht="45.75" customHeight="1">
      <c r="A7" s="103" t="s">
        <v>16</v>
      </c>
      <c r="B7" s="104"/>
      <c r="C7" s="10">
        <f>'内訳（納税義務者）'!C48</f>
        <v>340802</v>
      </c>
      <c r="D7" s="10">
        <f>'内訳（納税義務者）'!D48</f>
        <v>30149</v>
      </c>
      <c r="E7" s="10">
        <f>'内訳（納税義務者）'!E48</f>
        <v>310653</v>
      </c>
      <c r="F7" s="83">
        <v>337324</v>
      </c>
      <c r="G7" s="84">
        <f>(C7-F7)/F7</f>
        <v>0.010310561952306981</v>
      </c>
    </row>
    <row r="8" spans="1:10" ht="30" customHeight="1">
      <c r="A8" s="39"/>
      <c r="B8" s="39"/>
      <c r="C8" s="39"/>
      <c r="D8" s="40"/>
      <c r="E8" s="40"/>
      <c r="F8" s="40"/>
      <c r="G8" s="40"/>
      <c r="H8" s="40"/>
      <c r="I8" s="40"/>
      <c r="J8" s="40"/>
    </row>
    <row r="9" spans="1:11" s="41" customFormat="1" ht="24" customHeight="1">
      <c r="A9" s="94" t="s">
        <v>68</v>
      </c>
      <c r="B9" s="95"/>
      <c r="C9" s="45" t="s">
        <v>69</v>
      </c>
      <c r="D9" s="45" t="s">
        <v>70</v>
      </c>
      <c r="E9" s="87" t="s">
        <v>126</v>
      </c>
      <c r="F9" s="88"/>
      <c r="G9" s="89"/>
      <c r="H9" s="87" t="s">
        <v>127</v>
      </c>
      <c r="I9" s="88"/>
      <c r="J9" s="89"/>
      <c r="K9" s="48" t="s">
        <v>84</v>
      </c>
    </row>
    <row r="10" spans="1:11" s="41" customFormat="1" ht="27.75" customHeight="1">
      <c r="A10" s="96"/>
      <c r="B10" s="97"/>
      <c r="C10" s="79"/>
      <c r="D10" s="79"/>
      <c r="E10" s="69" t="s">
        <v>132</v>
      </c>
      <c r="F10" s="71" t="s">
        <v>133</v>
      </c>
      <c r="G10" s="71" t="s">
        <v>123</v>
      </c>
      <c r="H10" s="69" t="s">
        <v>134</v>
      </c>
      <c r="I10" s="71" t="s">
        <v>135</v>
      </c>
      <c r="J10" s="71" t="s">
        <v>125</v>
      </c>
      <c r="K10" s="80"/>
    </row>
    <row r="11" spans="1:11" s="41" customFormat="1" ht="20.25" customHeight="1">
      <c r="A11" s="98"/>
      <c r="B11" s="99"/>
      <c r="C11" s="47" t="s">
        <v>81</v>
      </c>
      <c r="D11" s="47" t="s">
        <v>82</v>
      </c>
      <c r="E11" s="47" t="s">
        <v>83</v>
      </c>
      <c r="F11" s="72" t="s">
        <v>122</v>
      </c>
      <c r="G11" s="72" t="s">
        <v>121</v>
      </c>
      <c r="H11" s="47" t="s">
        <v>120</v>
      </c>
      <c r="I11" s="72" t="s">
        <v>124</v>
      </c>
      <c r="J11" s="72" t="s">
        <v>121</v>
      </c>
      <c r="K11" s="47" t="s">
        <v>85</v>
      </c>
    </row>
    <row r="12" spans="1:11" s="41" customFormat="1" ht="30" customHeight="1">
      <c r="A12" s="100" t="s">
        <v>71</v>
      </c>
      <c r="B12" s="46" t="s">
        <v>72</v>
      </c>
      <c r="C12" s="75">
        <f>'内訳（木造）'!C50</f>
        <v>41688</v>
      </c>
      <c r="D12" s="75">
        <f>'内訳（木造）'!E50</f>
        <v>2736496</v>
      </c>
      <c r="E12" s="75">
        <f>'内訳（木造）'!G50</f>
        <v>59902905</v>
      </c>
      <c r="F12" s="75">
        <v>49216736</v>
      </c>
      <c r="G12" s="76">
        <f>(E12-F12)/F12</f>
        <v>0.21712469920800925</v>
      </c>
      <c r="H12" s="75">
        <f>'内訳（木造）'!I50</f>
        <v>59901050</v>
      </c>
      <c r="I12" s="75">
        <v>49214931</v>
      </c>
      <c r="J12" s="76">
        <f>(H12-I12)/I12</f>
        <v>0.2171316464915901</v>
      </c>
      <c r="K12" s="75">
        <f>ROUND(E12*1000/D12,0)</f>
        <v>21890</v>
      </c>
    </row>
    <row r="13" spans="1:11" s="41" customFormat="1" ht="30" customHeight="1">
      <c r="A13" s="100"/>
      <c r="B13" s="55" t="s">
        <v>86</v>
      </c>
      <c r="C13" s="75">
        <f>C12-C14</f>
        <v>19853</v>
      </c>
      <c r="D13" s="75">
        <f>D12-D14</f>
        <v>840253</v>
      </c>
      <c r="E13" s="75">
        <f>E12-E14</f>
        <v>1376032</v>
      </c>
      <c r="F13" s="75">
        <v>1404631</v>
      </c>
      <c r="G13" s="76">
        <f aca="true" t="shared" si="0" ref="G13:G20">(E13-F13)/F13</f>
        <v>-0.020360507492715167</v>
      </c>
      <c r="H13" s="75">
        <f>H12-H14</f>
        <v>1375829</v>
      </c>
      <c r="I13" s="75">
        <v>1404376</v>
      </c>
      <c r="J13" s="76">
        <f aca="true" t="shared" si="1" ref="J13:J20">(H13-I13)/I13</f>
        <v>-0.02032717733712339</v>
      </c>
      <c r="K13" s="75">
        <f aca="true" t="shared" si="2" ref="K13:K20">ROUND(E13*1000/D13,0)</f>
        <v>1638</v>
      </c>
    </row>
    <row r="14" spans="1:11" s="41" customFormat="1" ht="30" customHeight="1">
      <c r="A14" s="100"/>
      <c r="B14" s="55" t="s">
        <v>87</v>
      </c>
      <c r="C14" s="75">
        <f>'内訳（木造）'!D50</f>
        <v>21835</v>
      </c>
      <c r="D14" s="75">
        <f>'内訳（木造）'!F50</f>
        <v>1896243</v>
      </c>
      <c r="E14" s="75">
        <f>'内訳（木造）'!H50</f>
        <v>58526873</v>
      </c>
      <c r="F14" s="75">
        <v>47812105</v>
      </c>
      <c r="G14" s="76">
        <f t="shared" si="0"/>
        <v>0.22410157427705807</v>
      </c>
      <c r="H14" s="75">
        <f>'内訳（木造）'!J50</f>
        <v>58525221</v>
      </c>
      <c r="I14" s="75">
        <v>47810555</v>
      </c>
      <c r="J14" s="76">
        <f t="shared" si="1"/>
        <v>0.22410670614469963</v>
      </c>
      <c r="K14" s="75">
        <f t="shared" si="2"/>
        <v>30865</v>
      </c>
    </row>
    <row r="15" spans="1:11" s="41" customFormat="1" ht="30" customHeight="1">
      <c r="A15" s="100" t="s">
        <v>73</v>
      </c>
      <c r="B15" s="46" t="s">
        <v>72</v>
      </c>
      <c r="C15" s="75">
        <f>'内訳（非木造）'!C50</f>
        <v>347509</v>
      </c>
      <c r="D15" s="75">
        <f>'内訳（非木造）'!E50</f>
        <v>64631961</v>
      </c>
      <c r="E15" s="75">
        <f>'内訳（非木造）'!G50</f>
        <v>3283527668</v>
      </c>
      <c r="F15" s="75">
        <v>3186294331</v>
      </c>
      <c r="G15" s="76">
        <f t="shared" si="0"/>
        <v>0.030516119008216006</v>
      </c>
      <c r="H15" s="75">
        <f>'内訳（非木造）'!I50</f>
        <v>3282065626</v>
      </c>
      <c r="I15" s="75">
        <v>3184274478</v>
      </c>
      <c r="J15" s="76">
        <f t="shared" si="1"/>
        <v>0.03071065282708333</v>
      </c>
      <c r="K15" s="75">
        <f t="shared" si="2"/>
        <v>50803</v>
      </c>
    </row>
    <row r="16" spans="1:11" s="41" customFormat="1" ht="30" customHeight="1">
      <c r="A16" s="100"/>
      <c r="B16" s="55" t="s">
        <v>86</v>
      </c>
      <c r="C16" s="75">
        <f>C15-C17</f>
        <v>12688</v>
      </c>
      <c r="D16" s="75">
        <f>D15-D17</f>
        <v>534691</v>
      </c>
      <c r="E16" s="75">
        <f>E15-E17</f>
        <v>1628035</v>
      </c>
      <c r="F16" s="75">
        <v>1641874</v>
      </c>
      <c r="G16" s="76">
        <f t="shared" si="0"/>
        <v>-0.008428783207481208</v>
      </c>
      <c r="H16" s="75">
        <f>H15-H17</f>
        <v>1303704</v>
      </c>
      <c r="I16" s="75">
        <v>1634742</v>
      </c>
      <c r="J16" s="76">
        <f t="shared" si="1"/>
        <v>-0.20250167916405157</v>
      </c>
      <c r="K16" s="75">
        <f t="shared" si="2"/>
        <v>3045</v>
      </c>
    </row>
    <row r="17" spans="1:11" s="41" customFormat="1" ht="30" customHeight="1">
      <c r="A17" s="100"/>
      <c r="B17" s="55" t="s">
        <v>87</v>
      </c>
      <c r="C17" s="75">
        <f>'内訳（非木造）'!D50</f>
        <v>334821</v>
      </c>
      <c r="D17" s="75">
        <f>'内訳（非木造）'!F50</f>
        <v>64097270</v>
      </c>
      <c r="E17" s="75">
        <f>'内訳（非木造）'!H50</f>
        <v>3281899633</v>
      </c>
      <c r="F17" s="75">
        <v>3184652457</v>
      </c>
      <c r="G17" s="76">
        <f t="shared" si="0"/>
        <v>0.030536197375712573</v>
      </c>
      <c r="H17" s="75">
        <f>'内訳（非木造）'!J50</f>
        <v>3280761922</v>
      </c>
      <c r="I17" s="75">
        <v>3182639736</v>
      </c>
      <c r="J17" s="76">
        <f t="shared" si="1"/>
        <v>0.030830440809905102</v>
      </c>
      <c r="K17" s="75">
        <f t="shared" si="2"/>
        <v>51202</v>
      </c>
    </row>
    <row r="18" spans="1:11" s="41" customFormat="1" ht="30" customHeight="1">
      <c r="A18" s="100" t="s">
        <v>74</v>
      </c>
      <c r="B18" s="46" t="s">
        <v>72</v>
      </c>
      <c r="C18" s="85">
        <f>C12+C15</f>
        <v>389197</v>
      </c>
      <c r="D18" s="85">
        <f>D12+D15</f>
        <v>67368457</v>
      </c>
      <c r="E18" s="85">
        <f>E12+E15</f>
        <v>3343430573</v>
      </c>
      <c r="F18" s="85">
        <v>3235511067</v>
      </c>
      <c r="G18" s="86">
        <f t="shared" si="0"/>
        <v>0.03335470154953422</v>
      </c>
      <c r="H18" s="85">
        <f>H12+H15</f>
        <v>3341966676</v>
      </c>
      <c r="I18" s="85">
        <v>3233489409</v>
      </c>
      <c r="J18" s="86">
        <f t="shared" si="1"/>
        <v>0.03354805081410427</v>
      </c>
      <c r="K18" s="85">
        <f t="shared" si="2"/>
        <v>49629</v>
      </c>
    </row>
    <row r="19" spans="1:11" s="41" customFormat="1" ht="30" customHeight="1">
      <c r="A19" s="100"/>
      <c r="B19" s="55" t="s">
        <v>86</v>
      </c>
      <c r="C19" s="75">
        <f aca="true" t="shared" si="3" ref="C19:H20">C13+C16</f>
        <v>32541</v>
      </c>
      <c r="D19" s="75">
        <f t="shared" si="3"/>
        <v>1374944</v>
      </c>
      <c r="E19" s="75">
        <f t="shared" si="3"/>
        <v>3004067</v>
      </c>
      <c r="F19" s="75">
        <v>3046505</v>
      </c>
      <c r="G19" s="76">
        <f t="shared" si="0"/>
        <v>-0.013930060840208699</v>
      </c>
      <c r="H19" s="75">
        <f t="shared" si="3"/>
        <v>2679533</v>
      </c>
      <c r="I19" s="75">
        <v>3039118</v>
      </c>
      <c r="J19" s="76">
        <f t="shared" si="1"/>
        <v>-0.11831886751353518</v>
      </c>
      <c r="K19" s="75">
        <f t="shared" si="2"/>
        <v>2185</v>
      </c>
    </row>
    <row r="20" spans="1:11" s="41" customFormat="1" ht="30" customHeight="1">
      <c r="A20" s="100"/>
      <c r="B20" s="55" t="s">
        <v>87</v>
      </c>
      <c r="C20" s="75">
        <f t="shared" si="3"/>
        <v>356656</v>
      </c>
      <c r="D20" s="75">
        <f t="shared" si="3"/>
        <v>65993513</v>
      </c>
      <c r="E20" s="75">
        <f t="shared" si="3"/>
        <v>3340426506</v>
      </c>
      <c r="F20" s="75">
        <v>3232464562</v>
      </c>
      <c r="G20" s="76">
        <f t="shared" si="0"/>
        <v>0.03339926607987358</v>
      </c>
      <c r="H20" s="75">
        <f t="shared" si="3"/>
        <v>3339287143</v>
      </c>
      <c r="I20" s="75">
        <v>3230450291</v>
      </c>
      <c r="J20" s="76">
        <f t="shared" si="1"/>
        <v>0.03369092299708753</v>
      </c>
      <c r="K20" s="75">
        <f t="shared" si="2"/>
        <v>50617</v>
      </c>
    </row>
    <row r="21" spans="1:11" s="41" customFormat="1" ht="30" customHeight="1">
      <c r="A21" s="92" t="s">
        <v>75</v>
      </c>
      <c r="B21" s="93"/>
      <c r="C21" s="75">
        <f>'内訳（非課税家屋）'!C50</f>
        <v>5605</v>
      </c>
      <c r="D21" s="75">
        <f>'内訳（非課税家屋）'!D50</f>
        <v>3893840</v>
      </c>
      <c r="E21" s="77"/>
      <c r="F21" s="77"/>
      <c r="G21" s="77"/>
      <c r="H21" s="77"/>
      <c r="I21" s="77"/>
      <c r="J21" s="77"/>
      <c r="K21" s="77"/>
    </row>
    <row r="22" spans="1:12" s="41" customFormat="1" ht="17.25" customHeight="1">
      <c r="A22" s="51"/>
      <c r="B22" s="51"/>
      <c r="C22" s="50"/>
      <c r="D22" s="50"/>
      <c r="E22" s="50"/>
      <c r="F22" s="42"/>
      <c r="G22" s="42"/>
      <c r="H22" s="42"/>
      <c r="I22" s="42"/>
      <c r="J22" s="42"/>
      <c r="K22" s="42"/>
      <c r="L22" s="42"/>
    </row>
    <row r="23" spans="1:11" s="41" customFormat="1" ht="19.5" customHeight="1">
      <c r="A23" s="44" t="s">
        <v>76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41" customFormat="1" ht="30" customHeight="1">
      <c r="A24" s="101"/>
      <c r="B24" s="102"/>
      <c r="C24" s="54" t="s">
        <v>77</v>
      </c>
      <c r="D24" s="54" t="s">
        <v>78</v>
      </c>
      <c r="E24" s="54" t="s">
        <v>79</v>
      </c>
      <c r="F24" s="74"/>
      <c r="G24" s="74"/>
      <c r="H24" s="43"/>
      <c r="I24" s="43"/>
      <c r="J24" s="43"/>
      <c r="K24" s="43"/>
    </row>
    <row r="25" spans="1:11" s="41" customFormat="1" ht="30" customHeight="1">
      <c r="A25" s="91" t="s">
        <v>71</v>
      </c>
      <c r="B25" s="91"/>
      <c r="C25" s="78">
        <f>C12/C18*100</f>
        <v>10.711285030460152</v>
      </c>
      <c r="D25" s="78">
        <f>D12/D18*100</f>
        <v>4.061984082550681</v>
      </c>
      <c r="E25" s="78">
        <f>E12/E18*100</f>
        <v>1.7916599041639498</v>
      </c>
      <c r="F25" s="73"/>
      <c r="G25" s="73"/>
      <c r="H25" s="43"/>
      <c r="I25" s="43"/>
      <c r="J25" s="43"/>
      <c r="K25" s="43"/>
    </row>
    <row r="26" spans="1:11" s="41" customFormat="1" ht="30" customHeight="1">
      <c r="A26" s="91" t="s">
        <v>73</v>
      </c>
      <c r="B26" s="91"/>
      <c r="C26" s="78">
        <f>C15/C18*100</f>
        <v>89.28871496953985</v>
      </c>
      <c r="D26" s="78">
        <f>D15/D18*100</f>
        <v>95.93801591744932</v>
      </c>
      <c r="E26" s="78">
        <f>E15/E18*100</f>
        <v>98.20834009583605</v>
      </c>
      <c r="F26" s="73"/>
      <c r="G26" s="73"/>
      <c r="H26" s="43"/>
      <c r="I26" s="43"/>
      <c r="J26" s="43"/>
      <c r="K26" s="43"/>
    </row>
    <row r="27" spans="1:11" s="41" customFormat="1" ht="30" customHeight="1">
      <c r="A27" s="91" t="s">
        <v>80</v>
      </c>
      <c r="B27" s="91"/>
      <c r="C27" s="78">
        <f>C18/C18*100</f>
        <v>100</v>
      </c>
      <c r="D27" s="78">
        <f>D18/D18*100</f>
        <v>100</v>
      </c>
      <c r="E27" s="78">
        <f>E18/E18*100</f>
        <v>100</v>
      </c>
      <c r="F27" s="73"/>
      <c r="G27" s="73"/>
      <c r="H27" s="43"/>
      <c r="I27" s="43"/>
      <c r="J27" s="43"/>
      <c r="K27" s="43"/>
    </row>
    <row r="28" s="41" customFormat="1" ht="30" customHeight="1"/>
    <row r="29" s="41" customFormat="1" ht="30" customHeight="1"/>
    <row r="30" s="41" customFormat="1" ht="30" customHeight="1"/>
    <row r="31" s="41" customFormat="1" ht="30" customHeight="1"/>
    <row r="32" s="41" customFormat="1" ht="30" customHeight="1"/>
    <row r="34" ht="14.25" hidden="1"/>
    <row r="35" spans="4:17" ht="14.25" hidden="1">
      <c r="D35" s="11" t="e">
        <f>#REF!+#REF!+#REF!+#REF!+#REF!+#REF!+#REF!+#REF!+#REF!+#REF!+#REF!+#REF!+#REF!+#REF!</f>
        <v>#REF!</v>
      </c>
      <c r="E35" s="11" t="e">
        <f>#REF!+#REF!+#REF!+#REF!+#REF!+#REF!+#REF!+#REF!+#REF!+#REF!+#REF!+#REF!+#REF!+#REF!</f>
        <v>#REF!</v>
      </c>
      <c r="F35" s="11"/>
      <c r="G35" s="11"/>
      <c r="H35" s="11" t="e">
        <f>A31+A32+#REF!+#REF!+#REF!+#REF!+#REF!+#REF!+#REF!+#REF!+#REF!+#REF!+#REF!+#REF!</f>
        <v>#REF!</v>
      </c>
      <c r="I35" s="11"/>
      <c r="J35" s="11"/>
      <c r="K35" s="11" t="e">
        <f>B31+B32+#REF!+#REF!+#REF!+#REF!+#REF!+#REF!+#REF!+#REF!+#REF!+#REF!+#REF!+#REF!</f>
        <v>#REF!</v>
      </c>
      <c r="L35" s="11" t="e">
        <f>E31+E32+#REF!+#REF!+#REF!+#REF!+#REF!+#REF!+#REF!+#REF!+#REF!+#REF!+#REF!+#REF!</f>
        <v>#REF!</v>
      </c>
      <c r="M35" s="11" t="e">
        <f>H31+H32+#REF!+#REF!+#REF!+#REF!+#REF!+#REF!+#REF!+#REF!+#REF!+#REF!+#REF!+#REF!</f>
        <v>#REF!</v>
      </c>
      <c r="N35" s="11" t="e">
        <f>K31+K32+#REF!+#REF!+#REF!+#REF!+#REF!+#REF!+#REF!+#REF!+#REF!+#REF!+#REF!+#REF!</f>
        <v>#REF!</v>
      </c>
      <c r="O35" s="11" t="e">
        <f>#REF!+#REF!+#REF!+#REF!+#REF!+#REF!+#REF!+#REF!+#REF!+#REF!+#REF!+#REF!+#REF!+#REF!</f>
        <v>#REF!</v>
      </c>
      <c r="P35" s="11" t="e">
        <f>#REF!+#REF!+#REF!+#REF!+#REF!+#REF!+#REF!+#REF!+#REF!+#REF!+#REF!+#REF!+#REF!+#REF!</f>
        <v>#REF!</v>
      </c>
      <c r="Q35" s="11" t="e">
        <f>L31+L32+#REF!+#REF!+#REF!+#REF!+#REF!+#REF!+#REF!+#REF!+#REF!+#REF!+#REF!+#REF!</f>
        <v>#REF!</v>
      </c>
    </row>
    <row r="36" ht="14.25" hidden="1"/>
    <row r="38" spans="4:18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4:18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sheetProtection/>
  <mergeCells count="17">
    <mergeCell ref="A26:B26"/>
    <mergeCell ref="A7:B7"/>
    <mergeCell ref="E9:G9"/>
    <mergeCell ref="A5:B6"/>
    <mergeCell ref="C5:C6"/>
    <mergeCell ref="F5:F6"/>
    <mergeCell ref="G5:G6"/>
    <mergeCell ref="H9:J9"/>
    <mergeCell ref="A1:K1"/>
    <mergeCell ref="A27:B27"/>
    <mergeCell ref="A21:B21"/>
    <mergeCell ref="A9:B11"/>
    <mergeCell ref="A12:A14"/>
    <mergeCell ref="A15:A17"/>
    <mergeCell ref="A18:A20"/>
    <mergeCell ref="A24:B24"/>
    <mergeCell ref="A25:B25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71" r:id="rId4"/>
  <headerFooter alignWithMargins="0">
    <oddFooter>&amp;RR02概要調書（家屋概況）</oddFooter>
  </headerFooter>
  <rowBreaks count="1" manualBreakCount="1">
    <brk id="2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8"/>
  <sheetViews>
    <sheetView showGridLines="0" view="pageBreakPreview" zoomScale="85" zoomScaleNormal="75" zoomScaleSheetLayoutView="85" zoomScalePageLayoutView="80" workbookViewId="0" topLeftCell="A1">
      <selection activeCell="I3" sqref="I3:K3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116" t="s">
        <v>60</v>
      </c>
      <c r="B3" s="114" t="s">
        <v>61</v>
      </c>
      <c r="C3" s="113" t="s">
        <v>62</v>
      </c>
      <c r="D3" s="113"/>
      <c r="E3" s="113"/>
      <c r="F3" s="113" t="s">
        <v>63</v>
      </c>
      <c r="G3" s="113"/>
      <c r="H3" s="113"/>
      <c r="I3" s="113" t="s">
        <v>64</v>
      </c>
      <c r="J3" s="113"/>
      <c r="K3" s="113"/>
    </row>
    <row r="4" spans="1:11" s="17" customFormat="1" ht="54" customHeight="1">
      <c r="A4" s="116"/>
      <c r="B4" s="115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4" s="17" customFormat="1" ht="15" customHeight="1">
      <c r="A5" s="19">
        <v>1</v>
      </c>
      <c r="B5" s="20" t="s">
        <v>17</v>
      </c>
      <c r="C5" s="21">
        <v>64441</v>
      </c>
      <c r="D5" s="21">
        <v>3068</v>
      </c>
      <c r="E5" s="21">
        <v>61373</v>
      </c>
      <c r="F5" s="21">
        <v>61217</v>
      </c>
      <c r="G5" s="21">
        <v>3050</v>
      </c>
      <c r="H5" s="21">
        <v>58167</v>
      </c>
      <c r="I5" s="21">
        <v>3224</v>
      </c>
      <c r="J5" s="21">
        <v>18</v>
      </c>
      <c r="K5" s="21">
        <v>3206</v>
      </c>
      <c r="L5" s="17" t="str">
        <f>IF(F5+I5=C5,"○","×")</f>
        <v>○</v>
      </c>
      <c r="M5" s="17" t="str">
        <f aca="true" t="shared" si="0" ref="M5:M15">IF(G5+J5=D5,"○","×")</f>
        <v>○</v>
      </c>
      <c r="N5" s="17" t="str">
        <f aca="true" t="shared" si="1" ref="N5:N15">IF(H5+K5=E5,"○","×")</f>
        <v>○</v>
      </c>
    </row>
    <row r="6" spans="1:14" s="17" customFormat="1" ht="15" customHeight="1">
      <c r="A6" s="22">
        <v>2</v>
      </c>
      <c r="B6" s="23" t="s">
        <v>18</v>
      </c>
      <c r="C6" s="24">
        <v>19596</v>
      </c>
      <c r="D6" s="24">
        <v>635</v>
      </c>
      <c r="E6" s="24">
        <v>18961</v>
      </c>
      <c r="F6" s="24">
        <v>18785</v>
      </c>
      <c r="G6" s="24">
        <v>628</v>
      </c>
      <c r="H6" s="24">
        <v>18157</v>
      </c>
      <c r="I6" s="24">
        <v>811</v>
      </c>
      <c r="J6" s="24">
        <v>7</v>
      </c>
      <c r="K6" s="24">
        <v>804</v>
      </c>
      <c r="L6" s="17" t="str">
        <f aca="true" t="shared" si="2" ref="L6:L15">IF(F6+I6=C6,"○","×")</f>
        <v>○</v>
      </c>
      <c r="M6" s="17" t="str">
        <f t="shared" si="0"/>
        <v>○</v>
      </c>
      <c r="N6" s="17" t="str">
        <f t="shared" si="1"/>
        <v>○</v>
      </c>
    </row>
    <row r="7" spans="1:14" s="17" customFormat="1" ht="15" customHeight="1">
      <c r="A7" s="22">
        <v>3</v>
      </c>
      <c r="B7" s="23" t="s">
        <v>19</v>
      </c>
      <c r="C7" s="24">
        <v>11318</v>
      </c>
      <c r="D7" s="24">
        <v>619</v>
      </c>
      <c r="E7" s="24">
        <v>10699</v>
      </c>
      <c r="F7" s="24">
        <v>10586</v>
      </c>
      <c r="G7" s="24">
        <v>614</v>
      </c>
      <c r="H7" s="24">
        <v>9972</v>
      </c>
      <c r="I7" s="24">
        <v>732</v>
      </c>
      <c r="J7" s="24">
        <v>5</v>
      </c>
      <c r="K7" s="24">
        <v>727</v>
      </c>
      <c r="L7" s="17" t="str">
        <f t="shared" si="2"/>
        <v>○</v>
      </c>
      <c r="M7" s="17" t="str">
        <f t="shared" si="0"/>
        <v>○</v>
      </c>
      <c r="N7" s="17" t="str">
        <f t="shared" si="1"/>
        <v>○</v>
      </c>
    </row>
    <row r="8" spans="1:14" s="17" customFormat="1" ht="15" customHeight="1">
      <c r="A8" s="22">
        <v>4</v>
      </c>
      <c r="B8" s="23" t="s">
        <v>20</v>
      </c>
      <c r="C8" s="24">
        <v>21622</v>
      </c>
      <c r="D8" s="24">
        <v>577</v>
      </c>
      <c r="E8" s="24">
        <v>21045</v>
      </c>
      <c r="F8" s="24">
        <v>20621</v>
      </c>
      <c r="G8" s="24">
        <v>576</v>
      </c>
      <c r="H8" s="24">
        <v>20045</v>
      </c>
      <c r="I8" s="24">
        <v>1001</v>
      </c>
      <c r="J8" s="24">
        <v>1</v>
      </c>
      <c r="K8" s="24">
        <v>1000</v>
      </c>
      <c r="L8" s="17" t="str">
        <f t="shared" si="2"/>
        <v>○</v>
      </c>
      <c r="M8" s="17" t="str">
        <f t="shared" si="0"/>
        <v>○</v>
      </c>
      <c r="N8" s="17" t="str">
        <f t="shared" si="1"/>
        <v>○</v>
      </c>
    </row>
    <row r="9" spans="1:14" s="17" customFormat="1" ht="15" customHeight="1">
      <c r="A9" s="22">
        <v>5</v>
      </c>
      <c r="B9" s="23" t="s">
        <v>21</v>
      </c>
      <c r="C9" s="24">
        <v>14844</v>
      </c>
      <c r="D9" s="24">
        <v>2083</v>
      </c>
      <c r="E9" s="24">
        <v>12761</v>
      </c>
      <c r="F9" s="24">
        <v>14065</v>
      </c>
      <c r="G9" s="24">
        <v>2062</v>
      </c>
      <c r="H9" s="24">
        <v>12003</v>
      </c>
      <c r="I9" s="24">
        <v>779</v>
      </c>
      <c r="J9" s="24">
        <v>21</v>
      </c>
      <c r="K9" s="24">
        <v>758</v>
      </c>
      <c r="L9" s="17" t="str">
        <f t="shared" si="2"/>
        <v>○</v>
      </c>
      <c r="M9" s="17" t="str">
        <f t="shared" si="0"/>
        <v>○</v>
      </c>
      <c r="N9" s="17" t="str">
        <f t="shared" si="1"/>
        <v>○</v>
      </c>
    </row>
    <row r="10" spans="1:14" s="17" customFormat="1" ht="15" customHeight="1">
      <c r="A10" s="22">
        <v>6</v>
      </c>
      <c r="B10" s="23" t="s">
        <v>22</v>
      </c>
      <c r="C10" s="24">
        <v>13890</v>
      </c>
      <c r="D10" s="24">
        <v>1941</v>
      </c>
      <c r="E10" s="24">
        <v>11949</v>
      </c>
      <c r="F10" s="24">
        <v>13255</v>
      </c>
      <c r="G10" s="24">
        <v>1925</v>
      </c>
      <c r="H10" s="24">
        <v>11330</v>
      </c>
      <c r="I10" s="24">
        <v>635</v>
      </c>
      <c r="J10" s="24">
        <v>16</v>
      </c>
      <c r="K10" s="24">
        <v>619</v>
      </c>
      <c r="L10" s="17" t="str">
        <f t="shared" si="2"/>
        <v>○</v>
      </c>
      <c r="M10" s="17" t="str">
        <f t="shared" si="0"/>
        <v>○</v>
      </c>
      <c r="N10" s="17" t="str">
        <f t="shared" si="1"/>
        <v>○</v>
      </c>
    </row>
    <row r="11" spans="1:14" s="17" customFormat="1" ht="15" customHeight="1">
      <c r="A11" s="22">
        <v>7</v>
      </c>
      <c r="B11" s="23" t="s">
        <v>23</v>
      </c>
      <c r="C11" s="24">
        <v>31359</v>
      </c>
      <c r="D11" s="24">
        <v>2676</v>
      </c>
      <c r="E11" s="24">
        <v>28683</v>
      </c>
      <c r="F11" s="24">
        <v>30082</v>
      </c>
      <c r="G11" s="24">
        <v>2658</v>
      </c>
      <c r="H11" s="24">
        <v>27424</v>
      </c>
      <c r="I11" s="24">
        <v>1277</v>
      </c>
      <c r="J11" s="24">
        <v>18</v>
      </c>
      <c r="K11" s="24">
        <v>1259</v>
      </c>
      <c r="L11" s="17" t="str">
        <f t="shared" si="2"/>
        <v>○</v>
      </c>
      <c r="M11" s="17" t="str">
        <f t="shared" si="0"/>
        <v>○</v>
      </c>
      <c r="N11" s="17" t="str">
        <f t="shared" si="1"/>
        <v>○</v>
      </c>
    </row>
    <row r="12" spans="1:14" s="17" customFormat="1" ht="15" customHeight="1">
      <c r="A12" s="22">
        <v>8</v>
      </c>
      <c r="B12" s="23" t="s">
        <v>24</v>
      </c>
      <c r="C12" s="24">
        <v>12744</v>
      </c>
      <c r="D12" s="24">
        <v>437</v>
      </c>
      <c r="E12" s="24">
        <v>12307</v>
      </c>
      <c r="F12" s="24">
        <v>12234</v>
      </c>
      <c r="G12" s="24">
        <v>433</v>
      </c>
      <c r="H12" s="24">
        <v>11801</v>
      </c>
      <c r="I12" s="24">
        <v>510</v>
      </c>
      <c r="J12" s="24">
        <v>4</v>
      </c>
      <c r="K12" s="24">
        <v>506</v>
      </c>
      <c r="L12" s="17" t="str">
        <f t="shared" si="2"/>
        <v>○</v>
      </c>
      <c r="M12" s="17" t="str">
        <f t="shared" si="0"/>
        <v>○</v>
      </c>
      <c r="N12" s="17" t="str">
        <f t="shared" si="1"/>
        <v>○</v>
      </c>
    </row>
    <row r="13" spans="1:14" s="17" customFormat="1" ht="15" customHeight="1">
      <c r="A13" s="22">
        <v>9</v>
      </c>
      <c r="B13" s="23" t="s">
        <v>25</v>
      </c>
      <c r="C13" s="24">
        <v>30805</v>
      </c>
      <c r="D13" s="24">
        <v>3905</v>
      </c>
      <c r="E13" s="24">
        <v>26900</v>
      </c>
      <c r="F13" s="24">
        <v>29923</v>
      </c>
      <c r="G13" s="24">
        <v>3894</v>
      </c>
      <c r="H13" s="24">
        <v>26029</v>
      </c>
      <c r="I13" s="24">
        <v>882</v>
      </c>
      <c r="J13" s="24">
        <v>11</v>
      </c>
      <c r="K13" s="24">
        <v>871</v>
      </c>
      <c r="L13" s="17" t="str">
        <f t="shared" si="2"/>
        <v>○</v>
      </c>
      <c r="M13" s="17" t="str">
        <f t="shared" si="0"/>
        <v>○</v>
      </c>
      <c r="N13" s="17" t="str">
        <f t="shared" si="1"/>
        <v>○</v>
      </c>
    </row>
    <row r="14" spans="1:14" s="17" customFormat="1" ht="15" customHeight="1">
      <c r="A14" s="22">
        <v>10</v>
      </c>
      <c r="B14" s="23" t="s">
        <v>26</v>
      </c>
      <c r="C14" s="24">
        <v>16393</v>
      </c>
      <c r="D14" s="24">
        <v>2035</v>
      </c>
      <c r="E14" s="24">
        <v>14358</v>
      </c>
      <c r="F14" s="24">
        <v>15544</v>
      </c>
      <c r="G14" s="24">
        <v>2031</v>
      </c>
      <c r="H14" s="24">
        <v>13513</v>
      </c>
      <c r="I14" s="24">
        <v>849</v>
      </c>
      <c r="J14" s="24">
        <v>4</v>
      </c>
      <c r="K14" s="24">
        <v>845</v>
      </c>
      <c r="L14" s="17" t="str">
        <f t="shared" si="2"/>
        <v>○</v>
      </c>
      <c r="M14" s="17" t="str">
        <f t="shared" si="0"/>
        <v>○</v>
      </c>
      <c r="N14" s="17" t="str">
        <f t="shared" si="1"/>
        <v>○</v>
      </c>
    </row>
    <row r="15" spans="1:14" s="17" customFormat="1" ht="15" customHeight="1">
      <c r="A15" s="25">
        <v>11</v>
      </c>
      <c r="B15" s="26" t="s">
        <v>27</v>
      </c>
      <c r="C15" s="27">
        <v>12503</v>
      </c>
      <c r="D15" s="27">
        <v>1172</v>
      </c>
      <c r="E15" s="27">
        <v>11331</v>
      </c>
      <c r="F15" s="27">
        <v>12192</v>
      </c>
      <c r="G15" s="27">
        <v>1163</v>
      </c>
      <c r="H15" s="27">
        <v>11029</v>
      </c>
      <c r="I15" s="27">
        <v>311</v>
      </c>
      <c r="J15" s="27">
        <v>9</v>
      </c>
      <c r="K15" s="27">
        <v>302</v>
      </c>
      <c r="L15" s="17" t="str">
        <f t="shared" si="2"/>
        <v>○</v>
      </c>
      <c r="M15" s="17" t="str">
        <f t="shared" si="0"/>
        <v>○</v>
      </c>
      <c r="N15" s="17" t="str">
        <f t="shared" si="1"/>
        <v>○</v>
      </c>
    </row>
    <row r="16" spans="1:14" s="17" customFormat="1" ht="15" customHeight="1">
      <c r="A16" s="28"/>
      <c r="B16" s="29" t="s">
        <v>65</v>
      </c>
      <c r="C16" s="30">
        <f>SUM(C5:C15)</f>
        <v>249515</v>
      </c>
      <c r="D16" s="30">
        <f aca="true" t="shared" si="3" ref="D16:K16">SUM(D5:D15)</f>
        <v>19148</v>
      </c>
      <c r="E16" s="30">
        <f t="shared" si="3"/>
        <v>230367</v>
      </c>
      <c r="F16" s="30">
        <f t="shared" si="3"/>
        <v>238504</v>
      </c>
      <c r="G16" s="30">
        <f t="shared" si="3"/>
        <v>19034</v>
      </c>
      <c r="H16" s="30">
        <f t="shared" si="3"/>
        <v>219470</v>
      </c>
      <c r="I16" s="30">
        <f t="shared" si="3"/>
        <v>11011</v>
      </c>
      <c r="J16" s="30">
        <f t="shared" si="3"/>
        <v>114</v>
      </c>
      <c r="K16" s="30">
        <f t="shared" si="3"/>
        <v>10897</v>
      </c>
      <c r="L16" s="17" t="str">
        <f>IF(F16+I16=C16,"○","×")</f>
        <v>○</v>
      </c>
      <c r="M16" s="17" t="str">
        <f>IF(G16+J16=D16,"○","×")</f>
        <v>○</v>
      </c>
      <c r="N16" s="17" t="str">
        <f>IF(H16+K16=E16,"○","×")</f>
        <v>○</v>
      </c>
    </row>
    <row r="17" spans="1:14" s="17" customFormat="1" ht="15" customHeight="1">
      <c r="A17" s="31">
        <v>12</v>
      </c>
      <c r="B17" s="32" t="s">
        <v>28</v>
      </c>
      <c r="C17" s="33">
        <v>2153</v>
      </c>
      <c r="D17" s="33">
        <v>509</v>
      </c>
      <c r="E17" s="33">
        <v>1644</v>
      </c>
      <c r="F17" s="33">
        <v>2071</v>
      </c>
      <c r="G17" s="33">
        <v>508</v>
      </c>
      <c r="H17" s="33">
        <v>1563</v>
      </c>
      <c r="I17" s="33">
        <v>82</v>
      </c>
      <c r="J17" s="33">
        <v>1</v>
      </c>
      <c r="K17" s="33">
        <v>81</v>
      </c>
      <c r="L17" s="17" t="str">
        <f aca="true" t="shared" si="4" ref="L17:L48">IF(F17+I17=C17,"○","×")</f>
        <v>○</v>
      </c>
      <c r="M17" s="17" t="str">
        <f aca="true" t="shared" si="5" ref="M17:M48">IF(G17+J17=D17,"○","×")</f>
        <v>○</v>
      </c>
      <c r="N17" s="17" t="str">
        <f aca="true" t="shared" si="6" ref="N17:N48">IF(H17+K17=E17,"○","×")</f>
        <v>○</v>
      </c>
    </row>
    <row r="18" spans="1:14" s="17" customFormat="1" ht="15" customHeight="1">
      <c r="A18" s="22">
        <v>13</v>
      </c>
      <c r="B18" s="23" t="s">
        <v>29</v>
      </c>
      <c r="C18" s="24">
        <v>1703</v>
      </c>
      <c r="D18" s="24">
        <v>501</v>
      </c>
      <c r="E18" s="24">
        <v>1202</v>
      </c>
      <c r="F18" s="24">
        <v>1650</v>
      </c>
      <c r="G18" s="24">
        <v>499</v>
      </c>
      <c r="H18" s="24">
        <v>1151</v>
      </c>
      <c r="I18" s="24">
        <v>53</v>
      </c>
      <c r="J18" s="24">
        <v>2</v>
      </c>
      <c r="K18" s="24">
        <v>51</v>
      </c>
      <c r="L18" s="17" t="str">
        <f t="shared" si="4"/>
        <v>○</v>
      </c>
      <c r="M18" s="17" t="str">
        <f t="shared" si="5"/>
        <v>○</v>
      </c>
      <c r="N18" s="17" t="str">
        <f t="shared" si="6"/>
        <v>○</v>
      </c>
    </row>
    <row r="19" spans="1:14" s="17" customFormat="1" ht="15" customHeight="1">
      <c r="A19" s="22">
        <v>14</v>
      </c>
      <c r="B19" s="23" t="s">
        <v>30</v>
      </c>
      <c r="C19" s="24">
        <v>704</v>
      </c>
      <c r="D19" s="24">
        <v>195</v>
      </c>
      <c r="E19" s="24">
        <v>509</v>
      </c>
      <c r="F19" s="24">
        <v>671</v>
      </c>
      <c r="G19" s="24">
        <v>193</v>
      </c>
      <c r="H19" s="24">
        <v>478</v>
      </c>
      <c r="I19" s="24">
        <v>33</v>
      </c>
      <c r="J19" s="24">
        <v>2</v>
      </c>
      <c r="K19" s="24">
        <v>31</v>
      </c>
      <c r="L19" s="17" t="str">
        <f t="shared" si="4"/>
        <v>○</v>
      </c>
      <c r="M19" s="17" t="str">
        <f t="shared" si="5"/>
        <v>○</v>
      </c>
      <c r="N19" s="17" t="str">
        <f t="shared" si="6"/>
        <v>○</v>
      </c>
    </row>
    <row r="20" spans="1:14" s="17" customFormat="1" ht="15" customHeight="1">
      <c r="A20" s="22">
        <v>15</v>
      </c>
      <c r="B20" s="23" t="s">
        <v>31</v>
      </c>
      <c r="C20" s="24">
        <v>3951</v>
      </c>
      <c r="D20" s="24">
        <v>1008</v>
      </c>
      <c r="E20" s="24">
        <v>2943</v>
      </c>
      <c r="F20" s="24">
        <v>3794</v>
      </c>
      <c r="G20" s="24">
        <v>1003</v>
      </c>
      <c r="H20" s="24">
        <v>2791</v>
      </c>
      <c r="I20" s="24">
        <v>157</v>
      </c>
      <c r="J20" s="24">
        <v>5</v>
      </c>
      <c r="K20" s="24">
        <v>152</v>
      </c>
      <c r="L20" s="17" t="str">
        <f t="shared" si="4"/>
        <v>○</v>
      </c>
      <c r="M20" s="17" t="str">
        <f t="shared" si="5"/>
        <v>○</v>
      </c>
      <c r="N20" s="17" t="str">
        <f t="shared" si="6"/>
        <v>○</v>
      </c>
    </row>
    <row r="21" spans="1:14" s="17" customFormat="1" ht="15" customHeight="1">
      <c r="A21" s="22">
        <v>16</v>
      </c>
      <c r="B21" s="23" t="s">
        <v>32</v>
      </c>
      <c r="C21" s="24">
        <v>5511</v>
      </c>
      <c r="D21" s="24">
        <v>1415</v>
      </c>
      <c r="E21" s="24">
        <v>4096</v>
      </c>
      <c r="F21" s="24">
        <v>5233</v>
      </c>
      <c r="G21" s="24">
        <v>1406</v>
      </c>
      <c r="H21" s="24">
        <v>3827</v>
      </c>
      <c r="I21" s="24">
        <v>278</v>
      </c>
      <c r="J21" s="24">
        <v>9</v>
      </c>
      <c r="K21" s="24">
        <v>269</v>
      </c>
      <c r="L21" s="17" t="str">
        <f t="shared" si="4"/>
        <v>○</v>
      </c>
      <c r="M21" s="17" t="str">
        <f t="shared" si="5"/>
        <v>○</v>
      </c>
      <c r="N21" s="17" t="str">
        <f t="shared" si="6"/>
        <v>○</v>
      </c>
    </row>
    <row r="22" spans="1:14" s="17" customFormat="1" ht="15" customHeight="1">
      <c r="A22" s="22">
        <v>17</v>
      </c>
      <c r="B22" s="23" t="s">
        <v>33</v>
      </c>
      <c r="C22" s="24">
        <v>4248</v>
      </c>
      <c r="D22" s="24">
        <v>289</v>
      </c>
      <c r="E22" s="24">
        <v>3959</v>
      </c>
      <c r="F22" s="24">
        <v>3719</v>
      </c>
      <c r="G22" s="24">
        <v>279</v>
      </c>
      <c r="H22" s="24">
        <v>3440</v>
      </c>
      <c r="I22" s="24">
        <v>529</v>
      </c>
      <c r="J22" s="24">
        <v>10</v>
      </c>
      <c r="K22" s="24">
        <v>519</v>
      </c>
      <c r="L22" s="17" t="str">
        <f t="shared" si="4"/>
        <v>○</v>
      </c>
      <c r="M22" s="17" t="str">
        <f t="shared" si="5"/>
        <v>○</v>
      </c>
      <c r="N22" s="17" t="str">
        <f t="shared" si="6"/>
        <v>○</v>
      </c>
    </row>
    <row r="23" spans="1:14" s="17" customFormat="1" ht="15" customHeight="1">
      <c r="A23" s="22">
        <v>18</v>
      </c>
      <c r="B23" s="23" t="s">
        <v>34</v>
      </c>
      <c r="C23" s="24">
        <v>1728</v>
      </c>
      <c r="D23" s="24">
        <v>160</v>
      </c>
      <c r="E23" s="24">
        <v>1568</v>
      </c>
      <c r="F23" s="24">
        <v>1653</v>
      </c>
      <c r="G23" s="24">
        <v>156</v>
      </c>
      <c r="H23" s="24">
        <v>1497</v>
      </c>
      <c r="I23" s="24">
        <v>75</v>
      </c>
      <c r="J23" s="24">
        <v>4</v>
      </c>
      <c r="K23" s="24">
        <v>71</v>
      </c>
      <c r="L23" s="17" t="str">
        <f t="shared" si="4"/>
        <v>○</v>
      </c>
      <c r="M23" s="17" t="str">
        <f t="shared" si="5"/>
        <v>○</v>
      </c>
      <c r="N23" s="17" t="str">
        <f t="shared" si="6"/>
        <v>○</v>
      </c>
    </row>
    <row r="24" spans="1:14" s="17" customFormat="1" ht="15" customHeight="1">
      <c r="A24" s="22">
        <v>19</v>
      </c>
      <c r="B24" s="23" t="s">
        <v>35</v>
      </c>
      <c r="C24" s="24">
        <v>3351</v>
      </c>
      <c r="D24" s="24">
        <v>368</v>
      </c>
      <c r="E24" s="24">
        <v>2983</v>
      </c>
      <c r="F24" s="24">
        <v>3228</v>
      </c>
      <c r="G24" s="24">
        <v>366</v>
      </c>
      <c r="H24" s="24">
        <v>2862</v>
      </c>
      <c r="I24" s="24">
        <v>123</v>
      </c>
      <c r="J24" s="24">
        <v>2</v>
      </c>
      <c r="K24" s="24">
        <v>121</v>
      </c>
      <c r="L24" s="17" t="str">
        <f t="shared" si="4"/>
        <v>○</v>
      </c>
      <c r="M24" s="17" t="str">
        <f t="shared" si="5"/>
        <v>○</v>
      </c>
      <c r="N24" s="17" t="str">
        <f t="shared" si="6"/>
        <v>○</v>
      </c>
    </row>
    <row r="25" spans="1:14" s="17" customFormat="1" ht="15" customHeight="1">
      <c r="A25" s="22">
        <v>20</v>
      </c>
      <c r="B25" s="23" t="s">
        <v>36</v>
      </c>
      <c r="C25" s="24">
        <v>1772</v>
      </c>
      <c r="D25" s="24">
        <v>395</v>
      </c>
      <c r="E25" s="24">
        <v>1377</v>
      </c>
      <c r="F25" s="24">
        <v>1720</v>
      </c>
      <c r="G25" s="24">
        <v>393</v>
      </c>
      <c r="H25" s="24">
        <v>1327</v>
      </c>
      <c r="I25" s="24">
        <v>52</v>
      </c>
      <c r="J25" s="24">
        <v>2</v>
      </c>
      <c r="K25" s="24">
        <v>50</v>
      </c>
      <c r="L25" s="17" t="str">
        <f t="shared" si="4"/>
        <v>○</v>
      </c>
      <c r="M25" s="17" t="str">
        <f t="shared" si="5"/>
        <v>○</v>
      </c>
      <c r="N25" s="17" t="str">
        <f t="shared" si="6"/>
        <v>○</v>
      </c>
    </row>
    <row r="26" spans="1:14" s="17" customFormat="1" ht="15" customHeight="1">
      <c r="A26" s="22">
        <v>21</v>
      </c>
      <c r="B26" s="23" t="s">
        <v>37</v>
      </c>
      <c r="C26" s="24">
        <v>10664</v>
      </c>
      <c r="D26" s="24">
        <v>1326</v>
      </c>
      <c r="E26" s="24">
        <v>9338</v>
      </c>
      <c r="F26" s="24">
        <v>10346</v>
      </c>
      <c r="G26" s="24">
        <v>1314</v>
      </c>
      <c r="H26" s="24">
        <v>9032</v>
      </c>
      <c r="I26" s="24">
        <v>318</v>
      </c>
      <c r="J26" s="24">
        <v>12</v>
      </c>
      <c r="K26" s="24">
        <v>306</v>
      </c>
      <c r="L26" s="17" t="str">
        <f t="shared" si="4"/>
        <v>○</v>
      </c>
      <c r="M26" s="17" t="str">
        <f t="shared" si="5"/>
        <v>○</v>
      </c>
      <c r="N26" s="17" t="str">
        <f t="shared" si="6"/>
        <v>○</v>
      </c>
    </row>
    <row r="27" spans="1:14" s="17" customFormat="1" ht="15" customHeight="1">
      <c r="A27" s="22">
        <v>22</v>
      </c>
      <c r="B27" s="23" t="s">
        <v>38</v>
      </c>
      <c r="C27" s="24">
        <v>3217</v>
      </c>
      <c r="D27" s="24">
        <v>368</v>
      </c>
      <c r="E27" s="24">
        <v>2849</v>
      </c>
      <c r="F27" s="24">
        <v>3099</v>
      </c>
      <c r="G27" s="24">
        <v>365</v>
      </c>
      <c r="H27" s="24">
        <v>2734</v>
      </c>
      <c r="I27" s="24">
        <v>118</v>
      </c>
      <c r="J27" s="24">
        <v>3</v>
      </c>
      <c r="K27" s="24">
        <v>115</v>
      </c>
      <c r="L27" s="17" t="str">
        <f t="shared" si="4"/>
        <v>○</v>
      </c>
      <c r="M27" s="17" t="str">
        <f t="shared" si="5"/>
        <v>○</v>
      </c>
      <c r="N27" s="17" t="str">
        <f t="shared" si="6"/>
        <v>○</v>
      </c>
    </row>
    <row r="28" spans="1:14" s="17" customFormat="1" ht="15" customHeight="1">
      <c r="A28" s="34">
        <v>23</v>
      </c>
      <c r="B28" s="23" t="s">
        <v>39</v>
      </c>
      <c r="C28" s="24">
        <v>7495</v>
      </c>
      <c r="D28" s="24">
        <v>387</v>
      </c>
      <c r="E28" s="24">
        <v>7108</v>
      </c>
      <c r="F28" s="24">
        <v>6937</v>
      </c>
      <c r="G28" s="24">
        <v>384</v>
      </c>
      <c r="H28" s="24">
        <v>6553</v>
      </c>
      <c r="I28" s="24">
        <v>558</v>
      </c>
      <c r="J28" s="24">
        <v>3</v>
      </c>
      <c r="K28" s="24">
        <v>555</v>
      </c>
      <c r="L28" s="17" t="str">
        <f t="shared" si="4"/>
        <v>○</v>
      </c>
      <c r="M28" s="17" t="str">
        <f t="shared" si="5"/>
        <v>○</v>
      </c>
      <c r="N28" s="17" t="str">
        <f t="shared" si="6"/>
        <v>○</v>
      </c>
    </row>
    <row r="29" spans="1:14" s="17" customFormat="1" ht="15" customHeight="1">
      <c r="A29" s="22">
        <v>24</v>
      </c>
      <c r="B29" s="23" t="s">
        <v>40</v>
      </c>
      <c r="C29" s="24">
        <v>4707</v>
      </c>
      <c r="D29" s="24">
        <v>272</v>
      </c>
      <c r="E29" s="24">
        <v>4435</v>
      </c>
      <c r="F29" s="24">
        <v>4505</v>
      </c>
      <c r="G29" s="24">
        <v>271</v>
      </c>
      <c r="H29" s="24">
        <v>4234</v>
      </c>
      <c r="I29" s="24">
        <v>202</v>
      </c>
      <c r="J29" s="24">
        <v>1</v>
      </c>
      <c r="K29" s="24">
        <v>201</v>
      </c>
      <c r="L29" s="17" t="str">
        <f t="shared" si="4"/>
        <v>○</v>
      </c>
      <c r="M29" s="17" t="str">
        <f t="shared" si="5"/>
        <v>○</v>
      </c>
      <c r="N29" s="17" t="str">
        <f t="shared" si="6"/>
        <v>○</v>
      </c>
    </row>
    <row r="30" spans="1:14" s="17" customFormat="1" ht="15" customHeight="1">
      <c r="A30" s="22">
        <v>25</v>
      </c>
      <c r="B30" s="23" t="s">
        <v>41</v>
      </c>
      <c r="C30" s="24">
        <v>5171</v>
      </c>
      <c r="D30" s="24">
        <v>232</v>
      </c>
      <c r="E30" s="24">
        <v>4939</v>
      </c>
      <c r="F30" s="24">
        <v>4974</v>
      </c>
      <c r="G30" s="24">
        <v>231</v>
      </c>
      <c r="H30" s="24">
        <v>4743</v>
      </c>
      <c r="I30" s="24">
        <v>197</v>
      </c>
      <c r="J30" s="24">
        <v>1</v>
      </c>
      <c r="K30" s="24">
        <v>196</v>
      </c>
      <c r="L30" s="17" t="str">
        <f t="shared" si="4"/>
        <v>○</v>
      </c>
      <c r="M30" s="17" t="str">
        <f t="shared" si="5"/>
        <v>○</v>
      </c>
      <c r="N30" s="17" t="str">
        <f t="shared" si="6"/>
        <v>○</v>
      </c>
    </row>
    <row r="31" spans="1:14" s="17" customFormat="1" ht="15" customHeight="1">
      <c r="A31" s="22">
        <v>26</v>
      </c>
      <c r="B31" s="23" t="s">
        <v>42</v>
      </c>
      <c r="C31" s="24">
        <v>7842</v>
      </c>
      <c r="D31" s="24">
        <v>289</v>
      </c>
      <c r="E31" s="24">
        <v>7553</v>
      </c>
      <c r="F31" s="24">
        <v>7509</v>
      </c>
      <c r="G31" s="24">
        <v>283</v>
      </c>
      <c r="H31" s="24">
        <v>7226</v>
      </c>
      <c r="I31" s="24">
        <v>333</v>
      </c>
      <c r="J31" s="24">
        <v>6</v>
      </c>
      <c r="K31" s="24">
        <v>327</v>
      </c>
      <c r="L31" s="17" t="str">
        <f t="shared" si="4"/>
        <v>○</v>
      </c>
      <c r="M31" s="17" t="str">
        <f t="shared" si="5"/>
        <v>○</v>
      </c>
      <c r="N31" s="17" t="str">
        <f t="shared" si="6"/>
        <v>○</v>
      </c>
    </row>
    <row r="32" spans="1:14" s="17" customFormat="1" ht="15" customHeight="1">
      <c r="A32" s="22">
        <v>27</v>
      </c>
      <c r="B32" s="23" t="s">
        <v>43</v>
      </c>
      <c r="C32" s="24">
        <v>3960</v>
      </c>
      <c r="D32" s="24">
        <v>182</v>
      </c>
      <c r="E32" s="24">
        <v>3778</v>
      </c>
      <c r="F32" s="24">
        <v>3784</v>
      </c>
      <c r="G32" s="24">
        <v>179</v>
      </c>
      <c r="H32" s="24">
        <v>3605</v>
      </c>
      <c r="I32" s="24">
        <v>176</v>
      </c>
      <c r="J32" s="24">
        <v>3</v>
      </c>
      <c r="K32" s="24">
        <v>173</v>
      </c>
      <c r="L32" s="17" t="str">
        <f t="shared" si="4"/>
        <v>○</v>
      </c>
      <c r="M32" s="17" t="str">
        <f t="shared" si="5"/>
        <v>○</v>
      </c>
      <c r="N32" s="17" t="str">
        <f t="shared" si="6"/>
        <v>○</v>
      </c>
    </row>
    <row r="33" spans="1:14" s="17" customFormat="1" ht="15" customHeight="1">
      <c r="A33" s="22">
        <v>28</v>
      </c>
      <c r="B33" s="23" t="s">
        <v>44</v>
      </c>
      <c r="C33" s="24">
        <v>7339</v>
      </c>
      <c r="D33" s="24">
        <v>251</v>
      </c>
      <c r="E33" s="24">
        <v>7088</v>
      </c>
      <c r="F33" s="24">
        <v>7028</v>
      </c>
      <c r="G33" s="24">
        <v>246</v>
      </c>
      <c r="H33" s="24">
        <v>6782</v>
      </c>
      <c r="I33" s="24">
        <v>311</v>
      </c>
      <c r="J33" s="24">
        <v>5</v>
      </c>
      <c r="K33" s="24">
        <v>306</v>
      </c>
      <c r="L33" s="17" t="str">
        <f t="shared" si="4"/>
        <v>○</v>
      </c>
      <c r="M33" s="17" t="str">
        <f t="shared" si="5"/>
        <v>○</v>
      </c>
      <c r="N33" s="17" t="str">
        <f t="shared" si="6"/>
        <v>○</v>
      </c>
    </row>
    <row r="34" spans="1:14" s="17" customFormat="1" ht="15" customHeight="1">
      <c r="A34" s="22">
        <v>29</v>
      </c>
      <c r="B34" s="23" t="s">
        <v>45</v>
      </c>
      <c r="C34" s="24">
        <v>277</v>
      </c>
      <c r="D34" s="24">
        <v>65</v>
      </c>
      <c r="E34" s="24">
        <v>212</v>
      </c>
      <c r="F34" s="24">
        <v>264</v>
      </c>
      <c r="G34" s="24">
        <v>65</v>
      </c>
      <c r="H34" s="24">
        <v>199</v>
      </c>
      <c r="I34" s="24">
        <v>13</v>
      </c>
      <c r="J34" s="24">
        <v>0</v>
      </c>
      <c r="K34" s="24">
        <v>13</v>
      </c>
      <c r="L34" s="17" t="str">
        <f t="shared" si="4"/>
        <v>○</v>
      </c>
      <c r="M34" s="17" t="str">
        <f t="shared" si="5"/>
        <v>○</v>
      </c>
      <c r="N34" s="17" t="str">
        <f t="shared" si="6"/>
        <v>○</v>
      </c>
    </row>
    <row r="35" spans="1:14" s="17" customFormat="1" ht="15" customHeight="1">
      <c r="A35" s="25">
        <v>30</v>
      </c>
      <c r="B35" s="26" t="s">
        <v>46</v>
      </c>
      <c r="C35" s="27">
        <v>342</v>
      </c>
      <c r="D35" s="27">
        <v>94</v>
      </c>
      <c r="E35" s="27">
        <v>248</v>
      </c>
      <c r="F35" s="27">
        <v>316</v>
      </c>
      <c r="G35" s="27">
        <v>90</v>
      </c>
      <c r="H35" s="27">
        <v>226</v>
      </c>
      <c r="I35" s="27">
        <v>26</v>
      </c>
      <c r="J35" s="27">
        <v>4</v>
      </c>
      <c r="K35" s="27">
        <v>22</v>
      </c>
      <c r="L35" s="17" t="str">
        <f t="shared" si="4"/>
        <v>○</v>
      </c>
      <c r="M35" s="17" t="str">
        <f t="shared" si="5"/>
        <v>○</v>
      </c>
      <c r="N35" s="17" t="str">
        <f t="shared" si="6"/>
        <v>○</v>
      </c>
    </row>
    <row r="36" spans="1:14" s="17" customFormat="1" ht="15" customHeight="1">
      <c r="A36" s="25">
        <v>31</v>
      </c>
      <c r="B36" s="26" t="s">
        <v>47</v>
      </c>
      <c r="C36" s="27">
        <v>570</v>
      </c>
      <c r="D36" s="27">
        <v>174</v>
      </c>
      <c r="E36" s="27">
        <v>396</v>
      </c>
      <c r="F36" s="27">
        <v>565</v>
      </c>
      <c r="G36" s="27">
        <v>174</v>
      </c>
      <c r="H36" s="27">
        <v>391</v>
      </c>
      <c r="I36" s="27">
        <v>5</v>
      </c>
      <c r="J36" s="27">
        <v>0</v>
      </c>
      <c r="K36" s="27">
        <v>5</v>
      </c>
      <c r="L36" s="17" t="str">
        <f t="shared" si="4"/>
        <v>○</v>
      </c>
      <c r="M36" s="17" t="str">
        <f t="shared" si="5"/>
        <v>○</v>
      </c>
      <c r="N36" s="17" t="str">
        <f t="shared" si="6"/>
        <v>○</v>
      </c>
    </row>
    <row r="37" spans="1:14" s="17" customFormat="1" ht="15" customHeight="1">
      <c r="A37" s="22">
        <v>32</v>
      </c>
      <c r="B37" s="23" t="s">
        <v>48</v>
      </c>
      <c r="C37" s="24">
        <v>248</v>
      </c>
      <c r="D37" s="24">
        <v>86</v>
      </c>
      <c r="E37" s="24">
        <v>162</v>
      </c>
      <c r="F37" s="24">
        <v>244</v>
      </c>
      <c r="G37" s="24">
        <v>85</v>
      </c>
      <c r="H37" s="24">
        <v>159</v>
      </c>
      <c r="I37" s="24">
        <v>4</v>
      </c>
      <c r="J37" s="24">
        <v>1</v>
      </c>
      <c r="K37" s="24">
        <v>3</v>
      </c>
      <c r="L37" s="17" t="str">
        <f t="shared" si="4"/>
        <v>○</v>
      </c>
      <c r="M37" s="17" t="str">
        <f t="shared" si="5"/>
        <v>○</v>
      </c>
      <c r="N37" s="17" t="str">
        <f t="shared" si="6"/>
        <v>○</v>
      </c>
    </row>
    <row r="38" spans="1:14" s="17" customFormat="1" ht="15" customHeight="1">
      <c r="A38" s="31">
        <v>33</v>
      </c>
      <c r="B38" s="32" t="s">
        <v>49</v>
      </c>
      <c r="C38" s="33">
        <v>324</v>
      </c>
      <c r="D38" s="33">
        <v>102</v>
      </c>
      <c r="E38" s="33">
        <v>222</v>
      </c>
      <c r="F38" s="33">
        <v>299</v>
      </c>
      <c r="G38" s="33">
        <v>102</v>
      </c>
      <c r="H38" s="33">
        <v>197</v>
      </c>
      <c r="I38" s="33">
        <v>25</v>
      </c>
      <c r="J38" s="33">
        <v>0</v>
      </c>
      <c r="K38" s="33">
        <v>25</v>
      </c>
      <c r="L38" s="17" t="str">
        <f t="shared" si="4"/>
        <v>○</v>
      </c>
      <c r="M38" s="17" t="str">
        <f t="shared" si="5"/>
        <v>○</v>
      </c>
      <c r="N38" s="17" t="str">
        <f t="shared" si="6"/>
        <v>○</v>
      </c>
    </row>
    <row r="39" spans="1:14" s="17" customFormat="1" ht="15" customHeight="1">
      <c r="A39" s="22">
        <v>34</v>
      </c>
      <c r="B39" s="23" t="s">
        <v>50</v>
      </c>
      <c r="C39" s="33">
        <v>127</v>
      </c>
      <c r="D39" s="33">
        <v>30</v>
      </c>
      <c r="E39" s="33">
        <v>97</v>
      </c>
      <c r="F39" s="33">
        <v>118</v>
      </c>
      <c r="G39" s="33">
        <v>30</v>
      </c>
      <c r="H39" s="33">
        <v>88</v>
      </c>
      <c r="I39" s="33">
        <v>9</v>
      </c>
      <c r="J39" s="33">
        <v>0</v>
      </c>
      <c r="K39" s="33">
        <v>9</v>
      </c>
      <c r="L39" s="17" t="str">
        <f t="shared" si="4"/>
        <v>○</v>
      </c>
      <c r="M39" s="17" t="str">
        <f t="shared" si="5"/>
        <v>○</v>
      </c>
      <c r="N39" s="17" t="str">
        <f t="shared" si="6"/>
        <v>○</v>
      </c>
    </row>
    <row r="40" spans="1:14" s="17" customFormat="1" ht="15" customHeight="1">
      <c r="A40" s="22">
        <v>35</v>
      </c>
      <c r="B40" s="23" t="s">
        <v>51</v>
      </c>
      <c r="C40" s="33">
        <v>466</v>
      </c>
      <c r="D40" s="33">
        <v>225</v>
      </c>
      <c r="E40" s="33">
        <v>241</v>
      </c>
      <c r="F40" s="24">
        <v>452</v>
      </c>
      <c r="G40" s="24">
        <v>225</v>
      </c>
      <c r="H40" s="24">
        <v>227</v>
      </c>
      <c r="I40" s="33">
        <v>14</v>
      </c>
      <c r="J40" s="33">
        <v>0</v>
      </c>
      <c r="K40" s="33">
        <v>14</v>
      </c>
      <c r="L40" s="17" t="str">
        <f t="shared" si="4"/>
        <v>○</v>
      </c>
      <c r="M40" s="17" t="str">
        <f t="shared" si="5"/>
        <v>○</v>
      </c>
      <c r="N40" s="17" t="str">
        <f t="shared" si="6"/>
        <v>○</v>
      </c>
    </row>
    <row r="41" spans="1:14" s="17" customFormat="1" ht="15" customHeight="1">
      <c r="A41" s="22">
        <v>36</v>
      </c>
      <c r="B41" s="23" t="s">
        <v>52</v>
      </c>
      <c r="C41" s="24">
        <v>657</v>
      </c>
      <c r="D41" s="24">
        <v>214</v>
      </c>
      <c r="E41" s="24">
        <v>443</v>
      </c>
      <c r="F41" s="24">
        <v>623</v>
      </c>
      <c r="G41" s="24">
        <v>202</v>
      </c>
      <c r="H41" s="24">
        <v>421</v>
      </c>
      <c r="I41" s="24">
        <v>34</v>
      </c>
      <c r="J41" s="24">
        <v>12</v>
      </c>
      <c r="K41" s="24">
        <v>22</v>
      </c>
      <c r="L41" s="17" t="str">
        <f t="shared" si="4"/>
        <v>○</v>
      </c>
      <c r="M41" s="17" t="str">
        <f t="shared" si="5"/>
        <v>○</v>
      </c>
      <c r="N41" s="17" t="str">
        <f t="shared" si="6"/>
        <v>○</v>
      </c>
    </row>
    <row r="42" spans="1:14" s="17" customFormat="1" ht="15" customHeight="1">
      <c r="A42" s="22">
        <v>37</v>
      </c>
      <c r="B42" s="23" t="s">
        <v>53</v>
      </c>
      <c r="C42" s="24">
        <v>2720</v>
      </c>
      <c r="D42" s="24">
        <v>1008</v>
      </c>
      <c r="E42" s="24">
        <v>1712</v>
      </c>
      <c r="F42" s="24">
        <v>2628</v>
      </c>
      <c r="G42" s="24">
        <v>1007</v>
      </c>
      <c r="H42" s="24">
        <v>1621</v>
      </c>
      <c r="I42" s="24">
        <v>92</v>
      </c>
      <c r="J42" s="24">
        <v>1</v>
      </c>
      <c r="K42" s="24">
        <v>91</v>
      </c>
      <c r="L42" s="17" t="str">
        <f t="shared" si="4"/>
        <v>○</v>
      </c>
      <c r="M42" s="17" t="str">
        <f t="shared" si="5"/>
        <v>○</v>
      </c>
      <c r="N42" s="17" t="str">
        <f t="shared" si="6"/>
        <v>○</v>
      </c>
    </row>
    <row r="43" spans="1:14" s="17" customFormat="1" ht="15" customHeight="1">
      <c r="A43" s="22">
        <v>38</v>
      </c>
      <c r="B43" s="23" t="s">
        <v>54</v>
      </c>
      <c r="C43" s="24">
        <v>7490</v>
      </c>
      <c r="D43" s="24">
        <v>497</v>
      </c>
      <c r="E43" s="24">
        <v>6993</v>
      </c>
      <c r="F43" s="24">
        <v>7320</v>
      </c>
      <c r="G43" s="24">
        <v>492</v>
      </c>
      <c r="H43" s="24">
        <v>6828</v>
      </c>
      <c r="I43" s="24">
        <v>170</v>
      </c>
      <c r="J43" s="24">
        <v>5</v>
      </c>
      <c r="K43" s="24">
        <v>165</v>
      </c>
      <c r="L43" s="17" t="str">
        <f t="shared" si="4"/>
        <v>○</v>
      </c>
      <c r="M43" s="17" t="str">
        <f t="shared" si="5"/>
        <v>○</v>
      </c>
      <c r="N43" s="17" t="str">
        <f t="shared" si="6"/>
        <v>○</v>
      </c>
    </row>
    <row r="44" spans="1:14" s="17" customFormat="1" ht="15" customHeight="1">
      <c r="A44" s="22">
        <v>39</v>
      </c>
      <c r="B44" s="23" t="s">
        <v>55</v>
      </c>
      <c r="C44" s="24">
        <v>440</v>
      </c>
      <c r="D44" s="24">
        <v>62</v>
      </c>
      <c r="E44" s="24">
        <v>378</v>
      </c>
      <c r="F44" s="24">
        <v>419</v>
      </c>
      <c r="G44" s="24">
        <v>62</v>
      </c>
      <c r="H44" s="24">
        <v>357</v>
      </c>
      <c r="I44" s="24">
        <v>21</v>
      </c>
      <c r="J44" s="24">
        <v>0</v>
      </c>
      <c r="K44" s="24">
        <v>21</v>
      </c>
      <c r="L44" s="17" t="str">
        <f t="shared" si="4"/>
        <v>○</v>
      </c>
      <c r="M44" s="17" t="str">
        <f t="shared" si="5"/>
        <v>○</v>
      </c>
      <c r="N44" s="17" t="str">
        <f t="shared" si="6"/>
        <v>○</v>
      </c>
    </row>
    <row r="45" spans="1:14" s="17" customFormat="1" ht="15" customHeight="1">
      <c r="A45" s="22">
        <v>40</v>
      </c>
      <c r="B45" s="23" t="s">
        <v>56</v>
      </c>
      <c r="C45" s="24">
        <v>1532</v>
      </c>
      <c r="D45" s="24">
        <v>198</v>
      </c>
      <c r="E45" s="24">
        <v>1334</v>
      </c>
      <c r="F45" s="24">
        <v>1439</v>
      </c>
      <c r="G45" s="24">
        <v>197</v>
      </c>
      <c r="H45" s="24">
        <v>1242</v>
      </c>
      <c r="I45" s="24">
        <v>93</v>
      </c>
      <c r="J45" s="24">
        <v>1</v>
      </c>
      <c r="K45" s="24">
        <v>92</v>
      </c>
      <c r="L45" s="17" t="str">
        <f t="shared" si="4"/>
        <v>○</v>
      </c>
      <c r="M45" s="17" t="str">
        <f t="shared" si="5"/>
        <v>○</v>
      </c>
      <c r="N45" s="17" t="str">
        <f t="shared" si="6"/>
        <v>○</v>
      </c>
    </row>
    <row r="46" spans="1:14" s="17" customFormat="1" ht="15" customHeight="1">
      <c r="A46" s="25">
        <v>41</v>
      </c>
      <c r="B46" s="26" t="s">
        <v>57</v>
      </c>
      <c r="C46" s="27">
        <v>578</v>
      </c>
      <c r="D46" s="27">
        <v>99</v>
      </c>
      <c r="E46" s="27">
        <v>479</v>
      </c>
      <c r="F46" s="27">
        <v>539</v>
      </c>
      <c r="G46" s="27">
        <v>99</v>
      </c>
      <c r="H46" s="27">
        <v>440</v>
      </c>
      <c r="I46" s="27">
        <v>39</v>
      </c>
      <c r="J46" s="27">
        <v>0</v>
      </c>
      <c r="K46" s="27">
        <v>39</v>
      </c>
      <c r="L46" s="17" t="str">
        <f t="shared" si="4"/>
        <v>○</v>
      </c>
      <c r="M46" s="17" t="str">
        <f t="shared" si="5"/>
        <v>○</v>
      </c>
      <c r="N46" s="17" t="str">
        <f t="shared" si="6"/>
        <v>○</v>
      </c>
    </row>
    <row r="47" spans="1:14" s="17" customFormat="1" ht="15" customHeight="1">
      <c r="A47" s="28"/>
      <c r="B47" s="29" t="s">
        <v>66</v>
      </c>
      <c r="C47" s="35">
        <f aca="true" t="shared" si="7" ref="C47:K47">SUM(C17:C46)</f>
        <v>91287</v>
      </c>
      <c r="D47" s="35">
        <f t="shared" si="7"/>
        <v>11001</v>
      </c>
      <c r="E47" s="35">
        <f t="shared" si="7"/>
        <v>80286</v>
      </c>
      <c r="F47" s="35">
        <f t="shared" si="7"/>
        <v>87147</v>
      </c>
      <c r="G47" s="35">
        <f t="shared" si="7"/>
        <v>10906</v>
      </c>
      <c r="H47" s="35">
        <f t="shared" si="7"/>
        <v>76241</v>
      </c>
      <c r="I47" s="35">
        <f t="shared" si="7"/>
        <v>4140</v>
      </c>
      <c r="J47" s="35">
        <f t="shared" si="7"/>
        <v>95</v>
      </c>
      <c r="K47" s="35">
        <f t="shared" si="7"/>
        <v>4045</v>
      </c>
      <c r="L47" s="17" t="str">
        <f t="shared" si="4"/>
        <v>○</v>
      </c>
      <c r="M47" s="17" t="str">
        <f t="shared" si="5"/>
        <v>○</v>
      </c>
      <c r="N47" s="17" t="str">
        <f t="shared" si="6"/>
        <v>○</v>
      </c>
    </row>
    <row r="48" spans="1:14" s="17" customFormat="1" ht="15" customHeight="1">
      <c r="A48" s="36"/>
      <c r="B48" s="37" t="s">
        <v>67</v>
      </c>
      <c r="C48" s="38">
        <f aca="true" t="shared" si="8" ref="C48:K48">C16+C47</f>
        <v>340802</v>
      </c>
      <c r="D48" s="38">
        <f t="shared" si="8"/>
        <v>30149</v>
      </c>
      <c r="E48" s="38">
        <f t="shared" si="8"/>
        <v>310653</v>
      </c>
      <c r="F48" s="38">
        <f t="shared" si="8"/>
        <v>325651</v>
      </c>
      <c r="G48" s="38">
        <f t="shared" si="8"/>
        <v>29940</v>
      </c>
      <c r="H48" s="38">
        <f t="shared" si="8"/>
        <v>295711</v>
      </c>
      <c r="I48" s="38">
        <f t="shared" si="8"/>
        <v>15151</v>
      </c>
      <c r="J48" s="38">
        <f t="shared" si="8"/>
        <v>209</v>
      </c>
      <c r="K48" s="38">
        <f t="shared" si="8"/>
        <v>14942</v>
      </c>
      <c r="L48" s="17" t="str">
        <f t="shared" si="4"/>
        <v>○</v>
      </c>
      <c r="M48" s="17" t="str">
        <f t="shared" si="5"/>
        <v>○</v>
      </c>
      <c r="N48" s="17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8" r:id="rId3"/>
  <headerFooter alignWithMargins="0">
    <oddFooter>&amp;RR02概要調書（家屋概況）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="70" zoomScaleNormal="75" zoomScaleSheetLayoutView="70" workbookViewId="0" topLeftCell="A1">
      <selection activeCell="K3" sqref="K3:K4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9.5">
      <c r="A1" s="64" t="s">
        <v>99</v>
      </c>
      <c r="B1" s="63"/>
      <c r="C1" s="63"/>
    </row>
    <row r="2" ht="19.5">
      <c r="A2" s="5"/>
    </row>
    <row r="3" spans="1:11" ht="14.25">
      <c r="A3" s="120" t="s">
        <v>3</v>
      </c>
      <c r="B3" s="56" t="s">
        <v>0</v>
      </c>
      <c r="C3" s="117" t="s">
        <v>4</v>
      </c>
      <c r="D3" s="117"/>
      <c r="E3" s="117" t="s">
        <v>5</v>
      </c>
      <c r="F3" s="117"/>
      <c r="G3" s="117" t="s">
        <v>1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88</v>
      </c>
      <c r="E4" s="58" t="s">
        <v>90</v>
      </c>
      <c r="F4" s="59" t="s">
        <v>94</v>
      </c>
      <c r="G4" s="58" t="s">
        <v>90</v>
      </c>
      <c r="H4" s="59" t="s">
        <v>95</v>
      </c>
      <c r="I4" s="58" t="s">
        <v>90</v>
      </c>
      <c r="J4" s="59" t="s">
        <v>97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98</v>
      </c>
    </row>
    <row r="6" spans="1:11" ht="14.25">
      <c r="A6" s="122"/>
      <c r="B6" s="61" t="s">
        <v>2</v>
      </c>
      <c r="C6" s="62" t="s">
        <v>91</v>
      </c>
      <c r="D6" s="62" t="s">
        <v>92</v>
      </c>
      <c r="E6" s="62" t="s">
        <v>93</v>
      </c>
      <c r="F6" s="62" t="s">
        <v>100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5884</v>
      </c>
      <c r="D7" s="3">
        <v>3082</v>
      </c>
      <c r="E7" s="3">
        <v>362784</v>
      </c>
      <c r="F7" s="3">
        <v>252389</v>
      </c>
      <c r="G7" s="3">
        <v>5545966</v>
      </c>
      <c r="H7" s="3">
        <v>5341118</v>
      </c>
      <c r="I7" s="3">
        <v>5545830</v>
      </c>
      <c r="J7" s="3">
        <v>5340982</v>
      </c>
      <c r="K7" s="3">
        <f>ROUND(G7*1000/E7,0)</f>
        <v>15287</v>
      </c>
    </row>
    <row r="8" spans="1:11" ht="15" customHeight="1">
      <c r="A8" s="22">
        <v>2</v>
      </c>
      <c r="B8" s="23" t="s">
        <v>18</v>
      </c>
      <c r="C8" s="4">
        <v>691</v>
      </c>
      <c r="D8" s="4">
        <v>517</v>
      </c>
      <c r="E8" s="4">
        <v>61034</v>
      </c>
      <c r="F8" s="4">
        <v>52238</v>
      </c>
      <c r="G8" s="4">
        <v>2267780</v>
      </c>
      <c r="H8" s="4">
        <v>2253935</v>
      </c>
      <c r="I8" s="4">
        <v>2267780</v>
      </c>
      <c r="J8" s="4">
        <v>2253935</v>
      </c>
      <c r="K8" s="4">
        <f aca="true" t="shared" si="0" ref="K8:K50">ROUND(G8*1000/E8,0)</f>
        <v>37156</v>
      </c>
    </row>
    <row r="9" spans="1:11" ht="15" customHeight="1">
      <c r="A9" s="22">
        <v>3</v>
      </c>
      <c r="B9" s="23" t="s">
        <v>19</v>
      </c>
      <c r="C9" s="4">
        <v>1874</v>
      </c>
      <c r="D9" s="4">
        <v>1344</v>
      </c>
      <c r="E9" s="4">
        <v>131247</v>
      </c>
      <c r="F9" s="4">
        <v>107776</v>
      </c>
      <c r="G9" s="4">
        <v>3120843</v>
      </c>
      <c r="H9" s="4">
        <v>3064043</v>
      </c>
      <c r="I9" s="4">
        <v>3119736</v>
      </c>
      <c r="J9" s="4">
        <v>3063006</v>
      </c>
      <c r="K9" s="4">
        <f t="shared" si="0"/>
        <v>23778</v>
      </c>
    </row>
    <row r="10" spans="1:11" ht="15" customHeight="1">
      <c r="A10" s="22">
        <v>4</v>
      </c>
      <c r="B10" s="23" t="s">
        <v>20</v>
      </c>
      <c r="C10" s="4">
        <v>654</v>
      </c>
      <c r="D10" s="4">
        <v>451</v>
      </c>
      <c r="E10" s="4">
        <v>54788</v>
      </c>
      <c r="F10" s="4">
        <v>46724</v>
      </c>
      <c r="G10" s="4">
        <v>1983900</v>
      </c>
      <c r="H10" s="4">
        <v>1970142</v>
      </c>
      <c r="I10" s="4">
        <v>1983900</v>
      </c>
      <c r="J10" s="4">
        <v>1970142</v>
      </c>
      <c r="K10" s="4">
        <f t="shared" si="0"/>
        <v>36210</v>
      </c>
    </row>
    <row r="11" spans="1:11" ht="15" customHeight="1">
      <c r="A11" s="22">
        <v>5</v>
      </c>
      <c r="B11" s="23" t="s">
        <v>21</v>
      </c>
      <c r="C11" s="4">
        <v>3830</v>
      </c>
      <c r="D11" s="4">
        <v>1854</v>
      </c>
      <c r="E11" s="4">
        <v>225186</v>
      </c>
      <c r="F11" s="4">
        <v>142828</v>
      </c>
      <c r="G11" s="4">
        <v>4262262</v>
      </c>
      <c r="H11" s="4">
        <v>4115981</v>
      </c>
      <c r="I11" s="4">
        <v>4262262</v>
      </c>
      <c r="J11" s="4">
        <v>4115981</v>
      </c>
      <c r="K11" s="4">
        <f t="shared" si="0"/>
        <v>18928</v>
      </c>
    </row>
    <row r="12" spans="1:11" ht="15" customHeight="1">
      <c r="A12" s="22">
        <v>6</v>
      </c>
      <c r="B12" s="23" t="s">
        <v>22</v>
      </c>
      <c r="C12" s="4">
        <v>1660</v>
      </c>
      <c r="D12" s="4">
        <v>936</v>
      </c>
      <c r="E12" s="4">
        <v>116434</v>
      </c>
      <c r="F12" s="4">
        <v>89886</v>
      </c>
      <c r="G12" s="4">
        <v>4135170</v>
      </c>
      <c r="H12" s="4">
        <v>4100530</v>
      </c>
      <c r="I12" s="4">
        <v>4135170</v>
      </c>
      <c r="J12" s="4">
        <v>4100530</v>
      </c>
      <c r="K12" s="4">
        <f t="shared" si="0"/>
        <v>35515</v>
      </c>
    </row>
    <row r="13" spans="1:11" ht="15" customHeight="1">
      <c r="A13" s="22">
        <v>7</v>
      </c>
      <c r="B13" s="23" t="s">
        <v>23</v>
      </c>
      <c r="C13" s="4">
        <v>3923</v>
      </c>
      <c r="D13" s="4">
        <v>2059</v>
      </c>
      <c r="E13" s="4">
        <v>261425</v>
      </c>
      <c r="F13" s="4">
        <v>182990</v>
      </c>
      <c r="G13" s="4">
        <v>5769161</v>
      </c>
      <c r="H13" s="4">
        <v>5640197</v>
      </c>
      <c r="I13" s="4">
        <v>5769161</v>
      </c>
      <c r="J13" s="4">
        <v>5640197</v>
      </c>
      <c r="K13" s="4">
        <f t="shared" si="0"/>
        <v>22068</v>
      </c>
    </row>
    <row r="14" spans="1:11" ht="15" customHeight="1">
      <c r="A14" s="22">
        <v>8</v>
      </c>
      <c r="B14" s="23" t="s">
        <v>24</v>
      </c>
      <c r="C14" s="4">
        <v>998</v>
      </c>
      <c r="D14" s="4">
        <v>728</v>
      </c>
      <c r="E14" s="4">
        <v>85983</v>
      </c>
      <c r="F14" s="4">
        <v>75840</v>
      </c>
      <c r="G14" s="4">
        <v>3853727</v>
      </c>
      <c r="H14" s="4">
        <v>3836769</v>
      </c>
      <c r="I14" s="4">
        <v>3853727</v>
      </c>
      <c r="J14" s="4">
        <v>3836769</v>
      </c>
      <c r="K14" s="4">
        <f t="shared" si="0"/>
        <v>44820</v>
      </c>
    </row>
    <row r="15" spans="1:11" ht="15" customHeight="1">
      <c r="A15" s="22">
        <v>9</v>
      </c>
      <c r="B15" s="23" t="s">
        <v>25</v>
      </c>
      <c r="C15" s="4">
        <v>3657</v>
      </c>
      <c r="D15" s="4">
        <v>1586</v>
      </c>
      <c r="E15" s="4">
        <v>247616</v>
      </c>
      <c r="F15" s="4">
        <v>157655</v>
      </c>
      <c r="G15" s="4">
        <v>6597472</v>
      </c>
      <c r="H15" s="4">
        <v>6494936</v>
      </c>
      <c r="I15" s="4">
        <v>6597472</v>
      </c>
      <c r="J15" s="4">
        <v>6494936</v>
      </c>
      <c r="K15" s="4">
        <f t="shared" si="0"/>
        <v>26644</v>
      </c>
    </row>
    <row r="16" spans="1:11" ht="15" customHeight="1">
      <c r="A16" s="22">
        <v>10</v>
      </c>
      <c r="B16" s="23" t="s">
        <v>26</v>
      </c>
      <c r="C16" s="4">
        <v>618</v>
      </c>
      <c r="D16" s="4">
        <v>345</v>
      </c>
      <c r="E16" s="4">
        <v>49301</v>
      </c>
      <c r="F16" s="4">
        <v>38422</v>
      </c>
      <c r="G16" s="4">
        <v>1642674</v>
      </c>
      <c r="H16" s="4">
        <v>1626401</v>
      </c>
      <c r="I16" s="4">
        <v>1642674</v>
      </c>
      <c r="J16" s="4">
        <v>1626401</v>
      </c>
      <c r="K16" s="4">
        <f t="shared" si="0"/>
        <v>33319</v>
      </c>
    </row>
    <row r="17" spans="1:11" ht="15" customHeight="1">
      <c r="A17" s="25">
        <v>11</v>
      </c>
      <c r="B17" s="26" t="s">
        <v>27</v>
      </c>
      <c r="C17" s="65">
        <v>1911</v>
      </c>
      <c r="D17" s="65">
        <v>1106</v>
      </c>
      <c r="E17" s="65">
        <v>119588</v>
      </c>
      <c r="F17" s="65">
        <v>90136</v>
      </c>
      <c r="G17" s="65">
        <v>3370886</v>
      </c>
      <c r="H17" s="65">
        <v>3323062</v>
      </c>
      <c r="I17" s="65">
        <v>3370886</v>
      </c>
      <c r="J17" s="65">
        <v>3323062</v>
      </c>
      <c r="K17" s="65">
        <f t="shared" si="0"/>
        <v>28187</v>
      </c>
    </row>
    <row r="18" spans="1:11" ht="15" customHeight="1">
      <c r="A18" s="28"/>
      <c r="B18" s="29" t="s">
        <v>65</v>
      </c>
      <c r="C18" s="67">
        <f>SUM(C7:C17)</f>
        <v>25700</v>
      </c>
      <c r="D18" s="67">
        <f aca="true" t="shared" si="1" ref="D18:J18">SUM(D7:D17)</f>
        <v>14008</v>
      </c>
      <c r="E18" s="67">
        <f t="shared" si="1"/>
        <v>1715386</v>
      </c>
      <c r="F18" s="67">
        <f t="shared" si="1"/>
        <v>1236884</v>
      </c>
      <c r="G18" s="67">
        <f t="shared" si="1"/>
        <v>42549841</v>
      </c>
      <c r="H18" s="67">
        <f t="shared" si="1"/>
        <v>41767114</v>
      </c>
      <c r="I18" s="67">
        <f t="shared" si="1"/>
        <v>42548598</v>
      </c>
      <c r="J18" s="67">
        <f t="shared" si="1"/>
        <v>41765941</v>
      </c>
      <c r="K18" s="67">
        <f t="shared" si="0"/>
        <v>24805</v>
      </c>
    </row>
    <row r="19" spans="1:11" ht="15" customHeight="1">
      <c r="A19" s="31">
        <v>12</v>
      </c>
      <c r="B19" s="32" t="s">
        <v>28</v>
      </c>
      <c r="C19" s="66">
        <v>694</v>
      </c>
      <c r="D19" s="66">
        <v>210</v>
      </c>
      <c r="E19" s="66">
        <v>35733</v>
      </c>
      <c r="F19" s="66">
        <v>14288</v>
      </c>
      <c r="G19" s="66">
        <v>234988</v>
      </c>
      <c r="H19" s="66">
        <v>190943</v>
      </c>
      <c r="I19" s="66">
        <v>234988</v>
      </c>
      <c r="J19" s="66">
        <v>190943</v>
      </c>
      <c r="K19" s="66">
        <f t="shared" si="0"/>
        <v>6576</v>
      </c>
    </row>
    <row r="20" spans="1:11" ht="15" customHeight="1">
      <c r="A20" s="22">
        <v>13</v>
      </c>
      <c r="B20" s="23" t="s">
        <v>29</v>
      </c>
      <c r="C20" s="4">
        <v>808</v>
      </c>
      <c r="D20" s="4">
        <v>308</v>
      </c>
      <c r="E20" s="4">
        <v>40782</v>
      </c>
      <c r="F20" s="4">
        <v>20180</v>
      </c>
      <c r="G20" s="4">
        <v>330995</v>
      </c>
      <c r="H20" s="4">
        <v>291844</v>
      </c>
      <c r="I20" s="4">
        <v>330995</v>
      </c>
      <c r="J20" s="4">
        <v>291844</v>
      </c>
      <c r="K20" s="4">
        <f t="shared" si="0"/>
        <v>8116</v>
      </c>
    </row>
    <row r="21" spans="1:11" ht="15" customHeight="1">
      <c r="A21" s="22">
        <v>14</v>
      </c>
      <c r="B21" s="23" t="s">
        <v>30</v>
      </c>
      <c r="C21" s="4">
        <v>180</v>
      </c>
      <c r="D21" s="4">
        <v>75</v>
      </c>
      <c r="E21" s="4">
        <v>9304</v>
      </c>
      <c r="F21" s="4">
        <v>4556</v>
      </c>
      <c r="G21" s="4">
        <v>94623</v>
      </c>
      <c r="H21" s="4">
        <v>89689</v>
      </c>
      <c r="I21" s="4">
        <v>94623</v>
      </c>
      <c r="J21" s="4">
        <v>89689</v>
      </c>
      <c r="K21" s="4">
        <f t="shared" si="0"/>
        <v>10170</v>
      </c>
    </row>
    <row r="22" spans="1:11" ht="15" customHeight="1">
      <c r="A22" s="22">
        <v>15</v>
      </c>
      <c r="B22" s="23" t="s">
        <v>31</v>
      </c>
      <c r="C22" s="4">
        <v>1935</v>
      </c>
      <c r="D22" s="4">
        <v>937</v>
      </c>
      <c r="E22" s="4">
        <v>109873</v>
      </c>
      <c r="F22" s="4">
        <v>64496</v>
      </c>
      <c r="G22" s="4">
        <v>1273017</v>
      </c>
      <c r="H22" s="4">
        <v>1187890</v>
      </c>
      <c r="I22" s="4">
        <v>1272784</v>
      </c>
      <c r="J22" s="4">
        <v>1187788</v>
      </c>
      <c r="K22" s="4">
        <f t="shared" si="0"/>
        <v>11586</v>
      </c>
    </row>
    <row r="23" spans="1:11" ht="15" customHeight="1">
      <c r="A23" s="22">
        <v>16</v>
      </c>
      <c r="B23" s="23" t="s">
        <v>32</v>
      </c>
      <c r="C23" s="4">
        <v>2173</v>
      </c>
      <c r="D23" s="4">
        <v>810</v>
      </c>
      <c r="E23" s="4">
        <v>109944</v>
      </c>
      <c r="F23" s="4">
        <v>55237</v>
      </c>
      <c r="G23" s="4">
        <v>1299920</v>
      </c>
      <c r="H23" s="4">
        <v>1188815</v>
      </c>
      <c r="I23" s="4">
        <v>1299920</v>
      </c>
      <c r="J23" s="4">
        <v>1188815</v>
      </c>
      <c r="K23" s="4">
        <f t="shared" si="0"/>
        <v>11823</v>
      </c>
    </row>
    <row r="24" spans="1:11" ht="15" customHeight="1">
      <c r="A24" s="22">
        <v>17</v>
      </c>
      <c r="B24" s="23" t="s">
        <v>33</v>
      </c>
      <c r="C24" s="4">
        <v>674</v>
      </c>
      <c r="D24" s="4">
        <v>484</v>
      </c>
      <c r="E24" s="4">
        <v>50297</v>
      </c>
      <c r="F24" s="4">
        <v>42803</v>
      </c>
      <c r="G24" s="4">
        <v>1151255</v>
      </c>
      <c r="H24" s="4">
        <v>1133425</v>
      </c>
      <c r="I24" s="4">
        <v>1151255</v>
      </c>
      <c r="J24" s="4">
        <v>1133425</v>
      </c>
      <c r="K24" s="4">
        <f t="shared" si="0"/>
        <v>22889</v>
      </c>
    </row>
    <row r="25" spans="1:11" ht="15" customHeight="1">
      <c r="A25" s="22">
        <v>18</v>
      </c>
      <c r="B25" s="23" t="s">
        <v>34</v>
      </c>
      <c r="C25" s="4">
        <v>197</v>
      </c>
      <c r="D25" s="4">
        <v>101</v>
      </c>
      <c r="E25" s="4">
        <v>14359</v>
      </c>
      <c r="F25" s="4">
        <v>9699</v>
      </c>
      <c r="G25" s="4">
        <v>269433</v>
      </c>
      <c r="H25" s="4">
        <v>262333</v>
      </c>
      <c r="I25" s="4">
        <v>269433</v>
      </c>
      <c r="J25" s="4">
        <v>262333</v>
      </c>
      <c r="K25" s="4">
        <f t="shared" si="0"/>
        <v>18764</v>
      </c>
    </row>
    <row r="26" spans="1:11" ht="15" customHeight="1">
      <c r="A26" s="22">
        <v>19</v>
      </c>
      <c r="B26" s="23" t="s">
        <v>35</v>
      </c>
      <c r="C26" s="4">
        <v>605</v>
      </c>
      <c r="D26" s="4">
        <v>343</v>
      </c>
      <c r="E26" s="4">
        <v>34977</v>
      </c>
      <c r="F26" s="4">
        <v>23987</v>
      </c>
      <c r="G26" s="4">
        <v>618262</v>
      </c>
      <c r="H26" s="4">
        <v>596987</v>
      </c>
      <c r="I26" s="4">
        <v>618262</v>
      </c>
      <c r="J26" s="4">
        <v>596987</v>
      </c>
      <c r="K26" s="4">
        <f t="shared" si="0"/>
        <v>17676</v>
      </c>
    </row>
    <row r="27" spans="1:11" ht="15" customHeight="1">
      <c r="A27" s="22">
        <v>20</v>
      </c>
      <c r="B27" s="23" t="s">
        <v>36</v>
      </c>
      <c r="C27" s="4">
        <v>204</v>
      </c>
      <c r="D27" s="4">
        <v>65</v>
      </c>
      <c r="E27" s="4">
        <v>9600</v>
      </c>
      <c r="F27" s="4">
        <v>3774</v>
      </c>
      <c r="G27" s="4">
        <v>62770</v>
      </c>
      <c r="H27" s="4">
        <v>58024</v>
      </c>
      <c r="I27" s="4">
        <v>62770</v>
      </c>
      <c r="J27" s="4">
        <v>58024</v>
      </c>
      <c r="K27" s="4">
        <f t="shared" si="0"/>
        <v>6539</v>
      </c>
    </row>
    <row r="28" spans="1:11" ht="15" customHeight="1">
      <c r="A28" s="22">
        <v>21</v>
      </c>
      <c r="B28" s="23" t="s">
        <v>37</v>
      </c>
      <c r="C28" s="4">
        <v>1168</v>
      </c>
      <c r="D28" s="4">
        <v>585</v>
      </c>
      <c r="E28" s="4">
        <v>87539</v>
      </c>
      <c r="F28" s="4">
        <v>62124</v>
      </c>
      <c r="G28" s="4">
        <v>2022950</v>
      </c>
      <c r="H28" s="4">
        <v>1991221</v>
      </c>
      <c r="I28" s="4">
        <v>2022950</v>
      </c>
      <c r="J28" s="4">
        <v>1991221</v>
      </c>
      <c r="K28" s="4">
        <f t="shared" si="0"/>
        <v>23109</v>
      </c>
    </row>
    <row r="29" spans="1:11" ht="15" customHeight="1">
      <c r="A29" s="22">
        <v>22</v>
      </c>
      <c r="B29" s="23" t="s">
        <v>38</v>
      </c>
      <c r="C29" s="4">
        <v>614</v>
      </c>
      <c r="D29" s="4">
        <v>322</v>
      </c>
      <c r="E29" s="4">
        <v>34260</v>
      </c>
      <c r="F29" s="4">
        <v>21831</v>
      </c>
      <c r="G29" s="4">
        <v>346291</v>
      </c>
      <c r="H29" s="4">
        <v>321416</v>
      </c>
      <c r="I29" s="4">
        <v>346291</v>
      </c>
      <c r="J29" s="4">
        <v>321416</v>
      </c>
      <c r="K29" s="4">
        <f t="shared" si="0"/>
        <v>10108</v>
      </c>
    </row>
    <row r="30" spans="1:11" ht="15" customHeight="1">
      <c r="A30" s="34">
        <v>23</v>
      </c>
      <c r="B30" s="23" t="s">
        <v>39</v>
      </c>
      <c r="C30" s="4">
        <v>558</v>
      </c>
      <c r="D30" s="4">
        <v>291</v>
      </c>
      <c r="E30" s="4">
        <v>38536</v>
      </c>
      <c r="F30" s="4">
        <v>27452</v>
      </c>
      <c r="G30" s="4">
        <v>939525</v>
      </c>
      <c r="H30" s="4">
        <v>924164</v>
      </c>
      <c r="I30" s="4">
        <v>939525</v>
      </c>
      <c r="J30" s="4">
        <v>924164</v>
      </c>
      <c r="K30" s="4">
        <f t="shared" si="0"/>
        <v>24380</v>
      </c>
    </row>
    <row r="31" spans="1:11" ht="15" customHeight="1">
      <c r="A31" s="22">
        <v>24</v>
      </c>
      <c r="B31" s="23" t="s">
        <v>40</v>
      </c>
      <c r="C31" s="4">
        <v>534</v>
      </c>
      <c r="D31" s="4">
        <v>311</v>
      </c>
      <c r="E31" s="4">
        <v>35794</v>
      </c>
      <c r="F31" s="4">
        <v>25501</v>
      </c>
      <c r="G31" s="4">
        <v>726414</v>
      </c>
      <c r="H31" s="4">
        <v>707024</v>
      </c>
      <c r="I31" s="4">
        <v>726414</v>
      </c>
      <c r="J31" s="4">
        <v>707024</v>
      </c>
      <c r="K31" s="4">
        <f t="shared" si="0"/>
        <v>20294</v>
      </c>
    </row>
    <row r="32" spans="1:11" ht="15" customHeight="1">
      <c r="A32" s="22">
        <v>25</v>
      </c>
      <c r="B32" s="23" t="s">
        <v>41</v>
      </c>
      <c r="C32" s="4">
        <v>515</v>
      </c>
      <c r="D32" s="4">
        <v>339</v>
      </c>
      <c r="E32" s="4">
        <v>40974</v>
      </c>
      <c r="F32" s="4">
        <v>34405</v>
      </c>
      <c r="G32" s="4">
        <v>1256408</v>
      </c>
      <c r="H32" s="4">
        <v>1244174</v>
      </c>
      <c r="I32" s="4">
        <v>1256407</v>
      </c>
      <c r="J32" s="4">
        <v>1244174</v>
      </c>
      <c r="K32" s="4">
        <f t="shared" si="0"/>
        <v>30664</v>
      </c>
    </row>
    <row r="33" spans="1:11" ht="15" customHeight="1">
      <c r="A33" s="22">
        <v>26</v>
      </c>
      <c r="B33" s="23" t="s">
        <v>42</v>
      </c>
      <c r="C33" s="4">
        <v>475</v>
      </c>
      <c r="D33" s="4">
        <v>351</v>
      </c>
      <c r="E33" s="4">
        <v>37124</v>
      </c>
      <c r="F33" s="4">
        <v>32714</v>
      </c>
      <c r="G33" s="4">
        <v>1186615</v>
      </c>
      <c r="H33" s="4">
        <v>1179861</v>
      </c>
      <c r="I33" s="4">
        <v>1186615</v>
      </c>
      <c r="J33" s="4">
        <v>1179861</v>
      </c>
      <c r="K33" s="4">
        <f t="shared" si="0"/>
        <v>31964</v>
      </c>
    </row>
    <row r="34" spans="1:11" ht="15" customHeight="1">
      <c r="A34" s="22">
        <v>27</v>
      </c>
      <c r="B34" s="23" t="s">
        <v>43</v>
      </c>
      <c r="C34" s="4">
        <v>346</v>
      </c>
      <c r="D34" s="4">
        <v>258</v>
      </c>
      <c r="E34" s="4">
        <v>42784</v>
      </c>
      <c r="F34" s="4">
        <v>38506</v>
      </c>
      <c r="G34" s="4">
        <v>1121720</v>
      </c>
      <c r="H34" s="4">
        <v>1115760</v>
      </c>
      <c r="I34" s="4">
        <v>1121720</v>
      </c>
      <c r="J34" s="4">
        <v>1115760</v>
      </c>
      <c r="K34" s="4">
        <f t="shared" si="0"/>
        <v>26218</v>
      </c>
    </row>
    <row r="35" spans="1:11" ht="15" customHeight="1">
      <c r="A35" s="22">
        <v>28</v>
      </c>
      <c r="B35" s="23" t="s">
        <v>44</v>
      </c>
      <c r="C35" s="4">
        <v>436</v>
      </c>
      <c r="D35" s="4">
        <v>332</v>
      </c>
      <c r="E35" s="4">
        <v>35357</v>
      </c>
      <c r="F35" s="4">
        <v>31586</v>
      </c>
      <c r="G35" s="4">
        <v>1298109</v>
      </c>
      <c r="H35" s="4">
        <v>1291360</v>
      </c>
      <c r="I35" s="4">
        <v>1298109</v>
      </c>
      <c r="J35" s="4">
        <v>1291360</v>
      </c>
      <c r="K35" s="4">
        <f t="shared" si="0"/>
        <v>36714</v>
      </c>
    </row>
    <row r="36" spans="1:11" ht="15" customHeight="1">
      <c r="A36" s="22">
        <v>29</v>
      </c>
      <c r="B36" s="23" t="s">
        <v>45</v>
      </c>
      <c r="C36" s="4">
        <v>25</v>
      </c>
      <c r="D36" s="4">
        <v>18</v>
      </c>
      <c r="E36" s="4">
        <v>1762</v>
      </c>
      <c r="F36" s="4">
        <v>1483</v>
      </c>
      <c r="G36" s="4">
        <v>26713</v>
      </c>
      <c r="H36" s="4">
        <v>26377</v>
      </c>
      <c r="I36" s="4">
        <v>26713</v>
      </c>
      <c r="J36" s="4">
        <v>26377</v>
      </c>
      <c r="K36" s="4">
        <f t="shared" si="0"/>
        <v>15161</v>
      </c>
    </row>
    <row r="37" spans="1:11" ht="15" customHeight="1">
      <c r="A37" s="25">
        <v>30</v>
      </c>
      <c r="B37" s="26" t="s">
        <v>46</v>
      </c>
      <c r="C37" s="4">
        <v>69</v>
      </c>
      <c r="D37" s="4">
        <v>16</v>
      </c>
      <c r="E37" s="4">
        <v>4753</v>
      </c>
      <c r="F37" s="4">
        <v>2615</v>
      </c>
      <c r="G37" s="4">
        <v>82398</v>
      </c>
      <c r="H37" s="4">
        <v>76642</v>
      </c>
      <c r="I37" s="4">
        <v>82398</v>
      </c>
      <c r="J37" s="4">
        <v>76642</v>
      </c>
      <c r="K37" s="4">
        <f t="shared" si="0"/>
        <v>17336</v>
      </c>
    </row>
    <row r="38" spans="1:11" ht="15" customHeight="1">
      <c r="A38" s="25">
        <v>31</v>
      </c>
      <c r="B38" s="26" t="s">
        <v>47</v>
      </c>
      <c r="C38" s="4">
        <v>73</v>
      </c>
      <c r="D38" s="4">
        <v>5</v>
      </c>
      <c r="E38" s="4">
        <v>2697</v>
      </c>
      <c r="F38" s="4">
        <v>427</v>
      </c>
      <c r="G38" s="4">
        <v>16300</v>
      </c>
      <c r="H38" s="4">
        <v>14669</v>
      </c>
      <c r="I38" s="4">
        <v>16300</v>
      </c>
      <c r="J38" s="4">
        <v>14669</v>
      </c>
      <c r="K38" s="4">
        <f t="shared" si="0"/>
        <v>6044</v>
      </c>
    </row>
    <row r="39" spans="1:11" ht="15" customHeight="1">
      <c r="A39" s="22">
        <v>32</v>
      </c>
      <c r="B39" s="23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14572</v>
      </c>
      <c r="H39" s="4">
        <v>7028</v>
      </c>
      <c r="I39" s="4">
        <v>14572</v>
      </c>
      <c r="J39" s="4">
        <v>7028</v>
      </c>
      <c r="K39" s="4">
        <f t="shared" si="0"/>
        <v>3380</v>
      </c>
    </row>
    <row r="40" spans="1:11" ht="15" customHeight="1">
      <c r="A40" s="31">
        <v>33</v>
      </c>
      <c r="B40" s="32" t="s">
        <v>49</v>
      </c>
      <c r="C40" s="4">
        <v>369</v>
      </c>
      <c r="D40" s="4">
        <v>213</v>
      </c>
      <c r="E40" s="4">
        <v>20861</v>
      </c>
      <c r="F40" s="4">
        <v>13834</v>
      </c>
      <c r="G40" s="4">
        <v>32964</v>
      </c>
      <c r="H40" s="4">
        <v>26367</v>
      </c>
      <c r="I40" s="4">
        <v>32964</v>
      </c>
      <c r="J40" s="4">
        <v>26367</v>
      </c>
      <c r="K40" s="4">
        <f t="shared" si="0"/>
        <v>1580</v>
      </c>
    </row>
    <row r="41" spans="1:11" ht="15" customHeight="1">
      <c r="A41" s="22">
        <v>34</v>
      </c>
      <c r="B41" s="23" t="s">
        <v>50</v>
      </c>
      <c r="C41" s="4">
        <v>180</v>
      </c>
      <c r="D41" s="4">
        <v>133</v>
      </c>
      <c r="E41" s="4">
        <v>11411</v>
      </c>
      <c r="F41" s="4">
        <v>8983</v>
      </c>
      <c r="G41" s="4">
        <v>24811</v>
      </c>
      <c r="H41" s="4">
        <v>22845</v>
      </c>
      <c r="I41" s="4">
        <v>24434</v>
      </c>
      <c r="J41" s="4">
        <v>22468</v>
      </c>
      <c r="K41" s="4">
        <f t="shared" si="0"/>
        <v>2174</v>
      </c>
    </row>
    <row r="42" spans="1:11" ht="15" customHeight="1">
      <c r="A42" s="22">
        <v>35</v>
      </c>
      <c r="B42" s="23" t="s">
        <v>51</v>
      </c>
      <c r="C42" s="4">
        <v>270</v>
      </c>
      <c r="D42" s="4">
        <v>56</v>
      </c>
      <c r="E42" s="4">
        <v>15635</v>
      </c>
      <c r="F42" s="4">
        <v>3927</v>
      </c>
      <c r="G42" s="4">
        <v>55843</v>
      </c>
      <c r="H42" s="4">
        <v>36244</v>
      </c>
      <c r="I42" s="4">
        <v>55843</v>
      </c>
      <c r="J42" s="4">
        <v>36244</v>
      </c>
      <c r="K42" s="4">
        <f t="shared" si="0"/>
        <v>3572</v>
      </c>
    </row>
    <row r="43" spans="1:11" ht="15" customHeight="1">
      <c r="A43" s="22">
        <v>36</v>
      </c>
      <c r="B43" s="23" t="s">
        <v>52</v>
      </c>
      <c r="C43" s="4">
        <v>290</v>
      </c>
      <c r="D43" s="4">
        <v>91</v>
      </c>
      <c r="E43" s="4">
        <v>17099</v>
      </c>
      <c r="F43" s="4">
        <v>6535</v>
      </c>
      <c r="G43" s="4">
        <v>58286</v>
      </c>
      <c r="H43" s="4">
        <v>38151</v>
      </c>
      <c r="I43" s="4">
        <v>58285</v>
      </c>
      <c r="J43" s="4">
        <v>38151</v>
      </c>
      <c r="K43" s="4">
        <f t="shared" si="0"/>
        <v>3409</v>
      </c>
    </row>
    <row r="44" spans="1:11" ht="15" customHeight="1">
      <c r="A44" s="22">
        <v>37</v>
      </c>
      <c r="B44" s="23" t="s">
        <v>53</v>
      </c>
      <c r="C44" s="4">
        <v>869</v>
      </c>
      <c r="D44" s="4">
        <v>125</v>
      </c>
      <c r="E44" s="4">
        <v>49904</v>
      </c>
      <c r="F44" s="4">
        <v>8987</v>
      </c>
      <c r="G44" s="4">
        <v>96604</v>
      </c>
      <c r="H44" s="4">
        <v>66223</v>
      </c>
      <c r="I44" s="4">
        <v>96604</v>
      </c>
      <c r="J44" s="4">
        <v>66223</v>
      </c>
      <c r="K44" s="4">
        <f t="shared" si="0"/>
        <v>1936</v>
      </c>
    </row>
    <row r="45" spans="1:11" ht="15" customHeight="1">
      <c r="A45" s="22">
        <v>38</v>
      </c>
      <c r="B45" s="23" t="s">
        <v>54</v>
      </c>
      <c r="C45" s="4">
        <v>905</v>
      </c>
      <c r="D45" s="4">
        <v>516</v>
      </c>
      <c r="E45" s="4">
        <v>78481</v>
      </c>
      <c r="F45" s="4">
        <v>62494</v>
      </c>
      <c r="G45" s="4">
        <v>1977706</v>
      </c>
      <c r="H45" s="4">
        <v>1959202</v>
      </c>
      <c r="I45" s="4">
        <v>1977706</v>
      </c>
      <c r="J45" s="4">
        <v>1959202</v>
      </c>
      <c r="K45" s="4">
        <f t="shared" si="0"/>
        <v>25200</v>
      </c>
    </row>
    <row r="46" spans="1:11" ht="15" customHeight="1">
      <c r="A46" s="22">
        <v>39</v>
      </c>
      <c r="B46" s="23" t="s">
        <v>55</v>
      </c>
      <c r="C46" s="4">
        <v>21</v>
      </c>
      <c r="D46" s="4">
        <v>8</v>
      </c>
      <c r="E46" s="4">
        <v>994</v>
      </c>
      <c r="F46" s="4">
        <v>495</v>
      </c>
      <c r="G46" s="4">
        <v>6226</v>
      </c>
      <c r="H46" s="4">
        <v>5432</v>
      </c>
      <c r="I46" s="4">
        <v>6226</v>
      </c>
      <c r="J46" s="4">
        <v>5432</v>
      </c>
      <c r="K46" s="4">
        <f t="shared" si="0"/>
        <v>6264</v>
      </c>
    </row>
    <row r="47" spans="1:11" ht="15" customHeight="1">
      <c r="A47" s="22">
        <v>40</v>
      </c>
      <c r="B47" s="23" t="s">
        <v>56</v>
      </c>
      <c r="C47" s="4">
        <v>597</v>
      </c>
      <c r="D47" s="4">
        <v>434</v>
      </c>
      <c r="E47" s="4">
        <v>37737</v>
      </c>
      <c r="F47" s="4">
        <v>29605</v>
      </c>
      <c r="G47" s="4">
        <v>701060</v>
      </c>
      <c r="H47" s="4">
        <v>683534</v>
      </c>
      <c r="I47" s="4">
        <v>701060</v>
      </c>
      <c r="J47" s="4">
        <v>683534</v>
      </c>
      <c r="K47" s="4">
        <f t="shared" si="0"/>
        <v>18578</v>
      </c>
    </row>
    <row r="48" spans="1:11" ht="15" customHeight="1">
      <c r="A48" s="25">
        <v>41</v>
      </c>
      <c r="B48" s="26" t="s">
        <v>57</v>
      </c>
      <c r="C48" s="65">
        <v>114</v>
      </c>
      <c r="D48" s="65">
        <v>79</v>
      </c>
      <c r="E48" s="65">
        <v>8228</v>
      </c>
      <c r="F48" s="65">
        <v>6155</v>
      </c>
      <c r="G48" s="65">
        <v>26286</v>
      </c>
      <c r="H48" s="65">
        <v>22115</v>
      </c>
      <c r="I48" s="65">
        <v>26286</v>
      </c>
      <c r="J48" s="65">
        <v>22115</v>
      </c>
      <c r="K48" s="65">
        <f t="shared" si="0"/>
        <v>3195</v>
      </c>
    </row>
    <row r="49" spans="1:11" s="6" customFormat="1" ht="15" customHeight="1">
      <c r="A49" s="28"/>
      <c r="B49" s="29" t="s">
        <v>66</v>
      </c>
      <c r="C49" s="67">
        <f>SUM(C19:C48)</f>
        <v>15988</v>
      </c>
      <c r="D49" s="67">
        <f aca="true" t="shared" si="2" ref="D49:J49">SUM(D19:D48)</f>
        <v>7827</v>
      </c>
      <c r="E49" s="67">
        <f t="shared" si="2"/>
        <v>1021110</v>
      </c>
      <c r="F49" s="67">
        <f t="shared" si="2"/>
        <v>659359</v>
      </c>
      <c r="G49" s="67">
        <f t="shared" si="2"/>
        <v>17353064</v>
      </c>
      <c r="H49" s="67">
        <f t="shared" si="2"/>
        <v>16759759</v>
      </c>
      <c r="I49" s="67">
        <f t="shared" si="2"/>
        <v>17352452</v>
      </c>
      <c r="J49" s="67">
        <f t="shared" si="2"/>
        <v>16759280</v>
      </c>
      <c r="K49" s="67">
        <f t="shared" si="0"/>
        <v>16994</v>
      </c>
    </row>
    <row r="50" spans="1:11" s="6" customFormat="1" ht="15" customHeight="1">
      <c r="A50" s="36"/>
      <c r="B50" s="37" t="s">
        <v>67</v>
      </c>
      <c r="C50" s="68">
        <f>C18+C49</f>
        <v>41688</v>
      </c>
      <c r="D50" s="68">
        <f aca="true" t="shared" si="3" ref="D50:J50">D18+D49</f>
        <v>21835</v>
      </c>
      <c r="E50" s="68">
        <f t="shared" si="3"/>
        <v>2736496</v>
      </c>
      <c r="F50" s="68">
        <f t="shared" si="3"/>
        <v>1896243</v>
      </c>
      <c r="G50" s="68">
        <f t="shared" si="3"/>
        <v>59902905</v>
      </c>
      <c r="H50" s="68">
        <f t="shared" si="3"/>
        <v>58526873</v>
      </c>
      <c r="I50" s="68">
        <f t="shared" si="3"/>
        <v>59901050</v>
      </c>
      <c r="J50" s="68">
        <f t="shared" si="3"/>
        <v>58525221</v>
      </c>
      <c r="K50" s="68">
        <f t="shared" si="0"/>
        <v>21890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4"/>
  <headerFooter alignWithMargins="0">
    <oddFooter>&amp;RR02概要調書（家屋概況）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="70" zoomScaleNormal="75" zoomScaleSheetLayoutView="70" workbookViewId="0" topLeftCell="A1">
      <selection activeCell="K3" sqref="K3:K4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9.5">
      <c r="A1" s="64" t="s">
        <v>111</v>
      </c>
      <c r="B1" s="63"/>
      <c r="C1" s="63"/>
    </row>
    <row r="2" ht="19.5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112</v>
      </c>
      <c r="F6" s="62" t="s">
        <v>113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48331</v>
      </c>
      <c r="D7" s="3">
        <v>48026</v>
      </c>
      <c r="E7" s="3">
        <v>14731260</v>
      </c>
      <c r="F7" s="3">
        <v>14720481</v>
      </c>
      <c r="G7" s="3">
        <v>839511052</v>
      </c>
      <c r="H7" s="3">
        <v>839465016</v>
      </c>
      <c r="I7" s="3">
        <v>838868679</v>
      </c>
      <c r="J7" s="3">
        <v>838822643</v>
      </c>
      <c r="K7" s="3">
        <f aca="true" t="shared" si="0" ref="K7:K50">ROUND(G7*1000/E7,0)</f>
        <v>56988</v>
      </c>
    </row>
    <row r="8" spans="1:11" ht="15" customHeight="1">
      <c r="A8" s="22">
        <v>2</v>
      </c>
      <c r="B8" s="23" t="s">
        <v>18</v>
      </c>
      <c r="C8" s="4">
        <v>24214</v>
      </c>
      <c r="D8" s="4">
        <v>23686</v>
      </c>
      <c r="E8" s="4">
        <v>4120359</v>
      </c>
      <c r="F8" s="4">
        <v>4097096</v>
      </c>
      <c r="G8" s="4">
        <v>211366019</v>
      </c>
      <c r="H8" s="4">
        <v>211305725</v>
      </c>
      <c r="I8" s="4">
        <v>211366019</v>
      </c>
      <c r="J8" s="4">
        <v>211305725</v>
      </c>
      <c r="K8" s="4">
        <f t="shared" si="0"/>
        <v>51298</v>
      </c>
    </row>
    <row r="9" spans="1:11" ht="15" customHeight="1">
      <c r="A9" s="22">
        <v>3</v>
      </c>
      <c r="B9" s="23" t="s">
        <v>19</v>
      </c>
      <c r="C9" s="4">
        <v>12841</v>
      </c>
      <c r="D9" s="4">
        <v>12725</v>
      </c>
      <c r="E9" s="4">
        <v>2318904</v>
      </c>
      <c r="F9" s="4">
        <v>2315004</v>
      </c>
      <c r="G9" s="4">
        <v>121208423</v>
      </c>
      <c r="H9" s="4">
        <v>121197142</v>
      </c>
      <c r="I9" s="4">
        <v>121185163</v>
      </c>
      <c r="J9" s="4">
        <v>121173882</v>
      </c>
      <c r="K9" s="4">
        <f t="shared" si="0"/>
        <v>52270</v>
      </c>
    </row>
    <row r="10" spans="1:11" ht="15" customHeight="1">
      <c r="A10" s="22">
        <v>4</v>
      </c>
      <c r="B10" s="23" t="s">
        <v>20</v>
      </c>
      <c r="C10" s="4">
        <v>19019</v>
      </c>
      <c r="D10" s="4">
        <v>18584</v>
      </c>
      <c r="E10" s="4">
        <v>5051848</v>
      </c>
      <c r="F10" s="4">
        <v>5034835</v>
      </c>
      <c r="G10" s="4">
        <v>257821387</v>
      </c>
      <c r="H10" s="4">
        <v>257775130</v>
      </c>
      <c r="I10" s="4">
        <v>257810220</v>
      </c>
      <c r="J10" s="4">
        <v>257763963</v>
      </c>
      <c r="K10" s="4">
        <f t="shared" si="0"/>
        <v>51035</v>
      </c>
    </row>
    <row r="11" spans="1:11" ht="15" customHeight="1">
      <c r="A11" s="22">
        <v>5</v>
      </c>
      <c r="B11" s="23" t="s">
        <v>21</v>
      </c>
      <c r="C11" s="4">
        <v>16531</v>
      </c>
      <c r="D11" s="4">
        <v>16314</v>
      </c>
      <c r="E11" s="4">
        <v>2760147</v>
      </c>
      <c r="F11" s="4">
        <v>2752039</v>
      </c>
      <c r="G11" s="4">
        <v>144108544</v>
      </c>
      <c r="H11" s="4">
        <v>144084718</v>
      </c>
      <c r="I11" s="4">
        <v>144105567</v>
      </c>
      <c r="J11" s="4">
        <v>144081741</v>
      </c>
      <c r="K11" s="4">
        <f t="shared" si="0"/>
        <v>52210</v>
      </c>
    </row>
    <row r="12" spans="1:11" ht="15" customHeight="1">
      <c r="A12" s="22">
        <v>6</v>
      </c>
      <c r="B12" s="23" t="s">
        <v>22</v>
      </c>
      <c r="C12" s="4">
        <v>15453</v>
      </c>
      <c r="D12" s="4">
        <v>13676</v>
      </c>
      <c r="E12" s="4">
        <v>2484407</v>
      </c>
      <c r="F12" s="4">
        <v>2414881</v>
      </c>
      <c r="G12" s="4">
        <v>120841148</v>
      </c>
      <c r="H12" s="4">
        <v>120729846</v>
      </c>
      <c r="I12" s="4">
        <v>120841148</v>
      </c>
      <c r="J12" s="4">
        <v>120729846</v>
      </c>
      <c r="K12" s="4">
        <f t="shared" si="0"/>
        <v>48640</v>
      </c>
    </row>
    <row r="13" spans="1:11" ht="15" customHeight="1">
      <c r="A13" s="22">
        <v>7</v>
      </c>
      <c r="B13" s="23" t="s">
        <v>23</v>
      </c>
      <c r="C13" s="4">
        <v>34563</v>
      </c>
      <c r="D13" s="4">
        <v>33558</v>
      </c>
      <c r="E13" s="4">
        <v>6066212</v>
      </c>
      <c r="F13" s="4">
        <v>6026900</v>
      </c>
      <c r="G13" s="4">
        <v>288629305</v>
      </c>
      <c r="H13" s="4">
        <v>288510299</v>
      </c>
      <c r="I13" s="4">
        <v>288281888</v>
      </c>
      <c r="J13" s="4">
        <v>288162882</v>
      </c>
      <c r="K13" s="4">
        <f t="shared" si="0"/>
        <v>47580</v>
      </c>
    </row>
    <row r="14" spans="1:11" ht="15" customHeight="1">
      <c r="A14" s="22">
        <v>8</v>
      </c>
      <c r="B14" s="23" t="s">
        <v>24</v>
      </c>
      <c r="C14" s="4">
        <v>11807</v>
      </c>
      <c r="D14" s="4">
        <v>11500</v>
      </c>
      <c r="E14" s="4">
        <v>2290812</v>
      </c>
      <c r="F14" s="4">
        <v>2279407</v>
      </c>
      <c r="G14" s="4">
        <v>124059606</v>
      </c>
      <c r="H14" s="4">
        <v>124036236</v>
      </c>
      <c r="I14" s="4">
        <v>124049684</v>
      </c>
      <c r="J14" s="4">
        <v>124026315</v>
      </c>
      <c r="K14" s="4">
        <f t="shared" si="0"/>
        <v>54155</v>
      </c>
    </row>
    <row r="15" spans="1:11" ht="15" customHeight="1">
      <c r="A15" s="22">
        <v>9</v>
      </c>
      <c r="B15" s="23" t="s">
        <v>25</v>
      </c>
      <c r="C15" s="4">
        <v>31934</v>
      </c>
      <c r="D15" s="4">
        <v>29934</v>
      </c>
      <c r="E15" s="4">
        <v>5127374</v>
      </c>
      <c r="F15" s="4">
        <v>5036034</v>
      </c>
      <c r="G15" s="4">
        <v>231460824</v>
      </c>
      <c r="H15" s="4">
        <v>231251082</v>
      </c>
      <c r="I15" s="4">
        <v>231425731</v>
      </c>
      <c r="J15" s="4">
        <v>231215989</v>
      </c>
      <c r="K15" s="4">
        <f t="shared" si="0"/>
        <v>45142</v>
      </c>
    </row>
    <row r="16" spans="1:11" ht="15" customHeight="1">
      <c r="A16" s="22">
        <v>10</v>
      </c>
      <c r="B16" s="23" t="s">
        <v>26</v>
      </c>
      <c r="C16" s="4">
        <v>20054</v>
      </c>
      <c r="D16" s="4">
        <v>18452</v>
      </c>
      <c r="E16" s="4">
        <v>2840400</v>
      </c>
      <c r="F16" s="4">
        <v>2765323</v>
      </c>
      <c r="G16" s="4">
        <v>118455693</v>
      </c>
      <c r="H16" s="4">
        <v>118258496</v>
      </c>
      <c r="I16" s="4">
        <v>118414315</v>
      </c>
      <c r="J16" s="4">
        <v>118217119</v>
      </c>
      <c r="K16" s="4">
        <f t="shared" si="0"/>
        <v>41704</v>
      </c>
    </row>
    <row r="17" spans="1:11" ht="15" customHeight="1">
      <c r="A17" s="25">
        <v>11</v>
      </c>
      <c r="B17" s="26" t="s">
        <v>27</v>
      </c>
      <c r="C17" s="65">
        <v>14886</v>
      </c>
      <c r="D17" s="65">
        <v>14257</v>
      </c>
      <c r="E17" s="65">
        <v>1649566</v>
      </c>
      <c r="F17" s="65">
        <v>1624855</v>
      </c>
      <c r="G17" s="65">
        <v>77784781</v>
      </c>
      <c r="H17" s="65">
        <v>77725362</v>
      </c>
      <c r="I17" s="65">
        <v>77784781</v>
      </c>
      <c r="J17" s="65">
        <v>77725362</v>
      </c>
      <c r="K17" s="65">
        <f t="shared" si="0"/>
        <v>47155</v>
      </c>
    </row>
    <row r="18" spans="1:11" ht="15" customHeight="1">
      <c r="A18" s="28"/>
      <c r="B18" s="29" t="s">
        <v>65</v>
      </c>
      <c r="C18" s="67">
        <f>SUM(C7:C17)</f>
        <v>249633</v>
      </c>
      <c r="D18" s="67">
        <f aca="true" t="shared" si="1" ref="D18:J18">SUM(D7:D17)</f>
        <v>240712</v>
      </c>
      <c r="E18" s="67">
        <f t="shared" si="1"/>
        <v>49441289</v>
      </c>
      <c r="F18" s="67">
        <f t="shared" si="1"/>
        <v>49066855</v>
      </c>
      <c r="G18" s="67">
        <f t="shared" si="1"/>
        <v>2535246782</v>
      </c>
      <c r="H18" s="67">
        <f t="shared" si="1"/>
        <v>2534339052</v>
      </c>
      <c r="I18" s="67">
        <f t="shared" si="1"/>
        <v>2534133195</v>
      </c>
      <c r="J18" s="67">
        <f t="shared" si="1"/>
        <v>2533225467</v>
      </c>
      <c r="K18" s="67">
        <f t="shared" si="0"/>
        <v>51278</v>
      </c>
    </row>
    <row r="19" spans="1:11" ht="15" customHeight="1">
      <c r="A19" s="31">
        <v>12</v>
      </c>
      <c r="B19" s="32" t="s">
        <v>28</v>
      </c>
      <c r="C19" s="66">
        <v>2078</v>
      </c>
      <c r="D19" s="66">
        <v>2045</v>
      </c>
      <c r="E19" s="66">
        <v>220816</v>
      </c>
      <c r="F19" s="66">
        <v>219525</v>
      </c>
      <c r="G19" s="66">
        <v>8245474</v>
      </c>
      <c r="H19" s="66">
        <v>8241314</v>
      </c>
      <c r="I19" s="66">
        <v>8245474</v>
      </c>
      <c r="J19" s="66">
        <v>8241314</v>
      </c>
      <c r="K19" s="66">
        <f t="shared" si="0"/>
        <v>37341</v>
      </c>
    </row>
    <row r="20" spans="1:11" ht="15" customHeight="1">
      <c r="A20" s="22">
        <v>13</v>
      </c>
      <c r="B20" s="23" t="s">
        <v>29</v>
      </c>
      <c r="C20" s="4">
        <v>1301</v>
      </c>
      <c r="D20" s="4">
        <v>1267</v>
      </c>
      <c r="E20" s="4">
        <v>133177</v>
      </c>
      <c r="F20" s="4">
        <v>132130</v>
      </c>
      <c r="G20" s="4">
        <v>4593095</v>
      </c>
      <c r="H20" s="4">
        <v>4589367</v>
      </c>
      <c r="I20" s="4">
        <v>4593095</v>
      </c>
      <c r="J20" s="4">
        <v>4589367</v>
      </c>
      <c r="K20" s="4">
        <f t="shared" si="0"/>
        <v>34489</v>
      </c>
    </row>
    <row r="21" spans="1:11" ht="15" customHeight="1">
      <c r="A21" s="22">
        <v>14</v>
      </c>
      <c r="B21" s="23" t="s">
        <v>30</v>
      </c>
      <c r="C21" s="4">
        <v>654</v>
      </c>
      <c r="D21" s="4">
        <v>557</v>
      </c>
      <c r="E21" s="4">
        <v>59311</v>
      </c>
      <c r="F21" s="4">
        <v>54583</v>
      </c>
      <c r="G21" s="4">
        <v>2042193</v>
      </c>
      <c r="H21" s="4">
        <v>2035074</v>
      </c>
      <c r="I21" s="4">
        <v>2042193</v>
      </c>
      <c r="J21" s="4">
        <v>2035074</v>
      </c>
      <c r="K21" s="4">
        <f t="shared" si="0"/>
        <v>34432</v>
      </c>
    </row>
    <row r="22" spans="1:11" ht="15" customHeight="1">
      <c r="A22" s="22">
        <v>15</v>
      </c>
      <c r="B22" s="23" t="s">
        <v>31</v>
      </c>
      <c r="C22" s="4">
        <v>2977</v>
      </c>
      <c r="D22" s="4">
        <v>2907</v>
      </c>
      <c r="E22" s="4">
        <v>368975</v>
      </c>
      <c r="F22" s="4">
        <v>366304</v>
      </c>
      <c r="G22" s="4">
        <v>15654714</v>
      </c>
      <c r="H22" s="4">
        <v>15646478</v>
      </c>
      <c r="I22" s="4">
        <v>15654050</v>
      </c>
      <c r="J22" s="4">
        <v>15645814</v>
      </c>
      <c r="K22" s="4">
        <f t="shared" si="0"/>
        <v>42428</v>
      </c>
    </row>
    <row r="23" spans="1:11" ht="15" customHeight="1">
      <c r="A23" s="22">
        <v>16</v>
      </c>
      <c r="B23" s="23" t="s">
        <v>32</v>
      </c>
      <c r="C23" s="4">
        <v>5487</v>
      </c>
      <c r="D23" s="4">
        <v>5337</v>
      </c>
      <c r="E23" s="4">
        <v>627873</v>
      </c>
      <c r="F23" s="4">
        <v>621653</v>
      </c>
      <c r="G23" s="4">
        <v>29758387</v>
      </c>
      <c r="H23" s="4">
        <v>29742441</v>
      </c>
      <c r="I23" s="4">
        <v>29758387</v>
      </c>
      <c r="J23" s="4">
        <v>29742441</v>
      </c>
      <c r="K23" s="4">
        <f t="shared" si="0"/>
        <v>47396</v>
      </c>
    </row>
    <row r="24" spans="1:11" ht="15" customHeight="1">
      <c r="A24" s="22">
        <v>17</v>
      </c>
      <c r="B24" s="23" t="s">
        <v>33</v>
      </c>
      <c r="C24" s="4">
        <v>4716</v>
      </c>
      <c r="D24" s="4">
        <v>4628</v>
      </c>
      <c r="E24" s="4">
        <v>929886</v>
      </c>
      <c r="F24" s="4">
        <v>926703</v>
      </c>
      <c r="G24" s="4">
        <v>56089991</v>
      </c>
      <c r="H24" s="4">
        <v>56079869</v>
      </c>
      <c r="I24" s="4">
        <v>56089991</v>
      </c>
      <c r="J24" s="4">
        <v>56079869</v>
      </c>
      <c r="K24" s="4">
        <f t="shared" si="0"/>
        <v>60319</v>
      </c>
    </row>
    <row r="25" spans="1:11" ht="15" customHeight="1">
      <c r="A25" s="22">
        <v>18</v>
      </c>
      <c r="B25" s="23" t="s">
        <v>34</v>
      </c>
      <c r="C25" s="4">
        <v>1949</v>
      </c>
      <c r="D25" s="4">
        <v>1897</v>
      </c>
      <c r="E25" s="4">
        <v>245573</v>
      </c>
      <c r="F25" s="4">
        <v>243747</v>
      </c>
      <c r="G25" s="4">
        <v>10915678</v>
      </c>
      <c r="H25" s="4">
        <v>10909411</v>
      </c>
      <c r="I25" s="4">
        <v>10915678</v>
      </c>
      <c r="J25" s="4">
        <v>10909411</v>
      </c>
      <c r="K25" s="4">
        <f t="shared" si="0"/>
        <v>44450</v>
      </c>
    </row>
    <row r="26" spans="1:11" ht="15" customHeight="1">
      <c r="A26" s="22">
        <v>19</v>
      </c>
      <c r="B26" s="23" t="s">
        <v>35</v>
      </c>
      <c r="C26" s="4">
        <v>3939</v>
      </c>
      <c r="D26" s="4">
        <v>3802</v>
      </c>
      <c r="E26" s="4">
        <v>556443</v>
      </c>
      <c r="F26" s="4">
        <v>551108</v>
      </c>
      <c r="G26" s="4">
        <v>23288965</v>
      </c>
      <c r="H26" s="4">
        <v>23273045</v>
      </c>
      <c r="I26" s="4">
        <v>23288965</v>
      </c>
      <c r="J26" s="4">
        <v>23273045</v>
      </c>
      <c r="K26" s="4">
        <f t="shared" si="0"/>
        <v>41853</v>
      </c>
    </row>
    <row r="27" spans="1:11" ht="15" customHeight="1">
      <c r="A27" s="22">
        <v>20</v>
      </c>
      <c r="B27" s="23" t="s">
        <v>36</v>
      </c>
      <c r="C27" s="4">
        <v>2590</v>
      </c>
      <c r="D27" s="4">
        <v>2154</v>
      </c>
      <c r="E27" s="4">
        <v>228362</v>
      </c>
      <c r="F27" s="4">
        <v>213860</v>
      </c>
      <c r="G27" s="4">
        <v>7325596</v>
      </c>
      <c r="H27" s="4">
        <v>7302750</v>
      </c>
      <c r="I27" s="4">
        <v>7325596</v>
      </c>
      <c r="J27" s="4">
        <v>7302750</v>
      </c>
      <c r="K27" s="4">
        <f t="shared" si="0"/>
        <v>32079</v>
      </c>
    </row>
    <row r="28" spans="1:11" ht="15" customHeight="1">
      <c r="A28" s="22">
        <v>21</v>
      </c>
      <c r="B28" s="23" t="s">
        <v>37</v>
      </c>
      <c r="C28" s="4">
        <v>11523</v>
      </c>
      <c r="D28" s="4">
        <v>10693</v>
      </c>
      <c r="E28" s="4">
        <v>1833911</v>
      </c>
      <c r="F28" s="4">
        <v>1781989</v>
      </c>
      <c r="G28" s="4">
        <v>91091972</v>
      </c>
      <c r="H28" s="4">
        <v>90988143</v>
      </c>
      <c r="I28" s="4">
        <v>91091972</v>
      </c>
      <c r="J28" s="4">
        <v>90988143</v>
      </c>
      <c r="K28" s="4">
        <f t="shared" si="0"/>
        <v>49671</v>
      </c>
    </row>
    <row r="29" spans="1:11" ht="15" customHeight="1">
      <c r="A29" s="22">
        <v>22</v>
      </c>
      <c r="B29" s="23" t="s">
        <v>38</v>
      </c>
      <c r="C29" s="4">
        <v>3310</v>
      </c>
      <c r="D29" s="4">
        <v>3207</v>
      </c>
      <c r="E29" s="4">
        <v>545248</v>
      </c>
      <c r="F29" s="4">
        <v>541602</v>
      </c>
      <c r="G29" s="4">
        <v>23438276</v>
      </c>
      <c r="H29" s="4">
        <v>23425261</v>
      </c>
      <c r="I29" s="4">
        <v>23421726</v>
      </c>
      <c r="J29" s="4">
        <v>23408711</v>
      </c>
      <c r="K29" s="4">
        <f t="shared" si="0"/>
        <v>42986</v>
      </c>
    </row>
    <row r="30" spans="1:11" ht="15" customHeight="1">
      <c r="A30" s="34">
        <v>23</v>
      </c>
      <c r="B30" s="23" t="s">
        <v>39</v>
      </c>
      <c r="C30" s="4">
        <v>6830</v>
      </c>
      <c r="D30" s="4">
        <v>6655</v>
      </c>
      <c r="E30" s="4">
        <v>1737625</v>
      </c>
      <c r="F30" s="4">
        <v>1729772</v>
      </c>
      <c r="G30" s="4">
        <v>98480074</v>
      </c>
      <c r="H30" s="4">
        <v>98461081</v>
      </c>
      <c r="I30" s="4">
        <v>98480074</v>
      </c>
      <c r="J30" s="4">
        <v>98461081</v>
      </c>
      <c r="K30" s="4">
        <f t="shared" si="0"/>
        <v>56675</v>
      </c>
    </row>
    <row r="31" spans="1:11" ht="15" customHeight="1">
      <c r="A31" s="22">
        <v>24</v>
      </c>
      <c r="B31" s="23" t="s">
        <v>40</v>
      </c>
      <c r="C31" s="4">
        <v>5608</v>
      </c>
      <c r="D31" s="4">
        <v>5541</v>
      </c>
      <c r="E31" s="4">
        <v>989440</v>
      </c>
      <c r="F31" s="4">
        <v>987381</v>
      </c>
      <c r="G31" s="4">
        <v>56442789</v>
      </c>
      <c r="H31" s="4">
        <v>56435182</v>
      </c>
      <c r="I31" s="4">
        <v>56442789</v>
      </c>
      <c r="J31" s="4">
        <v>56435182</v>
      </c>
      <c r="K31" s="4">
        <f t="shared" si="0"/>
        <v>57045</v>
      </c>
    </row>
    <row r="32" spans="1:11" ht="15" customHeight="1">
      <c r="A32" s="22">
        <v>25</v>
      </c>
      <c r="B32" s="23" t="s">
        <v>41</v>
      </c>
      <c r="C32" s="4">
        <v>5460</v>
      </c>
      <c r="D32" s="4">
        <v>5390</v>
      </c>
      <c r="E32" s="4">
        <v>853026</v>
      </c>
      <c r="F32" s="4">
        <v>850641</v>
      </c>
      <c r="G32" s="4">
        <v>43894439</v>
      </c>
      <c r="H32" s="4">
        <v>43886503</v>
      </c>
      <c r="I32" s="4">
        <v>43894439</v>
      </c>
      <c r="J32" s="4">
        <v>43886503</v>
      </c>
      <c r="K32" s="4">
        <f t="shared" si="0"/>
        <v>51457</v>
      </c>
    </row>
    <row r="33" spans="1:11" ht="15" customHeight="1">
      <c r="A33" s="22">
        <v>26</v>
      </c>
      <c r="B33" s="23" t="s">
        <v>42</v>
      </c>
      <c r="C33" s="4">
        <v>10180</v>
      </c>
      <c r="D33" s="4">
        <v>9985</v>
      </c>
      <c r="E33" s="4">
        <v>1517615</v>
      </c>
      <c r="F33" s="4">
        <v>1511790</v>
      </c>
      <c r="G33" s="4">
        <v>67605055</v>
      </c>
      <c r="H33" s="4">
        <v>67585416</v>
      </c>
      <c r="I33" s="4">
        <v>67605055</v>
      </c>
      <c r="J33" s="4">
        <v>67585416</v>
      </c>
      <c r="K33" s="4">
        <f t="shared" si="0"/>
        <v>44547</v>
      </c>
    </row>
    <row r="34" spans="1:11" ht="15" customHeight="1">
      <c r="A34" s="22">
        <v>27</v>
      </c>
      <c r="B34" s="23" t="s">
        <v>43</v>
      </c>
      <c r="C34" s="4">
        <v>4324</v>
      </c>
      <c r="D34" s="4">
        <v>4214</v>
      </c>
      <c r="E34" s="4">
        <v>721478</v>
      </c>
      <c r="F34" s="4">
        <v>717645</v>
      </c>
      <c r="G34" s="4">
        <v>37059847</v>
      </c>
      <c r="H34" s="4">
        <v>37048099</v>
      </c>
      <c r="I34" s="4">
        <v>37056032</v>
      </c>
      <c r="J34" s="4">
        <v>37044284</v>
      </c>
      <c r="K34" s="4">
        <f t="shared" si="0"/>
        <v>51367</v>
      </c>
    </row>
    <row r="35" spans="1:11" ht="15" customHeight="1">
      <c r="A35" s="22">
        <v>28</v>
      </c>
      <c r="B35" s="23" t="s">
        <v>44</v>
      </c>
      <c r="C35" s="4">
        <v>8254</v>
      </c>
      <c r="D35" s="4">
        <v>8074</v>
      </c>
      <c r="E35" s="4">
        <v>1553621</v>
      </c>
      <c r="F35" s="4">
        <v>1547748</v>
      </c>
      <c r="G35" s="4">
        <v>81523546</v>
      </c>
      <c r="H35" s="4">
        <v>81504895</v>
      </c>
      <c r="I35" s="4">
        <v>81523546</v>
      </c>
      <c r="J35" s="4">
        <v>81504895</v>
      </c>
      <c r="K35" s="4">
        <f t="shared" si="0"/>
        <v>52473</v>
      </c>
    </row>
    <row r="36" spans="1:11" ht="15" customHeight="1">
      <c r="A36" s="22">
        <v>29</v>
      </c>
      <c r="B36" s="23" t="s">
        <v>45</v>
      </c>
      <c r="C36" s="4">
        <v>369</v>
      </c>
      <c r="D36" s="4">
        <v>309</v>
      </c>
      <c r="E36" s="4">
        <v>30642</v>
      </c>
      <c r="F36" s="4">
        <v>28277</v>
      </c>
      <c r="G36" s="4">
        <v>1103473</v>
      </c>
      <c r="H36" s="4">
        <v>1101464</v>
      </c>
      <c r="I36" s="4">
        <v>1103473</v>
      </c>
      <c r="J36" s="4">
        <v>1101464</v>
      </c>
      <c r="K36" s="4">
        <f t="shared" si="0"/>
        <v>36012</v>
      </c>
    </row>
    <row r="37" spans="1:11" ht="15" customHeight="1">
      <c r="A37" s="25">
        <v>30</v>
      </c>
      <c r="B37" s="26" t="s">
        <v>46</v>
      </c>
      <c r="C37" s="4">
        <v>384</v>
      </c>
      <c r="D37" s="4">
        <v>314</v>
      </c>
      <c r="E37" s="4">
        <v>41074</v>
      </c>
      <c r="F37" s="4">
        <v>38846</v>
      </c>
      <c r="G37" s="4">
        <v>1846827</v>
      </c>
      <c r="H37" s="4">
        <v>1822541</v>
      </c>
      <c r="I37" s="4">
        <v>1846827</v>
      </c>
      <c r="J37" s="4">
        <v>1822541</v>
      </c>
      <c r="K37" s="4">
        <f t="shared" si="0"/>
        <v>44963</v>
      </c>
    </row>
    <row r="38" spans="1:11" ht="15" customHeight="1">
      <c r="A38" s="25">
        <v>31</v>
      </c>
      <c r="B38" s="26" t="s">
        <v>47</v>
      </c>
      <c r="C38" s="4">
        <v>539</v>
      </c>
      <c r="D38" s="4">
        <v>429</v>
      </c>
      <c r="E38" s="4">
        <v>34247</v>
      </c>
      <c r="F38" s="4">
        <v>30195</v>
      </c>
      <c r="G38" s="4">
        <v>1222847</v>
      </c>
      <c r="H38" s="4">
        <v>1218849</v>
      </c>
      <c r="I38" s="4">
        <v>1222847</v>
      </c>
      <c r="J38" s="4">
        <v>1218849</v>
      </c>
      <c r="K38" s="4">
        <f t="shared" si="0"/>
        <v>35707</v>
      </c>
    </row>
    <row r="39" spans="1:11" ht="15" customHeight="1">
      <c r="A39" s="22">
        <v>32</v>
      </c>
      <c r="B39" s="23" t="s">
        <v>48</v>
      </c>
      <c r="C39" s="4">
        <v>165</v>
      </c>
      <c r="D39" s="4">
        <v>160</v>
      </c>
      <c r="E39" s="4">
        <v>11077</v>
      </c>
      <c r="F39" s="4">
        <v>10922</v>
      </c>
      <c r="G39" s="4">
        <v>320494</v>
      </c>
      <c r="H39" s="4">
        <v>319966</v>
      </c>
      <c r="I39" s="4">
        <v>320494</v>
      </c>
      <c r="J39" s="4">
        <v>319966</v>
      </c>
      <c r="K39" s="4">
        <f t="shared" si="0"/>
        <v>28933</v>
      </c>
    </row>
    <row r="40" spans="1:11" ht="15" customHeight="1">
      <c r="A40" s="31">
        <v>33</v>
      </c>
      <c r="B40" s="32" t="s">
        <v>49</v>
      </c>
      <c r="C40" s="4">
        <v>430</v>
      </c>
      <c r="D40" s="4">
        <v>405</v>
      </c>
      <c r="E40" s="4">
        <v>50620</v>
      </c>
      <c r="F40" s="4">
        <v>49545</v>
      </c>
      <c r="G40" s="4">
        <v>1167436</v>
      </c>
      <c r="H40" s="4">
        <v>1165512</v>
      </c>
      <c r="I40" s="4">
        <v>1167436</v>
      </c>
      <c r="J40" s="4">
        <v>1165512</v>
      </c>
      <c r="K40" s="4">
        <f t="shared" si="0"/>
        <v>23063</v>
      </c>
    </row>
    <row r="41" spans="1:11" ht="15" customHeight="1">
      <c r="A41" s="22">
        <v>34</v>
      </c>
      <c r="B41" s="23" t="s">
        <v>50</v>
      </c>
      <c r="C41" s="4">
        <v>193</v>
      </c>
      <c r="D41" s="4">
        <v>190</v>
      </c>
      <c r="E41" s="4">
        <v>21667</v>
      </c>
      <c r="F41" s="4">
        <v>21537</v>
      </c>
      <c r="G41" s="4">
        <v>454345</v>
      </c>
      <c r="H41" s="4">
        <v>454173</v>
      </c>
      <c r="I41" s="4">
        <v>454345</v>
      </c>
      <c r="J41" s="4">
        <v>454173</v>
      </c>
      <c r="K41" s="4">
        <f t="shared" si="0"/>
        <v>20969</v>
      </c>
    </row>
    <row r="42" spans="1:11" ht="15" customHeight="1">
      <c r="A42" s="22">
        <v>35</v>
      </c>
      <c r="B42" s="23" t="s">
        <v>51</v>
      </c>
      <c r="C42" s="4">
        <v>276</v>
      </c>
      <c r="D42" s="4">
        <v>261</v>
      </c>
      <c r="E42" s="4">
        <v>29839</v>
      </c>
      <c r="F42" s="4">
        <v>29045</v>
      </c>
      <c r="G42" s="4">
        <v>987204</v>
      </c>
      <c r="H42" s="4">
        <v>985303</v>
      </c>
      <c r="I42" s="4">
        <v>987204</v>
      </c>
      <c r="J42" s="4">
        <v>985303</v>
      </c>
      <c r="K42" s="4">
        <f t="shared" si="0"/>
        <v>33084</v>
      </c>
    </row>
    <row r="43" spans="1:11" ht="15" customHeight="1">
      <c r="A43" s="22">
        <v>36</v>
      </c>
      <c r="B43" s="23" t="s">
        <v>52</v>
      </c>
      <c r="C43" s="4">
        <v>520</v>
      </c>
      <c r="D43" s="4">
        <v>513</v>
      </c>
      <c r="E43" s="4">
        <v>56569</v>
      </c>
      <c r="F43" s="4">
        <v>56252</v>
      </c>
      <c r="G43" s="4">
        <v>1789779</v>
      </c>
      <c r="H43" s="4">
        <v>1788704</v>
      </c>
      <c r="I43" s="4">
        <v>1789779</v>
      </c>
      <c r="J43" s="4">
        <v>1788704</v>
      </c>
      <c r="K43" s="4">
        <f t="shared" si="0"/>
        <v>31639</v>
      </c>
    </row>
    <row r="44" spans="1:11" ht="15" customHeight="1">
      <c r="A44" s="22">
        <v>37</v>
      </c>
      <c r="B44" s="23" t="s">
        <v>53</v>
      </c>
      <c r="C44" s="4">
        <v>2658</v>
      </c>
      <c r="D44" s="4">
        <v>2337</v>
      </c>
      <c r="E44" s="4">
        <v>343835</v>
      </c>
      <c r="F44" s="4">
        <v>331366</v>
      </c>
      <c r="G44" s="4">
        <v>13475479</v>
      </c>
      <c r="H44" s="4">
        <v>13125323</v>
      </c>
      <c r="I44" s="4">
        <v>13149279</v>
      </c>
      <c r="J44" s="4">
        <v>13123451</v>
      </c>
      <c r="K44" s="4">
        <f t="shared" si="0"/>
        <v>39192</v>
      </c>
    </row>
    <row r="45" spans="1:11" ht="15" customHeight="1">
      <c r="A45" s="22">
        <v>38</v>
      </c>
      <c r="B45" s="23" t="s">
        <v>54</v>
      </c>
      <c r="C45" s="4">
        <v>7598</v>
      </c>
      <c r="D45" s="4">
        <v>7423</v>
      </c>
      <c r="E45" s="4">
        <v>1079176</v>
      </c>
      <c r="F45" s="4">
        <v>1072921</v>
      </c>
      <c r="G45" s="4">
        <v>53363144</v>
      </c>
      <c r="H45" s="4">
        <v>53342568</v>
      </c>
      <c r="I45" s="4">
        <v>53363144</v>
      </c>
      <c r="J45" s="4">
        <v>53342568</v>
      </c>
      <c r="K45" s="4">
        <f t="shared" si="0"/>
        <v>49448</v>
      </c>
    </row>
    <row r="46" spans="1:11" ht="15" customHeight="1">
      <c r="A46" s="22">
        <v>39</v>
      </c>
      <c r="B46" s="23" t="s">
        <v>55</v>
      </c>
      <c r="C46" s="4">
        <v>619</v>
      </c>
      <c r="D46" s="4">
        <v>569</v>
      </c>
      <c r="E46" s="4">
        <v>50291</v>
      </c>
      <c r="F46" s="4">
        <v>48331</v>
      </c>
      <c r="G46" s="4">
        <v>1644618</v>
      </c>
      <c r="H46" s="4">
        <v>1637721</v>
      </c>
      <c r="I46" s="4">
        <v>1644618</v>
      </c>
      <c r="J46" s="4">
        <v>1637721</v>
      </c>
      <c r="K46" s="4">
        <f t="shared" si="0"/>
        <v>32702</v>
      </c>
    </row>
    <row r="47" spans="1:11" ht="15" customHeight="1">
      <c r="A47" s="22">
        <v>40</v>
      </c>
      <c r="B47" s="23" t="s">
        <v>56</v>
      </c>
      <c r="C47" s="4">
        <v>2377</v>
      </c>
      <c r="D47" s="4">
        <v>2330</v>
      </c>
      <c r="E47" s="4">
        <v>232110</v>
      </c>
      <c r="F47" s="4">
        <v>230796</v>
      </c>
      <c r="G47" s="4">
        <v>10601880</v>
      </c>
      <c r="H47" s="4">
        <v>10597448</v>
      </c>
      <c r="I47" s="4">
        <v>10601591</v>
      </c>
      <c r="J47" s="4">
        <v>10597160</v>
      </c>
      <c r="K47" s="4">
        <f t="shared" si="0"/>
        <v>45676</v>
      </c>
    </row>
    <row r="48" spans="1:11" ht="15" customHeight="1">
      <c r="A48" s="25">
        <v>41</v>
      </c>
      <c r="B48" s="26" t="s">
        <v>57</v>
      </c>
      <c r="C48" s="65">
        <v>568</v>
      </c>
      <c r="D48" s="65">
        <v>516</v>
      </c>
      <c r="E48" s="65">
        <v>87145</v>
      </c>
      <c r="F48" s="65">
        <v>84201</v>
      </c>
      <c r="G48" s="65">
        <v>2853269</v>
      </c>
      <c r="H48" s="65">
        <v>2846680</v>
      </c>
      <c r="I48" s="65">
        <v>2852332</v>
      </c>
      <c r="J48" s="65">
        <v>2845743</v>
      </c>
      <c r="K48" s="65">
        <f t="shared" si="0"/>
        <v>32742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97876</v>
      </c>
      <c r="D49" s="67">
        <f t="shared" si="2"/>
        <v>94109</v>
      </c>
      <c r="E49" s="67">
        <f t="shared" si="2"/>
        <v>15190672</v>
      </c>
      <c r="F49" s="67">
        <f t="shared" si="2"/>
        <v>15030415</v>
      </c>
      <c r="G49" s="67">
        <f t="shared" si="2"/>
        <v>748280886</v>
      </c>
      <c r="H49" s="67">
        <f t="shared" si="2"/>
        <v>747560581</v>
      </c>
      <c r="I49" s="67">
        <f t="shared" si="2"/>
        <v>747932431</v>
      </c>
      <c r="J49" s="67">
        <f t="shared" si="2"/>
        <v>747536455</v>
      </c>
      <c r="K49" s="67">
        <f t="shared" si="0"/>
        <v>49259</v>
      </c>
    </row>
    <row r="50" spans="1:11" s="6" customFormat="1" ht="15" customHeight="1">
      <c r="A50" s="36"/>
      <c r="B50" s="37" t="s">
        <v>67</v>
      </c>
      <c r="C50" s="68">
        <f>C18+C49</f>
        <v>347509</v>
      </c>
      <c r="D50" s="68">
        <f aca="true" t="shared" si="3" ref="D50:J50">D18+D49</f>
        <v>334821</v>
      </c>
      <c r="E50" s="68">
        <f t="shared" si="3"/>
        <v>64631961</v>
      </c>
      <c r="F50" s="68">
        <f t="shared" si="3"/>
        <v>64097270</v>
      </c>
      <c r="G50" s="68">
        <f t="shared" si="3"/>
        <v>3283527668</v>
      </c>
      <c r="H50" s="68">
        <f t="shared" si="3"/>
        <v>3281899633</v>
      </c>
      <c r="I50" s="68">
        <f t="shared" si="3"/>
        <v>3282065626</v>
      </c>
      <c r="J50" s="68">
        <f t="shared" si="3"/>
        <v>3280761922</v>
      </c>
      <c r="K50" s="68">
        <f t="shared" si="0"/>
        <v>50803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4"/>
  <headerFooter alignWithMargins="0">
    <oddFooter>&amp;RR02概要調書（家屋概況）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="75" zoomScaleNormal="75" zoomScaleSheetLayoutView="75" workbookViewId="0" topLeftCell="A1">
      <selection activeCell="G20" sqref="G20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116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114</v>
      </c>
      <c r="F6" s="62" t="s">
        <v>115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f>'内訳（木造）'!C7+'内訳（非木造）'!C7</f>
        <v>54215</v>
      </c>
      <c r="D7" s="3">
        <f>'内訳（木造）'!D7+'内訳（非木造）'!D7</f>
        <v>51108</v>
      </c>
      <c r="E7" s="3">
        <f>'内訳（木造）'!E7+'内訳（非木造）'!E7</f>
        <v>15094044</v>
      </c>
      <c r="F7" s="3">
        <f>'内訳（木造）'!F7+'内訳（非木造）'!F7</f>
        <v>14972870</v>
      </c>
      <c r="G7" s="3">
        <f>'内訳（木造）'!G7+'内訳（非木造）'!G7</f>
        <v>845057018</v>
      </c>
      <c r="H7" s="3">
        <f>'内訳（木造）'!H7+'内訳（非木造）'!H7</f>
        <v>844806134</v>
      </c>
      <c r="I7" s="3">
        <f>'内訳（木造）'!I7+'内訳（非木造）'!I7</f>
        <v>844414509</v>
      </c>
      <c r="J7" s="3">
        <f>'内訳（木造）'!J7+'内訳（非木造）'!J7</f>
        <v>844163625</v>
      </c>
      <c r="K7" s="3">
        <f aca="true" t="shared" si="0" ref="K7:K50">ROUND(G7*1000/E7,0)</f>
        <v>55986</v>
      </c>
    </row>
    <row r="8" spans="1:11" ht="15" customHeight="1">
      <c r="A8" s="22">
        <v>2</v>
      </c>
      <c r="B8" s="23" t="s">
        <v>18</v>
      </c>
      <c r="C8" s="3">
        <f>'内訳（木造）'!C8+'内訳（非木造）'!C8</f>
        <v>24905</v>
      </c>
      <c r="D8" s="3">
        <f>'内訳（木造）'!D8+'内訳（非木造）'!D8</f>
        <v>24203</v>
      </c>
      <c r="E8" s="3">
        <f>'内訳（木造）'!E8+'内訳（非木造）'!E8</f>
        <v>4181393</v>
      </c>
      <c r="F8" s="3">
        <f>'内訳（木造）'!F8+'内訳（非木造）'!F8</f>
        <v>4149334</v>
      </c>
      <c r="G8" s="3">
        <f>'内訳（木造）'!G8+'内訳（非木造）'!G8</f>
        <v>213633799</v>
      </c>
      <c r="H8" s="3">
        <f>'内訳（木造）'!H8+'内訳（非木造）'!H8</f>
        <v>213559660</v>
      </c>
      <c r="I8" s="3">
        <f>'内訳（木造）'!I8+'内訳（非木造）'!I8</f>
        <v>213633799</v>
      </c>
      <c r="J8" s="3">
        <f>'内訳（木造）'!J8+'内訳（非木造）'!J8</f>
        <v>213559660</v>
      </c>
      <c r="K8" s="4">
        <f t="shared" si="0"/>
        <v>51092</v>
      </c>
    </row>
    <row r="9" spans="1:11" ht="15" customHeight="1">
      <c r="A9" s="22">
        <v>3</v>
      </c>
      <c r="B9" s="23" t="s">
        <v>19</v>
      </c>
      <c r="C9" s="3">
        <f>'内訳（木造）'!C9+'内訳（非木造）'!C9</f>
        <v>14715</v>
      </c>
      <c r="D9" s="3">
        <f>'内訳（木造）'!D9+'内訳（非木造）'!D9</f>
        <v>14069</v>
      </c>
      <c r="E9" s="3">
        <f>'内訳（木造）'!E9+'内訳（非木造）'!E9</f>
        <v>2450151</v>
      </c>
      <c r="F9" s="3">
        <f>'内訳（木造）'!F9+'内訳（非木造）'!F9</f>
        <v>2422780</v>
      </c>
      <c r="G9" s="3">
        <f>'内訳（木造）'!G9+'内訳（非木造）'!G9</f>
        <v>124329266</v>
      </c>
      <c r="H9" s="3">
        <f>'内訳（木造）'!H9+'内訳（非木造）'!H9</f>
        <v>124261185</v>
      </c>
      <c r="I9" s="3">
        <f>'内訳（木造）'!I9+'内訳（非木造）'!I9</f>
        <v>124304899</v>
      </c>
      <c r="J9" s="3">
        <f>'内訳（木造）'!J9+'内訳（非木造）'!J9</f>
        <v>124236888</v>
      </c>
      <c r="K9" s="4">
        <f t="shared" si="0"/>
        <v>50744</v>
      </c>
    </row>
    <row r="10" spans="1:11" ht="15" customHeight="1">
      <c r="A10" s="22">
        <v>4</v>
      </c>
      <c r="B10" s="23" t="s">
        <v>20</v>
      </c>
      <c r="C10" s="3">
        <f>'内訳（木造）'!C10+'内訳（非木造）'!C10</f>
        <v>19673</v>
      </c>
      <c r="D10" s="3">
        <f>'内訳（木造）'!D10+'内訳（非木造）'!D10</f>
        <v>19035</v>
      </c>
      <c r="E10" s="3">
        <f>'内訳（木造）'!E10+'内訳（非木造）'!E10</f>
        <v>5106636</v>
      </c>
      <c r="F10" s="3">
        <f>'内訳（木造）'!F10+'内訳（非木造）'!F10</f>
        <v>5081559</v>
      </c>
      <c r="G10" s="3">
        <f>'内訳（木造）'!G10+'内訳（非木造）'!G10</f>
        <v>259805287</v>
      </c>
      <c r="H10" s="3">
        <f>'内訳（木造）'!H10+'内訳（非木造）'!H10</f>
        <v>259745272</v>
      </c>
      <c r="I10" s="3">
        <f>'内訳（木造）'!I10+'内訳（非木造）'!I10</f>
        <v>259794120</v>
      </c>
      <c r="J10" s="3">
        <f>'内訳（木造）'!J10+'内訳（非木造）'!J10</f>
        <v>259734105</v>
      </c>
      <c r="K10" s="4">
        <f t="shared" si="0"/>
        <v>50876</v>
      </c>
    </row>
    <row r="11" spans="1:11" ht="15" customHeight="1">
      <c r="A11" s="22">
        <v>5</v>
      </c>
      <c r="B11" s="23" t="s">
        <v>21</v>
      </c>
      <c r="C11" s="3">
        <f>'内訳（木造）'!C11+'内訳（非木造）'!C11</f>
        <v>20361</v>
      </c>
      <c r="D11" s="3">
        <f>'内訳（木造）'!D11+'内訳（非木造）'!D11</f>
        <v>18168</v>
      </c>
      <c r="E11" s="3">
        <f>'内訳（木造）'!E11+'内訳（非木造）'!E11</f>
        <v>2985333</v>
      </c>
      <c r="F11" s="3">
        <f>'内訳（木造）'!F11+'内訳（非木造）'!F11</f>
        <v>2894867</v>
      </c>
      <c r="G11" s="3">
        <f>'内訳（木造）'!G11+'内訳（非木造）'!G11</f>
        <v>148370806</v>
      </c>
      <c r="H11" s="3">
        <f>'内訳（木造）'!H11+'内訳（非木造）'!H11</f>
        <v>148200699</v>
      </c>
      <c r="I11" s="3">
        <f>'内訳（木造）'!I11+'内訳（非木造）'!I11</f>
        <v>148367829</v>
      </c>
      <c r="J11" s="3">
        <f>'内訳（木造）'!J11+'内訳（非木造）'!J11</f>
        <v>148197722</v>
      </c>
      <c r="K11" s="4">
        <f t="shared" si="0"/>
        <v>49700</v>
      </c>
    </row>
    <row r="12" spans="1:11" ht="15" customHeight="1">
      <c r="A12" s="22">
        <v>6</v>
      </c>
      <c r="B12" s="23" t="s">
        <v>22</v>
      </c>
      <c r="C12" s="3">
        <f>'内訳（木造）'!C12+'内訳（非木造）'!C12</f>
        <v>17113</v>
      </c>
      <c r="D12" s="3">
        <f>'内訳（木造）'!D12+'内訳（非木造）'!D12</f>
        <v>14612</v>
      </c>
      <c r="E12" s="3">
        <f>'内訳（木造）'!E12+'内訳（非木造）'!E12</f>
        <v>2600841</v>
      </c>
      <c r="F12" s="3">
        <f>'内訳（木造）'!F12+'内訳（非木造）'!F12</f>
        <v>2504767</v>
      </c>
      <c r="G12" s="3">
        <f>'内訳（木造）'!G12+'内訳（非木造）'!G12</f>
        <v>124976318</v>
      </c>
      <c r="H12" s="3">
        <f>'内訳（木造）'!H12+'内訳（非木造）'!H12</f>
        <v>124830376</v>
      </c>
      <c r="I12" s="3">
        <f>'内訳（木造）'!I12+'内訳（非木造）'!I12</f>
        <v>124976318</v>
      </c>
      <c r="J12" s="3">
        <f>'内訳（木造）'!J12+'内訳（非木造）'!J12</f>
        <v>124830376</v>
      </c>
      <c r="K12" s="4">
        <f t="shared" si="0"/>
        <v>48052</v>
      </c>
    </row>
    <row r="13" spans="1:11" ht="15" customHeight="1">
      <c r="A13" s="22">
        <v>7</v>
      </c>
      <c r="B13" s="23" t="s">
        <v>23</v>
      </c>
      <c r="C13" s="3">
        <f>'内訳（木造）'!C13+'内訳（非木造）'!C13</f>
        <v>38486</v>
      </c>
      <c r="D13" s="3">
        <f>'内訳（木造）'!D13+'内訳（非木造）'!D13</f>
        <v>35617</v>
      </c>
      <c r="E13" s="3">
        <f>'内訳（木造）'!E13+'内訳（非木造）'!E13</f>
        <v>6327637</v>
      </c>
      <c r="F13" s="3">
        <f>'内訳（木造）'!F13+'内訳（非木造）'!F13</f>
        <v>6209890</v>
      </c>
      <c r="G13" s="3">
        <f>'内訳（木造）'!G13+'内訳（非木造）'!G13</f>
        <v>294398466</v>
      </c>
      <c r="H13" s="3">
        <f>'内訳（木造）'!H13+'内訳（非木造）'!H13</f>
        <v>294150496</v>
      </c>
      <c r="I13" s="3">
        <f>'内訳（木造）'!I13+'内訳（非木造）'!I13</f>
        <v>294051049</v>
      </c>
      <c r="J13" s="3">
        <f>'内訳（木造）'!J13+'内訳（非木造）'!J13</f>
        <v>293803079</v>
      </c>
      <c r="K13" s="4">
        <f t="shared" si="0"/>
        <v>46526</v>
      </c>
    </row>
    <row r="14" spans="1:11" ht="15" customHeight="1">
      <c r="A14" s="22">
        <v>8</v>
      </c>
      <c r="B14" s="23" t="s">
        <v>24</v>
      </c>
      <c r="C14" s="3">
        <f>'内訳（木造）'!C14+'内訳（非木造）'!C14</f>
        <v>12805</v>
      </c>
      <c r="D14" s="3">
        <f>'内訳（木造）'!D14+'内訳（非木造）'!D14</f>
        <v>12228</v>
      </c>
      <c r="E14" s="3">
        <f>'内訳（木造）'!E14+'内訳（非木造）'!E14</f>
        <v>2376795</v>
      </c>
      <c r="F14" s="3">
        <f>'内訳（木造）'!F14+'内訳（非木造）'!F14</f>
        <v>2355247</v>
      </c>
      <c r="G14" s="3">
        <f>'内訳（木造）'!G14+'内訳（非木造）'!G14</f>
        <v>127913333</v>
      </c>
      <c r="H14" s="3">
        <f>'内訳（木造）'!H14+'内訳（非木造）'!H14</f>
        <v>127873005</v>
      </c>
      <c r="I14" s="3">
        <f>'内訳（木造）'!I14+'内訳（非木造）'!I14</f>
        <v>127903411</v>
      </c>
      <c r="J14" s="3">
        <f>'内訳（木造）'!J14+'内訳（非木造）'!J14</f>
        <v>127863084</v>
      </c>
      <c r="K14" s="4">
        <f t="shared" si="0"/>
        <v>53818</v>
      </c>
    </row>
    <row r="15" spans="1:11" ht="15" customHeight="1">
      <c r="A15" s="22">
        <v>9</v>
      </c>
      <c r="B15" s="23" t="s">
        <v>25</v>
      </c>
      <c r="C15" s="3">
        <f>'内訳（木造）'!C15+'内訳（非木造）'!C15</f>
        <v>35591</v>
      </c>
      <c r="D15" s="3">
        <f>'内訳（木造）'!D15+'内訳（非木造）'!D15</f>
        <v>31520</v>
      </c>
      <c r="E15" s="3">
        <f>'内訳（木造）'!E15+'内訳（非木造）'!E15</f>
        <v>5374990</v>
      </c>
      <c r="F15" s="3">
        <f>'内訳（木造）'!F15+'内訳（非木造）'!F15</f>
        <v>5193689</v>
      </c>
      <c r="G15" s="3">
        <f>'内訳（木造）'!G15+'内訳（非木造）'!G15</f>
        <v>238058296</v>
      </c>
      <c r="H15" s="3">
        <f>'内訳（木造）'!H15+'内訳（非木造）'!H15</f>
        <v>237746018</v>
      </c>
      <c r="I15" s="3">
        <f>'内訳（木造）'!I15+'内訳（非木造）'!I15</f>
        <v>238023203</v>
      </c>
      <c r="J15" s="3">
        <f>'内訳（木造）'!J15+'内訳（非木造）'!J15</f>
        <v>237710925</v>
      </c>
      <c r="K15" s="4">
        <f t="shared" si="0"/>
        <v>44290</v>
      </c>
    </row>
    <row r="16" spans="1:11" ht="15" customHeight="1">
      <c r="A16" s="22">
        <v>10</v>
      </c>
      <c r="B16" s="23" t="s">
        <v>26</v>
      </c>
      <c r="C16" s="3">
        <f>'内訳（木造）'!C16+'内訳（非木造）'!C16</f>
        <v>20672</v>
      </c>
      <c r="D16" s="3">
        <f>'内訳（木造）'!D16+'内訳（非木造）'!D16</f>
        <v>18797</v>
      </c>
      <c r="E16" s="3">
        <f>'内訳（木造）'!E16+'内訳（非木造）'!E16</f>
        <v>2889701</v>
      </c>
      <c r="F16" s="3">
        <f>'内訳（木造）'!F16+'内訳（非木造）'!F16</f>
        <v>2803745</v>
      </c>
      <c r="G16" s="3">
        <f>'内訳（木造）'!G16+'内訳（非木造）'!G16</f>
        <v>120098367</v>
      </c>
      <c r="H16" s="3">
        <f>'内訳（木造）'!H16+'内訳（非木造）'!H16</f>
        <v>119884897</v>
      </c>
      <c r="I16" s="3">
        <f>'内訳（木造）'!I16+'内訳（非木造）'!I16</f>
        <v>120056989</v>
      </c>
      <c r="J16" s="3">
        <f>'内訳（木造）'!J16+'内訳（非木造）'!J16</f>
        <v>119843520</v>
      </c>
      <c r="K16" s="4">
        <f t="shared" si="0"/>
        <v>41561</v>
      </c>
    </row>
    <row r="17" spans="1:11" ht="15" customHeight="1">
      <c r="A17" s="25">
        <v>11</v>
      </c>
      <c r="B17" s="26" t="s">
        <v>27</v>
      </c>
      <c r="C17" s="3">
        <f>'内訳（木造）'!C17+'内訳（非木造）'!C17</f>
        <v>16797</v>
      </c>
      <c r="D17" s="3">
        <f>'内訳（木造）'!D17+'内訳（非木造）'!D17</f>
        <v>15363</v>
      </c>
      <c r="E17" s="3">
        <f>'内訳（木造）'!E17+'内訳（非木造）'!E17</f>
        <v>1769154</v>
      </c>
      <c r="F17" s="3">
        <f>'内訳（木造）'!F17+'内訳（非木造）'!F17</f>
        <v>1714991</v>
      </c>
      <c r="G17" s="3">
        <f>'内訳（木造）'!G17+'内訳（非木造）'!G17</f>
        <v>81155667</v>
      </c>
      <c r="H17" s="3">
        <f>'内訳（木造）'!H17+'内訳（非木造）'!H17</f>
        <v>81048424</v>
      </c>
      <c r="I17" s="3">
        <f>'内訳（木造）'!I17+'内訳（非木造）'!I17</f>
        <v>81155667</v>
      </c>
      <c r="J17" s="3">
        <f>'内訳（木造）'!J17+'内訳（非木造）'!J17</f>
        <v>81048424</v>
      </c>
      <c r="K17" s="65">
        <f t="shared" si="0"/>
        <v>45873</v>
      </c>
    </row>
    <row r="18" spans="1:11" ht="15" customHeight="1">
      <c r="A18" s="28"/>
      <c r="B18" s="29" t="s">
        <v>65</v>
      </c>
      <c r="C18" s="67">
        <f aca="true" t="shared" si="1" ref="C18:J18">SUM(C7:C17)</f>
        <v>275333</v>
      </c>
      <c r="D18" s="67">
        <f t="shared" si="1"/>
        <v>254720</v>
      </c>
      <c r="E18" s="67">
        <f t="shared" si="1"/>
        <v>51156675</v>
      </c>
      <c r="F18" s="67">
        <f t="shared" si="1"/>
        <v>50303739</v>
      </c>
      <c r="G18" s="67">
        <f t="shared" si="1"/>
        <v>2577796623</v>
      </c>
      <c r="H18" s="67">
        <f t="shared" si="1"/>
        <v>2576106166</v>
      </c>
      <c r="I18" s="67">
        <f t="shared" si="1"/>
        <v>2576681793</v>
      </c>
      <c r="J18" s="67">
        <f t="shared" si="1"/>
        <v>2574991408</v>
      </c>
      <c r="K18" s="67">
        <f t="shared" si="0"/>
        <v>50390</v>
      </c>
    </row>
    <row r="19" spans="1:11" ht="15" customHeight="1">
      <c r="A19" s="31">
        <v>12</v>
      </c>
      <c r="B19" s="32" t="s">
        <v>28</v>
      </c>
      <c r="C19" s="3">
        <f>'内訳（木造）'!C19+'内訳（非木造）'!C19</f>
        <v>2772</v>
      </c>
      <c r="D19" s="3">
        <f>'内訳（木造）'!D19+'内訳（非木造）'!D19</f>
        <v>2255</v>
      </c>
      <c r="E19" s="3">
        <f>'内訳（木造）'!E19+'内訳（非木造）'!E19</f>
        <v>256549</v>
      </c>
      <c r="F19" s="3">
        <f>'内訳（木造）'!F19+'内訳（非木造）'!F19</f>
        <v>233813</v>
      </c>
      <c r="G19" s="3">
        <f>'内訳（木造）'!G19+'内訳（非木造）'!G19</f>
        <v>8480462</v>
      </c>
      <c r="H19" s="3">
        <f>'内訳（木造）'!H19+'内訳（非木造）'!H19</f>
        <v>8432257</v>
      </c>
      <c r="I19" s="3">
        <f>'内訳（木造）'!I19+'内訳（非木造）'!I19</f>
        <v>8480462</v>
      </c>
      <c r="J19" s="3">
        <f>'内訳（木造）'!J19+'内訳（非木造）'!J19</f>
        <v>8432257</v>
      </c>
      <c r="K19" s="66">
        <f t="shared" si="0"/>
        <v>33056</v>
      </c>
    </row>
    <row r="20" spans="1:11" ht="15" customHeight="1">
      <c r="A20" s="22">
        <v>13</v>
      </c>
      <c r="B20" s="23" t="s">
        <v>29</v>
      </c>
      <c r="C20" s="3">
        <f>'内訳（木造）'!C20+'内訳（非木造）'!C20</f>
        <v>2109</v>
      </c>
      <c r="D20" s="3">
        <f>'内訳（木造）'!D20+'内訳（非木造）'!D20</f>
        <v>1575</v>
      </c>
      <c r="E20" s="3">
        <f>'内訳（木造）'!E20+'内訳（非木造）'!E20</f>
        <v>173959</v>
      </c>
      <c r="F20" s="3">
        <f>'内訳（木造）'!F20+'内訳（非木造）'!F20</f>
        <v>152310</v>
      </c>
      <c r="G20" s="3">
        <f>'内訳（木造）'!G20+'内訳（非木造）'!G20</f>
        <v>4924090</v>
      </c>
      <c r="H20" s="3">
        <f>'内訳（木造）'!H20+'内訳（非木造）'!H20</f>
        <v>4881211</v>
      </c>
      <c r="I20" s="3">
        <f>'内訳（木造）'!I20+'内訳（非木造）'!I20</f>
        <v>4924090</v>
      </c>
      <c r="J20" s="3">
        <f>'内訳（木造）'!J20+'内訳（非木造）'!J20</f>
        <v>4881211</v>
      </c>
      <c r="K20" s="4">
        <f t="shared" si="0"/>
        <v>28306</v>
      </c>
    </row>
    <row r="21" spans="1:11" ht="15" customHeight="1">
      <c r="A21" s="22">
        <v>14</v>
      </c>
      <c r="B21" s="23" t="s">
        <v>30</v>
      </c>
      <c r="C21" s="3">
        <f>'内訳（木造）'!C21+'内訳（非木造）'!C21</f>
        <v>834</v>
      </c>
      <c r="D21" s="3">
        <f>'内訳（木造）'!D21+'内訳（非木造）'!D21</f>
        <v>632</v>
      </c>
      <c r="E21" s="3">
        <f>'内訳（木造）'!E21+'内訳（非木造）'!E21</f>
        <v>68615</v>
      </c>
      <c r="F21" s="3">
        <f>'内訳（木造）'!F21+'内訳（非木造）'!F21</f>
        <v>59139</v>
      </c>
      <c r="G21" s="3">
        <f>'内訳（木造）'!G21+'内訳（非木造）'!G21</f>
        <v>2136816</v>
      </c>
      <c r="H21" s="3">
        <f>'内訳（木造）'!H21+'内訳（非木造）'!H21</f>
        <v>2124763</v>
      </c>
      <c r="I21" s="3">
        <f>'内訳（木造）'!I21+'内訳（非木造）'!I21</f>
        <v>2136816</v>
      </c>
      <c r="J21" s="3">
        <f>'内訳（木造）'!J21+'内訳（非木造）'!J21</f>
        <v>2124763</v>
      </c>
      <c r="K21" s="4">
        <f t="shared" si="0"/>
        <v>31142</v>
      </c>
    </row>
    <row r="22" spans="1:11" ht="15" customHeight="1">
      <c r="A22" s="22">
        <v>15</v>
      </c>
      <c r="B22" s="23" t="s">
        <v>31</v>
      </c>
      <c r="C22" s="3">
        <f>'内訳（木造）'!C22+'内訳（非木造）'!C22</f>
        <v>4912</v>
      </c>
      <c r="D22" s="3">
        <f>'内訳（木造）'!D22+'内訳（非木造）'!D22</f>
        <v>3844</v>
      </c>
      <c r="E22" s="3">
        <f>'内訳（木造）'!E22+'内訳（非木造）'!E22</f>
        <v>478848</v>
      </c>
      <c r="F22" s="3">
        <f>'内訳（木造）'!F22+'内訳（非木造）'!F22</f>
        <v>430800</v>
      </c>
      <c r="G22" s="3">
        <f>'内訳（木造）'!G22+'内訳（非木造）'!G22</f>
        <v>16927731</v>
      </c>
      <c r="H22" s="3">
        <f>'内訳（木造）'!H22+'内訳（非木造）'!H22</f>
        <v>16834368</v>
      </c>
      <c r="I22" s="3">
        <f>'内訳（木造）'!I22+'内訳（非木造）'!I22</f>
        <v>16926834</v>
      </c>
      <c r="J22" s="3">
        <f>'内訳（木造）'!J22+'内訳（非木造）'!J22</f>
        <v>16833602</v>
      </c>
      <c r="K22" s="4">
        <f t="shared" si="0"/>
        <v>35351</v>
      </c>
    </row>
    <row r="23" spans="1:11" ht="15" customHeight="1">
      <c r="A23" s="22">
        <v>16</v>
      </c>
      <c r="B23" s="23" t="s">
        <v>32</v>
      </c>
      <c r="C23" s="3">
        <f>'内訳（木造）'!C23+'内訳（非木造）'!C23</f>
        <v>7660</v>
      </c>
      <c r="D23" s="3">
        <f>'内訳（木造）'!D23+'内訳（非木造）'!D23</f>
        <v>6147</v>
      </c>
      <c r="E23" s="3">
        <f>'内訳（木造）'!E23+'内訳（非木造）'!E23</f>
        <v>737817</v>
      </c>
      <c r="F23" s="3">
        <f>'内訳（木造）'!F23+'内訳（非木造）'!F23</f>
        <v>676890</v>
      </c>
      <c r="G23" s="3">
        <f>'内訳（木造）'!G23+'内訳（非木造）'!G23</f>
        <v>31058307</v>
      </c>
      <c r="H23" s="3">
        <f>'内訳（木造）'!H23+'内訳（非木造）'!H23</f>
        <v>30931256</v>
      </c>
      <c r="I23" s="3">
        <f>'内訳（木造）'!I23+'内訳（非木造）'!I23</f>
        <v>31058307</v>
      </c>
      <c r="J23" s="3">
        <f>'内訳（木造）'!J23+'内訳（非木造）'!J23</f>
        <v>30931256</v>
      </c>
      <c r="K23" s="4">
        <f t="shared" si="0"/>
        <v>42095</v>
      </c>
    </row>
    <row r="24" spans="1:11" ht="15" customHeight="1">
      <c r="A24" s="22">
        <v>17</v>
      </c>
      <c r="B24" s="23" t="s">
        <v>33</v>
      </c>
      <c r="C24" s="3">
        <f>'内訳（木造）'!C24+'内訳（非木造）'!C24</f>
        <v>5390</v>
      </c>
      <c r="D24" s="3">
        <f>'内訳（木造）'!D24+'内訳（非木造）'!D24</f>
        <v>5112</v>
      </c>
      <c r="E24" s="3">
        <f>'内訳（木造）'!E24+'内訳（非木造）'!E24</f>
        <v>980183</v>
      </c>
      <c r="F24" s="3">
        <f>'内訳（木造）'!F24+'内訳（非木造）'!F24</f>
        <v>969506</v>
      </c>
      <c r="G24" s="3">
        <f>'内訳（木造）'!G24+'内訳（非木造）'!G24</f>
        <v>57241246</v>
      </c>
      <c r="H24" s="3">
        <f>'内訳（木造）'!H24+'内訳（非木造）'!H24</f>
        <v>57213294</v>
      </c>
      <c r="I24" s="3">
        <f>'内訳（木造）'!I24+'内訳（非木造）'!I24</f>
        <v>57241246</v>
      </c>
      <c r="J24" s="3">
        <f>'内訳（木造）'!J24+'内訳（非木造）'!J24</f>
        <v>57213294</v>
      </c>
      <c r="K24" s="4">
        <f t="shared" si="0"/>
        <v>58399</v>
      </c>
    </row>
    <row r="25" spans="1:11" ht="15" customHeight="1">
      <c r="A25" s="22">
        <v>18</v>
      </c>
      <c r="B25" s="23" t="s">
        <v>34</v>
      </c>
      <c r="C25" s="3">
        <f>'内訳（木造）'!C25+'内訳（非木造）'!C25</f>
        <v>2146</v>
      </c>
      <c r="D25" s="3">
        <f>'内訳（木造）'!D25+'内訳（非木造）'!D25</f>
        <v>1998</v>
      </c>
      <c r="E25" s="3">
        <f>'内訳（木造）'!E25+'内訳（非木造）'!E25</f>
        <v>259932</v>
      </c>
      <c r="F25" s="3">
        <f>'内訳（木造）'!F25+'内訳（非木造）'!F25</f>
        <v>253446</v>
      </c>
      <c r="G25" s="3">
        <f>'内訳（木造）'!G25+'内訳（非木造）'!G25</f>
        <v>11185111</v>
      </c>
      <c r="H25" s="3">
        <f>'内訳（木造）'!H25+'内訳（非木造）'!H25</f>
        <v>11171744</v>
      </c>
      <c r="I25" s="3">
        <f>'内訳（木造）'!I25+'内訳（非木造）'!I25</f>
        <v>11185111</v>
      </c>
      <c r="J25" s="3">
        <f>'内訳（木造）'!J25+'内訳（非木造）'!J25</f>
        <v>11171744</v>
      </c>
      <c r="K25" s="4">
        <f t="shared" si="0"/>
        <v>43031</v>
      </c>
    </row>
    <row r="26" spans="1:11" ht="15" customHeight="1">
      <c r="A26" s="22">
        <v>19</v>
      </c>
      <c r="B26" s="23" t="s">
        <v>35</v>
      </c>
      <c r="C26" s="3">
        <f>'内訳（木造）'!C26+'内訳（非木造）'!C26</f>
        <v>4544</v>
      </c>
      <c r="D26" s="3">
        <f>'内訳（木造）'!D26+'内訳（非木造）'!D26</f>
        <v>4145</v>
      </c>
      <c r="E26" s="3">
        <f>'内訳（木造）'!E26+'内訳（非木造）'!E26</f>
        <v>591420</v>
      </c>
      <c r="F26" s="3">
        <f>'内訳（木造）'!F26+'内訳（非木造）'!F26</f>
        <v>575095</v>
      </c>
      <c r="G26" s="3">
        <f>'内訳（木造）'!G26+'内訳（非木造）'!G26</f>
        <v>23907227</v>
      </c>
      <c r="H26" s="3">
        <f>'内訳（木造）'!H26+'内訳（非木造）'!H26</f>
        <v>23870032</v>
      </c>
      <c r="I26" s="3">
        <f>'内訳（木造）'!I26+'内訳（非木造）'!I26</f>
        <v>23907227</v>
      </c>
      <c r="J26" s="3">
        <f>'内訳（木造）'!J26+'内訳（非木造）'!J26</f>
        <v>23870032</v>
      </c>
      <c r="K26" s="4">
        <f t="shared" si="0"/>
        <v>40423</v>
      </c>
    </row>
    <row r="27" spans="1:11" ht="15" customHeight="1">
      <c r="A27" s="22">
        <v>20</v>
      </c>
      <c r="B27" s="23" t="s">
        <v>36</v>
      </c>
      <c r="C27" s="3">
        <f>'内訳（木造）'!C27+'内訳（非木造）'!C27</f>
        <v>2794</v>
      </c>
      <c r="D27" s="3">
        <f>'内訳（木造）'!D27+'内訳（非木造）'!D27</f>
        <v>2219</v>
      </c>
      <c r="E27" s="3">
        <f>'内訳（木造）'!E27+'内訳（非木造）'!E27</f>
        <v>237962</v>
      </c>
      <c r="F27" s="3">
        <f>'内訳（木造）'!F27+'内訳（非木造）'!F27</f>
        <v>217634</v>
      </c>
      <c r="G27" s="3">
        <f>'内訳（木造）'!G27+'内訳（非木造）'!G27</f>
        <v>7388366</v>
      </c>
      <c r="H27" s="3">
        <f>'内訳（木造）'!H27+'内訳（非木造）'!H27</f>
        <v>7360774</v>
      </c>
      <c r="I27" s="3">
        <f>'内訳（木造）'!I27+'内訳（非木造）'!I27</f>
        <v>7388366</v>
      </c>
      <c r="J27" s="3">
        <f>'内訳（木造）'!J27+'内訳（非木造）'!J27</f>
        <v>7360774</v>
      </c>
      <c r="K27" s="4">
        <f t="shared" si="0"/>
        <v>31049</v>
      </c>
    </row>
    <row r="28" spans="1:11" ht="15" customHeight="1">
      <c r="A28" s="22">
        <v>21</v>
      </c>
      <c r="B28" s="23" t="s">
        <v>37</v>
      </c>
      <c r="C28" s="3">
        <f>'内訳（木造）'!C28+'内訳（非木造）'!C28</f>
        <v>12691</v>
      </c>
      <c r="D28" s="3">
        <f>'内訳（木造）'!D28+'内訳（非木造）'!D28</f>
        <v>11278</v>
      </c>
      <c r="E28" s="3">
        <f>'内訳（木造）'!E28+'内訳（非木造）'!E28</f>
        <v>1921450</v>
      </c>
      <c r="F28" s="3">
        <f>'内訳（木造）'!F28+'内訳（非木造）'!F28</f>
        <v>1844113</v>
      </c>
      <c r="G28" s="3">
        <f>'内訳（木造）'!G28+'内訳（非木造）'!G28</f>
        <v>93114922</v>
      </c>
      <c r="H28" s="3">
        <f>'内訳（木造）'!H28+'内訳（非木造）'!H28</f>
        <v>92979364</v>
      </c>
      <c r="I28" s="3">
        <f>'内訳（木造）'!I28+'内訳（非木造）'!I28</f>
        <v>93114922</v>
      </c>
      <c r="J28" s="3">
        <f>'内訳（木造）'!J28+'内訳（非木造）'!J28</f>
        <v>92979364</v>
      </c>
      <c r="K28" s="4">
        <f t="shared" si="0"/>
        <v>48461</v>
      </c>
    </row>
    <row r="29" spans="1:11" ht="15" customHeight="1">
      <c r="A29" s="22">
        <v>22</v>
      </c>
      <c r="B29" s="23" t="s">
        <v>38</v>
      </c>
      <c r="C29" s="3">
        <f>'内訳（木造）'!C29+'内訳（非木造）'!C29</f>
        <v>3924</v>
      </c>
      <c r="D29" s="3">
        <f>'内訳（木造）'!D29+'内訳（非木造）'!D29</f>
        <v>3529</v>
      </c>
      <c r="E29" s="3">
        <f>'内訳（木造）'!E29+'内訳（非木造）'!E29</f>
        <v>579508</v>
      </c>
      <c r="F29" s="3">
        <f>'内訳（木造）'!F29+'内訳（非木造）'!F29</f>
        <v>563433</v>
      </c>
      <c r="G29" s="3">
        <f>'内訳（木造）'!G29+'内訳（非木造）'!G29</f>
        <v>23784567</v>
      </c>
      <c r="H29" s="3">
        <f>'内訳（木造）'!H29+'内訳（非木造）'!H29</f>
        <v>23746677</v>
      </c>
      <c r="I29" s="3">
        <f>'内訳（木造）'!I29+'内訳（非木造）'!I29</f>
        <v>23768017</v>
      </c>
      <c r="J29" s="3">
        <f>'内訳（木造）'!J29+'内訳（非木造）'!J29</f>
        <v>23730127</v>
      </c>
      <c r="K29" s="4">
        <f t="shared" si="0"/>
        <v>41043</v>
      </c>
    </row>
    <row r="30" spans="1:11" ht="15" customHeight="1">
      <c r="A30" s="34">
        <v>23</v>
      </c>
      <c r="B30" s="23" t="s">
        <v>39</v>
      </c>
      <c r="C30" s="3">
        <f>'内訳（木造）'!C30+'内訳（非木造）'!C30</f>
        <v>7388</v>
      </c>
      <c r="D30" s="3">
        <f>'内訳（木造）'!D30+'内訳（非木造）'!D30</f>
        <v>6946</v>
      </c>
      <c r="E30" s="3">
        <f>'内訳（木造）'!E30+'内訳（非木造）'!E30</f>
        <v>1776161</v>
      </c>
      <c r="F30" s="3">
        <f>'内訳（木造）'!F30+'内訳（非木造）'!F30</f>
        <v>1757224</v>
      </c>
      <c r="G30" s="3">
        <f>'内訳（木造）'!G30+'内訳（非木造）'!G30</f>
        <v>99419599</v>
      </c>
      <c r="H30" s="3">
        <f>'内訳（木造）'!H30+'内訳（非木造）'!H30</f>
        <v>99385245</v>
      </c>
      <c r="I30" s="3">
        <f>'内訳（木造）'!I30+'内訳（非木造）'!I30</f>
        <v>99419599</v>
      </c>
      <c r="J30" s="3">
        <f>'内訳（木造）'!J30+'内訳（非木造）'!J30</f>
        <v>99385245</v>
      </c>
      <c r="K30" s="4">
        <f t="shared" si="0"/>
        <v>55974</v>
      </c>
    </row>
    <row r="31" spans="1:11" ht="15" customHeight="1">
      <c r="A31" s="22">
        <v>24</v>
      </c>
      <c r="B31" s="23" t="s">
        <v>40</v>
      </c>
      <c r="C31" s="3">
        <f>'内訳（木造）'!C31+'内訳（非木造）'!C31</f>
        <v>6142</v>
      </c>
      <c r="D31" s="3">
        <f>'内訳（木造）'!D31+'内訳（非木造）'!D31</f>
        <v>5852</v>
      </c>
      <c r="E31" s="3">
        <f>'内訳（木造）'!E31+'内訳（非木造）'!E31</f>
        <v>1025234</v>
      </c>
      <c r="F31" s="3">
        <f>'内訳（木造）'!F31+'内訳（非木造）'!F31</f>
        <v>1012882</v>
      </c>
      <c r="G31" s="3">
        <f>'内訳（木造）'!G31+'内訳（非木造）'!G31</f>
        <v>57169203</v>
      </c>
      <c r="H31" s="3">
        <f>'内訳（木造）'!H31+'内訳（非木造）'!H31</f>
        <v>57142206</v>
      </c>
      <c r="I31" s="3">
        <f>'内訳（木造）'!I31+'内訳（非木造）'!I31</f>
        <v>57169203</v>
      </c>
      <c r="J31" s="3">
        <f>'内訳（木造）'!J31+'内訳（非木造）'!J31</f>
        <v>57142206</v>
      </c>
      <c r="K31" s="4">
        <f t="shared" si="0"/>
        <v>55762</v>
      </c>
    </row>
    <row r="32" spans="1:11" ht="15" customHeight="1">
      <c r="A32" s="22">
        <v>25</v>
      </c>
      <c r="B32" s="23" t="s">
        <v>41</v>
      </c>
      <c r="C32" s="3">
        <f>'内訳（木造）'!C32+'内訳（非木造）'!C32</f>
        <v>5975</v>
      </c>
      <c r="D32" s="3">
        <f>'内訳（木造）'!D32+'内訳（非木造）'!D32</f>
        <v>5729</v>
      </c>
      <c r="E32" s="3">
        <f>'内訳（木造）'!E32+'内訳（非木造）'!E32</f>
        <v>894000</v>
      </c>
      <c r="F32" s="3">
        <f>'内訳（木造）'!F32+'内訳（非木造）'!F32</f>
        <v>885046</v>
      </c>
      <c r="G32" s="3">
        <f>'内訳（木造）'!G32+'内訳（非木造）'!G32</f>
        <v>45150847</v>
      </c>
      <c r="H32" s="3">
        <f>'内訳（木造）'!H32+'内訳（非木造）'!H32</f>
        <v>45130677</v>
      </c>
      <c r="I32" s="3">
        <f>'内訳（木造）'!I32+'内訳（非木造）'!I32</f>
        <v>45150846</v>
      </c>
      <c r="J32" s="3">
        <f>'内訳（木造）'!J32+'内訳（非木造）'!J32</f>
        <v>45130677</v>
      </c>
      <c r="K32" s="4">
        <f t="shared" si="0"/>
        <v>50504</v>
      </c>
    </row>
    <row r="33" spans="1:11" ht="15" customHeight="1">
      <c r="A33" s="22">
        <v>26</v>
      </c>
      <c r="B33" s="23" t="s">
        <v>42</v>
      </c>
      <c r="C33" s="3">
        <f>'内訳（木造）'!C33+'内訳（非木造）'!C33</f>
        <v>10655</v>
      </c>
      <c r="D33" s="3">
        <f>'内訳（木造）'!D33+'内訳（非木造）'!D33</f>
        <v>10336</v>
      </c>
      <c r="E33" s="3">
        <f>'内訳（木造）'!E33+'内訳（非木造）'!E33</f>
        <v>1554739</v>
      </c>
      <c r="F33" s="3">
        <f>'内訳（木造）'!F33+'内訳（非木造）'!F33</f>
        <v>1544504</v>
      </c>
      <c r="G33" s="3">
        <f>'内訳（木造）'!G33+'内訳（非木造）'!G33</f>
        <v>68791670</v>
      </c>
      <c r="H33" s="3">
        <f>'内訳（木造）'!H33+'内訳（非木造）'!H33</f>
        <v>68765277</v>
      </c>
      <c r="I33" s="3">
        <f>'内訳（木造）'!I33+'内訳（非木造）'!I33</f>
        <v>68791670</v>
      </c>
      <c r="J33" s="3">
        <f>'内訳（木造）'!J33+'内訳（非木造）'!J33</f>
        <v>68765277</v>
      </c>
      <c r="K33" s="4">
        <f t="shared" si="0"/>
        <v>44246</v>
      </c>
    </row>
    <row r="34" spans="1:11" ht="15" customHeight="1">
      <c r="A34" s="22">
        <v>27</v>
      </c>
      <c r="B34" s="23" t="s">
        <v>43</v>
      </c>
      <c r="C34" s="3">
        <f>'内訳（木造）'!C34+'内訳（非木造）'!C34</f>
        <v>4670</v>
      </c>
      <c r="D34" s="3">
        <f>'内訳（木造）'!D34+'内訳（非木造）'!D34</f>
        <v>4472</v>
      </c>
      <c r="E34" s="3">
        <f>'内訳（木造）'!E34+'内訳（非木造）'!E34</f>
        <v>764262</v>
      </c>
      <c r="F34" s="3">
        <f>'内訳（木造）'!F34+'内訳（非木造）'!F34</f>
        <v>756151</v>
      </c>
      <c r="G34" s="3">
        <f>'内訳（木造）'!G34+'内訳（非木造）'!G34</f>
        <v>38181567</v>
      </c>
      <c r="H34" s="3">
        <f>'内訳（木造）'!H34+'内訳（非木造）'!H34</f>
        <v>38163859</v>
      </c>
      <c r="I34" s="3">
        <f>'内訳（木造）'!I34+'内訳（非木造）'!I34</f>
        <v>38177752</v>
      </c>
      <c r="J34" s="3">
        <f>'内訳（木造）'!J34+'内訳（非木造）'!J34</f>
        <v>38160044</v>
      </c>
      <c r="K34" s="4">
        <f t="shared" si="0"/>
        <v>49959</v>
      </c>
    </row>
    <row r="35" spans="1:11" ht="15" customHeight="1">
      <c r="A35" s="22">
        <v>28</v>
      </c>
      <c r="B35" s="23" t="s">
        <v>44</v>
      </c>
      <c r="C35" s="3">
        <f>'内訳（木造）'!C35+'内訳（非木造）'!C35</f>
        <v>8690</v>
      </c>
      <c r="D35" s="3">
        <f>'内訳（木造）'!D35+'内訳（非木造）'!D35</f>
        <v>8406</v>
      </c>
      <c r="E35" s="3">
        <f>'内訳（木造）'!E35+'内訳（非木造）'!E35</f>
        <v>1588978</v>
      </c>
      <c r="F35" s="3">
        <f>'内訳（木造）'!F35+'内訳（非木造）'!F35</f>
        <v>1579334</v>
      </c>
      <c r="G35" s="3">
        <f>'内訳（木造）'!G35+'内訳（非木造）'!G35</f>
        <v>82821655</v>
      </c>
      <c r="H35" s="3">
        <f>'内訳（木造）'!H35+'内訳（非木造）'!H35</f>
        <v>82796255</v>
      </c>
      <c r="I35" s="3">
        <f>'内訳（木造）'!I35+'内訳（非木造）'!I35</f>
        <v>82821655</v>
      </c>
      <c r="J35" s="3">
        <f>'内訳（木造）'!J35+'内訳（非木造）'!J35</f>
        <v>82796255</v>
      </c>
      <c r="K35" s="4">
        <f t="shared" si="0"/>
        <v>52123</v>
      </c>
    </row>
    <row r="36" spans="1:11" ht="15" customHeight="1">
      <c r="A36" s="22">
        <v>29</v>
      </c>
      <c r="B36" s="23" t="s">
        <v>45</v>
      </c>
      <c r="C36" s="3">
        <f>'内訳（木造）'!C36+'内訳（非木造）'!C36</f>
        <v>394</v>
      </c>
      <c r="D36" s="3">
        <f>'内訳（木造）'!D36+'内訳（非木造）'!D36</f>
        <v>327</v>
      </c>
      <c r="E36" s="3">
        <f>'内訳（木造）'!E36+'内訳（非木造）'!E36</f>
        <v>32404</v>
      </c>
      <c r="F36" s="3">
        <f>'内訳（木造）'!F36+'内訳（非木造）'!F36</f>
        <v>29760</v>
      </c>
      <c r="G36" s="3">
        <f>'内訳（木造）'!G36+'内訳（非木造）'!G36</f>
        <v>1130186</v>
      </c>
      <c r="H36" s="3">
        <f>'内訳（木造）'!H36+'内訳（非木造）'!H36</f>
        <v>1127841</v>
      </c>
      <c r="I36" s="3">
        <f>'内訳（木造）'!I36+'内訳（非木造）'!I36</f>
        <v>1130186</v>
      </c>
      <c r="J36" s="3">
        <f>'内訳（木造）'!J36+'内訳（非木造）'!J36</f>
        <v>1127841</v>
      </c>
      <c r="K36" s="4">
        <f t="shared" si="0"/>
        <v>34878</v>
      </c>
    </row>
    <row r="37" spans="1:11" ht="15" customHeight="1">
      <c r="A37" s="25">
        <v>30</v>
      </c>
      <c r="B37" s="26" t="s">
        <v>46</v>
      </c>
      <c r="C37" s="3">
        <f>'内訳（木造）'!C37+'内訳（非木造）'!C37</f>
        <v>453</v>
      </c>
      <c r="D37" s="3">
        <f>'内訳（木造）'!D37+'内訳（非木造）'!D37</f>
        <v>330</v>
      </c>
      <c r="E37" s="3">
        <f>'内訳（木造）'!E37+'内訳（非木造）'!E37</f>
        <v>45827</v>
      </c>
      <c r="F37" s="3">
        <f>'内訳（木造）'!F37+'内訳（非木造）'!F37</f>
        <v>41461</v>
      </c>
      <c r="G37" s="3">
        <f>'内訳（木造）'!G37+'内訳（非木造）'!G37</f>
        <v>1929225</v>
      </c>
      <c r="H37" s="3">
        <f>'内訳（木造）'!H37+'内訳（非木造）'!H37</f>
        <v>1899183</v>
      </c>
      <c r="I37" s="3">
        <f>'内訳（木造）'!I37+'内訳（非木造）'!I37</f>
        <v>1929225</v>
      </c>
      <c r="J37" s="3">
        <f>'内訳（木造）'!J37+'内訳（非木造）'!J37</f>
        <v>1899183</v>
      </c>
      <c r="K37" s="4">
        <f t="shared" si="0"/>
        <v>42098</v>
      </c>
    </row>
    <row r="38" spans="1:11" ht="15" customHeight="1">
      <c r="A38" s="25">
        <v>31</v>
      </c>
      <c r="B38" s="26" t="s">
        <v>47</v>
      </c>
      <c r="C38" s="3">
        <f>'内訳（木造）'!C38+'内訳（非木造）'!C38</f>
        <v>612</v>
      </c>
      <c r="D38" s="3">
        <f>'内訳（木造）'!D38+'内訳（非木造）'!D38</f>
        <v>434</v>
      </c>
      <c r="E38" s="3">
        <f>'内訳（木造）'!E38+'内訳（非木造）'!E38</f>
        <v>36944</v>
      </c>
      <c r="F38" s="3">
        <f>'内訳（木造）'!F38+'内訳（非木造）'!F38</f>
        <v>30622</v>
      </c>
      <c r="G38" s="3">
        <f>'内訳（木造）'!G38+'内訳（非木造）'!G38</f>
        <v>1239147</v>
      </c>
      <c r="H38" s="3">
        <f>'内訳（木造）'!H38+'内訳（非木造）'!H38</f>
        <v>1233518</v>
      </c>
      <c r="I38" s="3">
        <f>'内訳（木造）'!I38+'内訳（非木造）'!I38</f>
        <v>1239147</v>
      </c>
      <c r="J38" s="3">
        <f>'内訳（木造）'!J38+'内訳（非木造）'!J38</f>
        <v>1233518</v>
      </c>
      <c r="K38" s="4">
        <f t="shared" si="0"/>
        <v>33541</v>
      </c>
    </row>
    <row r="39" spans="1:11" ht="15" customHeight="1">
      <c r="A39" s="22">
        <v>32</v>
      </c>
      <c r="B39" s="23" t="s">
        <v>48</v>
      </c>
      <c r="C39" s="3">
        <f>'内訳（木造）'!C39+'内訳（非木造）'!C39</f>
        <v>255</v>
      </c>
      <c r="D39" s="3">
        <f>'内訳（木造）'!D39+'内訳（非木造）'!D39</f>
        <v>171</v>
      </c>
      <c r="E39" s="3">
        <f>'内訳（木造）'!E39+'内訳（非木造）'!E39</f>
        <v>15388</v>
      </c>
      <c r="F39" s="3">
        <f>'内訳（木造）'!F39+'内訳（非木造）'!F39</f>
        <v>11602</v>
      </c>
      <c r="G39" s="3">
        <f>'内訳（木造）'!G39+'内訳（非木造）'!G39</f>
        <v>335066</v>
      </c>
      <c r="H39" s="3">
        <f>'内訳（木造）'!H39+'内訳（非木造）'!H39</f>
        <v>326994</v>
      </c>
      <c r="I39" s="3">
        <f>'内訳（木造）'!I39+'内訳（非木造）'!I39</f>
        <v>335066</v>
      </c>
      <c r="J39" s="3">
        <f>'内訳（木造）'!J39+'内訳（非木造）'!J39</f>
        <v>326994</v>
      </c>
      <c r="K39" s="4">
        <f t="shared" si="0"/>
        <v>21774</v>
      </c>
    </row>
    <row r="40" spans="1:11" ht="15" customHeight="1">
      <c r="A40" s="31">
        <v>33</v>
      </c>
      <c r="B40" s="32" t="s">
        <v>49</v>
      </c>
      <c r="C40" s="3">
        <f>'内訳（木造）'!C40+'内訳（非木造）'!C40</f>
        <v>799</v>
      </c>
      <c r="D40" s="3">
        <f>'内訳（木造）'!D40+'内訳（非木造）'!D40</f>
        <v>618</v>
      </c>
      <c r="E40" s="3">
        <f>'内訳（木造）'!E40+'内訳（非木造）'!E40</f>
        <v>71481</v>
      </c>
      <c r="F40" s="3">
        <f>'内訳（木造）'!F40+'内訳（非木造）'!F40</f>
        <v>63379</v>
      </c>
      <c r="G40" s="3">
        <f>'内訳（木造）'!G40+'内訳（非木造）'!G40</f>
        <v>1200400</v>
      </c>
      <c r="H40" s="3">
        <f>'内訳（木造）'!H40+'内訳（非木造）'!H40</f>
        <v>1191879</v>
      </c>
      <c r="I40" s="3">
        <f>'内訳（木造）'!I40+'内訳（非木造）'!I40</f>
        <v>1200400</v>
      </c>
      <c r="J40" s="3">
        <f>'内訳（木造）'!J40+'内訳（非木造）'!J40</f>
        <v>1191879</v>
      </c>
      <c r="K40" s="4">
        <f t="shared" si="0"/>
        <v>16793</v>
      </c>
    </row>
    <row r="41" spans="1:11" ht="15" customHeight="1">
      <c r="A41" s="22">
        <v>34</v>
      </c>
      <c r="B41" s="23" t="s">
        <v>50</v>
      </c>
      <c r="C41" s="3">
        <f>'内訳（木造）'!C41+'内訳（非木造）'!C41</f>
        <v>373</v>
      </c>
      <c r="D41" s="3">
        <f>'内訳（木造）'!D41+'内訳（非木造）'!D41</f>
        <v>323</v>
      </c>
      <c r="E41" s="3">
        <f>'内訳（木造）'!E41+'内訳（非木造）'!E41</f>
        <v>33078</v>
      </c>
      <c r="F41" s="3">
        <f>'内訳（木造）'!F41+'内訳（非木造）'!F41</f>
        <v>30520</v>
      </c>
      <c r="G41" s="3">
        <f>'内訳（木造）'!G41+'内訳（非木造）'!G41</f>
        <v>479156</v>
      </c>
      <c r="H41" s="3">
        <f>'内訳（木造）'!H41+'内訳（非木造）'!H41</f>
        <v>477018</v>
      </c>
      <c r="I41" s="3">
        <f>'内訳（木造）'!I41+'内訳（非木造）'!I41</f>
        <v>478779</v>
      </c>
      <c r="J41" s="3">
        <f>'内訳（木造）'!J41+'内訳（非木造）'!J41</f>
        <v>476641</v>
      </c>
      <c r="K41" s="4">
        <f t="shared" si="0"/>
        <v>14486</v>
      </c>
    </row>
    <row r="42" spans="1:11" ht="15" customHeight="1">
      <c r="A42" s="22">
        <v>35</v>
      </c>
      <c r="B42" s="23" t="s">
        <v>51</v>
      </c>
      <c r="C42" s="3">
        <f>'内訳（木造）'!C42+'内訳（非木造）'!C42</f>
        <v>546</v>
      </c>
      <c r="D42" s="3">
        <f>'内訳（木造）'!D42+'内訳（非木造）'!D42</f>
        <v>317</v>
      </c>
      <c r="E42" s="3">
        <f>'内訳（木造）'!E42+'内訳（非木造）'!E42</f>
        <v>45474</v>
      </c>
      <c r="F42" s="3">
        <f>'内訳（木造）'!F42+'内訳（非木造）'!F42</f>
        <v>32972</v>
      </c>
      <c r="G42" s="3">
        <f>'内訳（木造）'!G42+'内訳（非木造）'!G42</f>
        <v>1043047</v>
      </c>
      <c r="H42" s="3">
        <f>'内訳（木造）'!H42+'内訳（非木造）'!H42</f>
        <v>1021547</v>
      </c>
      <c r="I42" s="3">
        <f>'内訳（木造）'!I42+'内訳（非木造）'!I42</f>
        <v>1043047</v>
      </c>
      <c r="J42" s="3">
        <f>'内訳（木造）'!J42+'内訳（非木造）'!J42</f>
        <v>1021547</v>
      </c>
      <c r="K42" s="4">
        <f t="shared" si="0"/>
        <v>22937</v>
      </c>
    </row>
    <row r="43" spans="1:11" ht="15" customHeight="1">
      <c r="A43" s="22">
        <v>36</v>
      </c>
      <c r="B43" s="23" t="s">
        <v>52</v>
      </c>
      <c r="C43" s="3">
        <f>'内訳（木造）'!C43+'内訳（非木造）'!C43</f>
        <v>810</v>
      </c>
      <c r="D43" s="3">
        <f>'内訳（木造）'!D43+'内訳（非木造）'!D43</f>
        <v>604</v>
      </c>
      <c r="E43" s="3">
        <f>'内訳（木造）'!E43+'内訳（非木造）'!E43</f>
        <v>73668</v>
      </c>
      <c r="F43" s="3">
        <f>'内訳（木造）'!F43+'内訳（非木造）'!F43</f>
        <v>62787</v>
      </c>
      <c r="G43" s="3">
        <f>'内訳（木造）'!G43+'内訳（非木造）'!G43</f>
        <v>1848065</v>
      </c>
      <c r="H43" s="3">
        <f>'内訳（木造）'!H43+'内訳（非木造）'!H43</f>
        <v>1826855</v>
      </c>
      <c r="I43" s="3">
        <f>'内訳（木造）'!I43+'内訳（非木造）'!I43</f>
        <v>1848064</v>
      </c>
      <c r="J43" s="3">
        <f>'内訳（木造）'!J43+'内訳（非木造）'!J43</f>
        <v>1826855</v>
      </c>
      <c r="K43" s="4">
        <f t="shared" si="0"/>
        <v>25086</v>
      </c>
    </row>
    <row r="44" spans="1:11" ht="15" customHeight="1">
      <c r="A44" s="22">
        <v>37</v>
      </c>
      <c r="B44" s="23" t="s">
        <v>53</v>
      </c>
      <c r="C44" s="3">
        <f>'内訳（木造）'!C44+'内訳（非木造）'!C44</f>
        <v>3527</v>
      </c>
      <c r="D44" s="3">
        <f>'内訳（木造）'!D44+'内訳（非木造）'!D44</f>
        <v>2462</v>
      </c>
      <c r="E44" s="3">
        <f>'内訳（木造）'!E44+'内訳（非木造）'!E44</f>
        <v>393739</v>
      </c>
      <c r="F44" s="3">
        <f>'内訳（木造）'!F44+'内訳（非木造）'!F44</f>
        <v>340353</v>
      </c>
      <c r="G44" s="3">
        <f>'内訳（木造）'!G44+'内訳（非木造）'!G44</f>
        <v>13572083</v>
      </c>
      <c r="H44" s="3">
        <f>'内訳（木造）'!H44+'内訳（非木造）'!H44</f>
        <v>13191546</v>
      </c>
      <c r="I44" s="3">
        <f>'内訳（木造）'!I44+'内訳（非木造）'!I44</f>
        <v>13245883</v>
      </c>
      <c r="J44" s="3">
        <f>'内訳（木造）'!J44+'内訳（非木造）'!J44</f>
        <v>13189674</v>
      </c>
      <c r="K44" s="4">
        <f t="shared" si="0"/>
        <v>34470</v>
      </c>
    </row>
    <row r="45" spans="1:11" ht="15" customHeight="1">
      <c r="A45" s="22">
        <v>38</v>
      </c>
      <c r="B45" s="23" t="s">
        <v>54</v>
      </c>
      <c r="C45" s="3">
        <f>'内訳（木造）'!C45+'内訳（非木造）'!C45</f>
        <v>8503</v>
      </c>
      <c r="D45" s="3">
        <f>'内訳（木造）'!D45+'内訳（非木造）'!D45</f>
        <v>7939</v>
      </c>
      <c r="E45" s="3">
        <f>'内訳（木造）'!E45+'内訳（非木造）'!E45</f>
        <v>1157657</v>
      </c>
      <c r="F45" s="3">
        <f>'内訳（木造）'!F45+'内訳（非木造）'!F45</f>
        <v>1135415</v>
      </c>
      <c r="G45" s="3">
        <f>'内訳（木造）'!G45+'内訳（非木造）'!G45</f>
        <v>55340850</v>
      </c>
      <c r="H45" s="3">
        <f>'内訳（木造）'!H45+'内訳（非木造）'!H45</f>
        <v>55301770</v>
      </c>
      <c r="I45" s="3">
        <f>'内訳（木造）'!I45+'内訳（非木造）'!I45</f>
        <v>55340850</v>
      </c>
      <c r="J45" s="3">
        <f>'内訳（木造）'!J45+'内訳（非木造）'!J45</f>
        <v>55301770</v>
      </c>
      <c r="K45" s="4">
        <f t="shared" si="0"/>
        <v>47804</v>
      </c>
    </row>
    <row r="46" spans="1:11" ht="15" customHeight="1">
      <c r="A46" s="22">
        <v>39</v>
      </c>
      <c r="B46" s="23" t="s">
        <v>55</v>
      </c>
      <c r="C46" s="3">
        <f>'内訳（木造）'!C46+'内訳（非木造）'!C46</f>
        <v>640</v>
      </c>
      <c r="D46" s="3">
        <f>'内訳（木造）'!D46+'内訳（非木造）'!D46</f>
        <v>577</v>
      </c>
      <c r="E46" s="3">
        <f>'内訳（木造）'!E46+'内訳（非木造）'!E46</f>
        <v>51285</v>
      </c>
      <c r="F46" s="3">
        <f>'内訳（木造）'!F46+'内訳（非木造）'!F46</f>
        <v>48826</v>
      </c>
      <c r="G46" s="3">
        <f>'内訳（木造）'!G46+'内訳（非木造）'!G46</f>
        <v>1650844</v>
      </c>
      <c r="H46" s="3">
        <f>'内訳（木造）'!H46+'内訳（非木造）'!H46</f>
        <v>1643153</v>
      </c>
      <c r="I46" s="3">
        <f>'内訳（木造）'!I46+'内訳（非木造）'!I46</f>
        <v>1650844</v>
      </c>
      <c r="J46" s="3">
        <f>'内訳（木造）'!J46+'内訳（非木造）'!J46</f>
        <v>1643153</v>
      </c>
      <c r="K46" s="4">
        <f t="shared" si="0"/>
        <v>32190</v>
      </c>
    </row>
    <row r="47" spans="1:11" ht="15" customHeight="1">
      <c r="A47" s="22">
        <v>40</v>
      </c>
      <c r="B47" s="23" t="s">
        <v>56</v>
      </c>
      <c r="C47" s="3">
        <f>'内訳（木造）'!C47+'内訳（非木造）'!C47</f>
        <v>2974</v>
      </c>
      <c r="D47" s="3">
        <f>'内訳（木造）'!D47+'内訳（非木造）'!D47</f>
        <v>2764</v>
      </c>
      <c r="E47" s="3">
        <f>'内訳（木造）'!E47+'内訳（非木造）'!E47</f>
        <v>269847</v>
      </c>
      <c r="F47" s="3">
        <f>'内訳（木造）'!F47+'内訳（非木造）'!F47</f>
        <v>260401</v>
      </c>
      <c r="G47" s="3">
        <f>'内訳（木造）'!G47+'内訳（非木造）'!G47</f>
        <v>11302940</v>
      </c>
      <c r="H47" s="3">
        <f>'内訳（木造）'!H47+'内訳（非木造）'!H47</f>
        <v>11280982</v>
      </c>
      <c r="I47" s="3">
        <f>'内訳（木造）'!I47+'内訳（非木造）'!I47</f>
        <v>11302651</v>
      </c>
      <c r="J47" s="3">
        <f>'内訳（木造）'!J47+'内訳（非木造）'!J47</f>
        <v>11280694</v>
      </c>
      <c r="K47" s="4">
        <f t="shared" si="0"/>
        <v>41886</v>
      </c>
    </row>
    <row r="48" spans="1:11" ht="15" customHeight="1">
      <c r="A48" s="25">
        <v>41</v>
      </c>
      <c r="B48" s="26" t="s">
        <v>57</v>
      </c>
      <c r="C48" s="3">
        <f>'内訳（木造）'!C48+'内訳（非木造）'!C48</f>
        <v>682</v>
      </c>
      <c r="D48" s="3">
        <f>'内訳（木造）'!D48+'内訳（非木造）'!D48</f>
        <v>595</v>
      </c>
      <c r="E48" s="3">
        <f>'内訳（木造）'!E48+'内訳（非木造）'!E48</f>
        <v>95373</v>
      </c>
      <c r="F48" s="3">
        <f>'内訳（木造）'!F48+'内訳（非木造）'!F48</f>
        <v>90356</v>
      </c>
      <c r="G48" s="3">
        <f>'内訳（木造）'!G48+'内訳（非木造）'!G48</f>
        <v>2879555</v>
      </c>
      <c r="H48" s="3">
        <f>'内訳（木造）'!H48+'内訳（非木造）'!H48</f>
        <v>2868795</v>
      </c>
      <c r="I48" s="3">
        <f>'内訳（木造）'!I48+'内訳（非木造）'!I48</f>
        <v>2878618</v>
      </c>
      <c r="J48" s="3">
        <f>'内訳（木造）'!J48+'内訳（非木造）'!J48</f>
        <v>2867858</v>
      </c>
      <c r="K48" s="65">
        <f t="shared" si="0"/>
        <v>30193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113864</v>
      </c>
      <c r="D49" s="67">
        <f t="shared" si="2"/>
        <v>101936</v>
      </c>
      <c r="E49" s="67">
        <f t="shared" si="2"/>
        <v>16211782</v>
      </c>
      <c r="F49" s="67">
        <f t="shared" si="2"/>
        <v>15689774</v>
      </c>
      <c r="G49" s="67">
        <f t="shared" si="2"/>
        <v>765633950</v>
      </c>
      <c r="H49" s="67">
        <f t="shared" si="2"/>
        <v>764320340</v>
      </c>
      <c r="I49" s="67">
        <f t="shared" si="2"/>
        <v>765284883</v>
      </c>
      <c r="J49" s="67">
        <f t="shared" si="2"/>
        <v>764295735</v>
      </c>
      <c r="K49" s="67">
        <f t="shared" si="0"/>
        <v>47227</v>
      </c>
    </row>
    <row r="50" spans="1:11" s="6" customFormat="1" ht="15" customHeight="1">
      <c r="A50" s="36"/>
      <c r="B50" s="37" t="s">
        <v>67</v>
      </c>
      <c r="C50" s="68">
        <f aca="true" t="shared" si="3" ref="C50:J50">C18+C49</f>
        <v>389197</v>
      </c>
      <c r="D50" s="68">
        <f t="shared" si="3"/>
        <v>356656</v>
      </c>
      <c r="E50" s="68">
        <f t="shared" si="3"/>
        <v>67368457</v>
      </c>
      <c r="F50" s="68">
        <f t="shared" si="3"/>
        <v>65993513</v>
      </c>
      <c r="G50" s="68">
        <f t="shared" si="3"/>
        <v>3343430573</v>
      </c>
      <c r="H50" s="68">
        <f t="shared" si="3"/>
        <v>3340426506</v>
      </c>
      <c r="I50" s="68">
        <f t="shared" si="3"/>
        <v>3341966676</v>
      </c>
      <c r="J50" s="68">
        <f t="shared" si="3"/>
        <v>3339287143</v>
      </c>
      <c r="K50" s="68">
        <f t="shared" si="0"/>
        <v>49629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2"/>
  <headerFooter alignWithMargins="0">
    <oddFooter>&amp;RR02概要調書（家屋概況）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51"/>
  <sheetViews>
    <sheetView view="pageBreakPreview" zoomScale="70" zoomScaleNormal="75" zoomScaleSheetLayoutView="70" workbookViewId="0" topLeftCell="A1">
      <selection activeCell="D3" sqref="D3:D6"/>
    </sheetView>
  </sheetViews>
  <sheetFormatPr defaultColWidth="8.796875" defaultRowHeight="15"/>
  <cols>
    <col min="1" max="1" width="3.59765625" style="1" customWidth="1"/>
    <col min="2" max="2" width="14" style="1" customWidth="1"/>
    <col min="3" max="4" width="37.09765625" style="1" customWidth="1"/>
    <col min="5" max="16384" width="9" style="1" customWidth="1"/>
  </cols>
  <sheetData>
    <row r="1" spans="1:3" ht="19.5">
      <c r="A1" s="64" t="s">
        <v>117</v>
      </c>
      <c r="B1" s="63"/>
      <c r="C1" s="63"/>
    </row>
    <row r="2" ht="19.5">
      <c r="A2" s="5"/>
    </row>
    <row r="3" spans="1:4" ht="14.25">
      <c r="A3" s="120" t="s">
        <v>6</v>
      </c>
      <c r="B3" s="56" t="s">
        <v>7</v>
      </c>
      <c r="C3" s="123" t="s">
        <v>118</v>
      </c>
      <c r="D3" s="123" t="s">
        <v>119</v>
      </c>
    </row>
    <row r="4" spans="1:4" ht="14.25">
      <c r="A4" s="121"/>
      <c r="B4" s="57"/>
      <c r="C4" s="119"/>
      <c r="D4" s="119"/>
    </row>
    <row r="5" spans="1:4" ht="14.25">
      <c r="A5" s="121"/>
      <c r="B5" s="57"/>
      <c r="C5" s="119"/>
      <c r="D5" s="119"/>
    </row>
    <row r="6" spans="1:4" ht="14.25">
      <c r="A6" s="122"/>
      <c r="B6" s="61" t="s">
        <v>11</v>
      </c>
      <c r="C6" s="124"/>
      <c r="D6" s="124"/>
    </row>
    <row r="7" spans="1:4" ht="15" customHeight="1">
      <c r="A7" s="19">
        <v>1</v>
      </c>
      <c r="B7" s="20" t="s">
        <v>17</v>
      </c>
      <c r="C7" s="3">
        <v>464</v>
      </c>
      <c r="D7" s="3">
        <v>647896</v>
      </c>
    </row>
    <row r="8" spans="1:4" ht="15" customHeight="1">
      <c r="A8" s="22">
        <v>2</v>
      </c>
      <c r="B8" s="23" t="s">
        <v>18</v>
      </c>
      <c r="C8" s="4">
        <v>60</v>
      </c>
      <c r="D8" s="4">
        <v>33192</v>
      </c>
    </row>
    <row r="9" spans="1:4" ht="15" customHeight="1">
      <c r="A9" s="22">
        <v>3</v>
      </c>
      <c r="B9" s="23" t="s">
        <v>19</v>
      </c>
      <c r="C9" s="4">
        <v>580</v>
      </c>
      <c r="D9" s="4">
        <v>228275</v>
      </c>
    </row>
    <row r="10" spans="1:4" ht="15" customHeight="1">
      <c r="A10" s="22">
        <v>4</v>
      </c>
      <c r="B10" s="23" t="s">
        <v>20</v>
      </c>
      <c r="C10" s="4">
        <v>150</v>
      </c>
      <c r="D10" s="4">
        <v>174500</v>
      </c>
    </row>
    <row r="11" spans="1:4" ht="15" customHeight="1">
      <c r="A11" s="22">
        <v>5</v>
      </c>
      <c r="B11" s="23" t="s">
        <v>21</v>
      </c>
      <c r="C11" s="4">
        <v>146</v>
      </c>
      <c r="D11" s="4">
        <v>49180</v>
      </c>
    </row>
    <row r="12" spans="1:4" ht="15" customHeight="1">
      <c r="A12" s="22">
        <v>6</v>
      </c>
      <c r="B12" s="23" t="s">
        <v>22</v>
      </c>
      <c r="C12" s="4">
        <v>175</v>
      </c>
      <c r="D12" s="4">
        <v>113892</v>
      </c>
    </row>
    <row r="13" spans="1:4" ht="15" customHeight="1">
      <c r="A13" s="22">
        <v>7</v>
      </c>
      <c r="B13" s="23" t="s">
        <v>23</v>
      </c>
      <c r="C13" s="4">
        <v>734</v>
      </c>
      <c r="D13" s="4">
        <v>554766</v>
      </c>
    </row>
    <row r="14" spans="1:4" ht="15" customHeight="1">
      <c r="A14" s="22">
        <v>8</v>
      </c>
      <c r="B14" s="23" t="s">
        <v>24</v>
      </c>
      <c r="C14" s="4">
        <v>106</v>
      </c>
      <c r="D14" s="4">
        <v>118713</v>
      </c>
    </row>
    <row r="15" spans="1:4" ht="15" customHeight="1">
      <c r="A15" s="22">
        <v>9</v>
      </c>
      <c r="B15" s="23" t="s">
        <v>25</v>
      </c>
      <c r="C15" s="4">
        <v>494</v>
      </c>
      <c r="D15" s="4">
        <v>341909</v>
      </c>
    </row>
    <row r="16" spans="1:4" ht="15" customHeight="1">
      <c r="A16" s="22">
        <v>10</v>
      </c>
      <c r="B16" s="23" t="s">
        <v>26</v>
      </c>
      <c r="C16" s="4">
        <v>398</v>
      </c>
      <c r="D16" s="4">
        <v>255186</v>
      </c>
    </row>
    <row r="17" spans="1:4" ht="15" customHeight="1">
      <c r="A17" s="25">
        <v>11</v>
      </c>
      <c r="B17" s="26" t="s">
        <v>27</v>
      </c>
      <c r="C17" s="65">
        <v>173</v>
      </c>
      <c r="D17" s="65">
        <v>92282</v>
      </c>
    </row>
    <row r="18" spans="1:4" ht="15" customHeight="1">
      <c r="A18" s="28"/>
      <c r="B18" s="29" t="s">
        <v>65</v>
      </c>
      <c r="C18" s="67">
        <f>SUM(C7:C17)</f>
        <v>3480</v>
      </c>
      <c r="D18" s="67">
        <f>SUM(D7:D17)</f>
        <v>2609791</v>
      </c>
    </row>
    <row r="19" spans="1:4" ht="15" customHeight="1">
      <c r="A19" s="31">
        <v>12</v>
      </c>
      <c r="B19" s="32" t="s">
        <v>28</v>
      </c>
      <c r="C19" s="66">
        <v>82</v>
      </c>
      <c r="D19" s="66">
        <v>30278</v>
      </c>
    </row>
    <row r="20" spans="1:4" ht="15" customHeight="1">
      <c r="A20" s="22">
        <v>13</v>
      </c>
      <c r="B20" s="23" t="s">
        <v>29</v>
      </c>
      <c r="C20" s="4">
        <v>17</v>
      </c>
      <c r="D20" s="4">
        <v>7186</v>
      </c>
    </row>
    <row r="21" spans="1:4" ht="15" customHeight="1">
      <c r="A21" s="22">
        <v>14</v>
      </c>
      <c r="B21" s="23" t="s">
        <v>30</v>
      </c>
      <c r="C21" s="4">
        <v>10</v>
      </c>
      <c r="D21" s="4">
        <v>130007</v>
      </c>
    </row>
    <row r="22" spans="1:4" ht="15" customHeight="1">
      <c r="A22" s="22">
        <v>15</v>
      </c>
      <c r="B22" s="23" t="s">
        <v>31</v>
      </c>
      <c r="C22" s="4">
        <v>77</v>
      </c>
      <c r="D22" s="4">
        <v>22616</v>
      </c>
    </row>
    <row r="23" spans="1:4" ht="15" customHeight="1">
      <c r="A23" s="22">
        <v>16</v>
      </c>
      <c r="B23" s="23" t="s">
        <v>32</v>
      </c>
      <c r="C23" s="4">
        <v>109</v>
      </c>
      <c r="D23" s="4">
        <v>61252</v>
      </c>
    </row>
    <row r="24" spans="1:4" ht="15" customHeight="1">
      <c r="A24" s="22">
        <v>17</v>
      </c>
      <c r="B24" s="23" t="s">
        <v>33</v>
      </c>
      <c r="C24" s="4">
        <v>89</v>
      </c>
      <c r="D24" s="4">
        <v>150612</v>
      </c>
    </row>
    <row r="25" spans="1:4" ht="15" customHeight="1">
      <c r="A25" s="22">
        <v>18</v>
      </c>
      <c r="B25" s="23" t="s">
        <v>34</v>
      </c>
      <c r="C25" s="4">
        <v>102</v>
      </c>
      <c r="D25" s="4">
        <v>53184</v>
      </c>
    </row>
    <row r="26" spans="1:4" ht="15" customHeight="1">
      <c r="A26" s="22">
        <v>19</v>
      </c>
      <c r="B26" s="23" t="s">
        <v>35</v>
      </c>
      <c r="C26" s="4">
        <v>160</v>
      </c>
      <c r="D26" s="4">
        <v>71790</v>
      </c>
    </row>
    <row r="27" spans="1:4" ht="15" customHeight="1">
      <c r="A27" s="22">
        <v>20</v>
      </c>
      <c r="B27" s="23" t="s">
        <v>36</v>
      </c>
      <c r="C27" s="4">
        <v>5</v>
      </c>
      <c r="D27" s="4">
        <v>1233</v>
      </c>
    </row>
    <row r="28" spans="1:4" ht="15" customHeight="1">
      <c r="A28" s="22">
        <v>21</v>
      </c>
      <c r="B28" s="23" t="s">
        <v>37</v>
      </c>
      <c r="C28" s="4">
        <v>156</v>
      </c>
      <c r="D28" s="4">
        <v>98376</v>
      </c>
    </row>
    <row r="29" spans="1:4" ht="15" customHeight="1">
      <c r="A29" s="22">
        <v>22</v>
      </c>
      <c r="B29" s="23" t="s">
        <v>38</v>
      </c>
      <c r="C29" s="4">
        <v>117</v>
      </c>
      <c r="D29" s="4">
        <v>153782</v>
      </c>
    </row>
    <row r="30" spans="1:4" ht="15" customHeight="1">
      <c r="A30" s="34">
        <v>23</v>
      </c>
      <c r="B30" s="23" t="s">
        <v>39</v>
      </c>
      <c r="C30" s="4">
        <v>125</v>
      </c>
      <c r="D30" s="4">
        <v>78072</v>
      </c>
    </row>
    <row r="31" spans="1:4" ht="15" customHeight="1">
      <c r="A31" s="22">
        <v>24</v>
      </c>
      <c r="B31" s="23" t="s">
        <v>40</v>
      </c>
      <c r="C31" s="4">
        <v>83</v>
      </c>
      <c r="D31" s="4">
        <v>42057</v>
      </c>
    </row>
    <row r="32" spans="1:4" ht="15" customHeight="1">
      <c r="A32" s="22">
        <v>25</v>
      </c>
      <c r="B32" s="23" t="s">
        <v>41</v>
      </c>
      <c r="C32" s="4">
        <v>52</v>
      </c>
      <c r="D32" s="4">
        <v>51306</v>
      </c>
    </row>
    <row r="33" spans="1:4" ht="15" customHeight="1">
      <c r="A33" s="22">
        <v>26</v>
      </c>
      <c r="B33" s="23" t="s">
        <v>42</v>
      </c>
      <c r="C33" s="4">
        <v>159</v>
      </c>
      <c r="D33" s="4">
        <v>74737</v>
      </c>
    </row>
    <row r="34" spans="1:4" ht="15" customHeight="1">
      <c r="A34" s="22">
        <v>27</v>
      </c>
      <c r="B34" s="23" t="s">
        <v>43</v>
      </c>
      <c r="C34" s="4">
        <v>67</v>
      </c>
      <c r="D34" s="4">
        <v>39677</v>
      </c>
    </row>
    <row r="35" spans="1:4" ht="15" customHeight="1">
      <c r="A35" s="22">
        <v>28</v>
      </c>
      <c r="B35" s="23" t="s">
        <v>44</v>
      </c>
      <c r="C35" s="4">
        <v>42</v>
      </c>
      <c r="D35" s="4">
        <v>54441</v>
      </c>
    </row>
    <row r="36" spans="1:4" ht="15" customHeight="1">
      <c r="A36" s="22">
        <v>29</v>
      </c>
      <c r="B36" s="23" t="s">
        <v>45</v>
      </c>
      <c r="C36" s="4">
        <v>4</v>
      </c>
      <c r="D36" s="4">
        <v>273</v>
      </c>
    </row>
    <row r="37" spans="1:4" ht="15" customHeight="1">
      <c r="A37" s="25">
        <v>30</v>
      </c>
      <c r="B37" s="26" t="s">
        <v>46</v>
      </c>
      <c r="C37" s="4">
        <v>2</v>
      </c>
      <c r="D37" s="4">
        <v>1300</v>
      </c>
    </row>
    <row r="38" spans="1:4" ht="15" customHeight="1">
      <c r="A38" s="25">
        <v>31</v>
      </c>
      <c r="B38" s="26" t="s">
        <v>47</v>
      </c>
      <c r="C38" s="4">
        <v>6</v>
      </c>
      <c r="D38" s="4">
        <v>2974</v>
      </c>
    </row>
    <row r="39" spans="1:4" ht="15" customHeight="1">
      <c r="A39" s="22">
        <v>32</v>
      </c>
      <c r="B39" s="23" t="s">
        <v>48</v>
      </c>
      <c r="C39" s="4">
        <v>24</v>
      </c>
      <c r="D39" s="4">
        <v>8644</v>
      </c>
    </row>
    <row r="40" spans="1:4" ht="15" customHeight="1">
      <c r="A40" s="31">
        <v>33</v>
      </c>
      <c r="B40" s="32" t="s">
        <v>49</v>
      </c>
      <c r="C40" s="4">
        <v>12</v>
      </c>
      <c r="D40" s="4">
        <v>4172</v>
      </c>
    </row>
    <row r="41" spans="1:4" ht="15" customHeight="1">
      <c r="A41" s="22">
        <v>34</v>
      </c>
      <c r="B41" s="23" t="s">
        <v>50</v>
      </c>
      <c r="C41" s="4">
        <v>5</v>
      </c>
      <c r="D41" s="4">
        <v>1220</v>
      </c>
    </row>
    <row r="42" spans="1:4" ht="15" customHeight="1">
      <c r="A42" s="22">
        <v>35</v>
      </c>
      <c r="B42" s="23" t="s">
        <v>51</v>
      </c>
      <c r="C42" s="4">
        <v>1</v>
      </c>
      <c r="D42" s="4">
        <v>70</v>
      </c>
    </row>
    <row r="43" spans="1:4" ht="15" customHeight="1">
      <c r="A43" s="22">
        <v>36</v>
      </c>
      <c r="B43" s="23" t="s">
        <v>52</v>
      </c>
      <c r="C43" s="4">
        <v>18</v>
      </c>
      <c r="D43" s="4">
        <v>4660</v>
      </c>
    </row>
    <row r="44" spans="1:4" ht="15" customHeight="1">
      <c r="A44" s="22">
        <v>37</v>
      </c>
      <c r="B44" s="23" t="s">
        <v>53</v>
      </c>
      <c r="C44" s="4">
        <v>128</v>
      </c>
      <c r="D44" s="4">
        <v>52377</v>
      </c>
    </row>
    <row r="45" spans="1:4" ht="15" customHeight="1">
      <c r="A45" s="22">
        <v>38</v>
      </c>
      <c r="B45" s="23" t="s">
        <v>54</v>
      </c>
      <c r="C45" s="4">
        <v>78</v>
      </c>
      <c r="D45" s="4">
        <v>39647</v>
      </c>
    </row>
    <row r="46" spans="1:4" ht="15" customHeight="1">
      <c r="A46" s="22">
        <v>39</v>
      </c>
      <c r="B46" s="23" t="s">
        <v>55</v>
      </c>
      <c r="C46" s="4">
        <v>8</v>
      </c>
      <c r="D46" s="4">
        <v>975</v>
      </c>
    </row>
    <row r="47" spans="1:4" ht="15" customHeight="1">
      <c r="A47" s="22">
        <v>40</v>
      </c>
      <c r="B47" s="23" t="s">
        <v>56</v>
      </c>
      <c r="C47" s="4">
        <v>376</v>
      </c>
      <c r="D47" s="4">
        <v>44826</v>
      </c>
    </row>
    <row r="48" spans="1:4" ht="15" customHeight="1">
      <c r="A48" s="25">
        <v>41</v>
      </c>
      <c r="B48" s="26" t="s">
        <v>57</v>
      </c>
      <c r="C48" s="65">
        <v>11</v>
      </c>
      <c r="D48" s="65">
        <v>2305</v>
      </c>
    </row>
    <row r="49" spans="1:4" s="6" customFormat="1" ht="15" customHeight="1">
      <c r="A49" s="28"/>
      <c r="B49" s="29" t="s">
        <v>66</v>
      </c>
      <c r="C49" s="67">
        <f>SUM(C19:C48)</f>
        <v>2125</v>
      </c>
      <c r="D49" s="67">
        <f>SUM(D19:D48)</f>
        <v>1284049</v>
      </c>
    </row>
    <row r="50" spans="1:4" s="6" customFormat="1" ht="15" customHeight="1">
      <c r="A50" s="36"/>
      <c r="B50" s="37" t="s">
        <v>67</v>
      </c>
      <c r="C50" s="68">
        <f>C18+C49</f>
        <v>5605</v>
      </c>
      <c r="D50" s="68">
        <f>D18+D49</f>
        <v>3893840</v>
      </c>
    </row>
    <row r="51" spans="1:4" ht="15" customHeight="1">
      <c r="A51" s="2"/>
      <c r="B51" s="2"/>
      <c r="C51" s="2"/>
      <c r="D51" s="2"/>
    </row>
  </sheetData>
  <sheetProtection/>
  <mergeCells count="3">
    <mergeCell ref="A3:A6"/>
    <mergeCell ref="C3:C6"/>
    <mergeCell ref="D3:D6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portrait" paperSize="9" scale="89" r:id="rId4"/>
  <headerFooter alignWithMargins="0">
    <oddFooter>&amp;RR02概要調書（家屋概況）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-</cp:lastModifiedBy>
  <cp:lastPrinted>2022-02-04T07:45:30Z</cp:lastPrinted>
  <dcterms:created xsi:type="dcterms:W3CDTF">2003-03-09T23:52:37Z</dcterms:created>
  <dcterms:modified xsi:type="dcterms:W3CDTF">2022-02-04T07:46:52Z</dcterms:modified>
  <cp:category/>
  <cp:version/>
  <cp:contentType/>
  <cp:contentStatus/>
</cp:coreProperties>
</file>