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520" windowHeight="4050" activeTab="0"/>
  </bookViews>
  <sheets>
    <sheet name="総括表" sheetId="1" r:id="rId1"/>
    <sheet name="内訳（納税義務者）" sheetId="2" r:id="rId2"/>
    <sheet name="内訳表" sheetId="3" r:id="rId3"/>
  </sheets>
  <definedNames>
    <definedName name="_xlnm.Print_Area" localSheetId="0">'総括表'!$A$1:$J$24</definedName>
    <definedName name="_xlnm.Print_Area" localSheetId="1">'内訳（納税義務者）'!$A$1:$K$48</definedName>
    <definedName name="_xlnm.Print_Area" localSheetId="2">'内訳表'!$A$1:$AG$51</definedName>
  </definedNames>
  <calcPr fullCalcOnLoad="1"/>
</workbook>
</file>

<file path=xl/sharedStrings.xml><?xml version="1.0" encoding="utf-8"?>
<sst xmlns="http://schemas.openxmlformats.org/spreadsheetml/2006/main" count="202" uniqueCount="121">
  <si>
    <t>種　　　類</t>
  </si>
  <si>
    <t>機械及び装置</t>
  </si>
  <si>
    <t>車両及び運搬具</t>
  </si>
  <si>
    <t>構　　築　　物</t>
  </si>
  <si>
    <t>船　　　　　舶</t>
  </si>
  <si>
    <t>航　　空　　機</t>
  </si>
  <si>
    <t>県知事が価格等を決定し，配分したもの</t>
  </si>
  <si>
    <t>課 税 標 準 額 の 内 訳</t>
  </si>
  <si>
    <t>工具，器具及び備品</t>
  </si>
  <si>
    <t>総務大臣が価格等を決定し，配分したもの</t>
  </si>
  <si>
    <t>（町 村 計）</t>
  </si>
  <si>
    <t>（市町村計）</t>
  </si>
  <si>
    <t>県知事が価格等を決定したもの</t>
  </si>
  <si>
    <t>決定価格（千円）</t>
  </si>
  <si>
    <t>課税標準額（千円）</t>
  </si>
  <si>
    <t>Ⅰ　市町村合計（総括表）</t>
  </si>
  <si>
    <t>法定免税点
未満のもの
（ロ）（人）</t>
  </si>
  <si>
    <t>法定免税点
以上のもの
(ｲ)-(ﾛ)(ﾊ)（人）</t>
  </si>
  <si>
    <t>納税義務者数</t>
  </si>
  <si>
    <t>課税標準の特例規定の適用を受けるもの　　　　　　　　</t>
  </si>
  <si>
    <t>（イ）　（千円）</t>
  </si>
  <si>
    <t>（ロ）　（千円）</t>
  </si>
  <si>
    <t>（ハ）　（千円）</t>
  </si>
  <si>
    <t>（ハ）以外のもの</t>
  </si>
  <si>
    <t>（ニ）　（千円）</t>
  </si>
  <si>
    <t>小　　計　　　（ホ）</t>
  </si>
  <si>
    <t>小　　計　　　（ヘ）</t>
  </si>
  <si>
    <t>市町村長が価格等を決定したもの</t>
  </si>
  <si>
    <t>市町村長が価格等を決定したもの</t>
  </si>
  <si>
    <t>条関係　　　　　　　　　　　　法第三百八十九</t>
  </si>
  <si>
    <t>総数
（イ）（人）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</si>
  <si>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</si>
  <si>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</si>
  <si>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</si>
  <si>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</si>
  <si>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</si>
  <si>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</si>
  <si>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</si>
  <si>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</si>
  <si>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</si>
  <si>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</si>
  <si>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</si>
  <si>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</si>
  <si>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</si>
  <si>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</si>
  <si>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</si>
  <si>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</si>
  <si>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</si>
  <si>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</si>
  <si>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</si>
  <si>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</si>
  <si>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</si>
  <si>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</si>
  <si>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</si>
  <si>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</si>
  <si>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</si>
  <si>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</si>
  <si>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</si>
  <si>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</si>
  <si>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</si>
  <si>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</si>
  <si>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</si>
  <si>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</si>
  <si>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</si>
  <si>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</si>
  <si>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</si>
  <si>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</si>
  <si>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</si>
  <si>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</si>
  <si>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</si>
  <si>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</si>
  <si>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</si>
  <si>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</si>
  <si>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</si>
  <si>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</si>
  <si>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</si>
  <si>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</si>
  <si>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</si>
  <si>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豊見城市</t>
  </si>
  <si>
    <t>うるま市</t>
  </si>
  <si>
    <t>宮古島市</t>
  </si>
  <si>
    <t>南城市</t>
  </si>
  <si>
    <t>【市部計】</t>
  </si>
  <si>
    <t>久米島町</t>
  </si>
  <si>
    <t>八重瀬町</t>
  </si>
  <si>
    <t>【町村計】</t>
  </si>
  <si>
    <t>【市町村計】</t>
  </si>
  <si>
    <t>構築物</t>
  </si>
  <si>
    <t>番号</t>
  </si>
  <si>
    <t>　　　　　 　区分
市町村名</t>
  </si>
  <si>
    <t>市町村長が価格等を決定したもの</t>
  </si>
  <si>
    <t>合　　　計</t>
  </si>
  <si>
    <t>決定価格</t>
  </si>
  <si>
    <t>課税標準額</t>
  </si>
  <si>
    <t>総務大臣が価格等を決定したもの</t>
  </si>
  <si>
    <t>小計</t>
  </si>
  <si>
    <t>（千円）</t>
  </si>
  <si>
    <t>機械及び装置</t>
  </si>
  <si>
    <t>船舶</t>
  </si>
  <si>
    <t>航空機</t>
  </si>
  <si>
    <t>車両及び運搬具</t>
  </si>
  <si>
    <t>工具、器具及び備品</t>
  </si>
  <si>
    <t>うち特例適用</t>
  </si>
  <si>
    <t>小計（ホ）</t>
  </si>
  <si>
    <t>法第３８９条関係</t>
  </si>
  <si>
    <t>Ⅲ　償却資産の決定価格・課税標準額等に関する調（市町村内訳）</t>
  </si>
  <si>
    <t>１市町村長が価格等を決定したもの（構築物～車両及び運搬具）</t>
  </si>
  <si>
    <t>２　市町村長が価格等を決定したもの（工具、器具及び備品～小計）～合計</t>
  </si>
  <si>
    <t>平成２３年度合計(b)</t>
  </si>
  <si>
    <t>増減(a-b)/b (%)</t>
  </si>
  <si>
    <t>増減
（ニ）（人）</t>
  </si>
  <si>
    <t>増減</t>
  </si>
  <si>
    <t>合計(a)
（ホ）+（へ）</t>
  </si>
  <si>
    <r>
      <t>(ロ)-(ハ)/(ハ)　</t>
    </r>
    <r>
      <rPr>
        <sz val="11"/>
        <rFont val="ＭＳ Ｐゴシック"/>
        <family val="3"/>
      </rPr>
      <t>（％）</t>
    </r>
  </si>
  <si>
    <t>（ホ）　（千円）</t>
  </si>
  <si>
    <t>R2
課税標準額</t>
  </si>
  <si>
    <t>R03
決定価格</t>
  </si>
  <si>
    <t>R03
課税標準額</t>
  </si>
  <si>
    <t>R2総数
（ニ）（人）</t>
  </si>
  <si>
    <t>令和3年度償却資産に関する概要調書報告書</t>
  </si>
  <si>
    <t>R03総数
（イ）（人）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</si>
</sst>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  <numFmt numFmtId="179" formatCode="#,##0_);[Red]\(#,##0\)"/>
    <numFmt numFmtId="180" formatCode="#,##0_ "/>
    <numFmt numFmtId="181" formatCode="0.0%"/>
    <numFmt numFmtId="182" formatCode="#,##0.00_ "/>
    <numFmt numFmtId="183" formatCode="#,##0.0_ "/>
    <numFmt numFmtId="184" formatCode="#,##0.0;[Red]\-#,##0.0"/>
    <numFmt numFmtId="185" formatCode="#,##0.000;[Red]\-#,##0.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8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61" applyNumberFormat="1">
      <alignment vertical="center"/>
      <protection/>
    </xf>
    <xf numFmtId="38" fontId="5" fillId="0" borderId="0" xfId="48" applyFont="1" applyAlignment="1">
      <alignment horizontal="center" vertical="center"/>
    </xf>
    <xf numFmtId="38" fontId="7" fillId="0" borderId="0" xfId="48" applyFont="1" applyAlignment="1">
      <alignment vertical="center"/>
    </xf>
    <xf numFmtId="38" fontId="8" fillId="0" borderId="0" xfId="48" applyFont="1" applyAlignment="1">
      <alignment horizontal="center" vertical="distributed"/>
    </xf>
    <xf numFmtId="38" fontId="9" fillId="0" borderId="0" xfId="48" applyFont="1" applyAlignment="1">
      <alignment vertical="center"/>
    </xf>
    <xf numFmtId="38" fontId="10" fillId="0" borderId="0" xfId="48" applyFont="1" applyAlignment="1">
      <alignment vertical="center"/>
    </xf>
    <xf numFmtId="38" fontId="8" fillId="0" borderId="0" xfId="48" applyFont="1" applyBorder="1" applyAlignment="1">
      <alignment horizontal="center" vertical="distributed"/>
    </xf>
    <xf numFmtId="38" fontId="8" fillId="33" borderId="10" xfId="48" applyFont="1" applyFill="1" applyBorder="1" applyAlignment="1">
      <alignment horizontal="center" vertical="distributed" wrapText="1"/>
    </xf>
    <xf numFmtId="38" fontId="8" fillId="0" borderId="10" xfId="48" applyFont="1" applyBorder="1" applyAlignment="1">
      <alignment horizontal="right" vertical="distributed"/>
    </xf>
    <xf numFmtId="38" fontId="8" fillId="0" borderId="0" xfId="48" applyFont="1" applyBorder="1" applyAlignment="1">
      <alignment horizontal="right" vertical="distributed"/>
    </xf>
    <xf numFmtId="38" fontId="8" fillId="0" borderId="0" xfId="48" applyFont="1" applyFill="1" applyBorder="1" applyAlignment="1">
      <alignment horizontal="center" vertical="distributed" wrapText="1"/>
    </xf>
    <xf numFmtId="0" fontId="2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distributed" vertical="center"/>
    </xf>
    <xf numFmtId="0" fontId="2" fillId="34" borderId="10" xfId="0" applyFont="1" applyFill="1" applyBorder="1" applyAlignment="1">
      <alignment horizontal="distributed" vertical="center"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11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33" borderId="10" xfId="60" applyFont="1" applyFill="1" applyBorder="1" applyAlignment="1">
      <alignment horizontal="distributed" vertical="center" wrapText="1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38" fontId="0" fillId="0" borderId="11" xfId="48" applyFont="1" applyFill="1" applyBorder="1" applyAlignment="1">
      <alignment vertical="center"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38" fontId="0" fillId="0" borderId="12" xfId="48" applyFont="1" applyFill="1" applyBorder="1" applyAlignment="1">
      <alignment vertical="center"/>
    </xf>
    <xf numFmtId="0" fontId="0" fillId="0" borderId="13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38" fontId="0" fillId="0" borderId="13" xfId="48" applyFont="1" applyFill="1" applyBorder="1" applyAlignment="1">
      <alignment vertical="center"/>
    </xf>
    <xf numFmtId="0" fontId="0" fillId="34" borderId="14" xfId="60" applyFont="1" applyFill="1" applyBorder="1" applyAlignment="1">
      <alignment vertical="center"/>
      <protection/>
    </xf>
    <xf numFmtId="0" fontId="0" fillId="34" borderId="15" xfId="60" applyFont="1" applyFill="1" applyBorder="1" applyAlignment="1">
      <alignment horizontal="distributed" vertical="center"/>
      <protection/>
    </xf>
    <xf numFmtId="38" fontId="0" fillId="34" borderId="10" xfId="48" applyFont="1" applyFill="1" applyBorder="1" applyAlignment="1">
      <alignment vertical="center"/>
    </xf>
    <xf numFmtId="0" fontId="0" fillId="0" borderId="16" xfId="60" applyFont="1" applyFill="1" applyBorder="1" applyAlignment="1">
      <alignment vertical="center"/>
      <protection/>
    </xf>
    <xf numFmtId="0" fontId="0" fillId="0" borderId="16" xfId="60" applyFont="1" applyFill="1" applyBorder="1" applyAlignment="1">
      <alignment horizontal="distributed" vertical="center"/>
      <protection/>
    </xf>
    <xf numFmtId="38" fontId="0" fillId="0" borderId="16" xfId="48" applyFont="1" applyFill="1" applyBorder="1" applyAlignment="1">
      <alignment vertical="center"/>
    </xf>
    <xf numFmtId="0" fontId="0" fillId="0" borderId="17" xfId="60" applyFont="1" applyFill="1" applyBorder="1" applyAlignment="1">
      <alignment vertical="center"/>
      <protection/>
    </xf>
    <xf numFmtId="38" fontId="0" fillId="34" borderId="10" xfId="60" applyNumberFormat="1" applyFont="1" applyFill="1" applyBorder="1" applyAlignment="1">
      <alignment vertical="center"/>
      <protection/>
    </xf>
    <xf numFmtId="0" fontId="0" fillId="33" borderId="18" xfId="60" applyFont="1" applyFill="1" applyBorder="1" applyAlignment="1">
      <alignment vertical="center"/>
      <protection/>
    </xf>
    <xf numFmtId="0" fontId="0" fillId="33" borderId="19" xfId="60" applyFont="1" applyFill="1" applyBorder="1" applyAlignment="1">
      <alignment horizontal="distributed" vertical="center"/>
      <protection/>
    </xf>
    <xf numFmtId="38" fontId="0" fillId="33" borderId="20" xfId="60" applyNumberFormat="1" applyFont="1" applyFill="1" applyBorder="1" applyAlignment="1">
      <alignment vertical="center"/>
      <protection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distributed" vertical="center"/>
    </xf>
    <xf numFmtId="3" fontId="0" fillId="0" borderId="12" xfId="0" applyNumberFormat="1" applyFont="1" applyBorder="1" applyAlignment="1">
      <alignment horizontal="distributed" vertical="center"/>
    </xf>
    <xf numFmtId="3" fontId="0" fillId="0" borderId="16" xfId="0" applyNumberFormat="1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0" fillId="33" borderId="21" xfId="0" applyNumberFormat="1" applyFont="1" applyFill="1" applyBorder="1" applyAlignment="1">
      <alignment horizontal="center" vertical="center"/>
    </xf>
    <xf numFmtId="3" fontId="0" fillId="33" borderId="2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shrinkToFit="1"/>
    </xf>
    <xf numFmtId="3" fontId="0" fillId="33" borderId="19" xfId="0" applyNumberFormat="1" applyFont="1" applyFill="1" applyBorder="1" applyAlignment="1">
      <alignment horizontal="right" vertical="center"/>
    </xf>
    <xf numFmtId="3" fontId="0" fillId="34" borderId="14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distributed" vertical="center"/>
    </xf>
    <xf numFmtId="3" fontId="0" fillId="34" borderId="15" xfId="0" applyNumberFormat="1" applyFont="1" applyFill="1" applyBorder="1" applyAlignment="1">
      <alignment horizontal="distributed" vertical="center"/>
    </xf>
    <xf numFmtId="3" fontId="0" fillId="0" borderId="11" xfId="0" applyNumberFormat="1" applyFont="1" applyBorder="1" applyAlignment="1">
      <alignment vertical="center" shrinkToFit="1"/>
    </xf>
    <xf numFmtId="3" fontId="0" fillId="0" borderId="12" xfId="0" applyNumberFormat="1" applyFont="1" applyBorder="1" applyAlignment="1">
      <alignment vertical="center" shrinkToFit="1"/>
    </xf>
    <xf numFmtId="3" fontId="0" fillId="0" borderId="16" xfId="0" applyNumberFormat="1" applyFont="1" applyBorder="1" applyAlignment="1">
      <alignment vertical="center" shrinkToFit="1"/>
    </xf>
    <xf numFmtId="3" fontId="0" fillId="0" borderId="13" xfId="0" applyNumberFormat="1" applyFont="1" applyBorder="1" applyAlignment="1">
      <alignment vertical="center" shrinkToFit="1"/>
    </xf>
    <xf numFmtId="3" fontId="0" fillId="34" borderId="10" xfId="0" applyNumberFormat="1" applyFont="1" applyFill="1" applyBorder="1" applyAlignment="1">
      <alignment vertical="center" shrinkToFit="1"/>
    </xf>
    <xf numFmtId="3" fontId="0" fillId="33" borderId="10" xfId="0" applyNumberFormat="1" applyFont="1" applyFill="1" applyBorder="1" applyAlignment="1">
      <alignment vertical="center" shrinkToFit="1"/>
    </xf>
    <xf numFmtId="180" fontId="0" fillId="0" borderId="11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34" borderId="10" xfId="0" applyNumberFormat="1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179" fontId="8" fillId="0" borderId="10" xfId="61" applyNumberFormat="1" applyFont="1" applyBorder="1">
      <alignment vertical="center"/>
      <protection/>
    </xf>
    <xf numFmtId="179" fontId="8" fillId="0" borderId="10" xfId="0" applyNumberFormat="1" applyFont="1" applyBorder="1" applyAlignment="1">
      <alignment horizontal="right" vertical="center"/>
    </xf>
    <xf numFmtId="38" fontId="8" fillId="0" borderId="10" xfId="48" applyFont="1" applyBorder="1" applyAlignment="1">
      <alignment vertical="center"/>
    </xf>
    <xf numFmtId="38" fontId="8" fillId="35" borderId="14" xfId="48" applyFont="1" applyFill="1" applyBorder="1" applyAlignment="1">
      <alignment vertical="center"/>
    </xf>
    <xf numFmtId="38" fontId="8" fillId="35" borderId="15" xfId="48" applyFont="1" applyFill="1" applyBorder="1" applyAlignment="1">
      <alignment vertical="center"/>
    </xf>
    <xf numFmtId="181" fontId="8" fillId="0" borderId="10" xfId="48" applyNumberFormat="1" applyFont="1" applyBorder="1" applyAlignment="1">
      <alignment vertical="center"/>
    </xf>
    <xf numFmtId="179" fontId="8" fillId="0" borderId="14" xfId="0" applyNumberFormat="1" applyFont="1" applyBorder="1" applyAlignment="1">
      <alignment horizontal="right" vertical="center"/>
    </xf>
    <xf numFmtId="179" fontId="8" fillId="0" borderId="14" xfId="61" applyNumberFormat="1" applyFont="1" applyBorder="1">
      <alignment vertical="center"/>
      <protection/>
    </xf>
    <xf numFmtId="38" fontId="8" fillId="0" borderId="14" xfId="48" applyFont="1" applyBorder="1" applyAlignment="1">
      <alignment vertical="center"/>
    </xf>
    <xf numFmtId="181" fontId="8" fillId="0" borderId="14" xfId="48" applyNumberFormat="1" applyFont="1" applyBorder="1" applyAlignment="1">
      <alignment vertical="center"/>
    </xf>
    <xf numFmtId="38" fontId="8" fillId="33" borderId="22" xfId="48" applyFont="1" applyFill="1" applyBorder="1" applyAlignment="1">
      <alignment horizontal="center" vertical="distributed"/>
    </xf>
    <xf numFmtId="38" fontId="8" fillId="33" borderId="23" xfId="48" applyFont="1" applyFill="1" applyBorder="1" applyAlignment="1">
      <alignment horizontal="center" vertical="distributed"/>
    </xf>
    <xf numFmtId="181" fontId="8" fillId="0" borderId="14" xfId="61" applyNumberFormat="1" applyFont="1" applyBorder="1">
      <alignment vertical="center"/>
      <protection/>
    </xf>
    <xf numFmtId="181" fontId="8" fillId="0" borderId="10" xfId="48" applyNumberFormat="1" applyFont="1" applyBorder="1" applyAlignment="1">
      <alignment horizontal="right" vertical="distributed"/>
    </xf>
    <xf numFmtId="0" fontId="0" fillId="33" borderId="20" xfId="0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9" fontId="8" fillId="36" borderId="10" xfId="0" applyNumberFormat="1" applyFont="1" applyFill="1" applyBorder="1" applyAlignment="1">
      <alignment vertical="center"/>
    </xf>
    <xf numFmtId="181" fontId="8" fillId="36" borderId="14" xfId="61" applyNumberFormat="1" applyFont="1" applyFill="1" applyBorder="1">
      <alignment vertical="center"/>
      <protection/>
    </xf>
    <xf numFmtId="38" fontId="8" fillId="0" borderId="20" xfId="48" applyFont="1" applyFill="1" applyBorder="1" applyAlignment="1">
      <alignment horizontal="right" vertical="distributed"/>
    </xf>
    <xf numFmtId="0" fontId="0" fillId="37" borderId="20" xfId="0" applyFill="1" applyBorder="1" applyAlignment="1">
      <alignment horizontal="center" vertical="center"/>
    </xf>
    <xf numFmtId="38" fontId="8" fillId="37" borderId="21" xfId="48" applyFont="1" applyFill="1" applyBorder="1" applyAlignment="1">
      <alignment horizontal="center" vertical="center" wrapText="1"/>
    </xf>
    <xf numFmtId="38" fontId="8" fillId="37" borderId="20" xfId="48" applyFont="1" applyFill="1" applyBorder="1" applyAlignment="1">
      <alignment horizontal="center" vertical="center" wrapText="1"/>
    </xf>
    <xf numFmtId="38" fontId="8" fillId="33" borderId="21" xfId="48" applyFont="1" applyFill="1" applyBorder="1" applyAlignment="1">
      <alignment horizontal="center" vertical="center" wrapText="1"/>
    </xf>
    <xf numFmtId="38" fontId="8" fillId="33" borderId="20" xfId="48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38" fontId="10" fillId="33" borderId="25" xfId="48" applyFont="1" applyFill="1" applyBorder="1" applyAlignment="1">
      <alignment horizontal="center" vertical="center"/>
    </xf>
    <xf numFmtId="38" fontId="10" fillId="33" borderId="26" xfId="48" applyFont="1" applyFill="1" applyBorder="1" applyAlignment="1">
      <alignment horizontal="center" vertical="center"/>
    </xf>
    <xf numFmtId="38" fontId="10" fillId="33" borderId="27" xfId="48" applyFont="1" applyFill="1" applyBorder="1" applyAlignment="1">
      <alignment horizontal="center" vertical="center"/>
    </xf>
    <xf numFmtId="38" fontId="10" fillId="33" borderId="28" xfId="48" applyFont="1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/>
    </xf>
    <xf numFmtId="38" fontId="8" fillId="33" borderId="29" xfId="48" applyFont="1" applyFill="1" applyBorder="1" applyAlignment="1">
      <alignment horizontal="center" vertical="center" wrapText="1"/>
    </xf>
    <xf numFmtId="38" fontId="8" fillId="33" borderId="18" xfId="48" applyFont="1" applyFill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textRotation="255" wrapText="1"/>
    </xf>
    <xf numFmtId="0" fontId="0" fillId="34" borderId="24" xfId="0" applyFill="1" applyBorder="1" applyAlignment="1">
      <alignment horizontal="center" vertical="center" textRotation="255" wrapText="1"/>
    </xf>
    <xf numFmtId="0" fontId="0" fillId="34" borderId="20" xfId="0" applyFill="1" applyBorder="1" applyAlignment="1">
      <alignment horizontal="center" vertical="center" textRotation="255" wrapText="1"/>
    </xf>
    <xf numFmtId="38" fontId="14" fillId="0" borderId="0" xfId="48" applyFont="1" applyAlignment="1" quotePrefix="1">
      <alignment horizontal="center" vertical="center"/>
    </xf>
    <xf numFmtId="38" fontId="14" fillId="0" borderId="0" xfId="48" applyFont="1" applyAlignment="1">
      <alignment horizontal="center" vertical="center"/>
    </xf>
    <xf numFmtId="38" fontId="0" fillId="34" borderId="14" xfId="48" applyFont="1" applyFill="1" applyBorder="1" applyAlignment="1">
      <alignment horizontal="distributed" vertical="distributed"/>
    </xf>
    <xf numFmtId="38" fontId="0" fillId="34" borderId="15" xfId="48" applyFont="1" applyFill="1" applyBorder="1" applyAlignment="1">
      <alignment horizontal="distributed" vertical="distributed"/>
    </xf>
    <xf numFmtId="0" fontId="0" fillId="33" borderId="29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9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179" fontId="8" fillId="0" borderId="14" xfId="61" applyNumberFormat="1" applyFont="1" applyBorder="1" applyAlignment="1">
      <alignment horizontal="right" vertical="center"/>
      <protection/>
    </xf>
    <xf numFmtId="179" fontId="8" fillId="0" borderId="15" xfId="61" applyNumberFormat="1" applyFont="1" applyBorder="1" applyAlignment="1">
      <alignment horizontal="right" vertical="center"/>
      <protection/>
    </xf>
    <xf numFmtId="179" fontId="8" fillId="0" borderId="14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right" vertical="center"/>
    </xf>
    <xf numFmtId="179" fontId="8" fillId="35" borderId="14" xfId="0" applyNumberFormat="1" applyFont="1" applyFill="1" applyBorder="1" applyAlignment="1">
      <alignment horizontal="right" vertical="center"/>
    </xf>
    <xf numFmtId="179" fontId="8" fillId="35" borderId="15" xfId="0" applyNumberFormat="1" applyFont="1" applyFill="1" applyBorder="1" applyAlignment="1">
      <alignment horizontal="right" vertical="center"/>
    </xf>
    <xf numFmtId="0" fontId="0" fillId="34" borderId="24" xfId="0" applyFill="1" applyBorder="1" applyAlignment="1">
      <alignment/>
    </xf>
    <xf numFmtId="0" fontId="0" fillId="34" borderId="20" xfId="0" applyFill="1" applyBorder="1" applyAlignment="1">
      <alignment/>
    </xf>
    <xf numFmtId="179" fontId="8" fillId="35" borderId="14" xfId="61" applyNumberFormat="1" applyFont="1" applyFill="1" applyBorder="1" applyAlignment="1">
      <alignment horizontal="right" vertical="center"/>
      <protection/>
    </xf>
    <xf numFmtId="179" fontId="8" fillId="35" borderId="15" xfId="61" applyNumberFormat="1" applyFont="1" applyFill="1" applyBorder="1" applyAlignment="1">
      <alignment horizontal="right" vertical="center"/>
      <protection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31" xfId="60" applyFont="1" applyFill="1" applyBorder="1" applyAlignment="1">
      <alignment horizontal="left" vertical="center" wrapText="1"/>
      <protection/>
    </xf>
    <xf numFmtId="0" fontId="0" fillId="33" borderId="31" xfId="60" applyFont="1" applyFill="1" applyBorder="1" applyAlignment="1">
      <alignment horizontal="left" vertical="center"/>
      <protection/>
    </xf>
    <xf numFmtId="0" fontId="0" fillId="33" borderId="10" xfId="60" applyFont="1" applyFill="1" applyBorder="1" applyAlignment="1">
      <alignment horizontal="center" vertical="center" textRotation="255"/>
      <protection/>
    </xf>
    <xf numFmtId="3" fontId="0" fillId="33" borderId="32" xfId="0" applyNumberFormat="1" applyFont="1" applyFill="1" applyBorder="1" applyAlignment="1">
      <alignment horizontal="left" vertical="justify" wrapText="1"/>
    </xf>
    <xf numFmtId="3" fontId="0" fillId="33" borderId="33" xfId="0" applyNumberFormat="1" applyFont="1" applyFill="1" applyBorder="1" applyAlignment="1">
      <alignment horizontal="left" vertical="justify" wrapText="1"/>
    </xf>
    <xf numFmtId="3" fontId="0" fillId="33" borderId="33" xfId="0" applyNumberFormat="1" applyFont="1" applyFill="1" applyBorder="1" applyAlignment="1">
      <alignment horizontal="left" vertical="justify"/>
    </xf>
    <xf numFmtId="3" fontId="0" fillId="33" borderId="34" xfId="0" applyNumberFormat="1" applyFont="1" applyFill="1" applyBorder="1" applyAlignment="1">
      <alignment horizontal="left" vertical="justify"/>
    </xf>
    <xf numFmtId="3" fontId="0" fillId="33" borderId="21" xfId="0" applyNumberFormat="1" applyFont="1" applyFill="1" applyBorder="1" applyAlignment="1">
      <alignment horizontal="center" vertical="distributed" textRotation="255"/>
    </xf>
    <xf numFmtId="3" fontId="0" fillId="33" borderId="24" xfId="0" applyNumberFormat="1" applyFont="1" applyFill="1" applyBorder="1" applyAlignment="1">
      <alignment horizontal="center" vertical="distributed" textRotation="255"/>
    </xf>
    <xf numFmtId="3" fontId="0" fillId="33" borderId="20" xfId="0" applyNumberFormat="1" applyFont="1" applyFill="1" applyBorder="1" applyAlignment="1">
      <alignment horizontal="center" vertical="distributed" textRotation="255"/>
    </xf>
    <xf numFmtId="3" fontId="0" fillId="33" borderId="14" xfId="0" applyNumberFormat="1" applyFont="1" applyFill="1" applyBorder="1" applyAlignment="1">
      <alignment horizontal="center" vertical="center"/>
    </xf>
    <xf numFmtId="3" fontId="0" fillId="33" borderId="30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3" fontId="0" fillId="33" borderId="23" xfId="0" applyNumberFormat="1" applyFont="1" applyFill="1" applyBorder="1" applyAlignment="1">
      <alignment horizontal="center" vertical="center"/>
    </xf>
    <xf numFmtId="3" fontId="0" fillId="33" borderId="35" xfId="0" applyNumberFormat="1" applyFont="1" applyFill="1" applyBorder="1" applyAlignment="1">
      <alignment horizontal="center" vertical="center"/>
    </xf>
    <xf numFmtId="3" fontId="0" fillId="38" borderId="29" xfId="0" applyNumberFormat="1" applyFont="1" applyFill="1" applyBorder="1" applyAlignment="1">
      <alignment horizontal="center" vertical="center"/>
    </xf>
    <xf numFmtId="3" fontId="0" fillId="38" borderId="23" xfId="0" applyNumberFormat="1" applyFont="1" applyFill="1" applyBorder="1" applyAlignment="1">
      <alignment horizontal="center" vertical="center"/>
    </xf>
    <xf numFmtId="3" fontId="0" fillId="38" borderId="18" xfId="0" applyNumberFormat="1" applyFont="1" applyFill="1" applyBorder="1" applyAlignment="1">
      <alignment horizontal="center" vertical="center"/>
    </xf>
    <xf numFmtId="3" fontId="0" fillId="38" borderId="19" xfId="0" applyNumberFormat="1" applyFont="1" applyFill="1" applyBorder="1" applyAlignment="1">
      <alignment horizontal="center" vertical="center"/>
    </xf>
    <xf numFmtId="3" fontId="0" fillId="33" borderId="29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 horizontal="center" vertical="center"/>
    </xf>
    <xf numFmtId="3" fontId="0" fillId="33" borderId="19" xfId="0" applyNumberFormat="1" applyFont="1" applyFill="1" applyBorder="1" applyAlignment="1">
      <alignment horizontal="center" vertical="center"/>
    </xf>
    <xf numFmtId="3" fontId="0" fillId="33" borderId="22" xfId="0" applyNumberFormat="1" applyFont="1" applyFill="1" applyBorder="1" applyAlignment="1">
      <alignment horizontal="center" vertical="center"/>
    </xf>
    <xf numFmtId="3" fontId="0" fillId="33" borderId="21" xfId="0" applyNumberFormat="1" applyFont="1" applyFill="1" applyBorder="1" applyAlignment="1">
      <alignment horizontal="center" vertical="center"/>
    </xf>
    <xf numFmtId="3" fontId="0" fillId="33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家屋" xfId="60"/>
    <cellStyle name="標準_総括表(1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</xdr:row>
      <xdr:rowOff>133350</xdr:rowOff>
    </xdr:from>
    <xdr:to>
      <xdr:col>9</xdr:col>
      <xdr:colOff>666750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0896600" y="428625"/>
          <a:ext cx="9620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"/>
  <sheetViews>
    <sheetView tabSelected="1" view="pageBreakPreview" zoomScale="75" zoomScaleNormal="75" zoomScaleSheetLayoutView="75" workbookViewId="0" topLeftCell="A1">
      <selection activeCell="C5" sqref="C5:C6"/>
    </sheetView>
  </sheetViews>
  <sheetFormatPr defaultColWidth="9.00390625" defaultRowHeight="13.5"/>
  <cols>
    <col min="1" max="1" width="9.625" style="0" customWidth="1"/>
    <col min="2" max="2" width="15.625" style="0" customWidth="1"/>
    <col min="3" max="4" width="24.75390625" style="0" customWidth="1"/>
    <col min="5" max="5" width="22.00390625" style="0" customWidth="1"/>
    <col min="6" max="6" width="18.25390625" style="0" customWidth="1"/>
    <col min="7" max="7" width="18.125" style="0" customWidth="1"/>
    <col min="8" max="8" width="4.75390625" style="0" customWidth="1"/>
    <col min="10" max="10" width="11.75390625" style="0" bestFit="1" customWidth="1"/>
  </cols>
  <sheetData>
    <row r="1" spans="1:15" s="5" customFormat="1" ht="23.25" customHeight="1">
      <c r="A1" s="117" t="s">
        <v>119</v>
      </c>
      <c r="B1" s="118"/>
      <c r="C1" s="118"/>
      <c r="D1" s="118"/>
      <c r="E1" s="118"/>
      <c r="F1" s="118"/>
      <c r="G1" s="118"/>
      <c r="H1" s="118"/>
      <c r="I1" s="118"/>
      <c r="J1" s="4"/>
      <c r="K1" s="4"/>
      <c r="L1" s="4"/>
      <c r="M1" s="4"/>
      <c r="N1" s="4"/>
      <c r="O1" s="4"/>
    </row>
    <row r="2" spans="1:15" s="5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3" s="5" customFormat="1" ht="26.25" customHeight="1">
      <c r="A3" s="6" t="s">
        <v>15</v>
      </c>
      <c r="B3" s="7"/>
      <c r="C3" s="8"/>
    </row>
    <row r="4" spans="1:3" s="5" customFormat="1" ht="24.75" customHeight="1">
      <c r="A4" s="7"/>
      <c r="B4" s="7"/>
      <c r="C4" s="8"/>
    </row>
    <row r="5" spans="1:7" s="5" customFormat="1" ht="12.75" customHeight="1">
      <c r="A5" s="105"/>
      <c r="B5" s="106"/>
      <c r="C5" s="111" t="s">
        <v>120</v>
      </c>
      <c r="D5" s="89"/>
      <c r="E5" s="90"/>
      <c r="F5" s="99" t="s">
        <v>118</v>
      </c>
      <c r="G5" s="101" t="s">
        <v>110</v>
      </c>
    </row>
    <row r="6" spans="1:8" s="5" customFormat="1" ht="41.25" customHeight="1">
      <c r="A6" s="107"/>
      <c r="B6" s="108"/>
      <c r="C6" s="112"/>
      <c r="D6" s="9" t="s">
        <v>16</v>
      </c>
      <c r="E6" s="9" t="s">
        <v>17</v>
      </c>
      <c r="F6" s="100"/>
      <c r="G6" s="102"/>
      <c r="H6" s="12"/>
    </row>
    <row r="7" spans="1:8" s="5" customFormat="1" ht="30" customHeight="1">
      <c r="A7" s="119" t="s">
        <v>18</v>
      </c>
      <c r="B7" s="120"/>
      <c r="C7" s="10">
        <f>'内訳（納税義務者）'!C48</f>
        <v>39290</v>
      </c>
      <c r="D7" s="10">
        <f>'内訳（納税義務者）'!D48</f>
        <v>20755</v>
      </c>
      <c r="E7" s="10">
        <f>'内訳（納税義務者）'!E48</f>
        <v>18535</v>
      </c>
      <c r="F7" s="97">
        <v>37778</v>
      </c>
      <c r="G7" s="92">
        <f>(C7-F7)/F7</f>
        <v>0.040023293980623646</v>
      </c>
      <c r="H7" s="11"/>
    </row>
    <row r="8" spans="3:8" ht="27" customHeight="1">
      <c r="C8" s="1"/>
      <c r="D8" s="1"/>
      <c r="E8" s="1"/>
      <c r="F8" s="1"/>
      <c r="G8" s="1"/>
      <c r="H8" s="1"/>
    </row>
    <row r="9" spans="1:10" ht="22.5" customHeight="1">
      <c r="A9" s="126" t="s">
        <v>0</v>
      </c>
      <c r="B9" s="126"/>
      <c r="C9" s="103" t="s">
        <v>116</v>
      </c>
      <c r="D9" s="103" t="s">
        <v>117</v>
      </c>
      <c r="E9" s="109" t="s">
        <v>115</v>
      </c>
      <c r="F9" s="103" t="s">
        <v>111</v>
      </c>
      <c r="G9" s="123" t="s">
        <v>7</v>
      </c>
      <c r="H9" s="124"/>
      <c r="I9" s="124"/>
      <c r="J9" s="125"/>
    </row>
    <row r="10" spans="1:10" ht="33.75" customHeight="1">
      <c r="A10" s="104"/>
      <c r="B10" s="104"/>
      <c r="C10" s="104"/>
      <c r="D10" s="104"/>
      <c r="E10" s="110"/>
      <c r="F10" s="104"/>
      <c r="G10" s="121" t="s">
        <v>19</v>
      </c>
      <c r="H10" s="122"/>
      <c r="I10" s="130" t="s">
        <v>23</v>
      </c>
      <c r="J10" s="131"/>
    </row>
    <row r="11" spans="1:10" ht="22.5" customHeight="1">
      <c r="A11" s="127"/>
      <c r="B11" s="127"/>
      <c r="C11" s="93" t="s">
        <v>20</v>
      </c>
      <c r="D11" s="93" t="s">
        <v>21</v>
      </c>
      <c r="E11" s="98" t="s">
        <v>22</v>
      </c>
      <c r="F11" s="94" t="s">
        <v>113</v>
      </c>
      <c r="G11" s="128" t="s">
        <v>24</v>
      </c>
      <c r="H11" s="129"/>
      <c r="I11" s="128" t="s">
        <v>114</v>
      </c>
      <c r="J11" s="129"/>
    </row>
    <row r="12" spans="1:10" ht="30.75" customHeight="1">
      <c r="A12" s="114" t="s">
        <v>28</v>
      </c>
      <c r="B12" s="14" t="s">
        <v>3</v>
      </c>
      <c r="C12" s="79">
        <f>'内訳表'!C51</f>
        <v>232555215</v>
      </c>
      <c r="D12" s="79">
        <f>'内訳表'!D51</f>
        <v>225595874</v>
      </c>
      <c r="E12" s="86">
        <v>232022593</v>
      </c>
      <c r="F12" s="91">
        <f>(D12-E12)/E12</f>
        <v>-0.027698677602486753</v>
      </c>
      <c r="G12" s="134">
        <f>'内訳表'!E51</f>
        <v>4961338</v>
      </c>
      <c r="H12" s="135"/>
      <c r="I12" s="136">
        <f aca="true" t="shared" si="0" ref="I12:I17">D12-G12</f>
        <v>220634536</v>
      </c>
      <c r="J12" s="137"/>
    </row>
    <row r="13" spans="1:10" ht="30.75" customHeight="1">
      <c r="A13" s="115"/>
      <c r="B13" s="14" t="s">
        <v>1</v>
      </c>
      <c r="C13" s="79">
        <f>'内訳表'!F51</f>
        <v>206215349</v>
      </c>
      <c r="D13" s="79">
        <f>'内訳表'!G51</f>
        <v>194588231</v>
      </c>
      <c r="E13" s="86">
        <v>216475989</v>
      </c>
      <c r="F13" s="91">
        <f aca="true" t="shared" si="1" ref="F13:F24">(D13-E13)/E13</f>
        <v>-0.1011094029463009</v>
      </c>
      <c r="G13" s="134">
        <f>'内訳表'!H51</f>
        <v>7637060</v>
      </c>
      <c r="H13" s="135">
        <f>'内訳表'!I51</f>
        <v>9324835</v>
      </c>
      <c r="I13" s="136">
        <f t="shared" si="0"/>
        <v>186951171</v>
      </c>
      <c r="J13" s="137"/>
    </row>
    <row r="14" spans="1:14" ht="30.75" customHeight="1">
      <c r="A14" s="115"/>
      <c r="B14" s="14" t="s">
        <v>4</v>
      </c>
      <c r="C14" s="79">
        <f>'内訳表'!I51</f>
        <v>9324835</v>
      </c>
      <c r="D14" s="79">
        <f>'内訳表'!J51</f>
        <v>6834075</v>
      </c>
      <c r="E14" s="86">
        <v>6379454</v>
      </c>
      <c r="F14" s="91">
        <f t="shared" si="1"/>
        <v>0.07126330874084208</v>
      </c>
      <c r="G14" s="134">
        <f>'内訳表'!K51</f>
        <v>2256902</v>
      </c>
      <c r="H14" s="135">
        <f>'内訳表'!L51</f>
        <v>590393</v>
      </c>
      <c r="I14" s="136">
        <f t="shared" si="0"/>
        <v>4577173</v>
      </c>
      <c r="J14" s="137"/>
      <c r="L14" s="2"/>
      <c r="M14" s="2"/>
      <c r="N14" s="2"/>
    </row>
    <row r="15" spans="1:10" ht="30.75" customHeight="1">
      <c r="A15" s="115"/>
      <c r="B15" s="14" t="s">
        <v>5</v>
      </c>
      <c r="C15" s="80">
        <f>'内訳表'!L51</f>
        <v>590393</v>
      </c>
      <c r="D15" s="80">
        <f>'内訳表'!M51</f>
        <v>590393</v>
      </c>
      <c r="E15" s="85">
        <v>972728</v>
      </c>
      <c r="F15" s="91">
        <f t="shared" si="1"/>
        <v>-0.39305437902476337</v>
      </c>
      <c r="G15" s="136">
        <f>'内訳表'!N51</f>
        <v>0</v>
      </c>
      <c r="H15" s="137">
        <f>'内訳表'!O51</f>
        <v>7093590</v>
      </c>
      <c r="I15" s="136">
        <f t="shared" si="0"/>
        <v>590393</v>
      </c>
      <c r="J15" s="137"/>
    </row>
    <row r="16" spans="1:10" ht="30.75" customHeight="1">
      <c r="A16" s="115"/>
      <c r="B16" s="14" t="s">
        <v>2</v>
      </c>
      <c r="C16" s="80">
        <f>'内訳表'!O51</f>
        <v>7093590</v>
      </c>
      <c r="D16" s="80">
        <f>'内訳表'!P51</f>
        <v>6876720</v>
      </c>
      <c r="E16" s="85">
        <v>8664215</v>
      </c>
      <c r="F16" s="91">
        <f t="shared" si="1"/>
        <v>-0.2063077843751569</v>
      </c>
      <c r="G16" s="136">
        <f>'内訳表'!Q51</f>
        <v>27313</v>
      </c>
      <c r="H16" s="137">
        <f>'内訳表'!R51</f>
        <v>0</v>
      </c>
      <c r="I16" s="136">
        <f t="shared" si="0"/>
        <v>6849407</v>
      </c>
      <c r="J16" s="137"/>
    </row>
    <row r="17" spans="1:10" ht="30.75" customHeight="1">
      <c r="A17" s="115"/>
      <c r="B17" s="15" t="s">
        <v>8</v>
      </c>
      <c r="C17" s="80">
        <f>'内訳表'!T51</f>
        <v>116341907</v>
      </c>
      <c r="D17" s="80">
        <f>'内訳表'!U51</f>
        <v>112818150</v>
      </c>
      <c r="E17" s="85">
        <v>126762742</v>
      </c>
      <c r="F17" s="91">
        <f t="shared" si="1"/>
        <v>-0.11000544623750723</v>
      </c>
      <c r="G17" s="136">
        <f>'内訳表'!V51</f>
        <v>2436789</v>
      </c>
      <c r="H17" s="137">
        <f>'内訳表'!W51</f>
        <v>572121289</v>
      </c>
      <c r="I17" s="136">
        <f t="shared" si="0"/>
        <v>110381361</v>
      </c>
      <c r="J17" s="137"/>
    </row>
    <row r="18" spans="1:10" ht="30.75" customHeight="1">
      <c r="A18" s="116"/>
      <c r="B18" s="14" t="s">
        <v>25</v>
      </c>
      <c r="C18" s="80">
        <f aca="true" t="shared" si="2" ref="C18:J18">SUM(C12:C17)</f>
        <v>572121289</v>
      </c>
      <c r="D18" s="80">
        <f t="shared" si="2"/>
        <v>547303443</v>
      </c>
      <c r="E18" s="80">
        <v>591277721</v>
      </c>
      <c r="F18" s="91">
        <f t="shared" si="1"/>
        <v>-0.07437161326766784</v>
      </c>
      <c r="G18" s="136">
        <f t="shared" si="2"/>
        <v>17319402</v>
      </c>
      <c r="H18" s="137">
        <f t="shared" si="2"/>
        <v>589130107</v>
      </c>
      <c r="I18" s="136">
        <f t="shared" si="2"/>
        <v>529984041</v>
      </c>
      <c r="J18" s="137">
        <f t="shared" si="2"/>
        <v>0</v>
      </c>
    </row>
    <row r="19" spans="1:10" ht="30.75" customHeight="1">
      <c r="A19" s="114" t="s">
        <v>29</v>
      </c>
      <c r="B19" s="13" t="s">
        <v>9</v>
      </c>
      <c r="C19" s="80">
        <f>'内訳表'!Z51</f>
        <v>182131179</v>
      </c>
      <c r="D19" s="80">
        <f>'内訳表'!AA51</f>
        <v>117167283</v>
      </c>
      <c r="E19" s="85">
        <v>100979810</v>
      </c>
      <c r="F19" s="91">
        <f t="shared" si="1"/>
        <v>0.16030405484026955</v>
      </c>
      <c r="G19" s="142"/>
      <c r="H19" s="143"/>
      <c r="I19" s="142"/>
      <c r="J19" s="143"/>
    </row>
    <row r="20" spans="1:10" ht="30.75" customHeight="1">
      <c r="A20" s="140"/>
      <c r="B20" s="13" t="s">
        <v>6</v>
      </c>
      <c r="C20" s="80">
        <f>'内訳表'!AB51</f>
        <v>267878349</v>
      </c>
      <c r="D20" s="80">
        <f>'内訳表'!AC51</f>
        <v>169075090</v>
      </c>
      <c r="E20" s="85">
        <v>158640939</v>
      </c>
      <c r="F20" s="91">
        <f t="shared" si="1"/>
        <v>0.06577212077646616</v>
      </c>
      <c r="G20" s="142"/>
      <c r="H20" s="143"/>
      <c r="I20" s="142"/>
      <c r="J20" s="143"/>
    </row>
    <row r="21" spans="1:10" ht="30.75" customHeight="1">
      <c r="A21" s="141"/>
      <c r="B21" s="14" t="s">
        <v>26</v>
      </c>
      <c r="C21" s="80">
        <f>SUM(C19:C20)</f>
        <v>450009528</v>
      </c>
      <c r="D21" s="80">
        <f>SUM(D19:D20)</f>
        <v>286242373</v>
      </c>
      <c r="E21" s="80">
        <v>259620749</v>
      </c>
      <c r="F21" s="91">
        <f t="shared" si="1"/>
        <v>0.10254043292972705</v>
      </c>
      <c r="G21" s="142"/>
      <c r="H21" s="143"/>
      <c r="I21" s="142"/>
      <c r="J21" s="143"/>
    </row>
    <row r="22" spans="1:10" ht="33" customHeight="1">
      <c r="A22" s="132" t="s">
        <v>112</v>
      </c>
      <c r="B22" s="133"/>
      <c r="C22" s="95">
        <f>C18+C21</f>
        <v>1022130817</v>
      </c>
      <c r="D22" s="95">
        <f>D18+D21</f>
        <v>833545816</v>
      </c>
      <c r="E22" s="95">
        <v>803931639</v>
      </c>
      <c r="F22" s="96">
        <f t="shared" si="1"/>
        <v>0.03683668556301216</v>
      </c>
      <c r="G22" s="138"/>
      <c r="H22" s="139"/>
      <c r="I22" s="138"/>
      <c r="J22" s="139"/>
    </row>
    <row r="23" spans="1:10" s="77" customFormat="1" ht="30.75" customHeight="1" hidden="1">
      <c r="A23" s="113" t="s">
        <v>108</v>
      </c>
      <c r="B23" s="113"/>
      <c r="C23" s="81">
        <v>682166516</v>
      </c>
      <c r="D23" s="81">
        <v>568185758</v>
      </c>
      <c r="E23" s="87"/>
      <c r="F23" s="91" t="e">
        <f t="shared" si="1"/>
        <v>#DIV/0!</v>
      </c>
      <c r="G23" s="82"/>
      <c r="H23" s="83"/>
      <c r="I23" s="82"/>
      <c r="J23" s="83"/>
    </row>
    <row r="24" spans="1:10" s="77" customFormat="1" ht="30.75" customHeight="1" hidden="1">
      <c r="A24" s="113" t="s">
        <v>109</v>
      </c>
      <c r="B24" s="113"/>
      <c r="C24" s="84">
        <f>(C22-C23)/C23</f>
        <v>0.498359701079201</v>
      </c>
      <c r="D24" s="84">
        <f>(D22-D23)/D23</f>
        <v>0.4670304636534026</v>
      </c>
      <c r="E24" s="88"/>
      <c r="F24" s="91" t="e">
        <f t="shared" si="1"/>
        <v>#DIV/0!</v>
      </c>
      <c r="G24" s="82"/>
      <c r="H24" s="83"/>
      <c r="I24" s="82"/>
      <c r="J24" s="83"/>
    </row>
    <row r="25" s="77" customFormat="1" ht="13.5"/>
    <row r="26" s="77" customFormat="1" ht="13.5"/>
    <row r="27" s="77" customFormat="1" ht="13.5"/>
    <row r="28" s="78" customFormat="1" ht="13.5"/>
  </sheetData>
  <sheetProtection/>
  <mergeCells count="43">
    <mergeCell ref="G22:H22"/>
    <mergeCell ref="I22:J22"/>
    <mergeCell ref="A19:A21"/>
    <mergeCell ref="I19:J19"/>
    <mergeCell ref="I20:J20"/>
    <mergeCell ref="I21:J21"/>
    <mergeCell ref="G19:H19"/>
    <mergeCell ref="G20:H20"/>
    <mergeCell ref="G21:H21"/>
    <mergeCell ref="I14:J14"/>
    <mergeCell ref="I15:J15"/>
    <mergeCell ref="G18:H18"/>
    <mergeCell ref="I18:J18"/>
    <mergeCell ref="G16:H16"/>
    <mergeCell ref="G17:H17"/>
    <mergeCell ref="I16:J16"/>
    <mergeCell ref="I17:J17"/>
    <mergeCell ref="G11:H11"/>
    <mergeCell ref="I10:J10"/>
    <mergeCell ref="A22:B22"/>
    <mergeCell ref="I11:J11"/>
    <mergeCell ref="G12:H12"/>
    <mergeCell ref="G13:H13"/>
    <mergeCell ref="G14:H14"/>
    <mergeCell ref="G15:H15"/>
    <mergeCell ref="I12:J12"/>
    <mergeCell ref="I13:J13"/>
    <mergeCell ref="A23:B23"/>
    <mergeCell ref="A24:B24"/>
    <mergeCell ref="A12:A18"/>
    <mergeCell ref="A1:I1"/>
    <mergeCell ref="A7:B7"/>
    <mergeCell ref="G10:H10"/>
    <mergeCell ref="G9:J9"/>
    <mergeCell ref="D9:D10"/>
    <mergeCell ref="C9:C10"/>
    <mergeCell ref="A9:B11"/>
    <mergeCell ref="F5:F6"/>
    <mergeCell ref="G5:G6"/>
    <mergeCell ref="F9:F10"/>
    <mergeCell ref="A5:B6"/>
    <mergeCell ref="E9:E10"/>
    <mergeCell ref="C5:C6"/>
  </mergeCells>
  <printOptions horizontalCentered="1"/>
  <pageMargins left="0.7874015748031497" right="0.7874015748031497" top="0.9055118110236221" bottom="0.984251968503937" header="0.5118110236220472" footer="0.5118110236220472"/>
  <pageSetup horizontalDpi="600" verticalDpi="600" orientation="landscape" paperSize="9" scale="79" r:id="rId2"/>
  <headerFooter alignWithMargins="0">
    <oddFooter>&amp;R&amp;"ＭＳ Ｐ明朝,標準"R3概要調書（償却資産概況）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showGridLines="0" view="pageBreakPreview" zoomScale="70" zoomScaleNormal="75" zoomScaleSheetLayoutView="70" workbookViewId="0" topLeftCell="A1">
      <selection activeCell="B34" sqref="B34"/>
    </sheetView>
  </sheetViews>
  <sheetFormatPr defaultColWidth="9.00390625" defaultRowHeight="13.5"/>
  <cols>
    <col min="1" max="1" width="3.50390625" style="17" customWidth="1"/>
    <col min="2" max="2" width="14.75390625" style="17" customWidth="1"/>
    <col min="3" max="11" width="14.625" style="17" customWidth="1"/>
    <col min="12" max="16384" width="9.00390625" style="17" customWidth="1"/>
  </cols>
  <sheetData>
    <row r="1" ht="18.75">
      <c r="A1" s="16" t="s">
        <v>72</v>
      </c>
    </row>
    <row r="2" s="18" customFormat="1" ht="17.25"/>
    <row r="3" spans="1:11" s="19" customFormat="1" ht="17.25" customHeight="1">
      <c r="A3" s="147" t="s">
        <v>73</v>
      </c>
      <c r="B3" s="145" t="s">
        <v>74</v>
      </c>
      <c r="C3" s="144" t="s">
        <v>75</v>
      </c>
      <c r="D3" s="144"/>
      <c r="E3" s="144"/>
      <c r="F3" s="144" t="s">
        <v>76</v>
      </c>
      <c r="G3" s="144"/>
      <c r="H3" s="144"/>
      <c r="I3" s="144" t="s">
        <v>77</v>
      </c>
      <c r="J3" s="144"/>
      <c r="K3" s="144"/>
    </row>
    <row r="4" spans="1:11" s="19" customFormat="1" ht="54" customHeight="1">
      <c r="A4" s="147"/>
      <c r="B4" s="146"/>
      <c r="C4" s="20" t="s">
        <v>30</v>
      </c>
      <c r="D4" s="20" t="s">
        <v>16</v>
      </c>
      <c r="E4" s="20" t="s">
        <v>17</v>
      </c>
      <c r="F4" s="20" t="s">
        <v>30</v>
      </c>
      <c r="G4" s="20" t="s">
        <v>16</v>
      </c>
      <c r="H4" s="20" t="s">
        <v>17</v>
      </c>
      <c r="I4" s="20" t="s">
        <v>30</v>
      </c>
      <c r="J4" s="20" t="s">
        <v>16</v>
      </c>
      <c r="K4" s="20" t="s">
        <v>17</v>
      </c>
    </row>
    <row r="5" spans="1:14" s="19" customFormat="1" ht="15" customHeight="1">
      <c r="A5" s="21">
        <v>1</v>
      </c>
      <c r="B5" s="22" t="s">
        <v>31</v>
      </c>
      <c r="C5" s="23">
        <f>F5+I5</f>
        <v>10582</v>
      </c>
      <c r="D5" s="23">
        <f>G5+J5</f>
        <v>7097</v>
      </c>
      <c r="E5" s="23">
        <f>H5+K5</f>
        <v>3485</v>
      </c>
      <c r="F5" s="23">
        <v>3376</v>
      </c>
      <c r="G5" s="23">
        <v>2526</v>
      </c>
      <c r="H5" s="23">
        <v>850</v>
      </c>
      <c r="I5" s="23">
        <v>7206</v>
      </c>
      <c r="J5" s="23">
        <v>4571</v>
      </c>
      <c r="K5" s="23">
        <v>2635</v>
      </c>
      <c r="L5" s="19" t="str">
        <f aca="true" t="shared" si="0" ref="L5:L15">IF(F5+I5=C5,"○","×")</f>
        <v>○</v>
      </c>
      <c r="M5" s="19" t="str">
        <f aca="true" t="shared" si="1" ref="M5:M15">IF(G5+J5=D5,"○","×")</f>
        <v>○</v>
      </c>
      <c r="N5" s="19" t="str">
        <f aca="true" t="shared" si="2" ref="N5:N15">IF(H5+K5=E5,"○","×")</f>
        <v>○</v>
      </c>
    </row>
    <row r="6" spans="1:14" s="19" customFormat="1" ht="15" customHeight="1">
      <c r="A6" s="24">
        <v>2</v>
      </c>
      <c r="B6" s="25" t="s">
        <v>32</v>
      </c>
      <c r="C6" s="23">
        <f>F6+I6</f>
        <v>1564</v>
      </c>
      <c r="D6" s="23">
        <f aca="true" t="shared" si="3" ref="D6:D15">G6+J6</f>
        <v>684</v>
      </c>
      <c r="E6" s="23">
        <f aca="true" t="shared" si="4" ref="E6:E15">H6+K6</f>
        <v>880</v>
      </c>
      <c r="F6" s="26">
        <v>301</v>
      </c>
      <c r="G6" s="26">
        <v>60</v>
      </c>
      <c r="H6" s="26">
        <v>241</v>
      </c>
      <c r="I6" s="26">
        <v>1263</v>
      </c>
      <c r="J6" s="26">
        <v>624</v>
      </c>
      <c r="K6" s="26">
        <v>639</v>
      </c>
      <c r="L6" s="19" t="str">
        <f t="shared" si="0"/>
        <v>○</v>
      </c>
      <c r="M6" s="19" t="str">
        <f t="shared" si="1"/>
        <v>○</v>
      </c>
      <c r="N6" s="19" t="str">
        <f t="shared" si="2"/>
        <v>○</v>
      </c>
    </row>
    <row r="7" spans="1:14" s="19" customFormat="1" ht="15" customHeight="1">
      <c r="A7" s="24">
        <v>3</v>
      </c>
      <c r="B7" s="25" t="s">
        <v>33</v>
      </c>
      <c r="C7" s="23">
        <f aca="true" t="shared" si="5" ref="C7:C17">F7+I7</f>
        <v>1067</v>
      </c>
      <c r="D7" s="23">
        <f t="shared" si="3"/>
        <v>403</v>
      </c>
      <c r="E7" s="23">
        <f t="shared" si="4"/>
        <v>664</v>
      </c>
      <c r="F7" s="26">
        <v>243</v>
      </c>
      <c r="G7" s="26">
        <v>62</v>
      </c>
      <c r="H7" s="26">
        <v>181</v>
      </c>
      <c r="I7" s="26">
        <v>824</v>
      </c>
      <c r="J7" s="26">
        <v>341</v>
      </c>
      <c r="K7" s="26">
        <v>483</v>
      </c>
      <c r="L7" s="19" t="str">
        <f t="shared" si="0"/>
        <v>○</v>
      </c>
      <c r="M7" s="19" t="str">
        <f t="shared" si="1"/>
        <v>○</v>
      </c>
      <c r="N7" s="19" t="str">
        <f t="shared" si="2"/>
        <v>○</v>
      </c>
    </row>
    <row r="8" spans="1:14" s="19" customFormat="1" ht="15" customHeight="1">
      <c r="A8" s="24">
        <v>4</v>
      </c>
      <c r="B8" s="25" t="s">
        <v>34</v>
      </c>
      <c r="C8" s="23">
        <f t="shared" si="5"/>
        <v>2813</v>
      </c>
      <c r="D8" s="23">
        <f t="shared" si="3"/>
        <v>1447</v>
      </c>
      <c r="E8" s="23">
        <f t="shared" si="4"/>
        <v>1366</v>
      </c>
      <c r="F8" s="26">
        <v>314</v>
      </c>
      <c r="G8" s="26">
        <v>88</v>
      </c>
      <c r="H8" s="26">
        <v>226</v>
      </c>
      <c r="I8" s="26">
        <v>2499</v>
      </c>
      <c r="J8" s="26">
        <v>1359</v>
      </c>
      <c r="K8" s="26">
        <v>1140</v>
      </c>
      <c r="L8" s="19" t="str">
        <f t="shared" si="0"/>
        <v>○</v>
      </c>
      <c r="M8" s="19" t="str">
        <f t="shared" si="1"/>
        <v>○</v>
      </c>
      <c r="N8" s="19" t="str">
        <f t="shared" si="2"/>
        <v>○</v>
      </c>
    </row>
    <row r="9" spans="1:14" s="19" customFormat="1" ht="15" customHeight="1">
      <c r="A9" s="24">
        <v>5</v>
      </c>
      <c r="B9" s="25" t="s">
        <v>35</v>
      </c>
      <c r="C9" s="23">
        <f t="shared" si="5"/>
        <v>1578</v>
      </c>
      <c r="D9" s="23">
        <f t="shared" si="3"/>
        <v>723</v>
      </c>
      <c r="E9" s="23">
        <f t="shared" si="4"/>
        <v>855</v>
      </c>
      <c r="F9" s="26">
        <v>330</v>
      </c>
      <c r="G9" s="26">
        <v>110</v>
      </c>
      <c r="H9" s="26">
        <v>220</v>
      </c>
      <c r="I9" s="26">
        <v>1248</v>
      </c>
      <c r="J9" s="26">
        <v>613</v>
      </c>
      <c r="K9" s="26">
        <v>635</v>
      </c>
      <c r="L9" s="19" t="str">
        <f t="shared" si="0"/>
        <v>○</v>
      </c>
      <c r="M9" s="19" t="str">
        <f t="shared" si="1"/>
        <v>○</v>
      </c>
      <c r="N9" s="19" t="str">
        <f t="shared" si="2"/>
        <v>○</v>
      </c>
    </row>
    <row r="10" spans="1:14" s="19" customFormat="1" ht="15" customHeight="1">
      <c r="A10" s="24">
        <v>6</v>
      </c>
      <c r="B10" s="25" t="s">
        <v>36</v>
      </c>
      <c r="C10" s="23">
        <f t="shared" si="5"/>
        <v>1713</v>
      </c>
      <c r="D10" s="23">
        <f t="shared" si="3"/>
        <v>757</v>
      </c>
      <c r="E10" s="23">
        <f t="shared" si="4"/>
        <v>956</v>
      </c>
      <c r="F10" s="26">
        <v>512</v>
      </c>
      <c r="G10" s="26">
        <v>141</v>
      </c>
      <c r="H10" s="26">
        <v>371</v>
      </c>
      <c r="I10" s="26">
        <v>1201</v>
      </c>
      <c r="J10" s="26">
        <v>616</v>
      </c>
      <c r="K10" s="26">
        <v>585</v>
      </c>
      <c r="L10" s="19" t="str">
        <f t="shared" si="0"/>
        <v>○</v>
      </c>
      <c r="M10" s="19" t="str">
        <f t="shared" si="1"/>
        <v>○</v>
      </c>
      <c r="N10" s="19" t="str">
        <f t="shared" si="2"/>
        <v>○</v>
      </c>
    </row>
    <row r="11" spans="1:14" s="19" customFormat="1" ht="15" customHeight="1">
      <c r="A11" s="24">
        <v>7</v>
      </c>
      <c r="B11" s="25" t="s">
        <v>37</v>
      </c>
      <c r="C11" s="23">
        <f t="shared" si="5"/>
        <v>2961</v>
      </c>
      <c r="D11" s="23">
        <f t="shared" si="3"/>
        <v>1498</v>
      </c>
      <c r="E11" s="23">
        <f t="shared" si="4"/>
        <v>1463</v>
      </c>
      <c r="F11" s="26">
        <v>732</v>
      </c>
      <c r="G11" s="26">
        <v>240</v>
      </c>
      <c r="H11" s="26">
        <v>492</v>
      </c>
      <c r="I11" s="26">
        <v>2229</v>
      </c>
      <c r="J11" s="26">
        <v>1258</v>
      </c>
      <c r="K11" s="26">
        <v>971</v>
      </c>
      <c r="L11" s="19" t="str">
        <f t="shared" si="0"/>
        <v>○</v>
      </c>
      <c r="M11" s="19" t="str">
        <f t="shared" si="1"/>
        <v>○</v>
      </c>
      <c r="N11" s="19" t="str">
        <f t="shared" si="2"/>
        <v>○</v>
      </c>
    </row>
    <row r="12" spans="1:14" s="19" customFormat="1" ht="15" customHeight="1">
      <c r="A12" s="24">
        <v>8</v>
      </c>
      <c r="B12" s="25" t="s">
        <v>78</v>
      </c>
      <c r="C12" s="23">
        <f t="shared" si="5"/>
        <v>1521</v>
      </c>
      <c r="D12" s="23">
        <f t="shared" si="3"/>
        <v>731</v>
      </c>
      <c r="E12" s="23">
        <f t="shared" si="4"/>
        <v>790</v>
      </c>
      <c r="F12" s="26">
        <v>215</v>
      </c>
      <c r="G12" s="26">
        <v>102</v>
      </c>
      <c r="H12" s="26">
        <v>113</v>
      </c>
      <c r="I12" s="26">
        <v>1306</v>
      </c>
      <c r="J12" s="26">
        <v>629</v>
      </c>
      <c r="K12" s="26">
        <v>677</v>
      </c>
      <c r="L12" s="19" t="str">
        <f t="shared" si="0"/>
        <v>○</v>
      </c>
      <c r="M12" s="19" t="str">
        <f t="shared" si="1"/>
        <v>○</v>
      </c>
      <c r="N12" s="19" t="str">
        <f t="shared" si="2"/>
        <v>○</v>
      </c>
    </row>
    <row r="13" spans="1:14" s="19" customFormat="1" ht="15" customHeight="1">
      <c r="A13" s="24">
        <v>9</v>
      </c>
      <c r="B13" s="25" t="s">
        <v>79</v>
      </c>
      <c r="C13" s="23">
        <f t="shared" si="5"/>
        <v>3314</v>
      </c>
      <c r="D13" s="23">
        <f t="shared" si="3"/>
        <v>1539</v>
      </c>
      <c r="E13" s="23">
        <f t="shared" si="4"/>
        <v>1775</v>
      </c>
      <c r="F13" s="26">
        <v>1020</v>
      </c>
      <c r="G13" s="26">
        <v>222</v>
      </c>
      <c r="H13" s="26">
        <v>798</v>
      </c>
      <c r="I13" s="26">
        <v>2294</v>
      </c>
      <c r="J13" s="26">
        <v>1317</v>
      </c>
      <c r="K13" s="26">
        <v>977</v>
      </c>
      <c r="L13" s="19" t="str">
        <f t="shared" si="0"/>
        <v>○</v>
      </c>
      <c r="M13" s="19" t="str">
        <f t="shared" si="1"/>
        <v>○</v>
      </c>
      <c r="N13" s="19" t="str">
        <f t="shared" si="2"/>
        <v>○</v>
      </c>
    </row>
    <row r="14" spans="1:14" s="19" customFormat="1" ht="15" customHeight="1">
      <c r="A14" s="24">
        <v>10</v>
      </c>
      <c r="B14" s="25" t="s">
        <v>80</v>
      </c>
      <c r="C14" s="23">
        <f t="shared" si="5"/>
        <v>1352</v>
      </c>
      <c r="D14" s="23">
        <f t="shared" si="3"/>
        <v>702</v>
      </c>
      <c r="E14" s="23">
        <f t="shared" si="4"/>
        <v>650</v>
      </c>
      <c r="F14" s="26">
        <v>256</v>
      </c>
      <c r="G14" s="26">
        <v>206</v>
      </c>
      <c r="H14" s="26">
        <v>50</v>
      </c>
      <c r="I14" s="26">
        <v>1096</v>
      </c>
      <c r="J14" s="26">
        <v>496</v>
      </c>
      <c r="K14" s="26">
        <v>600</v>
      </c>
      <c r="L14" s="19" t="str">
        <f t="shared" si="0"/>
        <v>○</v>
      </c>
      <c r="M14" s="19" t="str">
        <f t="shared" si="1"/>
        <v>○</v>
      </c>
      <c r="N14" s="19" t="str">
        <f t="shared" si="2"/>
        <v>○</v>
      </c>
    </row>
    <row r="15" spans="1:14" s="19" customFormat="1" ht="15" customHeight="1">
      <c r="A15" s="27">
        <v>11</v>
      </c>
      <c r="B15" s="28" t="s">
        <v>81</v>
      </c>
      <c r="C15" s="23">
        <f t="shared" si="5"/>
        <v>988</v>
      </c>
      <c r="D15" s="23">
        <f t="shared" si="3"/>
        <v>420</v>
      </c>
      <c r="E15" s="23">
        <f t="shared" si="4"/>
        <v>568</v>
      </c>
      <c r="F15" s="29">
        <v>363</v>
      </c>
      <c r="G15" s="29">
        <v>113</v>
      </c>
      <c r="H15" s="29">
        <v>250</v>
      </c>
      <c r="I15" s="29">
        <v>625</v>
      </c>
      <c r="J15" s="29">
        <v>307</v>
      </c>
      <c r="K15" s="29">
        <v>318</v>
      </c>
      <c r="L15" s="19" t="str">
        <f t="shared" si="0"/>
        <v>○</v>
      </c>
      <c r="M15" s="19" t="str">
        <f t="shared" si="1"/>
        <v>○</v>
      </c>
      <c r="N15" s="19" t="str">
        <f t="shared" si="2"/>
        <v>○</v>
      </c>
    </row>
    <row r="16" spans="1:14" s="19" customFormat="1" ht="15" customHeight="1">
      <c r="A16" s="30"/>
      <c r="B16" s="31" t="s">
        <v>82</v>
      </c>
      <c r="C16" s="32">
        <f>SUM(C5:C15)</f>
        <v>29453</v>
      </c>
      <c r="D16" s="32">
        <f aca="true" t="shared" si="6" ref="D16:K16">SUM(D5:D15)</f>
        <v>16001</v>
      </c>
      <c r="E16" s="32">
        <f t="shared" si="6"/>
        <v>13452</v>
      </c>
      <c r="F16" s="32">
        <f t="shared" si="6"/>
        <v>7662</v>
      </c>
      <c r="G16" s="32">
        <f t="shared" si="6"/>
        <v>3870</v>
      </c>
      <c r="H16" s="32">
        <f t="shared" si="6"/>
        <v>3792</v>
      </c>
      <c r="I16" s="32">
        <f t="shared" si="6"/>
        <v>21791</v>
      </c>
      <c r="J16" s="32">
        <f t="shared" si="6"/>
        <v>12131</v>
      </c>
      <c r="K16" s="32">
        <f t="shared" si="6"/>
        <v>9660</v>
      </c>
      <c r="L16" s="19" t="str">
        <f>IF(F16+I16=C16,"○","×")</f>
        <v>○</v>
      </c>
      <c r="M16" s="19" t="str">
        <f>IF(G16+J16=D16,"○","×")</f>
        <v>○</v>
      </c>
      <c r="N16" s="19" t="str">
        <f>IF(H16+K16=E16,"○","×")</f>
        <v>○</v>
      </c>
    </row>
    <row r="17" spans="1:14" s="19" customFormat="1" ht="15" customHeight="1">
      <c r="A17" s="33">
        <v>12</v>
      </c>
      <c r="B17" s="34" t="s">
        <v>42</v>
      </c>
      <c r="C17" s="23">
        <f t="shared" si="5"/>
        <v>171</v>
      </c>
      <c r="D17" s="23">
        <f>G17+J17</f>
        <v>77</v>
      </c>
      <c r="E17" s="23">
        <f>H17+K17</f>
        <v>94</v>
      </c>
      <c r="F17" s="35">
        <v>24</v>
      </c>
      <c r="G17" s="35">
        <v>7</v>
      </c>
      <c r="H17" s="35">
        <v>17</v>
      </c>
      <c r="I17" s="35">
        <v>147</v>
      </c>
      <c r="J17" s="35">
        <v>70</v>
      </c>
      <c r="K17" s="35">
        <v>77</v>
      </c>
      <c r="L17" s="19" t="str">
        <f aca="true" t="shared" si="7" ref="L17:L48">IF(F17+I17=C17,"○","×")</f>
        <v>○</v>
      </c>
      <c r="M17" s="19" t="str">
        <f aca="true" t="shared" si="8" ref="M17:M48">IF(G17+J17=D17,"○","×")</f>
        <v>○</v>
      </c>
      <c r="N17" s="19" t="str">
        <f aca="true" t="shared" si="9" ref="N17:N48">IF(H17+K17=E17,"○","×")</f>
        <v>○</v>
      </c>
    </row>
    <row r="18" spans="1:14" s="19" customFormat="1" ht="15" customHeight="1">
      <c r="A18" s="24">
        <v>13</v>
      </c>
      <c r="B18" s="25" t="s">
        <v>43</v>
      </c>
      <c r="C18" s="23">
        <f aca="true" t="shared" si="10" ref="C18:C46">F18+I18</f>
        <v>129</v>
      </c>
      <c r="D18" s="23">
        <f aca="true" t="shared" si="11" ref="D18:D46">G18+J18</f>
        <v>61</v>
      </c>
      <c r="E18" s="23">
        <f aca="true" t="shared" si="12" ref="E18:E46">H18+K18</f>
        <v>68</v>
      </c>
      <c r="F18" s="26">
        <v>15</v>
      </c>
      <c r="G18" s="26">
        <v>1</v>
      </c>
      <c r="H18" s="26">
        <v>14</v>
      </c>
      <c r="I18" s="26">
        <v>114</v>
      </c>
      <c r="J18" s="26">
        <v>60</v>
      </c>
      <c r="K18" s="26">
        <v>54</v>
      </c>
      <c r="L18" s="19" t="str">
        <f t="shared" si="7"/>
        <v>○</v>
      </c>
      <c r="M18" s="19" t="str">
        <f t="shared" si="8"/>
        <v>○</v>
      </c>
      <c r="N18" s="19" t="str">
        <f t="shared" si="9"/>
        <v>○</v>
      </c>
    </row>
    <row r="19" spans="1:14" s="19" customFormat="1" ht="15" customHeight="1">
      <c r="A19" s="24">
        <v>14</v>
      </c>
      <c r="B19" s="25" t="s">
        <v>44</v>
      </c>
      <c r="C19" s="23">
        <f t="shared" si="10"/>
        <v>88</v>
      </c>
      <c r="D19" s="23">
        <f t="shared" si="11"/>
        <v>44</v>
      </c>
      <c r="E19" s="23">
        <f t="shared" si="12"/>
        <v>44</v>
      </c>
      <c r="F19" s="26">
        <v>6</v>
      </c>
      <c r="G19" s="26">
        <v>0</v>
      </c>
      <c r="H19" s="26">
        <v>6</v>
      </c>
      <c r="I19" s="26">
        <v>82</v>
      </c>
      <c r="J19" s="26">
        <v>44</v>
      </c>
      <c r="K19" s="26">
        <v>38</v>
      </c>
      <c r="L19" s="19" t="str">
        <f t="shared" si="7"/>
        <v>○</v>
      </c>
      <c r="M19" s="19" t="str">
        <f t="shared" si="8"/>
        <v>○</v>
      </c>
      <c r="N19" s="19" t="str">
        <f t="shared" si="9"/>
        <v>○</v>
      </c>
    </row>
    <row r="20" spans="1:14" s="19" customFormat="1" ht="15" customHeight="1">
      <c r="A20" s="24">
        <v>15</v>
      </c>
      <c r="B20" s="25" t="s">
        <v>45</v>
      </c>
      <c r="C20" s="23">
        <f t="shared" si="10"/>
        <v>352</v>
      </c>
      <c r="D20" s="23">
        <f t="shared" si="11"/>
        <v>137</v>
      </c>
      <c r="E20" s="23">
        <f t="shared" si="12"/>
        <v>215</v>
      </c>
      <c r="F20" s="26">
        <v>118</v>
      </c>
      <c r="G20" s="26">
        <v>18</v>
      </c>
      <c r="H20" s="26">
        <v>100</v>
      </c>
      <c r="I20" s="26">
        <v>234</v>
      </c>
      <c r="J20" s="26">
        <v>119</v>
      </c>
      <c r="K20" s="26">
        <v>115</v>
      </c>
      <c r="L20" s="19" t="str">
        <f t="shared" si="7"/>
        <v>○</v>
      </c>
      <c r="M20" s="19" t="str">
        <f t="shared" si="8"/>
        <v>○</v>
      </c>
      <c r="N20" s="19" t="str">
        <f t="shared" si="9"/>
        <v>○</v>
      </c>
    </row>
    <row r="21" spans="1:14" s="19" customFormat="1" ht="15" customHeight="1">
      <c r="A21" s="24">
        <v>16</v>
      </c>
      <c r="B21" s="25" t="s">
        <v>46</v>
      </c>
      <c r="C21" s="23">
        <f t="shared" si="10"/>
        <v>453</v>
      </c>
      <c r="D21" s="23">
        <f t="shared" si="11"/>
        <v>159</v>
      </c>
      <c r="E21" s="23">
        <f t="shared" si="12"/>
        <v>294</v>
      </c>
      <c r="F21" s="26">
        <v>138</v>
      </c>
      <c r="G21" s="26">
        <v>15</v>
      </c>
      <c r="H21" s="26">
        <v>123</v>
      </c>
      <c r="I21" s="26">
        <v>315</v>
      </c>
      <c r="J21" s="26">
        <v>144</v>
      </c>
      <c r="K21" s="26">
        <v>171</v>
      </c>
      <c r="L21" s="19" t="str">
        <f t="shared" si="7"/>
        <v>○</v>
      </c>
      <c r="M21" s="19" t="str">
        <f t="shared" si="8"/>
        <v>○</v>
      </c>
      <c r="N21" s="19" t="str">
        <f t="shared" si="9"/>
        <v>○</v>
      </c>
    </row>
    <row r="22" spans="1:14" s="19" customFormat="1" ht="15" customHeight="1">
      <c r="A22" s="24">
        <v>17</v>
      </c>
      <c r="B22" s="25" t="s">
        <v>47</v>
      </c>
      <c r="C22" s="23">
        <f t="shared" si="10"/>
        <v>434</v>
      </c>
      <c r="D22" s="23">
        <f t="shared" si="11"/>
        <v>226</v>
      </c>
      <c r="E22" s="23">
        <f t="shared" si="12"/>
        <v>208</v>
      </c>
      <c r="F22" s="26">
        <v>85</v>
      </c>
      <c r="G22" s="26">
        <v>26</v>
      </c>
      <c r="H22" s="26">
        <v>59</v>
      </c>
      <c r="I22" s="26">
        <v>349</v>
      </c>
      <c r="J22" s="26">
        <v>200</v>
      </c>
      <c r="K22" s="26">
        <v>149</v>
      </c>
      <c r="L22" s="19" t="str">
        <f t="shared" si="7"/>
        <v>○</v>
      </c>
      <c r="M22" s="19" t="str">
        <f t="shared" si="8"/>
        <v>○</v>
      </c>
      <c r="N22" s="19" t="str">
        <f t="shared" si="9"/>
        <v>○</v>
      </c>
    </row>
    <row r="23" spans="1:14" s="19" customFormat="1" ht="15" customHeight="1">
      <c r="A23" s="24">
        <v>18</v>
      </c>
      <c r="B23" s="25" t="s">
        <v>48</v>
      </c>
      <c r="C23" s="23">
        <f t="shared" si="10"/>
        <v>371</v>
      </c>
      <c r="D23" s="23">
        <f t="shared" si="11"/>
        <v>159</v>
      </c>
      <c r="E23" s="23">
        <f t="shared" si="12"/>
        <v>212</v>
      </c>
      <c r="F23" s="26">
        <v>158</v>
      </c>
      <c r="G23" s="26">
        <v>49</v>
      </c>
      <c r="H23" s="26">
        <v>109</v>
      </c>
      <c r="I23" s="26">
        <v>213</v>
      </c>
      <c r="J23" s="26">
        <v>110</v>
      </c>
      <c r="K23" s="26">
        <v>103</v>
      </c>
      <c r="L23" s="19" t="str">
        <f t="shared" si="7"/>
        <v>○</v>
      </c>
      <c r="M23" s="19" t="str">
        <f t="shared" si="8"/>
        <v>○</v>
      </c>
      <c r="N23" s="19" t="str">
        <f t="shared" si="9"/>
        <v>○</v>
      </c>
    </row>
    <row r="24" spans="1:14" s="19" customFormat="1" ht="15" customHeight="1">
      <c r="A24" s="24">
        <v>19</v>
      </c>
      <c r="B24" s="25" t="s">
        <v>49</v>
      </c>
      <c r="C24" s="23">
        <f t="shared" si="10"/>
        <v>382</v>
      </c>
      <c r="D24" s="23">
        <f t="shared" si="11"/>
        <v>155</v>
      </c>
      <c r="E24" s="23">
        <f t="shared" si="12"/>
        <v>227</v>
      </c>
      <c r="F24" s="26">
        <v>134</v>
      </c>
      <c r="G24" s="26">
        <v>27</v>
      </c>
      <c r="H24" s="26">
        <v>107</v>
      </c>
      <c r="I24" s="26">
        <v>248</v>
      </c>
      <c r="J24" s="26">
        <v>128</v>
      </c>
      <c r="K24" s="26">
        <v>120</v>
      </c>
      <c r="L24" s="19" t="str">
        <f t="shared" si="7"/>
        <v>○</v>
      </c>
      <c r="M24" s="19" t="str">
        <f t="shared" si="8"/>
        <v>○</v>
      </c>
      <c r="N24" s="19" t="str">
        <f t="shared" si="9"/>
        <v>○</v>
      </c>
    </row>
    <row r="25" spans="1:14" s="19" customFormat="1" ht="15" customHeight="1">
      <c r="A25" s="24">
        <v>20</v>
      </c>
      <c r="B25" s="25" t="s">
        <v>50</v>
      </c>
      <c r="C25" s="23">
        <f t="shared" si="10"/>
        <v>288</v>
      </c>
      <c r="D25" s="23">
        <f t="shared" si="11"/>
        <v>62</v>
      </c>
      <c r="E25" s="23">
        <f t="shared" si="12"/>
        <v>226</v>
      </c>
      <c r="F25" s="26">
        <v>180</v>
      </c>
      <c r="G25" s="26">
        <v>8</v>
      </c>
      <c r="H25" s="26">
        <v>172</v>
      </c>
      <c r="I25" s="26">
        <v>108</v>
      </c>
      <c r="J25" s="26">
        <v>54</v>
      </c>
      <c r="K25" s="26">
        <v>54</v>
      </c>
      <c r="L25" s="19" t="str">
        <f t="shared" si="7"/>
        <v>○</v>
      </c>
      <c r="M25" s="19" t="str">
        <f t="shared" si="8"/>
        <v>○</v>
      </c>
      <c r="N25" s="19" t="str">
        <f t="shared" si="9"/>
        <v>○</v>
      </c>
    </row>
    <row r="26" spans="1:14" s="19" customFormat="1" ht="15" customHeight="1">
      <c r="A26" s="24">
        <v>21</v>
      </c>
      <c r="B26" s="25" t="s">
        <v>51</v>
      </c>
      <c r="C26" s="23">
        <f t="shared" si="10"/>
        <v>451</v>
      </c>
      <c r="D26" s="23">
        <f t="shared" si="11"/>
        <v>220</v>
      </c>
      <c r="E26" s="23">
        <f t="shared" si="12"/>
        <v>231</v>
      </c>
      <c r="F26" s="26">
        <v>30</v>
      </c>
      <c r="G26" s="26">
        <v>17</v>
      </c>
      <c r="H26" s="26">
        <v>13</v>
      </c>
      <c r="I26" s="26">
        <v>421</v>
      </c>
      <c r="J26" s="26">
        <v>203</v>
      </c>
      <c r="K26" s="26">
        <v>218</v>
      </c>
      <c r="L26" s="19" t="str">
        <f t="shared" si="7"/>
        <v>○</v>
      </c>
      <c r="M26" s="19" t="str">
        <f t="shared" si="8"/>
        <v>○</v>
      </c>
      <c r="N26" s="19" t="str">
        <f t="shared" si="9"/>
        <v>○</v>
      </c>
    </row>
    <row r="27" spans="1:14" s="19" customFormat="1" ht="15" customHeight="1">
      <c r="A27" s="24">
        <v>22</v>
      </c>
      <c r="B27" s="25" t="s">
        <v>52</v>
      </c>
      <c r="C27" s="23">
        <f t="shared" si="10"/>
        <v>291</v>
      </c>
      <c r="D27" s="23">
        <f t="shared" si="11"/>
        <v>149</v>
      </c>
      <c r="E27" s="23">
        <f t="shared" si="12"/>
        <v>142</v>
      </c>
      <c r="F27" s="26">
        <v>39</v>
      </c>
      <c r="G27" s="26">
        <v>12</v>
      </c>
      <c r="H27" s="26">
        <v>27</v>
      </c>
      <c r="I27" s="26">
        <v>252</v>
      </c>
      <c r="J27" s="26">
        <v>137</v>
      </c>
      <c r="K27" s="26">
        <v>115</v>
      </c>
      <c r="L27" s="19" t="str">
        <f t="shared" si="7"/>
        <v>○</v>
      </c>
      <c r="M27" s="19" t="str">
        <f t="shared" si="8"/>
        <v>○</v>
      </c>
      <c r="N27" s="19" t="str">
        <f t="shared" si="9"/>
        <v>○</v>
      </c>
    </row>
    <row r="28" spans="1:14" s="19" customFormat="1" ht="15" customHeight="1">
      <c r="A28" s="36">
        <v>23</v>
      </c>
      <c r="B28" s="25" t="s">
        <v>53</v>
      </c>
      <c r="C28" s="23">
        <f t="shared" si="10"/>
        <v>1110</v>
      </c>
      <c r="D28" s="23">
        <f t="shared" si="11"/>
        <v>586</v>
      </c>
      <c r="E28" s="23">
        <f t="shared" si="12"/>
        <v>524</v>
      </c>
      <c r="F28" s="26">
        <v>160</v>
      </c>
      <c r="G28" s="26">
        <v>69</v>
      </c>
      <c r="H28" s="26">
        <v>91</v>
      </c>
      <c r="I28" s="26">
        <v>950</v>
      </c>
      <c r="J28" s="26">
        <v>517</v>
      </c>
      <c r="K28" s="26">
        <v>433</v>
      </c>
      <c r="L28" s="19" t="str">
        <f t="shared" si="7"/>
        <v>○</v>
      </c>
      <c r="M28" s="19" t="str">
        <f t="shared" si="8"/>
        <v>○</v>
      </c>
      <c r="N28" s="19" t="str">
        <f t="shared" si="9"/>
        <v>○</v>
      </c>
    </row>
    <row r="29" spans="1:14" s="19" customFormat="1" ht="15" customHeight="1">
      <c r="A29" s="24">
        <v>24</v>
      </c>
      <c r="B29" s="25" t="s">
        <v>54</v>
      </c>
      <c r="C29" s="23">
        <f t="shared" si="10"/>
        <v>627</v>
      </c>
      <c r="D29" s="23">
        <f t="shared" si="11"/>
        <v>279</v>
      </c>
      <c r="E29" s="23">
        <f t="shared" si="12"/>
        <v>348</v>
      </c>
      <c r="F29" s="26">
        <v>145</v>
      </c>
      <c r="G29" s="26">
        <v>62</v>
      </c>
      <c r="H29" s="26">
        <v>83</v>
      </c>
      <c r="I29" s="26">
        <v>482</v>
      </c>
      <c r="J29" s="26">
        <v>217</v>
      </c>
      <c r="K29" s="26">
        <v>265</v>
      </c>
      <c r="L29" s="19" t="str">
        <f t="shared" si="7"/>
        <v>○</v>
      </c>
      <c r="M29" s="19" t="str">
        <f t="shared" si="8"/>
        <v>○</v>
      </c>
      <c r="N29" s="19" t="str">
        <f t="shared" si="9"/>
        <v>○</v>
      </c>
    </row>
    <row r="30" spans="1:14" s="19" customFormat="1" ht="15" customHeight="1">
      <c r="A30" s="24">
        <v>25</v>
      </c>
      <c r="B30" s="25" t="s">
        <v>55</v>
      </c>
      <c r="C30" s="23">
        <f t="shared" si="10"/>
        <v>577</v>
      </c>
      <c r="D30" s="23">
        <f t="shared" si="11"/>
        <v>262</v>
      </c>
      <c r="E30" s="23">
        <f t="shared" si="12"/>
        <v>315</v>
      </c>
      <c r="F30" s="26">
        <v>135</v>
      </c>
      <c r="G30" s="26">
        <v>36</v>
      </c>
      <c r="H30" s="26">
        <v>99</v>
      </c>
      <c r="I30" s="26">
        <v>442</v>
      </c>
      <c r="J30" s="26">
        <v>226</v>
      </c>
      <c r="K30" s="26">
        <v>216</v>
      </c>
      <c r="L30" s="19" t="str">
        <f t="shared" si="7"/>
        <v>○</v>
      </c>
      <c r="M30" s="19" t="str">
        <f t="shared" si="8"/>
        <v>○</v>
      </c>
      <c r="N30" s="19" t="str">
        <f t="shared" si="9"/>
        <v>○</v>
      </c>
    </row>
    <row r="31" spans="1:14" s="19" customFormat="1" ht="15" customHeight="1">
      <c r="A31" s="24">
        <v>26</v>
      </c>
      <c r="B31" s="25" t="s">
        <v>56</v>
      </c>
      <c r="C31" s="23">
        <f t="shared" si="10"/>
        <v>971</v>
      </c>
      <c r="D31" s="23">
        <f t="shared" si="11"/>
        <v>469</v>
      </c>
      <c r="E31" s="23">
        <f t="shared" si="12"/>
        <v>502</v>
      </c>
      <c r="F31" s="26">
        <v>172</v>
      </c>
      <c r="G31" s="26">
        <v>43</v>
      </c>
      <c r="H31" s="26">
        <v>129</v>
      </c>
      <c r="I31" s="26">
        <v>799</v>
      </c>
      <c r="J31" s="26">
        <v>426</v>
      </c>
      <c r="K31" s="26">
        <v>373</v>
      </c>
      <c r="L31" s="19" t="str">
        <f t="shared" si="7"/>
        <v>○</v>
      </c>
      <c r="M31" s="19" t="str">
        <f t="shared" si="8"/>
        <v>○</v>
      </c>
      <c r="N31" s="19" t="str">
        <f t="shared" si="9"/>
        <v>○</v>
      </c>
    </row>
    <row r="32" spans="1:14" s="19" customFormat="1" ht="15" customHeight="1">
      <c r="A32" s="24">
        <v>27</v>
      </c>
      <c r="B32" s="25" t="s">
        <v>57</v>
      </c>
      <c r="C32" s="23">
        <f t="shared" si="10"/>
        <v>502</v>
      </c>
      <c r="D32" s="23">
        <f t="shared" si="11"/>
        <v>230</v>
      </c>
      <c r="E32" s="23">
        <f t="shared" si="12"/>
        <v>272</v>
      </c>
      <c r="F32" s="26">
        <v>99</v>
      </c>
      <c r="G32" s="26">
        <v>25</v>
      </c>
      <c r="H32" s="26">
        <v>74</v>
      </c>
      <c r="I32" s="26">
        <v>403</v>
      </c>
      <c r="J32" s="26">
        <v>205</v>
      </c>
      <c r="K32" s="26">
        <v>198</v>
      </c>
      <c r="L32" s="19" t="str">
        <f t="shared" si="7"/>
        <v>○</v>
      </c>
      <c r="M32" s="19" t="str">
        <f t="shared" si="8"/>
        <v>○</v>
      </c>
      <c r="N32" s="19" t="str">
        <f t="shared" si="9"/>
        <v>○</v>
      </c>
    </row>
    <row r="33" spans="1:14" s="19" customFormat="1" ht="15" customHeight="1">
      <c r="A33" s="24">
        <v>28</v>
      </c>
      <c r="B33" s="25" t="s">
        <v>58</v>
      </c>
      <c r="C33" s="23">
        <f t="shared" si="10"/>
        <v>1023</v>
      </c>
      <c r="D33" s="23">
        <f t="shared" si="11"/>
        <v>501</v>
      </c>
      <c r="E33" s="23">
        <f t="shared" si="12"/>
        <v>522</v>
      </c>
      <c r="F33" s="26">
        <v>174</v>
      </c>
      <c r="G33" s="26">
        <v>53</v>
      </c>
      <c r="H33" s="26">
        <v>121</v>
      </c>
      <c r="I33" s="26">
        <v>849</v>
      </c>
      <c r="J33" s="26">
        <v>448</v>
      </c>
      <c r="K33" s="26">
        <v>401</v>
      </c>
      <c r="L33" s="19" t="str">
        <f t="shared" si="7"/>
        <v>○</v>
      </c>
      <c r="M33" s="19" t="str">
        <f t="shared" si="8"/>
        <v>○</v>
      </c>
      <c r="N33" s="19" t="str">
        <f t="shared" si="9"/>
        <v>○</v>
      </c>
    </row>
    <row r="34" spans="1:14" s="19" customFormat="1" ht="15" customHeight="1">
      <c r="A34" s="24">
        <v>29</v>
      </c>
      <c r="B34" s="25" t="s">
        <v>59</v>
      </c>
      <c r="C34" s="23">
        <f t="shared" si="10"/>
        <v>54</v>
      </c>
      <c r="D34" s="23">
        <f t="shared" si="11"/>
        <v>38</v>
      </c>
      <c r="E34" s="23">
        <f t="shared" si="12"/>
        <v>16</v>
      </c>
      <c r="F34" s="26">
        <v>14</v>
      </c>
      <c r="G34" s="26">
        <v>13</v>
      </c>
      <c r="H34" s="26">
        <v>1</v>
      </c>
      <c r="I34" s="26">
        <v>40</v>
      </c>
      <c r="J34" s="26">
        <v>25</v>
      </c>
      <c r="K34" s="26">
        <v>15</v>
      </c>
      <c r="L34" s="19" t="str">
        <f t="shared" si="7"/>
        <v>○</v>
      </c>
      <c r="M34" s="19" t="str">
        <f t="shared" si="8"/>
        <v>○</v>
      </c>
      <c r="N34" s="19" t="str">
        <f t="shared" si="9"/>
        <v>○</v>
      </c>
    </row>
    <row r="35" spans="1:14" s="19" customFormat="1" ht="15" customHeight="1">
      <c r="A35" s="27">
        <v>30</v>
      </c>
      <c r="B35" s="28" t="s">
        <v>60</v>
      </c>
      <c r="C35" s="23">
        <f t="shared" si="10"/>
        <v>44</v>
      </c>
      <c r="D35" s="23">
        <f t="shared" si="11"/>
        <v>28</v>
      </c>
      <c r="E35" s="23">
        <f t="shared" si="12"/>
        <v>16</v>
      </c>
      <c r="F35" s="29">
        <v>0</v>
      </c>
      <c r="G35" s="29">
        <v>0</v>
      </c>
      <c r="H35" s="29">
        <v>0</v>
      </c>
      <c r="I35" s="29">
        <v>44</v>
      </c>
      <c r="J35" s="29">
        <v>28</v>
      </c>
      <c r="K35" s="29">
        <v>16</v>
      </c>
      <c r="L35" s="19" t="str">
        <f t="shared" si="7"/>
        <v>○</v>
      </c>
      <c r="M35" s="19" t="str">
        <f t="shared" si="8"/>
        <v>○</v>
      </c>
      <c r="N35" s="19" t="str">
        <f t="shared" si="9"/>
        <v>○</v>
      </c>
    </row>
    <row r="36" spans="1:14" s="19" customFormat="1" ht="15" customHeight="1">
      <c r="A36" s="27">
        <v>31</v>
      </c>
      <c r="B36" s="28" t="s">
        <v>61</v>
      </c>
      <c r="C36" s="23">
        <f t="shared" si="10"/>
        <v>43</v>
      </c>
      <c r="D36" s="23">
        <f t="shared" si="11"/>
        <v>31</v>
      </c>
      <c r="E36" s="23">
        <f t="shared" si="12"/>
        <v>12</v>
      </c>
      <c r="F36" s="29">
        <v>1</v>
      </c>
      <c r="G36" s="29">
        <v>0</v>
      </c>
      <c r="H36" s="29">
        <v>1</v>
      </c>
      <c r="I36" s="29">
        <v>42</v>
      </c>
      <c r="J36" s="29">
        <v>31</v>
      </c>
      <c r="K36" s="29">
        <v>11</v>
      </c>
      <c r="L36" s="19" t="str">
        <f t="shared" si="7"/>
        <v>○</v>
      </c>
      <c r="M36" s="19" t="str">
        <f t="shared" si="8"/>
        <v>○</v>
      </c>
      <c r="N36" s="19" t="str">
        <f t="shared" si="9"/>
        <v>○</v>
      </c>
    </row>
    <row r="37" spans="1:14" s="19" customFormat="1" ht="15" customHeight="1">
      <c r="A37" s="24">
        <v>32</v>
      </c>
      <c r="B37" s="25" t="s">
        <v>62</v>
      </c>
      <c r="C37" s="23">
        <f t="shared" si="10"/>
        <v>28</v>
      </c>
      <c r="D37" s="23">
        <f t="shared" si="11"/>
        <v>20</v>
      </c>
      <c r="E37" s="23">
        <f t="shared" si="12"/>
        <v>8</v>
      </c>
      <c r="F37" s="26">
        <v>0</v>
      </c>
      <c r="G37" s="26">
        <v>0</v>
      </c>
      <c r="H37" s="26">
        <v>0</v>
      </c>
      <c r="I37" s="26">
        <v>28</v>
      </c>
      <c r="J37" s="26">
        <v>20</v>
      </c>
      <c r="K37" s="26">
        <v>8</v>
      </c>
      <c r="L37" s="19" t="str">
        <f t="shared" si="7"/>
        <v>○</v>
      </c>
      <c r="M37" s="19" t="str">
        <f t="shared" si="8"/>
        <v>○</v>
      </c>
      <c r="N37" s="19" t="str">
        <f t="shared" si="9"/>
        <v>○</v>
      </c>
    </row>
    <row r="38" spans="1:14" s="19" customFormat="1" ht="15" customHeight="1">
      <c r="A38" s="33">
        <v>33</v>
      </c>
      <c r="B38" s="34" t="s">
        <v>63</v>
      </c>
      <c r="C38" s="23">
        <f t="shared" si="10"/>
        <v>202</v>
      </c>
      <c r="D38" s="23">
        <f t="shared" si="11"/>
        <v>158</v>
      </c>
      <c r="E38" s="23">
        <f t="shared" si="12"/>
        <v>44</v>
      </c>
      <c r="F38" s="35">
        <v>132</v>
      </c>
      <c r="G38" s="35">
        <v>117</v>
      </c>
      <c r="H38" s="35">
        <v>15</v>
      </c>
      <c r="I38" s="35">
        <v>70</v>
      </c>
      <c r="J38" s="35">
        <v>41</v>
      </c>
      <c r="K38" s="35">
        <v>29</v>
      </c>
      <c r="L38" s="19" t="str">
        <f t="shared" si="7"/>
        <v>○</v>
      </c>
      <c r="M38" s="19" t="str">
        <f t="shared" si="8"/>
        <v>○</v>
      </c>
      <c r="N38" s="19" t="str">
        <f t="shared" si="9"/>
        <v>○</v>
      </c>
    </row>
    <row r="39" spans="1:14" s="19" customFormat="1" ht="15" customHeight="1">
      <c r="A39" s="24">
        <v>34</v>
      </c>
      <c r="B39" s="25" t="s">
        <v>64</v>
      </c>
      <c r="C39" s="23">
        <f t="shared" si="10"/>
        <v>45</v>
      </c>
      <c r="D39" s="23">
        <f t="shared" si="11"/>
        <v>27</v>
      </c>
      <c r="E39" s="23">
        <f t="shared" si="12"/>
        <v>18</v>
      </c>
      <c r="F39" s="35">
        <v>1</v>
      </c>
      <c r="G39" s="35">
        <v>1</v>
      </c>
      <c r="H39" s="35">
        <v>0</v>
      </c>
      <c r="I39" s="35">
        <v>44</v>
      </c>
      <c r="J39" s="35">
        <v>26</v>
      </c>
      <c r="K39" s="35">
        <v>18</v>
      </c>
      <c r="L39" s="19" t="str">
        <f t="shared" si="7"/>
        <v>○</v>
      </c>
      <c r="M39" s="19" t="str">
        <f t="shared" si="8"/>
        <v>○</v>
      </c>
      <c r="N39" s="19" t="str">
        <f t="shared" si="9"/>
        <v>○</v>
      </c>
    </row>
    <row r="40" spans="1:14" s="19" customFormat="1" ht="15" customHeight="1">
      <c r="A40" s="24">
        <v>35</v>
      </c>
      <c r="B40" s="25" t="s">
        <v>65</v>
      </c>
      <c r="C40" s="23">
        <f t="shared" si="10"/>
        <v>55</v>
      </c>
      <c r="D40" s="23">
        <f t="shared" si="11"/>
        <v>31</v>
      </c>
      <c r="E40" s="23">
        <f t="shared" si="12"/>
        <v>24</v>
      </c>
      <c r="F40" s="26">
        <v>2</v>
      </c>
      <c r="G40" s="26">
        <v>2</v>
      </c>
      <c r="H40" s="26">
        <v>0</v>
      </c>
      <c r="I40" s="35">
        <v>53</v>
      </c>
      <c r="J40" s="35">
        <v>29</v>
      </c>
      <c r="K40" s="35">
        <v>24</v>
      </c>
      <c r="L40" s="19" t="str">
        <f t="shared" si="7"/>
        <v>○</v>
      </c>
      <c r="M40" s="19" t="str">
        <f t="shared" si="8"/>
        <v>○</v>
      </c>
      <c r="N40" s="19" t="str">
        <f t="shared" si="9"/>
        <v>○</v>
      </c>
    </row>
    <row r="41" spans="1:14" s="19" customFormat="1" ht="15" customHeight="1">
      <c r="A41" s="24">
        <v>36</v>
      </c>
      <c r="B41" s="25" t="s">
        <v>66</v>
      </c>
      <c r="C41" s="23">
        <f t="shared" si="10"/>
        <v>56</v>
      </c>
      <c r="D41" s="23">
        <f t="shared" si="11"/>
        <v>32</v>
      </c>
      <c r="E41" s="23">
        <f t="shared" si="12"/>
        <v>24</v>
      </c>
      <c r="F41" s="26">
        <v>0</v>
      </c>
      <c r="G41" s="26">
        <v>0</v>
      </c>
      <c r="H41" s="26">
        <v>0</v>
      </c>
      <c r="I41" s="26">
        <v>56</v>
      </c>
      <c r="J41" s="26">
        <v>32</v>
      </c>
      <c r="K41" s="26">
        <v>24</v>
      </c>
      <c r="L41" s="19" t="str">
        <f t="shared" si="7"/>
        <v>○</v>
      </c>
      <c r="M41" s="19" t="str">
        <f t="shared" si="8"/>
        <v>○</v>
      </c>
      <c r="N41" s="19" t="str">
        <f t="shared" si="9"/>
        <v>○</v>
      </c>
    </row>
    <row r="42" spans="1:14" s="19" customFormat="1" ht="15" customHeight="1">
      <c r="A42" s="24">
        <v>37</v>
      </c>
      <c r="B42" s="25" t="s">
        <v>83</v>
      </c>
      <c r="C42" s="23">
        <f t="shared" si="10"/>
        <v>224</v>
      </c>
      <c r="D42" s="23">
        <f t="shared" si="11"/>
        <v>126</v>
      </c>
      <c r="E42" s="23">
        <f t="shared" si="12"/>
        <v>98</v>
      </c>
      <c r="F42" s="26">
        <v>25</v>
      </c>
      <c r="G42" s="26">
        <v>17</v>
      </c>
      <c r="H42" s="26">
        <v>8</v>
      </c>
      <c r="I42" s="26">
        <v>199</v>
      </c>
      <c r="J42" s="26">
        <v>109</v>
      </c>
      <c r="K42" s="26">
        <v>90</v>
      </c>
      <c r="L42" s="19" t="str">
        <f t="shared" si="7"/>
        <v>○</v>
      </c>
      <c r="M42" s="19" t="str">
        <f t="shared" si="8"/>
        <v>○</v>
      </c>
      <c r="N42" s="19" t="str">
        <f t="shared" si="9"/>
        <v>○</v>
      </c>
    </row>
    <row r="43" spans="1:14" s="19" customFormat="1" ht="15" customHeight="1">
      <c r="A43" s="24">
        <v>38</v>
      </c>
      <c r="B43" s="25" t="s">
        <v>84</v>
      </c>
      <c r="C43" s="23">
        <f t="shared" si="10"/>
        <v>430</v>
      </c>
      <c r="D43" s="23">
        <f t="shared" si="11"/>
        <v>186</v>
      </c>
      <c r="E43" s="23">
        <f t="shared" si="12"/>
        <v>244</v>
      </c>
      <c r="F43" s="26">
        <v>61</v>
      </c>
      <c r="G43" s="26">
        <v>14</v>
      </c>
      <c r="H43" s="26">
        <v>47</v>
      </c>
      <c r="I43" s="26">
        <v>369</v>
      </c>
      <c r="J43" s="26">
        <v>172</v>
      </c>
      <c r="K43" s="26">
        <v>197</v>
      </c>
      <c r="L43" s="19" t="str">
        <f t="shared" si="7"/>
        <v>○</v>
      </c>
      <c r="M43" s="19" t="str">
        <f t="shared" si="8"/>
        <v>○</v>
      </c>
      <c r="N43" s="19" t="str">
        <f t="shared" si="9"/>
        <v>○</v>
      </c>
    </row>
    <row r="44" spans="1:14" s="19" customFormat="1" ht="15" customHeight="1">
      <c r="A44" s="24">
        <v>39</v>
      </c>
      <c r="B44" s="25" t="s">
        <v>69</v>
      </c>
      <c r="C44" s="23">
        <f t="shared" si="10"/>
        <v>47</v>
      </c>
      <c r="D44" s="23">
        <f t="shared" si="11"/>
        <v>27</v>
      </c>
      <c r="E44" s="23">
        <f t="shared" si="12"/>
        <v>20</v>
      </c>
      <c r="F44" s="26">
        <v>0</v>
      </c>
      <c r="G44" s="26">
        <v>0</v>
      </c>
      <c r="H44" s="26">
        <v>0</v>
      </c>
      <c r="I44" s="26">
        <v>47</v>
      </c>
      <c r="J44" s="26">
        <v>27</v>
      </c>
      <c r="K44" s="26">
        <v>20</v>
      </c>
      <c r="L44" s="19" t="str">
        <f t="shared" si="7"/>
        <v>○</v>
      </c>
      <c r="M44" s="19" t="str">
        <f t="shared" si="8"/>
        <v>○</v>
      </c>
      <c r="N44" s="19" t="str">
        <f t="shared" si="9"/>
        <v>○</v>
      </c>
    </row>
    <row r="45" spans="1:14" s="19" customFormat="1" ht="15" customHeight="1">
      <c r="A45" s="24">
        <v>40</v>
      </c>
      <c r="B45" s="25" t="s">
        <v>70</v>
      </c>
      <c r="C45" s="23">
        <f t="shared" si="10"/>
        <v>287</v>
      </c>
      <c r="D45" s="23">
        <f t="shared" si="11"/>
        <v>218</v>
      </c>
      <c r="E45" s="23">
        <f t="shared" si="12"/>
        <v>69</v>
      </c>
      <c r="F45" s="26">
        <v>117</v>
      </c>
      <c r="G45" s="26">
        <v>107</v>
      </c>
      <c r="H45" s="26">
        <v>10</v>
      </c>
      <c r="I45" s="26">
        <v>170</v>
      </c>
      <c r="J45" s="26">
        <v>111</v>
      </c>
      <c r="K45" s="26">
        <v>59</v>
      </c>
      <c r="L45" s="19" t="str">
        <f t="shared" si="7"/>
        <v>○</v>
      </c>
      <c r="M45" s="19" t="str">
        <f t="shared" si="8"/>
        <v>○</v>
      </c>
      <c r="N45" s="19" t="str">
        <f t="shared" si="9"/>
        <v>○</v>
      </c>
    </row>
    <row r="46" spans="1:14" s="19" customFormat="1" ht="15" customHeight="1">
      <c r="A46" s="27">
        <v>41</v>
      </c>
      <c r="B46" s="28" t="s">
        <v>71</v>
      </c>
      <c r="C46" s="23">
        <f t="shared" si="10"/>
        <v>102</v>
      </c>
      <c r="D46" s="23">
        <f t="shared" si="11"/>
        <v>56</v>
      </c>
      <c r="E46" s="23">
        <f t="shared" si="12"/>
        <v>46</v>
      </c>
      <c r="F46" s="29">
        <v>14</v>
      </c>
      <c r="G46" s="29">
        <v>10</v>
      </c>
      <c r="H46" s="29">
        <v>4</v>
      </c>
      <c r="I46" s="29">
        <v>88</v>
      </c>
      <c r="J46" s="29">
        <v>46</v>
      </c>
      <c r="K46" s="29">
        <v>42</v>
      </c>
      <c r="L46" s="19" t="str">
        <f t="shared" si="7"/>
        <v>○</v>
      </c>
      <c r="M46" s="19" t="str">
        <f t="shared" si="8"/>
        <v>○</v>
      </c>
      <c r="N46" s="19" t="str">
        <f t="shared" si="9"/>
        <v>○</v>
      </c>
    </row>
    <row r="47" spans="1:14" s="19" customFormat="1" ht="15" customHeight="1">
      <c r="A47" s="30"/>
      <c r="B47" s="31" t="s">
        <v>85</v>
      </c>
      <c r="C47" s="37">
        <f aca="true" t="shared" si="13" ref="C47:K47">SUM(C17:C46)</f>
        <v>9837</v>
      </c>
      <c r="D47" s="37">
        <f t="shared" si="13"/>
        <v>4754</v>
      </c>
      <c r="E47" s="37">
        <f t="shared" si="13"/>
        <v>5083</v>
      </c>
      <c r="F47" s="37">
        <f t="shared" si="13"/>
        <v>2179</v>
      </c>
      <c r="G47" s="37">
        <f t="shared" si="13"/>
        <v>749</v>
      </c>
      <c r="H47" s="37">
        <f t="shared" si="13"/>
        <v>1430</v>
      </c>
      <c r="I47" s="37">
        <f t="shared" si="13"/>
        <v>7658</v>
      </c>
      <c r="J47" s="37">
        <f t="shared" si="13"/>
        <v>4005</v>
      </c>
      <c r="K47" s="37">
        <f t="shared" si="13"/>
        <v>3653</v>
      </c>
      <c r="L47" s="19" t="str">
        <f t="shared" si="7"/>
        <v>○</v>
      </c>
      <c r="M47" s="19" t="str">
        <f t="shared" si="8"/>
        <v>○</v>
      </c>
      <c r="N47" s="19" t="str">
        <f t="shared" si="9"/>
        <v>○</v>
      </c>
    </row>
    <row r="48" spans="1:14" s="19" customFormat="1" ht="15" customHeight="1">
      <c r="A48" s="38"/>
      <c r="B48" s="39" t="s">
        <v>86</v>
      </c>
      <c r="C48" s="40">
        <f aca="true" t="shared" si="14" ref="C48:K48">C16+C47</f>
        <v>39290</v>
      </c>
      <c r="D48" s="40">
        <f t="shared" si="14"/>
        <v>20755</v>
      </c>
      <c r="E48" s="40">
        <f>E16+E47</f>
        <v>18535</v>
      </c>
      <c r="F48" s="40">
        <f t="shared" si="14"/>
        <v>9841</v>
      </c>
      <c r="G48" s="40">
        <f t="shared" si="14"/>
        <v>4619</v>
      </c>
      <c r="H48" s="40">
        <f t="shared" si="14"/>
        <v>5222</v>
      </c>
      <c r="I48" s="40">
        <f t="shared" si="14"/>
        <v>29449</v>
      </c>
      <c r="J48" s="40">
        <f t="shared" si="14"/>
        <v>16136</v>
      </c>
      <c r="K48" s="40">
        <f t="shared" si="14"/>
        <v>13313</v>
      </c>
      <c r="L48" s="19" t="str">
        <f t="shared" si="7"/>
        <v>○</v>
      </c>
      <c r="M48" s="19" t="str">
        <f t="shared" si="8"/>
        <v>○</v>
      </c>
      <c r="N48" s="19" t="str">
        <f t="shared" si="9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headerFooter alignWithMargins="0">
    <oddFooter>&amp;RR3概要調書（償却資産概況）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1"/>
  <sheetViews>
    <sheetView view="pageBreakPreview" zoomScale="75" zoomScaleSheetLayoutView="75" workbookViewId="0" topLeftCell="A1">
      <selection activeCell="U19" sqref="U19"/>
    </sheetView>
  </sheetViews>
  <sheetFormatPr defaultColWidth="9.00390625" defaultRowHeight="13.5"/>
  <cols>
    <col min="1" max="1" width="3.625" style="42" customWidth="1"/>
    <col min="2" max="2" width="13.75390625" style="42" bestFit="1" customWidth="1"/>
    <col min="3" max="17" width="12.625" style="42" customWidth="1"/>
    <col min="18" max="18" width="3.625" style="42" customWidth="1"/>
    <col min="19" max="19" width="13.75390625" style="42" bestFit="1" customWidth="1"/>
    <col min="20" max="25" width="12.625" style="42" customWidth="1"/>
    <col min="26" max="33" width="14.625" style="42" customWidth="1"/>
    <col min="34" max="40" width="3.375" style="42" bestFit="1" customWidth="1"/>
    <col min="41" max="16384" width="9.00390625" style="42" customWidth="1"/>
  </cols>
  <sheetData>
    <row r="1" spans="1:19" ht="21">
      <c r="A1" s="51" t="s">
        <v>105</v>
      </c>
      <c r="B1" s="41"/>
      <c r="R1" s="51" t="s">
        <v>105</v>
      </c>
      <c r="S1" s="41"/>
    </row>
    <row r="2" spans="1:19" ht="15" customHeight="1">
      <c r="A2" s="51"/>
      <c r="B2" s="41"/>
      <c r="R2" s="51"/>
      <c r="S2" s="41"/>
    </row>
    <row r="3" spans="1:19" ht="17.25">
      <c r="A3" s="61" t="s">
        <v>106</v>
      </c>
      <c r="B3" s="41"/>
      <c r="R3" s="61" t="s">
        <v>107</v>
      </c>
      <c r="S3" s="41"/>
    </row>
    <row r="4" spans="1:33" ht="16.5" customHeight="1">
      <c r="A4" s="152" t="s">
        <v>88</v>
      </c>
      <c r="B4" s="148" t="s">
        <v>89</v>
      </c>
      <c r="C4" s="155" t="s">
        <v>90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  <c r="R4" s="152" t="s">
        <v>88</v>
      </c>
      <c r="S4" s="148" t="s">
        <v>89</v>
      </c>
      <c r="T4" s="155" t="s">
        <v>27</v>
      </c>
      <c r="U4" s="156"/>
      <c r="V4" s="156"/>
      <c r="W4" s="156"/>
      <c r="X4" s="156"/>
      <c r="Y4" s="157"/>
      <c r="Z4" s="155" t="s">
        <v>104</v>
      </c>
      <c r="AA4" s="156"/>
      <c r="AB4" s="156"/>
      <c r="AC4" s="156"/>
      <c r="AD4" s="156"/>
      <c r="AE4" s="157"/>
      <c r="AF4" s="155" t="s">
        <v>91</v>
      </c>
      <c r="AG4" s="157"/>
    </row>
    <row r="5" spans="1:33" ht="16.5" customHeight="1">
      <c r="A5" s="153"/>
      <c r="B5" s="149"/>
      <c r="C5" s="155" t="s">
        <v>87</v>
      </c>
      <c r="D5" s="156"/>
      <c r="E5" s="156"/>
      <c r="F5" s="155" t="s">
        <v>97</v>
      </c>
      <c r="G5" s="156"/>
      <c r="H5" s="156"/>
      <c r="I5" s="155" t="s">
        <v>98</v>
      </c>
      <c r="J5" s="156"/>
      <c r="K5" s="156"/>
      <c r="L5" s="155" t="s">
        <v>99</v>
      </c>
      <c r="M5" s="156"/>
      <c r="N5" s="156"/>
      <c r="O5" s="155" t="s">
        <v>100</v>
      </c>
      <c r="P5" s="156"/>
      <c r="Q5" s="157"/>
      <c r="R5" s="153"/>
      <c r="S5" s="149"/>
      <c r="T5" s="155" t="s">
        <v>101</v>
      </c>
      <c r="U5" s="156"/>
      <c r="V5" s="156"/>
      <c r="W5" s="155" t="s">
        <v>103</v>
      </c>
      <c r="X5" s="156"/>
      <c r="Y5" s="156"/>
      <c r="Z5" s="160" t="s">
        <v>94</v>
      </c>
      <c r="AA5" s="161"/>
      <c r="AB5" s="160" t="s">
        <v>12</v>
      </c>
      <c r="AC5" s="161"/>
      <c r="AD5" s="164" t="s">
        <v>95</v>
      </c>
      <c r="AE5" s="158"/>
      <c r="AF5" s="168" t="s">
        <v>92</v>
      </c>
      <c r="AG5" s="158" t="s">
        <v>93</v>
      </c>
    </row>
    <row r="6" spans="1:33" ht="16.5" customHeight="1">
      <c r="A6" s="153"/>
      <c r="B6" s="150"/>
      <c r="C6" s="52" t="s">
        <v>92</v>
      </c>
      <c r="D6" s="164" t="s">
        <v>14</v>
      </c>
      <c r="E6" s="167"/>
      <c r="F6" s="52" t="s">
        <v>92</v>
      </c>
      <c r="G6" s="164" t="s">
        <v>14</v>
      </c>
      <c r="H6" s="167"/>
      <c r="I6" s="52" t="s">
        <v>92</v>
      </c>
      <c r="J6" s="164" t="s">
        <v>14</v>
      </c>
      <c r="K6" s="167"/>
      <c r="L6" s="52" t="s">
        <v>92</v>
      </c>
      <c r="M6" s="164" t="s">
        <v>14</v>
      </c>
      <c r="N6" s="167"/>
      <c r="O6" s="52" t="s">
        <v>92</v>
      </c>
      <c r="P6" s="164" t="s">
        <v>14</v>
      </c>
      <c r="Q6" s="158"/>
      <c r="R6" s="153"/>
      <c r="S6" s="150"/>
      <c r="T6" s="52" t="s">
        <v>92</v>
      </c>
      <c r="U6" s="164" t="s">
        <v>14</v>
      </c>
      <c r="V6" s="167"/>
      <c r="W6" s="52" t="s">
        <v>92</v>
      </c>
      <c r="X6" s="164" t="s">
        <v>14</v>
      </c>
      <c r="Y6" s="167"/>
      <c r="Z6" s="162"/>
      <c r="AA6" s="163"/>
      <c r="AB6" s="162"/>
      <c r="AC6" s="163"/>
      <c r="AD6" s="165"/>
      <c r="AE6" s="166"/>
      <c r="AF6" s="169"/>
      <c r="AG6" s="159"/>
    </row>
    <row r="7" spans="1:33" ht="16.5" customHeight="1">
      <c r="A7" s="154"/>
      <c r="B7" s="151"/>
      <c r="C7" s="53" t="s">
        <v>96</v>
      </c>
      <c r="D7" s="53"/>
      <c r="E7" s="54" t="s">
        <v>102</v>
      </c>
      <c r="F7" s="53" t="s">
        <v>96</v>
      </c>
      <c r="G7" s="53"/>
      <c r="H7" s="54" t="s">
        <v>102</v>
      </c>
      <c r="I7" s="53" t="s">
        <v>96</v>
      </c>
      <c r="J7" s="53"/>
      <c r="K7" s="54" t="s">
        <v>102</v>
      </c>
      <c r="L7" s="53" t="s">
        <v>96</v>
      </c>
      <c r="M7" s="53"/>
      <c r="N7" s="54" t="s">
        <v>102</v>
      </c>
      <c r="O7" s="53" t="s">
        <v>96</v>
      </c>
      <c r="P7" s="53"/>
      <c r="Q7" s="54" t="s">
        <v>102</v>
      </c>
      <c r="R7" s="154"/>
      <c r="S7" s="151"/>
      <c r="T7" s="53" t="s">
        <v>96</v>
      </c>
      <c r="U7" s="53"/>
      <c r="V7" s="54" t="s">
        <v>102</v>
      </c>
      <c r="W7" s="53" t="s">
        <v>96</v>
      </c>
      <c r="X7" s="53"/>
      <c r="Y7" s="54" t="s">
        <v>102</v>
      </c>
      <c r="Z7" s="55" t="s">
        <v>13</v>
      </c>
      <c r="AA7" s="55" t="s">
        <v>14</v>
      </c>
      <c r="AB7" s="55" t="s">
        <v>13</v>
      </c>
      <c r="AC7" s="55" t="s">
        <v>14</v>
      </c>
      <c r="AD7" s="55" t="s">
        <v>13</v>
      </c>
      <c r="AE7" s="55" t="s">
        <v>14</v>
      </c>
      <c r="AF7" s="53" t="s">
        <v>96</v>
      </c>
      <c r="AG7" s="56" t="s">
        <v>96</v>
      </c>
    </row>
    <row r="8" spans="1:40" ht="16.5" customHeight="1">
      <c r="A8" s="43">
        <v>1</v>
      </c>
      <c r="B8" s="48" t="s">
        <v>31</v>
      </c>
      <c r="C8" s="65">
        <v>42775096</v>
      </c>
      <c r="D8" s="65">
        <v>41677997</v>
      </c>
      <c r="E8" s="65">
        <v>1100169</v>
      </c>
      <c r="F8" s="65">
        <v>30213560</v>
      </c>
      <c r="G8" s="65">
        <v>29021451</v>
      </c>
      <c r="H8" s="65">
        <v>1105136</v>
      </c>
      <c r="I8" s="65">
        <v>2423298</v>
      </c>
      <c r="J8" s="65">
        <v>1455528</v>
      </c>
      <c r="K8" s="65">
        <v>967769</v>
      </c>
      <c r="L8" s="65">
        <v>584091</v>
      </c>
      <c r="M8" s="65">
        <v>584091</v>
      </c>
      <c r="N8" s="65">
        <v>0</v>
      </c>
      <c r="O8" s="65">
        <v>1413371</v>
      </c>
      <c r="P8" s="65">
        <v>1412406</v>
      </c>
      <c r="Q8" s="65">
        <v>965</v>
      </c>
      <c r="R8" s="43">
        <v>1</v>
      </c>
      <c r="S8" s="48" t="str">
        <f>B8</f>
        <v>那 覇 市</v>
      </c>
      <c r="T8" s="71">
        <v>32472412</v>
      </c>
      <c r="U8" s="71">
        <v>31601509</v>
      </c>
      <c r="V8" s="71">
        <v>869577</v>
      </c>
      <c r="W8" s="71">
        <v>109881828</v>
      </c>
      <c r="X8" s="71">
        <v>105752982</v>
      </c>
      <c r="Y8" s="71">
        <v>4043616</v>
      </c>
      <c r="Z8" s="71">
        <v>100314507</v>
      </c>
      <c r="AA8" s="71">
        <v>58624000</v>
      </c>
      <c r="AB8" s="71">
        <v>37091515</v>
      </c>
      <c r="AC8" s="71">
        <v>22490549</v>
      </c>
      <c r="AD8" s="71">
        <v>137406022</v>
      </c>
      <c r="AE8" s="71">
        <v>81114549</v>
      </c>
      <c r="AF8" s="71">
        <v>247287850</v>
      </c>
      <c r="AG8" s="71">
        <v>186867531</v>
      </c>
      <c r="AH8" s="42" t="str">
        <f>IF(W8=SUM(C8,F8,I8,L8,O8,T8),"○","×")</f>
        <v>○</v>
      </c>
      <c r="AI8" s="42" t="str">
        <f>IF(X8=SUM(D8,G8,J8,M8,P8,U8),"○","×")</f>
        <v>○</v>
      </c>
      <c r="AJ8" s="42" t="str">
        <f>IF(Y8=SUM(E8,H8,K8,N8,Q8,V8),"○","×")</f>
        <v>○</v>
      </c>
      <c r="AK8" s="42" t="str">
        <f>IF(AD8=SUM(Z8,AB8),"○","×")</f>
        <v>○</v>
      </c>
      <c r="AL8" s="42" t="str">
        <f>IF(AE8=SUM(AA8,AC8),"○","×")</f>
        <v>○</v>
      </c>
      <c r="AM8" s="42" t="str">
        <f>IF(AF8=AD8+W8,"○","×")</f>
        <v>○</v>
      </c>
      <c r="AN8" s="42" t="str">
        <f>IF(AG8=AE8+X8,"○","×")</f>
        <v>○</v>
      </c>
    </row>
    <row r="9" spans="1:40" ht="16.5" customHeight="1">
      <c r="A9" s="44">
        <v>2</v>
      </c>
      <c r="B9" s="49" t="s">
        <v>32</v>
      </c>
      <c r="C9" s="66">
        <v>5281418</v>
      </c>
      <c r="D9" s="66">
        <v>5137648</v>
      </c>
      <c r="E9" s="66">
        <v>118884</v>
      </c>
      <c r="F9" s="66">
        <v>5697406</v>
      </c>
      <c r="G9" s="66">
        <v>5341950</v>
      </c>
      <c r="H9" s="66">
        <v>304500</v>
      </c>
      <c r="I9" s="66">
        <v>245570</v>
      </c>
      <c r="J9" s="66">
        <v>244079</v>
      </c>
      <c r="K9" s="66">
        <v>1410</v>
      </c>
      <c r="L9" s="66">
        <v>0</v>
      </c>
      <c r="M9" s="66">
        <v>0</v>
      </c>
      <c r="N9" s="66">
        <v>0</v>
      </c>
      <c r="O9" s="66">
        <v>2468613</v>
      </c>
      <c r="P9" s="66">
        <v>2282698</v>
      </c>
      <c r="Q9" s="66">
        <v>3135</v>
      </c>
      <c r="R9" s="44">
        <v>2</v>
      </c>
      <c r="S9" s="49" t="str">
        <f aca="true" t="shared" si="0" ref="S9:S49">B9</f>
        <v>宜野湾市</v>
      </c>
      <c r="T9" s="72">
        <v>4159932</v>
      </c>
      <c r="U9" s="72">
        <v>4151800</v>
      </c>
      <c r="V9" s="72">
        <v>47323</v>
      </c>
      <c r="W9" s="72">
        <v>17852939</v>
      </c>
      <c r="X9" s="72">
        <v>17158175</v>
      </c>
      <c r="Y9" s="72">
        <v>475252</v>
      </c>
      <c r="Z9" s="72">
        <v>1359644</v>
      </c>
      <c r="AA9" s="72">
        <v>1359557</v>
      </c>
      <c r="AB9" s="72">
        <v>5259960</v>
      </c>
      <c r="AC9" s="72">
        <v>3499918</v>
      </c>
      <c r="AD9" s="72">
        <v>6619604</v>
      </c>
      <c r="AE9" s="72">
        <v>4859475</v>
      </c>
      <c r="AF9" s="72">
        <v>24472543</v>
      </c>
      <c r="AG9" s="72">
        <v>22017650</v>
      </c>
      <c r="AH9" s="42" t="str">
        <f aca="true" t="shared" si="1" ref="AH9:AH51">IF(W9=SUM(C9,F9,I9,L9,O9,T9),"○","×")</f>
        <v>○</v>
      </c>
      <c r="AI9" s="42" t="str">
        <f aca="true" t="shared" si="2" ref="AI9:AI51">IF(X9=SUM(D9,G9,J9,M9,P9,U9),"○","×")</f>
        <v>○</v>
      </c>
      <c r="AJ9" s="42" t="str">
        <f aca="true" t="shared" si="3" ref="AJ9:AJ51">IF(Y9=SUM(E9,H9,K9,N9,Q9,V9),"○","×")</f>
        <v>○</v>
      </c>
      <c r="AK9" s="42" t="str">
        <f aca="true" t="shared" si="4" ref="AK9:AK51">IF(AD9=SUM(Z9,AB9),"○","×")</f>
        <v>○</v>
      </c>
      <c r="AL9" s="42" t="str">
        <f aca="true" t="shared" si="5" ref="AL9:AL51">IF(AE9=SUM(AA9,AC9),"○","×")</f>
        <v>○</v>
      </c>
      <c r="AM9" s="42" t="str">
        <f aca="true" t="shared" si="6" ref="AM9:AM51">IF(AF9=AD9+W9,"○","×")</f>
        <v>○</v>
      </c>
      <c r="AN9" s="42" t="str">
        <f aca="true" t="shared" si="7" ref="AN9:AN51">IF(AG9=AE9+X9,"○","×")</f>
        <v>○</v>
      </c>
    </row>
    <row r="10" spans="1:40" ht="16.5" customHeight="1">
      <c r="A10" s="44">
        <v>3</v>
      </c>
      <c r="B10" s="49" t="s">
        <v>33</v>
      </c>
      <c r="C10" s="66">
        <v>16234923</v>
      </c>
      <c r="D10" s="66">
        <v>15987257</v>
      </c>
      <c r="E10" s="66">
        <v>65892</v>
      </c>
      <c r="F10" s="66">
        <v>8121720</v>
      </c>
      <c r="G10" s="66">
        <v>7543824</v>
      </c>
      <c r="H10" s="66">
        <v>58869</v>
      </c>
      <c r="I10" s="66">
        <v>225224</v>
      </c>
      <c r="J10" s="66">
        <v>163389</v>
      </c>
      <c r="K10" s="66">
        <v>47230</v>
      </c>
      <c r="L10" s="66">
        <v>0</v>
      </c>
      <c r="M10" s="66">
        <v>0</v>
      </c>
      <c r="N10" s="66">
        <v>0</v>
      </c>
      <c r="O10" s="66">
        <v>232111</v>
      </c>
      <c r="P10" s="66">
        <v>232111</v>
      </c>
      <c r="Q10" s="66">
        <v>0</v>
      </c>
      <c r="R10" s="44">
        <v>3</v>
      </c>
      <c r="S10" s="49" t="str">
        <f t="shared" si="0"/>
        <v>石 垣 市</v>
      </c>
      <c r="T10" s="72">
        <v>5282331</v>
      </c>
      <c r="U10" s="72">
        <v>5151323</v>
      </c>
      <c r="V10" s="72">
        <v>1378</v>
      </c>
      <c r="W10" s="72">
        <v>30096309</v>
      </c>
      <c r="X10" s="72">
        <v>29077904</v>
      </c>
      <c r="Y10" s="72">
        <v>173369</v>
      </c>
      <c r="Z10" s="72">
        <v>17180035</v>
      </c>
      <c r="AA10" s="72">
        <v>12093844</v>
      </c>
      <c r="AB10" s="72">
        <v>11859572</v>
      </c>
      <c r="AC10" s="72">
        <v>7180856</v>
      </c>
      <c r="AD10" s="72">
        <v>29039607</v>
      </c>
      <c r="AE10" s="72">
        <v>19274700</v>
      </c>
      <c r="AF10" s="72">
        <v>59135916</v>
      </c>
      <c r="AG10" s="72">
        <v>48352604</v>
      </c>
      <c r="AH10" s="42" t="str">
        <f t="shared" si="1"/>
        <v>○</v>
      </c>
      <c r="AI10" s="42" t="str">
        <f t="shared" si="2"/>
        <v>○</v>
      </c>
      <c r="AJ10" s="42" t="str">
        <f t="shared" si="3"/>
        <v>○</v>
      </c>
      <c r="AK10" s="42" t="str">
        <f t="shared" si="4"/>
        <v>○</v>
      </c>
      <c r="AL10" s="42" t="str">
        <f t="shared" si="5"/>
        <v>○</v>
      </c>
      <c r="AM10" s="42" t="str">
        <f t="shared" si="6"/>
        <v>○</v>
      </c>
      <c r="AN10" s="42" t="str">
        <f t="shared" si="7"/>
        <v>○</v>
      </c>
    </row>
    <row r="11" spans="1:40" ht="16.5" customHeight="1">
      <c r="A11" s="44">
        <v>4</v>
      </c>
      <c r="B11" s="49" t="s">
        <v>34</v>
      </c>
      <c r="C11" s="66">
        <v>17485016</v>
      </c>
      <c r="D11" s="66">
        <v>16956840</v>
      </c>
      <c r="E11" s="66">
        <v>380010</v>
      </c>
      <c r="F11" s="66">
        <v>14384323</v>
      </c>
      <c r="G11" s="66">
        <v>13718380</v>
      </c>
      <c r="H11" s="66">
        <v>443839</v>
      </c>
      <c r="I11" s="66">
        <v>599491</v>
      </c>
      <c r="J11" s="66">
        <v>421888</v>
      </c>
      <c r="K11" s="66">
        <v>174122</v>
      </c>
      <c r="L11" s="66">
        <v>1473</v>
      </c>
      <c r="M11" s="66">
        <v>1473</v>
      </c>
      <c r="N11" s="66">
        <v>0</v>
      </c>
      <c r="O11" s="66">
        <v>414515</v>
      </c>
      <c r="P11" s="66">
        <v>404428</v>
      </c>
      <c r="Q11" s="66">
        <v>9095</v>
      </c>
      <c r="R11" s="44">
        <v>4</v>
      </c>
      <c r="S11" s="49" t="str">
        <f t="shared" si="0"/>
        <v>浦 添 市</v>
      </c>
      <c r="T11" s="72">
        <v>13768044</v>
      </c>
      <c r="U11" s="72">
        <v>13396476</v>
      </c>
      <c r="V11" s="72">
        <v>94095</v>
      </c>
      <c r="W11" s="72">
        <v>46652862</v>
      </c>
      <c r="X11" s="72">
        <v>44899485</v>
      </c>
      <c r="Y11" s="72">
        <v>1101161</v>
      </c>
      <c r="Z11" s="72">
        <v>6088484</v>
      </c>
      <c r="AA11" s="72">
        <v>4389117</v>
      </c>
      <c r="AB11" s="72">
        <v>17906449</v>
      </c>
      <c r="AC11" s="72">
        <v>11792817</v>
      </c>
      <c r="AD11" s="72">
        <v>23994933</v>
      </c>
      <c r="AE11" s="72">
        <v>16181934</v>
      </c>
      <c r="AF11" s="72">
        <v>70647795</v>
      </c>
      <c r="AG11" s="72">
        <v>61081419</v>
      </c>
      <c r="AH11" s="42" t="str">
        <f t="shared" si="1"/>
        <v>○</v>
      </c>
      <c r="AI11" s="42" t="str">
        <f t="shared" si="2"/>
        <v>○</v>
      </c>
      <c r="AJ11" s="42" t="str">
        <f t="shared" si="3"/>
        <v>○</v>
      </c>
      <c r="AK11" s="42" t="str">
        <f t="shared" si="4"/>
        <v>○</v>
      </c>
      <c r="AL11" s="42" t="str">
        <f t="shared" si="5"/>
        <v>○</v>
      </c>
      <c r="AM11" s="42" t="str">
        <f t="shared" si="6"/>
        <v>○</v>
      </c>
      <c r="AN11" s="42" t="str">
        <f t="shared" si="7"/>
        <v>○</v>
      </c>
    </row>
    <row r="12" spans="1:40" ht="16.5" customHeight="1">
      <c r="A12" s="44">
        <v>5</v>
      </c>
      <c r="B12" s="49" t="s">
        <v>35</v>
      </c>
      <c r="C12" s="66">
        <v>17126049</v>
      </c>
      <c r="D12" s="66">
        <v>16885574</v>
      </c>
      <c r="E12" s="66">
        <v>52575</v>
      </c>
      <c r="F12" s="66">
        <v>17197613</v>
      </c>
      <c r="G12" s="66">
        <v>16921275</v>
      </c>
      <c r="H12" s="66">
        <v>45035</v>
      </c>
      <c r="I12" s="66">
        <v>890242</v>
      </c>
      <c r="J12" s="66">
        <v>595085</v>
      </c>
      <c r="K12" s="66">
        <v>295157</v>
      </c>
      <c r="L12" s="66">
        <v>1242</v>
      </c>
      <c r="M12" s="66">
        <v>1242</v>
      </c>
      <c r="N12" s="66">
        <v>0</v>
      </c>
      <c r="O12" s="66">
        <v>280537</v>
      </c>
      <c r="P12" s="66">
        <v>280537</v>
      </c>
      <c r="Q12" s="66">
        <v>0</v>
      </c>
      <c r="R12" s="44">
        <v>5</v>
      </c>
      <c r="S12" s="49" t="str">
        <f t="shared" si="0"/>
        <v>名 護 市</v>
      </c>
      <c r="T12" s="72">
        <v>5234670</v>
      </c>
      <c r="U12" s="72">
        <v>4997765</v>
      </c>
      <c r="V12" s="72">
        <v>10995</v>
      </c>
      <c r="W12" s="72">
        <v>40730353</v>
      </c>
      <c r="X12" s="72">
        <v>39681478</v>
      </c>
      <c r="Y12" s="72">
        <v>403762</v>
      </c>
      <c r="Z12" s="72">
        <v>4012893</v>
      </c>
      <c r="AA12" s="72">
        <v>2887026</v>
      </c>
      <c r="AB12" s="72">
        <v>10455789</v>
      </c>
      <c r="AC12" s="72">
        <v>6919866</v>
      </c>
      <c r="AD12" s="72">
        <v>14468682</v>
      </c>
      <c r="AE12" s="72">
        <v>9806892</v>
      </c>
      <c r="AF12" s="72">
        <v>55199035</v>
      </c>
      <c r="AG12" s="72">
        <v>49488370</v>
      </c>
      <c r="AH12" s="42" t="str">
        <f t="shared" si="1"/>
        <v>○</v>
      </c>
      <c r="AI12" s="42" t="str">
        <f t="shared" si="2"/>
        <v>○</v>
      </c>
      <c r="AJ12" s="42" t="str">
        <f t="shared" si="3"/>
        <v>○</v>
      </c>
      <c r="AK12" s="42" t="str">
        <f t="shared" si="4"/>
        <v>○</v>
      </c>
      <c r="AL12" s="42" t="str">
        <f t="shared" si="5"/>
        <v>○</v>
      </c>
      <c r="AM12" s="42" t="str">
        <f t="shared" si="6"/>
        <v>○</v>
      </c>
      <c r="AN12" s="42" t="str">
        <f t="shared" si="7"/>
        <v>○</v>
      </c>
    </row>
    <row r="13" spans="1:40" ht="16.5" customHeight="1">
      <c r="A13" s="45">
        <v>6</v>
      </c>
      <c r="B13" s="50" t="s">
        <v>36</v>
      </c>
      <c r="C13" s="67">
        <v>6629863</v>
      </c>
      <c r="D13" s="67">
        <v>6573558</v>
      </c>
      <c r="E13" s="67">
        <v>15955</v>
      </c>
      <c r="F13" s="67">
        <v>11752793</v>
      </c>
      <c r="G13" s="67">
        <v>11632049</v>
      </c>
      <c r="H13" s="67">
        <v>61951</v>
      </c>
      <c r="I13" s="67">
        <v>210121</v>
      </c>
      <c r="J13" s="67">
        <v>176855</v>
      </c>
      <c r="K13" s="67">
        <v>33266</v>
      </c>
      <c r="L13" s="67">
        <v>0</v>
      </c>
      <c r="M13" s="67">
        <v>0</v>
      </c>
      <c r="N13" s="67">
        <v>0</v>
      </c>
      <c r="O13" s="67">
        <v>154677</v>
      </c>
      <c r="P13" s="67">
        <v>154677</v>
      </c>
      <c r="Q13" s="67">
        <v>0</v>
      </c>
      <c r="R13" s="45">
        <v>6</v>
      </c>
      <c r="S13" s="50" t="str">
        <f t="shared" si="0"/>
        <v>糸 満 市</v>
      </c>
      <c r="T13" s="73">
        <v>2995948</v>
      </c>
      <c r="U13" s="73">
        <v>2971849</v>
      </c>
      <c r="V13" s="73">
        <v>18964</v>
      </c>
      <c r="W13" s="73">
        <v>21743402</v>
      </c>
      <c r="X13" s="73">
        <v>21508988</v>
      </c>
      <c r="Y13" s="73">
        <v>130136</v>
      </c>
      <c r="Z13" s="73">
        <v>1668064</v>
      </c>
      <c r="AA13" s="73">
        <v>1668053</v>
      </c>
      <c r="AB13" s="73">
        <v>6124253</v>
      </c>
      <c r="AC13" s="73">
        <v>3715243</v>
      </c>
      <c r="AD13" s="73">
        <v>7792317</v>
      </c>
      <c r="AE13" s="73">
        <v>5383296</v>
      </c>
      <c r="AF13" s="73">
        <v>29535719</v>
      </c>
      <c r="AG13" s="73">
        <v>26892284</v>
      </c>
      <c r="AH13" s="42" t="str">
        <f t="shared" si="1"/>
        <v>○</v>
      </c>
      <c r="AI13" s="42" t="str">
        <f t="shared" si="2"/>
        <v>○</v>
      </c>
      <c r="AJ13" s="42" t="str">
        <f t="shared" si="3"/>
        <v>○</v>
      </c>
      <c r="AK13" s="42" t="str">
        <f t="shared" si="4"/>
        <v>○</v>
      </c>
      <c r="AL13" s="42" t="str">
        <f t="shared" si="5"/>
        <v>○</v>
      </c>
      <c r="AM13" s="42" t="str">
        <f t="shared" si="6"/>
        <v>○</v>
      </c>
      <c r="AN13" s="42" t="str">
        <f t="shared" si="7"/>
        <v>○</v>
      </c>
    </row>
    <row r="14" spans="1:40" ht="16.5" customHeight="1">
      <c r="A14" s="44">
        <v>7</v>
      </c>
      <c r="B14" s="49" t="s">
        <v>37</v>
      </c>
      <c r="C14" s="66">
        <v>9166553</v>
      </c>
      <c r="D14" s="66">
        <v>8607206</v>
      </c>
      <c r="E14" s="66">
        <v>338679</v>
      </c>
      <c r="F14" s="66">
        <v>16329504</v>
      </c>
      <c r="G14" s="66">
        <v>14448878</v>
      </c>
      <c r="H14" s="66">
        <v>1039303</v>
      </c>
      <c r="I14" s="66">
        <v>728025</v>
      </c>
      <c r="J14" s="66">
        <v>710523</v>
      </c>
      <c r="K14" s="66">
        <v>17502</v>
      </c>
      <c r="L14" s="66">
        <v>0</v>
      </c>
      <c r="M14" s="66">
        <v>0</v>
      </c>
      <c r="N14" s="66">
        <v>0</v>
      </c>
      <c r="O14" s="66">
        <v>201725</v>
      </c>
      <c r="P14" s="66">
        <v>199321</v>
      </c>
      <c r="Q14" s="66">
        <v>2404</v>
      </c>
      <c r="R14" s="44">
        <v>7</v>
      </c>
      <c r="S14" s="49" t="str">
        <f t="shared" si="0"/>
        <v>沖 縄 市</v>
      </c>
      <c r="T14" s="72">
        <v>7233220</v>
      </c>
      <c r="U14" s="72">
        <v>6897812</v>
      </c>
      <c r="V14" s="72">
        <v>332819</v>
      </c>
      <c r="W14" s="72">
        <v>33659027</v>
      </c>
      <c r="X14" s="72">
        <v>30863740</v>
      </c>
      <c r="Y14" s="72">
        <v>1730707</v>
      </c>
      <c r="Z14" s="72">
        <v>2788825</v>
      </c>
      <c r="AA14" s="72">
        <v>2590812</v>
      </c>
      <c r="AB14" s="72">
        <v>11459438</v>
      </c>
      <c r="AC14" s="72">
        <v>7414284</v>
      </c>
      <c r="AD14" s="72">
        <v>14248263</v>
      </c>
      <c r="AE14" s="72">
        <v>10005096</v>
      </c>
      <c r="AF14" s="72">
        <v>47907290</v>
      </c>
      <c r="AG14" s="72">
        <v>40868836</v>
      </c>
      <c r="AH14" s="42" t="str">
        <f t="shared" si="1"/>
        <v>○</v>
      </c>
      <c r="AI14" s="42" t="str">
        <f t="shared" si="2"/>
        <v>○</v>
      </c>
      <c r="AJ14" s="42" t="str">
        <f t="shared" si="3"/>
        <v>○</v>
      </c>
      <c r="AK14" s="42" t="str">
        <f t="shared" si="4"/>
        <v>○</v>
      </c>
      <c r="AL14" s="42" t="str">
        <f t="shared" si="5"/>
        <v>○</v>
      </c>
      <c r="AM14" s="42" t="str">
        <f t="shared" si="6"/>
        <v>○</v>
      </c>
      <c r="AN14" s="42" t="str">
        <f t="shared" si="7"/>
        <v>○</v>
      </c>
    </row>
    <row r="15" spans="1:40" ht="16.5" customHeight="1">
      <c r="A15" s="44">
        <v>8</v>
      </c>
      <c r="B15" s="49" t="s">
        <v>38</v>
      </c>
      <c r="C15" s="66">
        <v>13455380</v>
      </c>
      <c r="D15" s="66">
        <v>11921938</v>
      </c>
      <c r="E15" s="66">
        <v>488731</v>
      </c>
      <c r="F15" s="66">
        <v>6711116</v>
      </c>
      <c r="G15" s="66">
        <v>5959889</v>
      </c>
      <c r="H15" s="66">
        <v>379786</v>
      </c>
      <c r="I15" s="66">
        <v>7012</v>
      </c>
      <c r="J15" s="66">
        <v>434</v>
      </c>
      <c r="K15" s="66">
        <v>252</v>
      </c>
      <c r="L15" s="66">
        <v>938</v>
      </c>
      <c r="M15" s="66">
        <v>938</v>
      </c>
      <c r="N15" s="66">
        <v>0</v>
      </c>
      <c r="O15" s="66">
        <v>59165</v>
      </c>
      <c r="P15" s="66">
        <v>57046</v>
      </c>
      <c r="Q15" s="66">
        <v>1530</v>
      </c>
      <c r="R15" s="44">
        <v>8</v>
      </c>
      <c r="S15" s="49" t="str">
        <f t="shared" si="0"/>
        <v>豊見城市</v>
      </c>
      <c r="T15" s="72">
        <v>4795788</v>
      </c>
      <c r="U15" s="72">
        <v>4230002</v>
      </c>
      <c r="V15" s="72">
        <v>124154</v>
      </c>
      <c r="W15" s="72">
        <v>25029399</v>
      </c>
      <c r="X15" s="72">
        <v>22170247</v>
      </c>
      <c r="Y15" s="72">
        <v>994453</v>
      </c>
      <c r="Z15" s="72">
        <v>2647865</v>
      </c>
      <c r="AA15" s="72">
        <v>2000947</v>
      </c>
      <c r="AB15" s="72">
        <v>6031543</v>
      </c>
      <c r="AC15" s="72">
        <v>2985403</v>
      </c>
      <c r="AD15" s="72">
        <v>8679408</v>
      </c>
      <c r="AE15" s="72">
        <v>4986350</v>
      </c>
      <c r="AF15" s="72">
        <v>33708807</v>
      </c>
      <c r="AG15" s="72">
        <v>27156597</v>
      </c>
      <c r="AH15" s="42" t="str">
        <f t="shared" si="1"/>
        <v>○</v>
      </c>
      <c r="AI15" s="42" t="str">
        <f t="shared" si="2"/>
        <v>○</v>
      </c>
      <c r="AJ15" s="42" t="str">
        <f t="shared" si="3"/>
        <v>○</v>
      </c>
      <c r="AK15" s="42" t="str">
        <f t="shared" si="4"/>
        <v>○</v>
      </c>
      <c r="AL15" s="42" t="str">
        <f t="shared" si="5"/>
        <v>○</v>
      </c>
      <c r="AM15" s="42" t="str">
        <f t="shared" si="6"/>
        <v>○</v>
      </c>
      <c r="AN15" s="42" t="str">
        <f t="shared" si="7"/>
        <v>○</v>
      </c>
    </row>
    <row r="16" spans="1:40" ht="16.5" customHeight="1">
      <c r="A16" s="44">
        <v>9</v>
      </c>
      <c r="B16" s="49" t="s">
        <v>39</v>
      </c>
      <c r="C16" s="66">
        <v>27055832</v>
      </c>
      <c r="D16" s="66">
        <v>26820224</v>
      </c>
      <c r="E16" s="66">
        <v>429897</v>
      </c>
      <c r="F16" s="66">
        <v>21405451</v>
      </c>
      <c r="G16" s="66">
        <v>21019018</v>
      </c>
      <c r="H16" s="66">
        <v>862729</v>
      </c>
      <c r="I16" s="66">
        <v>1472679</v>
      </c>
      <c r="J16" s="66">
        <v>692397</v>
      </c>
      <c r="K16" s="66">
        <v>668576</v>
      </c>
      <c r="L16" s="66">
        <v>0</v>
      </c>
      <c r="M16" s="66">
        <v>0</v>
      </c>
      <c r="N16" s="66">
        <v>0</v>
      </c>
      <c r="O16" s="66">
        <v>244382</v>
      </c>
      <c r="P16" s="66">
        <v>243382</v>
      </c>
      <c r="Q16" s="66">
        <v>1080</v>
      </c>
      <c r="R16" s="44">
        <v>9</v>
      </c>
      <c r="S16" s="49" t="str">
        <f t="shared" si="0"/>
        <v>うるま市</v>
      </c>
      <c r="T16" s="72">
        <v>8194295</v>
      </c>
      <c r="U16" s="72">
        <v>8171166</v>
      </c>
      <c r="V16" s="72">
        <v>318948</v>
      </c>
      <c r="W16" s="72">
        <v>58372639</v>
      </c>
      <c r="X16" s="72">
        <v>56946187</v>
      </c>
      <c r="Y16" s="72">
        <v>2281230</v>
      </c>
      <c r="Z16" s="72">
        <v>13001899</v>
      </c>
      <c r="AA16" s="72">
        <v>10868642</v>
      </c>
      <c r="AB16" s="72">
        <v>30750317</v>
      </c>
      <c r="AC16" s="72">
        <v>20467432</v>
      </c>
      <c r="AD16" s="72">
        <v>43752216</v>
      </c>
      <c r="AE16" s="72">
        <v>31336074</v>
      </c>
      <c r="AF16" s="72">
        <v>102124855</v>
      </c>
      <c r="AG16" s="72">
        <v>88282261</v>
      </c>
      <c r="AH16" s="42" t="str">
        <f t="shared" si="1"/>
        <v>○</v>
      </c>
      <c r="AI16" s="42" t="str">
        <f t="shared" si="2"/>
        <v>○</v>
      </c>
      <c r="AJ16" s="42" t="str">
        <f t="shared" si="3"/>
        <v>○</v>
      </c>
      <c r="AK16" s="42" t="str">
        <f t="shared" si="4"/>
        <v>○</v>
      </c>
      <c r="AL16" s="42" t="str">
        <f t="shared" si="5"/>
        <v>○</v>
      </c>
      <c r="AM16" s="42" t="str">
        <f t="shared" si="6"/>
        <v>○</v>
      </c>
      <c r="AN16" s="42" t="str">
        <f t="shared" si="7"/>
        <v>○</v>
      </c>
    </row>
    <row r="17" spans="1:40" ht="16.5" customHeight="1">
      <c r="A17" s="44">
        <v>10</v>
      </c>
      <c r="B17" s="49" t="s">
        <v>40</v>
      </c>
      <c r="C17" s="66">
        <v>12692600</v>
      </c>
      <c r="D17" s="66">
        <v>12219543</v>
      </c>
      <c r="E17" s="66">
        <v>473056</v>
      </c>
      <c r="F17" s="66">
        <v>12911183</v>
      </c>
      <c r="G17" s="66">
        <v>12462676</v>
      </c>
      <c r="H17" s="66">
        <v>439617</v>
      </c>
      <c r="I17" s="66">
        <v>1083030</v>
      </c>
      <c r="J17" s="66">
        <v>1068198</v>
      </c>
      <c r="K17" s="66">
        <v>14832</v>
      </c>
      <c r="L17" s="66">
        <v>0</v>
      </c>
      <c r="M17" s="66">
        <v>0</v>
      </c>
      <c r="N17" s="66">
        <v>0</v>
      </c>
      <c r="O17" s="66">
        <v>439363</v>
      </c>
      <c r="P17" s="66">
        <v>437894</v>
      </c>
      <c r="Q17" s="66">
        <v>1469</v>
      </c>
      <c r="R17" s="44">
        <v>10</v>
      </c>
      <c r="S17" s="49" t="str">
        <f t="shared" si="0"/>
        <v>宮古島市</v>
      </c>
      <c r="T17" s="72">
        <v>4595343</v>
      </c>
      <c r="U17" s="72">
        <v>4437027</v>
      </c>
      <c r="V17" s="72">
        <v>158317</v>
      </c>
      <c r="W17" s="72">
        <v>31721519</v>
      </c>
      <c r="X17" s="72">
        <v>30625338</v>
      </c>
      <c r="Y17" s="72">
        <v>1087291</v>
      </c>
      <c r="Z17" s="72">
        <v>11618106</v>
      </c>
      <c r="AA17" s="72">
        <v>8469111</v>
      </c>
      <c r="AB17" s="72">
        <v>11007161</v>
      </c>
      <c r="AC17" s="72">
        <v>7197272</v>
      </c>
      <c r="AD17" s="72">
        <v>22625267</v>
      </c>
      <c r="AE17" s="72">
        <v>15666383</v>
      </c>
      <c r="AF17" s="72">
        <v>54346786</v>
      </c>
      <c r="AG17" s="72">
        <v>46291721</v>
      </c>
      <c r="AH17" s="42" t="str">
        <f t="shared" si="1"/>
        <v>○</v>
      </c>
      <c r="AI17" s="42" t="str">
        <f t="shared" si="2"/>
        <v>○</v>
      </c>
      <c r="AJ17" s="42" t="str">
        <f t="shared" si="3"/>
        <v>○</v>
      </c>
      <c r="AK17" s="42" t="str">
        <f t="shared" si="4"/>
        <v>○</v>
      </c>
      <c r="AL17" s="42" t="str">
        <f t="shared" si="5"/>
        <v>○</v>
      </c>
      <c r="AM17" s="42" t="str">
        <f t="shared" si="6"/>
        <v>○</v>
      </c>
      <c r="AN17" s="42" t="str">
        <f t="shared" si="7"/>
        <v>○</v>
      </c>
    </row>
    <row r="18" spans="1:40" ht="16.5" customHeight="1">
      <c r="A18" s="62">
        <v>11</v>
      </c>
      <c r="B18" s="63" t="s">
        <v>41</v>
      </c>
      <c r="C18" s="68">
        <v>5640173</v>
      </c>
      <c r="D18" s="68">
        <v>5058387</v>
      </c>
      <c r="E18" s="68">
        <v>581786</v>
      </c>
      <c r="F18" s="68">
        <v>7911586</v>
      </c>
      <c r="G18" s="68">
        <v>6649010</v>
      </c>
      <c r="H18" s="68">
        <v>1262577</v>
      </c>
      <c r="I18" s="68">
        <v>86475</v>
      </c>
      <c r="J18" s="68">
        <v>72158</v>
      </c>
      <c r="K18" s="68">
        <v>14317</v>
      </c>
      <c r="L18" s="68">
        <v>0</v>
      </c>
      <c r="M18" s="68">
        <v>0</v>
      </c>
      <c r="N18" s="68">
        <v>0</v>
      </c>
      <c r="O18" s="68">
        <v>75405</v>
      </c>
      <c r="P18" s="68">
        <v>75036</v>
      </c>
      <c r="Q18" s="68">
        <v>368</v>
      </c>
      <c r="R18" s="62">
        <v>11</v>
      </c>
      <c r="S18" s="63" t="str">
        <f t="shared" si="0"/>
        <v>南城市</v>
      </c>
      <c r="T18" s="74">
        <v>1515982</v>
      </c>
      <c r="U18" s="74">
        <v>1454331</v>
      </c>
      <c r="V18" s="74">
        <v>61652</v>
      </c>
      <c r="W18" s="74">
        <v>15229621</v>
      </c>
      <c r="X18" s="74">
        <v>13308922</v>
      </c>
      <c r="Y18" s="74">
        <v>1920700</v>
      </c>
      <c r="Z18" s="74">
        <v>1164834</v>
      </c>
      <c r="AA18" s="74">
        <v>1127950</v>
      </c>
      <c r="AB18" s="74">
        <v>4142674</v>
      </c>
      <c r="AC18" s="74">
        <v>2795697</v>
      </c>
      <c r="AD18" s="74">
        <v>5307508</v>
      </c>
      <c r="AE18" s="74">
        <v>3923647</v>
      </c>
      <c r="AF18" s="74">
        <v>20537129</v>
      </c>
      <c r="AG18" s="74">
        <v>17232569</v>
      </c>
      <c r="AH18" s="42" t="str">
        <f t="shared" si="1"/>
        <v>○</v>
      </c>
      <c r="AI18" s="42" t="str">
        <f t="shared" si="2"/>
        <v>○</v>
      </c>
      <c r="AJ18" s="42" t="str">
        <f t="shared" si="3"/>
        <v>○</v>
      </c>
      <c r="AK18" s="42" t="str">
        <f t="shared" si="4"/>
        <v>○</v>
      </c>
      <c r="AL18" s="42" t="str">
        <f t="shared" si="5"/>
        <v>○</v>
      </c>
      <c r="AM18" s="42" t="str">
        <f t="shared" si="6"/>
        <v>○</v>
      </c>
      <c r="AN18" s="42" t="str">
        <f t="shared" si="7"/>
        <v>○</v>
      </c>
    </row>
    <row r="19" spans="1:40" ht="16.5" customHeight="1">
      <c r="A19" s="57"/>
      <c r="B19" s="31" t="s">
        <v>82</v>
      </c>
      <c r="C19" s="69">
        <f>SUM(C8:C18)</f>
        <v>173542903</v>
      </c>
      <c r="D19" s="69">
        <f aca="true" t="shared" si="8" ref="D19:Q19">SUM(D8:D18)</f>
        <v>167846172</v>
      </c>
      <c r="E19" s="69">
        <f t="shared" si="8"/>
        <v>4045634</v>
      </c>
      <c r="F19" s="69">
        <f t="shared" si="8"/>
        <v>152636255</v>
      </c>
      <c r="G19" s="69">
        <f t="shared" si="8"/>
        <v>144718400</v>
      </c>
      <c r="H19" s="69">
        <f t="shared" si="8"/>
        <v>6003342</v>
      </c>
      <c r="I19" s="69">
        <f t="shared" si="8"/>
        <v>7971167</v>
      </c>
      <c r="J19" s="69">
        <f t="shared" si="8"/>
        <v>5600534</v>
      </c>
      <c r="K19" s="69">
        <f t="shared" si="8"/>
        <v>2234433</v>
      </c>
      <c r="L19" s="69">
        <f t="shared" si="8"/>
        <v>587744</v>
      </c>
      <c r="M19" s="69">
        <f t="shared" si="8"/>
        <v>587744</v>
      </c>
      <c r="N19" s="69">
        <f t="shared" si="8"/>
        <v>0</v>
      </c>
      <c r="O19" s="69">
        <f t="shared" si="8"/>
        <v>5983864</v>
      </c>
      <c r="P19" s="69">
        <f t="shared" si="8"/>
        <v>5779536</v>
      </c>
      <c r="Q19" s="69">
        <f t="shared" si="8"/>
        <v>20046</v>
      </c>
      <c r="R19" s="57"/>
      <c r="S19" s="64" t="str">
        <f>B19</f>
        <v>【市部計】</v>
      </c>
      <c r="T19" s="75">
        <f aca="true" t="shared" si="9" ref="T19:AG19">SUM(T8:T18)</f>
        <v>90247965</v>
      </c>
      <c r="U19" s="75">
        <f t="shared" si="9"/>
        <v>87461060</v>
      </c>
      <c r="V19" s="75">
        <f t="shared" si="9"/>
        <v>2038222</v>
      </c>
      <c r="W19" s="75">
        <f t="shared" si="9"/>
        <v>430969898</v>
      </c>
      <c r="X19" s="75">
        <f t="shared" si="9"/>
        <v>411993446</v>
      </c>
      <c r="Y19" s="75">
        <f t="shared" si="9"/>
        <v>14341677</v>
      </c>
      <c r="Z19" s="75">
        <f t="shared" si="9"/>
        <v>161845156</v>
      </c>
      <c r="AA19" s="75">
        <f t="shared" si="9"/>
        <v>106079059</v>
      </c>
      <c r="AB19" s="75">
        <f t="shared" si="9"/>
        <v>152088671</v>
      </c>
      <c r="AC19" s="75">
        <f t="shared" si="9"/>
        <v>96459337</v>
      </c>
      <c r="AD19" s="75">
        <f t="shared" si="9"/>
        <v>313933827</v>
      </c>
      <c r="AE19" s="75">
        <f t="shared" si="9"/>
        <v>202538396</v>
      </c>
      <c r="AF19" s="75">
        <f t="shared" si="9"/>
        <v>744903725</v>
      </c>
      <c r="AG19" s="75">
        <f t="shared" si="9"/>
        <v>614531842</v>
      </c>
      <c r="AH19" s="42" t="str">
        <f>IF(W19=SUM(C19,F19,I19,L19,O19,T19),"○","×")</f>
        <v>○</v>
      </c>
      <c r="AI19" s="42" t="str">
        <f>IF(X19=SUM(D19,G19,J19,M19,P19,U19),"○","×")</f>
        <v>○</v>
      </c>
      <c r="AJ19" s="42" t="str">
        <f>IF(Y19=SUM(E19,H19,K19,N19,Q19,V19),"○","×")</f>
        <v>○</v>
      </c>
      <c r="AK19" s="42" t="str">
        <f>IF(AD19=SUM(Z19,AB19),"○","×")</f>
        <v>○</v>
      </c>
      <c r="AL19" s="42" t="str">
        <f>IF(AE19=SUM(AA19,AC19),"○","×")</f>
        <v>○</v>
      </c>
      <c r="AM19" s="42" t="str">
        <f>IF(AF19=AD19+W19,"○","×")</f>
        <v>○</v>
      </c>
      <c r="AN19" s="42" t="str">
        <f>IF(AG19=AE19+X19,"○","×")</f>
        <v>○</v>
      </c>
    </row>
    <row r="20" spans="1:40" ht="16.5" customHeight="1">
      <c r="A20" s="45">
        <v>12</v>
      </c>
      <c r="B20" s="50" t="s">
        <v>42</v>
      </c>
      <c r="C20" s="67">
        <v>1576548</v>
      </c>
      <c r="D20" s="67">
        <v>1536174</v>
      </c>
      <c r="E20" s="67">
        <v>40374</v>
      </c>
      <c r="F20" s="67">
        <v>1245513</v>
      </c>
      <c r="G20" s="67">
        <v>1237094</v>
      </c>
      <c r="H20" s="67">
        <v>8418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36180</v>
      </c>
      <c r="P20" s="67">
        <v>35894</v>
      </c>
      <c r="Q20" s="67">
        <v>285</v>
      </c>
      <c r="R20" s="45">
        <v>12</v>
      </c>
      <c r="S20" s="50" t="str">
        <f t="shared" si="0"/>
        <v>国 頭 村</v>
      </c>
      <c r="T20" s="73">
        <v>278238</v>
      </c>
      <c r="U20" s="73">
        <v>276964</v>
      </c>
      <c r="V20" s="73">
        <v>1274</v>
      </c>
      <c r="W20" s="73">
        <v>3136479</v>
      </c>
      <c r="X20" s="73">
        <v>3086126</v>
      </c>
      <c r="Y20" s="73">
        <v>50351</v>
      </c>
      <c r="Z20" s="73">
        <v>313865</v>
      </c>
      <c r="AA20" s="73">
        <v>313865</v>
      </c>
      <c r="AB20" s="73">
        <v>3454250</v>
      </c>
      <c r="AC20" s="73">
        <v>1798752</v>
      </c>
      <c r="AD20" s="73">
        <v>3768115</v>
      </c>
      <c r="AE20" s="73">
        <v>2112617</v>
      </c>
      <c r="AF20" s="73">
        <v>6904594</v>
      </c>
      <c r="AG20" s="73">
        <v>5198743</v>
      </c>
      <c r="AH20" s="42" t="str">
        <f t="shared" si="1"/>
        <v>○</v>
      </c>
      <c r="AI20" s="42" t="str">
        <f t="shared" si="2"/>
        <v>○</v>
      </c>
      <c r="AJ20" s="42" t="str">
        <f t="shared" si="3"/>
        <v>○</v>
      </c>
      <c r="AK20" s="42" t="str">
        <f t="shared" si="4"/>
        <v>○</v>
      </c>
      <c r="AL20" s="42" t="str">
        <f t="shared" si="5"/>
        <v>○</v>
      </c>
      <c r="AM20" s="42" t="str">
        <f t="shared" si="6"/>
        <v>○</v>
      </c>
      <c r="AN20" s="42" t="str">
        <f t="shared" si="7"/>
        <v>○</v>
      </c>
    </row>
    <row r="21" spans="1:40" ht="16.5" customHeight="1">
      <c r="A21" s="44">
        <v>13</v>
      </c>
      <c r="B21" s="49" t="s">
        <v>43</v>
      </c>
      <c r="C21" s="66">
        <v>825115</v>
      </c>
      <c r="D21" s="66">
        <v>816150</v>
      </c>
      <c r="E21" s="66">
        <v>8967</v>
      </c>
      <c r="F21" s="66">
        <v>1083000</v>
      </c>
      <c r="G21" s="66">
        <v>1058849</v>
      </c>
      <c r="H21" s="66">
        <v>15003</v>
      </c>
      <c r="I21" s="66">
        <v>4602</v>
      </c>
      <c r="J21" s="66">
        <v>4048</v>
      </c>
      <c r="K21" s="66">
        <v>554</v>
      </c>
      <c r="L21" s="66">
        <v>0</v>
      </c>
      <c r="M21" s="66">
        <v>0</v>
      </c>
      <c r="N21" s="66">
        <v>0</v>
      </c>
      <c r="O21" s="66">
        <v>2228</v>
      </c>
      <c r="P21" s="66">
        <v>2228</v>
      </c>
      <c r="Q21" s="66">
        <v>0</v>
      </c>
      <c r="R21" s="44">
        <v>13</v>
      </c>
      <c r="S21" s="49" t="str">
        <f t="shared" si="0"/>
        <v>大宜味村</v>
      </c>
      <c r="T21" s="72">
        <v>110063</v>
      </c>
      <c r="U21" s="72">
        <v>110045</v>
      </c>
      <c r="V21" s="72">
        <v>17</v>
      </c>
      <c r="W21" s="72">
        <v>2025008</v>
      </c>
      <c r="X21" s="72">
        <v>1991320</v>
      </c>
      <c r="Y21" s="72">
        <v>24541</v>
      </c>
      <c r="Z21" s="72">
        <v>156076</v>
      </c>
      <c r="AA21" s="72">
        <v>156076</v>
      </c>
      <c r="AB21" s="72">
        <v>3517224</v>
      </c>
      <c r="AC21" s="72">
        <v>1467491</v>
      </c>
      <c r="AD21" s="72">
        <v>3673300</v>
      </c>
      <c r="AE21" s="72">
        <v>1623567</v>
      </c>
      <c r="AF21" s="72">
        <v>5698308</v>
      </c>
      <c r="AG21" s="72">
        <v>3614887</v>
      </c>
      <c r="AH21" s="42" t="str">
        <f t="shared" si="1"/>
        <v>○</v>
      </c>
      <c r="AI21" s="42" t="str">
        <f t="shared" si="2"/>
        <v>○</v>
      </c>
      <c r="AJ21" s="42" t="str">
        <f t="shared" si="3"/>
        <v>○</v>
      </c>
      <c r="AK21" s="42" t="str">
        <f t="shared" si="4"/>
        <v>○</v>
      </c>
      <c r="AL21" s="42" t="str">
        <f t="shared" si="5"/>
        <v>○</v>
      </c>
      <c r="AM21" s="42" t="str">
        <f t="shared" si="6"/>
        <v>○</v>
      </c>
      <c r="AN21" s="42" t="str">
        <f t="shared" si="7"/>
        <v>○</v>
      </c>
    </row>
    <row r="22" spans="1:40" ht="16.5" customHeight="1">
      <c r="A22" s="44">
        <v>14</v>
      </c>
      <c r="B22" s="49" t="s">
        <v>44</v>
      </c>
      <c r="C22" s="66">
        <v>493841</v>
      </c>
      <c r="D22" s="66">
        <v>482019</v>
      </c>
      <c r="E22" s="66">
        <v>1891</v>
      </c>
      <c r="F22" s="66">
        <v>935364</v>
      </c>
      <c r="G22" s="66">
        <v>809905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827</v>
      </c>
      <c r="P22" s="66">
        <v>638</v>
      </c>
      <c r="Q22" s="66">
        <v>0</v>
      </c>
      <c r="R22" s="44">
        <v>14</v>
      </c>
      <c r="S22" s="49" t="str">
        <f t="shared" si="0"/>
        <v>東    村</v>
      </c>
      <c r="T22" s="72">
        <v>38718</v>
      </c>
      <c r="U22" s="72">
        <v>36115</v>
      </c>
      <c r="V22" s="72">
        <v>0</v>
      </c>
      <c r="W22" s="72">
        <v>1468750</v>
      </c>
      <c r="X22" s="72">
        <v>1328677</v>
      </c>
      <c r="Y22" s="72">
        <v>1891</v>
      </c>
      <c r="Z22" s="72">
        <v>96874</v>
      </c>
      <c r="AA22" s="72">
        <v>96874</v>
      </c>
      <c r="AB22" s="72">
        <v>901459</v>
      </c>
      <c r="AC22" s="72">
        <v>574186</v>
      </c>
      <c r="AD22" s="72">
        <v>998333</v>
      </c>
      <c r="AE22" s="72">
        <v>671060</v>
      </c>
      <c r="AF22" s="72">
        <v>2467083</v>
      </c>
      <c r="AG22" s="72">
        <v>1999737</v>
      </c>
      <c r="AH22" s="42" t="str">
        <f t="shared" si="1"/>
        <v>○</v>
      </c>
      <c r="AI22" s="42" t="str">
        <f t="shared" si="2"/>
        <v>○</v>
      </c>
      <c r="AJ22" s="42" t="str">
        <f t="shared" si="3"/>
        <v>○</v>
      </c>
      <c r="AK22" s="42" t="str">
        <f t="shared" si="4"/>
        <v>○</v>
      </c>
      <c r="AL22" s="42" t="str">
        <f t="shared" si="5"/>
        <v>○</v>
      </c>
      <c r="AM22" s="42" t="str">
        <f t="shared" si="6"/>
        <v>○</v>
      </c>
      <c r="AN22" s="42" t="str">
        <f t="shared" si="7"/>
        <v>○</v>
      </c>
    </row>
    <row r="23" spans="1:40" ht="16.5" customHeight="1">
      <c r="A23" s="44">
        <v>15</v>
      </c>
      <c r="B23" s="49" t="s">
        <v>45</v>
      </c>
      <c r="C23" s="66">
        <v>706653</v>
      </c>
      <c r="D23" s="66">
        <v>685032</v>
      </c>
      <c r="E23" s="66">
        <v>21621</v>
      </c>
      <c r="F23" s="66">
        <v>2784989</v>
      </c>
      <c r="G23" s="66">
        <v>2765167</v>
      </c>
      <c r="H23" s="66">
        <v>12090</v>
      </c>
      <c r="I23" s="66">
        <v>3902</v>
      </c>
      <c r="J23" s="66">
        <v>3902</v>
      </c>
      <c r="K23" s="66">
        <v>0</v>
      </c>
      <c r="L23" s="66">
        <v>0</v>
      </c>
      <c r="M23" s="66">
        <v>0</v>
      </c>
      <c r="N23" s="66">
        <v>0</v>
      </c>
      <c r="O23" s="66">
        <v>38849</v>
      </c>
      <c r="P23" s="66">
        <v>38849</v>
      </c>
      <c r="Q23" s="66">
        <v>0</v>
      </c>
      <c r="R23" s="44">
        <v>15</v>
      </c>
      <c r="S23" s="49" t="str">
        <f t="shared" si="0"/>
        <v>今帰仁村</v>
      </c>
      <c r="T23" s="72">
        <v>349976</v>
      </c>
      <c r="U23" s="72">
        <v>331948</v>
      </c>
      <c r="V23" s="72">
        <v>18028</v>
      </c>
      <c r="W23" s="72">
        <v>3884369</v>
      </c>
      <c r="X23" s="72">
        <v>3824898</v>
      </c>
      <c r="Y23" s="72">
        <v>51739</v>
      </c>
      <c r="Z23" s="72">
        <v>483346</v>
      </c>
      <c r="AA23" s="72">
        <v>315447</v>
      </c>
      <c r="AB23" s="72">
        <v>2351508</v>
      </c>
      <c r="AC23" s="72">
        <v>1519407</v>
      </c>
      <c r="AD23" s="72">
        <v>2834854</v>
      </c>
      <c r="AE23" s="72">
        <v>1834854</v>
      </c>
      <c r="AF23" s="72">
        <v>6719223</v>
      </c>
      <c r="AG23" s="72">
        <v>5659752</v>
      </c>
      <c r="AH23" s="42" t="str">
        <f t="shared" si="1"/>
        <v>○</v>
      </c>
      <c r="AI23" s="42" t="str">
        <f t="shared" si="2"/>
        <v>○</v>
      </c>
      <c r="AJ23" s="42" t="str">
        <f t="shared" si="3"/>
        <v>○</v>
      </c>
      <c r="AK23" s="42" t="str">
        <f t="shared" si="4"/>
        <v>○</v>
      </c>
      <c r="AL23" s="42" t="str">
        <f t="shared" si="5"/>
        <v>○</v>
      </c>
      <c r="AM23" s="42" t="str">
        <f t="shared" si="6"/>
        <v>○</v>
      </c>
      <c r="AN23" s="42" t="str">
        <f t="shared" si="7"/>
        <v>○</v>
      </c>
    </row>
    <row r="24" spans="1:40" ht="16.5" customHeight="1">
      <c r="A24" s="44">
        <v>16</v>
      </c>
      <c r="B24" s="49" t="s">
        <v>46</v>
      </c>
      <c r="C24" s="66">
        <v>4617910</v>
      </c>
      <c r="D24" s="66">
        <v>4575568</v>
      </c>
      <c r="E24" s="66">
        <v>22281</v>
      </c>
      <c r="F24" s="66">
        <v>4703942</v>
      </c>
      <c r="G24" s="66">
        <v>4429973</v>
      </c>
      <c r="H24" s="66">
        <v>142392</v>
      </c>
      <c r="I24" s="66">
        <v>84498</v>
      </c>
      <c r="J24" s="66">
        <v>84498</v>
      </c>
      <c r="K24" s="66">
        <v>0</v>
      </c>
      <c r="L24" s="66">
        <v>0</v>
      </c>
      <c r="M24" s="66">
        <v>0</v>
      </c>
      <c r="N24" s="66">
        <v>0</v>
      </c>
      <c r="O24" s="66">
        <v>46524</v>
      </c>
      <c r="P24" s="66">
        <v>36720</v>
      </c>
      <c r="Q24" s="66">
        <v>4902</v>
      </c>
      <c r="R24" s="44">
        <v>16</v>
      </c>
      <c r="S24" s="49" t="str">
        <f t="shared" si="0"/>
        <v>本 部 町</v>
      </c>
      <c r="T24" s="72">
        <v>1214748</v>
      </c>
      <c r="U24" s="72">
        <v>1139980</v>
      </c>
      <c r="V24" s="72">
        <v>37384</v>
      </c>
      <c r="W24" s="72">
        <v>10667622</v>
      </c>
      <c r="X24" s="72">
        <v>10266739</v>
      </c>
      <c r="Y24" s="72">
        <v>206959</v>
      </c>
      <c r="Z24" s="72">
        <v>1518485</v>
      </c>
      <c r="AA24" s="72">
        <v>640659</v>
      </c>
      <c r="AB24" s="72">
        <v>2837190</v>
      </c>
      <c r="AC24" s="72">
        <v>1820273</v>
      </c>
      <c r="AD24" s="72">
        <v>4355675</v>
      </c>
      <c r="AE24" s="72">
        <v>2460932</v>
      </c>
      <c r="AF24" s="72">
        <v>15023297</v>
      </c>
      <c r="AG24" s="72">
        <v>12727671</v>
      </c>
      <c r="AH24" s="42" t="str">
        <f t="shared" si="1"/>
        <v>○</v>
      </c>
      <c r="AI24" s="42" t="str">
        <f t="shared" si="2"/>
        <v>○</v>
      </c>
      <c r="AJ24" s="42" t="str">
        <f t="shared" si="3"/>
        <v>○</v>
      </c>
      <c r="AK24" s="42" t="str">
        <f t="shared" si="4"/>
        <v>○</v>
      </c>
      <c r="AL24" s="42" t="str">
        <f t="shared" si="5"/>
        <v>○</v>
      </c>
      <c r="AM24" s="42" t="str">
        <f t="shared" si="6"/>
        <v>○</v>
      </c>
      <c r="AN24" s="42" t="str">
        <f t="shared" si="7"/>
        <v>○</v>
      </c>
    </row>
    <row r="25" spans="1:40" ht="16.5" customHeight="1">
      <c r="A25" s="44">
        <v>17</v>
      </c>
      <c r="B25" s="49" t="s">
        <v>47</v>
      </c>
      <c r="C25" s="66">
        <v>9648624</v>
      </c>
      <c r="D25" s="66">
        <v>9484140</v>
      </c>
      <c r="E25" s="66">
        <v>24050</v>
      </c>
      <c r="F25" s="66">
        <v>2589553</v>
      </c>
      <c r="G25" s="66">
        <v>2286771</v>
      </c>
      <c r="H25" s="66">
        <v>1683</v>
      </c>
      <c r="I25" s="66">
        <v>115369</v>
      </c>
      <c r="J25" s="66">
        <v>115369</v>
      </c>
      <c r="K25" s="66">
        <v>0</v>
      </c>
      <c r="L25" s="66">
        <v>0</v>
      </c>
      <c r="M25" s="66">
        <v>0</v>
      </c>
      <c r="N25" s="66">
        <v>0</v>
      </c>
      <c r="O25" s="66">
        <v>54875</v>
      </c>
      <c r="P25" s="66">
        <v>54875</v>
      </c>
      <c r="Q25" s="66">
        <v>0</v>
      </c>
      <c r="R25" s="44">
        <v>17</v>
      </c>
      <c r="S25" s="49" t="str">
        <f t="shared" si="0"/>
        <v>恩 納 村</v>
      </c>
      <c r="T25" s="72">
        <v>4568741</v>
      </c>
      <c r="U25" s="72">
        <v>4563385</v>
      </c>
      <c r="V25" s="72">
        <v>3469</v>
      </c>
      <c r="W25" s="72">
        <v>16977162</v>
      </c>
      <c r="X25" s="72">
        <v>16504540</v>
      </c>
      <c r="Y25" s="72">
        <v>29202</v>
      </c>
      <c r="Z25" s="72">
        <v>366987</v>
      </c>
      <c r="AA25" s="72">
        <v>366786</v>
      </c>
      <c r="AB25" s="72">
        <v>3281952</v>
      </c>
      <c r="AC25" s="72">
        <v>2035499</v>
      </c>
      <c r="AD25" s="72">
        <v>3648939</v>
      </c>
      <c r="AE25" s="72">
        <v>2402285</v>
      </c>
      <c r="AF25" s="72">
        <v>20626101</v>
      </c>
      <c r="AG25" s="72">
        <v>18906825</v>
      </c>
      <c r="AH25" s="42" t="str">
        <f t="shared" si="1"/>
        <v>○</v>
      </c>
      <c r="AI25" s="42" t="str">
        <f t="shared" si="2"/>
        <v>○</v>
      </c>
      <c r="AJ25" s="42" t="str">
        <f t="shared" si="3"/>
        <v>○</v>
      </c>
      <c r="AK25" s="42" t="str">
        <f t="shared" si="4"/>
        <v>○</v>
      </c>
      <c r="AL25" s="42" t="str">
        <f t="shared" si="5"/>
        <v>○</v>
      </c>
      <c r="AM25" s="42" t="str">
        <f t="shared" si="6"/>
        <v>○</v>
      </c>
      <c r="AN25" s="42" t="str">
        <f t="shared" si="7"/>
        <v>○</v>
      </c>
    </row>
    <row r="26" spans="1:40" ht="16.5" customHeight="1">
      <c r="A26" s="44">
        <v>18</v>
      </c>
      <c r="B26" s="49" t="s">
        <v>48</v>
      </c>
      <c r="C26" s="66">
        <v>1467015</v>
      </c>
      <c r="D26" s="66">
        <v>1460760</v>
      </c>
      <c r="E26" s="66">
        <v>6254</v>
      </c>
      <c r="F26" s="66">
        <v>1453030</v>
      </c>
      <c r="G26" s="66">
        <v>1441906</v>
      </c>
      <c r="H26" s="66">
        <v>11125</v>
      </c>
      <c r="I26" s="66">
        <v>35</v>
      </c>
      <c r="J26" s="66">
        <v>35</v>
      </c>
      <c r="K26" s="66">
        <v>0</v>
      </c>
      <c r="L26" s="66">
        <v>0</v>
      </c>
      <c r="M26" s="66">
        <v>0</v>
      </c>
      <c r="N26" s="66">
        <v>0</v>
      </c>
      <c r="O26" s="66">
        <v>4120</v>
      </c>
      <c r="P26" s="66">
        <v>4120</v>
      </c>
      <c r="Q26" s="66">
        <v>0</v>
      </c>
      <c r="R26" s="44">
        <v>18</v>
      </c>
      <c r="S26" s="49" t="str">
        <f t="shared" si="0"/>
        <v>宜野座村</v>
      </c>
      <c r="T26" s="72">
        <v>848379</v>
      </c>
      <c r="U26" s="72">
        <v>844695</v>
      </c>
      <c r="V26" s="72">
        <v>3684</v>
      </c>
      <c r="W26" s="72">
        <v>3772579</v>
      </c>
      <c r="X26" s="72">
        <v>3751516</v>
      </c>
      <c r="Y26" s="72">
        <v>21063</v>
      </c>
      <c r="Z26" s="72">
        <v>113004</v>
      </c>
      <c r="AA26" s="72">
        <v>113004</v>
      </c>
      <c r="AB26" s="72">
        <v>1374911</v>
      </c>
      <c r="AC26" s="72">
        <v>920316</v>
      </c>
      <c r="AD26" s="72">
        <v>1487915</v>
      </c>
      <c r="AE26" s="72">
        <v>1033320</v>
      </c>
      <c r="AF26" s="72">
        <v>5260494</v>
      </c>
      <c r="AG26" s="72">
        <v>4784836</v>
      </c>
      <c r="AH26" s="42" t="str">
        <f t="shared" si="1"/>
        <v>○</v>
      </c>
      <c r="AI26" s="42" t="str">
        <f t="shared" si="2"/>
        <v>○</v>
      </c>
      <c r="AJ26" s="42" t="str">
        <f t="shared" si="3"/>
        <v>○</v>
      </c>
      <c r="AK26" s="42" t="str">
        <f t="shared" si="4"/>
        <v>○</v>
      </c>
      <c r="AL26" s="42" t="str">
        <f t="shared" si="5"/>
        <v>○</v>
      </c>
      <c r="AM26" s="42" t="str">
        <f t="shared" si="6"/>
        <v>○</v>
      </c>
      <c r="AN26" s="42" t="str">
        <f t="shared" si="7"/>
        <v>○</v>
      </c>
    </row>
    <row r="27" spans="1:40" ht="16.5" customHeight="1">
      <c r="A27" s="44">
        <v>19</v>
      </c>
      <c r="B27" s="49" t="s">
        <v>49</v>
      </c>
      <c r="C27" s="66">
        <v>602651</v>
      </c>
      <c r="D27" s="66">
        <v>597957</v>
      </c>
      <c r="E27" s="66">
        <v>1716</v>
      </c>
      <c r="F27" s="66">
        <v>1160078</v>
      </c>
      <c r="G27" s="66">
        <v>1100841</v>
      </c>
      <c r="H27" s="66">
        <v>31469</v>
      </c>
      <c r="I27" s="66">
        <v>183199</v>
      </c>
      <c r="J27" s="66">
        <v>183199</v>
      </c>
      <c r="K27" s="66">
        <v>0</v>
      </c>
      <c r="L27" s="66">
        <v>0</v>
      </c>
      <c r="M27" s="66">
        <v>0</v>
      </c>
      <c r="N27" s="66">
        <v>0</v>
      </c>
      <c r="O27" s="66">
        <v>29394</v>
      </c>
      <c r="P27" s="66">
        <v>29394</v>
      </c>
      <c r="Q27" s="66">
        <v>0</v>
      </c>
      <c r="R27" s="44">
        <v>19</v>
      </c>
      <c r="S27" s="49" t="str">
        <f t="shared" si="0"/>
        <v>金 武 町</v>
      </c>
      <c r="T27" s="72">
        <v>446256</v>
      </c>
      <c r="U27" s="72">
        <v>436631</v>
      </c>
      <c r="V27" s="72">
        <v>11334</v>
      </c>
      <c r="W27" s="72">
        <v>2421578</v>
      </c>
      <c r="X27" s="72">
        <v>2348022</v>
      </c>
      <c r="Y27" s="72">
        <v>44519</v>
      </c>
      <c r="Z27" s="72">
        <v>3136156</v>
      </c>
      <c r="AA27" s="72">
        <v>452503</v>
      </c>
      <c r="AB27" s="72">
        <v>18836290</v>
      </c>
      <c r="AC27" s="72">
        <v>12446703</v>
      </c>
      <c r="AD27" s="72">
        <v>21972446</v>
      </c>
      <c r="AE27" s="72">
        <v>12899206</v>
      </c>
      <c r="AF27" s="72">
        <v>24394024</v>
      </c>
      <c r="AG27" s="72">
        <v>15247228</v>
      </c>
      <c r="AH27" s="42" t="str">
        <f t="shared" si="1"/>
        <v>○</v>
      </c>
      <c r="AI27" s="42" t="str">
        <f t="shared" si="2"/>
        <v>○</v>
      </c>
      <c r="AJ27" s="42" t="str">
        <f t="shared" si="3"/>
        <v>○</v>
      </c>
      <c r="AK27" s="42" t="str">
        <f t="shared" si="4"/>
        <v>○</v>
      </c>
      <c r="AL27" s="42" t="str">
        <f t="shared" si="5"/>
        <v>○</v>
      </c>
      <c r="AM27" s="42" t="str">
        <f t="shared" si="6"/>
        <v>○</v>
      </c>
      <c r="AN27" s="42" t="str">
        <f t="shared" si="7"/>
        <v>○</v>
      </c>
    </row>
    <row r="28" spans="1:40" ht="16.5" customHeight="1">
      <c r="A28" s="44">
        <v>20</v>
      </c>
      <c r="B28" s="49" t="s">
        <v>50</v>
      </c>
      <c r="C28" s="66">
        <v>337773</v>
      </c>
      <c r="D28" s="66">
        <v>337510</v>
      </c>
      <c r="E28" s="66">
        <v>0</v>
      </c>
      <c r="F28" s="66">
        <v>1418788</v>
      </c>
      <c r="G28" s="66">
        <v>1397737</v>
      </c>
      <c r="H28" s="66">
        <v>7294</v>
      </c>
      <c r="I28" s="66">
        <v>270917</v>
      </c>
      <c r="J28" s="66">
        <v>264021</v>
      </c>
      <c r="K28" s="66">
        <v>6897</v>
      </c>
      <c r="L28" s="66">
        <v>2445</v>
      </c>
      <c r="M28" s="66">
        <v>2445</v>
      </c>
      <c r="N28" s="66">
        <v>0</v>
      </c>
      <c r="O28" s="66">
        <v>11121</v>
      </c>
      <c r="P28" s="66">
        <v>11121</v>
      </c>
      <c r="Q28" s="66">
        <v>0</v>
      </c>
      <c r="R28" s="44">
        <v>20</v>
      </c>
      <c r="S28" s="49" t="str">
        <f t="shared" si="0"/>
        <v>伊 江 村</v>
      </c>
      <c r="T28" s="72">
        <v>125605</v>
      </c>
      <c r="U28" s="72">
        <v>125060</v>
      </c>
      <c r="V28" s="72">
        <v>0</v>
      </c>
      <c r="W28" s="72">
        <v>2166649</v>
      </c>
      <c r="X28" s="72">
        <v>2137894</v>
      </c>
      <c r="Y28" s="72">
        <v>14191</v>
      </c>
      <c r="Z28" s="72">
        <v>191725</v>
      </c>
      <c r="AA28" s="72">
        <v>191725</v>
      </c>
      <c r="AB28" s="72">
        <v>952446</v>
      </c>
      <c r="AC28" s="72">
        <v>636249</v>
      </c>
      <c r="AD28" s="72">
        <v>1144171</v>
      </c>
      <c r="AE28" s="72">
        <v>827974</v>
      </c>
      <c r="AF28" s="72">
        <v>3310820</v>
      </c>
      <c r="AG28" s="72">
        <v>2965868</v>
      </c>
      <c r="AH28" s="42" t="str">
        <f t="shared" si="1"/>
        <v>○</v>
      </c>
      <c r="AI28" s="42" t="str">
        <f t="shared" si="2"/>
        <v>○</v>
      </c>
      <c r="AJ28" s="42" t="str">
        <f t="shared" si="3"/>
        <v>○</v>
      </c>
      <c r="AK28" s="42" t="str">
        <f t="shared" si="4"/>
        <v>○</v>
      </c>
      <c r="AL28" s="42" t="str">
        <f t="shared" si="5"/>
        <v>○</v>
      </c>
      <c r="AM28" s="42" t="str">
        <f t="shared" si="6"/>
        <v>○</v>
      </c>
      <c r="AN28" s="42" t="str">
        <f t="shared" si="7"/>
        <v>○</v>
      </c>
    </row>
    <row r="29" spans="1:40" ht="16.5" customHeight="1">
      <c r="A29" s="44">
        <v>21</v>
      </c>
      <c r="B29" s="49" t="s">
        <v>51</v>
      </c>
      <c r="C29" s="66">
        <v>4824391</v>
      </c>
      <c r="D29" s="66">
        <v>4759155</v>
      </c>
      <c r="E29" s="66">
        <v>65236</v>
      </c>
      <c r="F29" s="66">
        <v>2648883</v>
      </c>
      <c r="G29" s="66">
        <v>2477978</v>
      </c>
      <c r="H29" s="66">
        <v>121381</v>
      </c>
      <c r="I29" s="66">
        <v>6336</v>
      </c>
      <c r="J29" s="66">
        <v>6336</v>
      </c>
      <c r="K29" s="66">
        <v>0</v>
      </c>
      <c r="L29" s="66">
        <v>179</v>
      </c>
      <c r="M29" s="66">
        <v>179</v>
      </c>
      <c r="N29" s="66">
        <v>0</v>
      </c>
      <c r="O29" s="66">
        <v>41297</v>
      </c>
      <c r="P29" s="66">
        <v>40691</v>
      </c>
      <c r="Q29" s="66">
        <v>606</v>
      </c>
      <c r="R29" s="44">
        <v>21</v>
      </c>
      <c r="S29" s="49" t="str">
        <f t="shared" si="0"/>
        <v>読 谷 村</v>
      </c>
      <c r="T29" s="72">
        <v>1887210</v>
      </c>
      <c r="U29" s="72">
        <v>1817735</v>
      </c>
      <c r="V29" s="72">
        <v>69475</v>
      </c>
      <c r="W29" s="72">
        <v>9408296</v>
      </c>
      <c r="X29" s="72">
        <v>9102074</v>
      </c>
      <c r="Y29" s="72">
        <v>256698</v>
      </c>
      <c r="Z29" s="72">
        <v>668278</v>
      </c>
      <c r="AA29" s="72">
        <v>668214</v>
      </c>
      <c r="AB29" s="72">
        <v>2734964</v>
      </c>
      <c r="AC29" s="72">
        <v>1869983</v>
      </c>
      <c r="AD29" s="72">
        <v>3403242</v>
      </c>
      <c r="AE29" s="72">
        <v>2538197</v>
      </c>
      <c r="AF29" s="72">
        <v>12811538</v>
      </c>
      <c r="AG29" s="72">
        <v>11640271</v>
      </c>
      <c r="AH29" s="42" t="str">
        <f t="shared" si="1"/>
        <v>○</v>
      </c>
      <c r="AI29" s="42" t="str">
        <f t="shared" si="2"/>
        <v>○</v>
      </c>
      <c r="AJ29" s="42" t="str">
        <f t="shared" si="3"/>
        <v>○</v>
      </c>
      <c r="AK29" s="42" t="str">
        <f t="shared" si="4"/>
        <v>○</v>
      </c>
      <c r="AL29" s="42" t="str">
        <f t="shared" si="5"/>
        <v>○</v>
      </c>
      <c r="AM29" s="42" t="str">
        <f t="shared" si="6"/>
        <v>○</v>
      </c>
      <c r="AN29" s="42" t="str">
        <f t="shared" si="7"/>
        <v>○</v>
      </c>
    </row>
    <row r="30" spans="1:40" ht="16.5" customHeight="1">
      <c r="A30" s="44">
        <v>22</v>
      </c>
      <c r="B30" s="49" t="s">
        <v>52</v>
      </c>
      <c r="C30" s="66">
        <v>495571</v>
      </c>
      <c r="D30" s="66">
        <v>477811</v>
      </c>
      <c r="E30" s="66">
        <v>15671</v>
      </c>
      <c r="F30" s="66">
        <v>529801</v>
      </c>
      <c r="G30" s="66">
        <v>507980</v>
      </c>
      <c r="H30" s="66">
        <v>0</v>
      </c>
      <c r="I30" s="66">
        <v>73094</v>
      </c>
      <c r="J30" s="66">
        <v>36654</v>
      </c>
      <c r="K30" s="66">
        <v>0</v>
      </c>
      <c r="L30" s="66">
        <v>0</v>
      </c>
      <c r="M30" s="66">
        <v>0</v>
      </c>
      <c r="N30" s="66">
        <v>0</v>
      </c>
      <c r="O30" s="66">
        <v>997</v>
      </c>
      <c r="P30" s="66">
        <v>881</v>
      </c>
      <c r="Q30" s="66">
        <v>0</v>
      </c>
      <c r="R30" s="44">
        <v>22</v>
      </c>
      <c r="S30" s="49" t="str">
        <f t="shared" si="0"/>
        <v>嘉手納町</v>
      </c>
      <c r="T30" s="72">
        <v>641731</v>
      </c>
      <c r="U30" s="72">
        <v>608813</v>
      </c>
      <c r="V30" s="72">
        <v>286</v>
      </c>
      <c r="W30" s="72">
        <v>1741194</v>
      </c>
      <c r="X30" s="72">
        <v>1632139</v>
      </c>
      <c r="Y30" s="72">
        <v>15957</v>
      </c>
      <c r="Z30" s="72">
        <v>217448</v>
      </c>
      <c r="AA30" s="72">
        <v>217416</v>
      </c>
      <c r="AB30" s="72">
        <v>750337</v>
      </c>
      <c r="AC30" s="72">
        <v>520374</v>
      </c>
      <c r="AD30" s="72">
        <v>967785</v>
      </c>
      <c r="AE30" s="72">
        <v>737790</v>
      </c>
      <c r="AF30" s="72">
        <v>2708979</v>
      </c>
      <c r="AG30" s="72">
        <v>2369929</v>
      </c>
      <c r="AH30" s="42" t="str">
        <f t="shared" si="1"/>
        <v>○</v>
      </c>
      <c r="AI30" s="42" t="str">
        <f t="shared" si="2"/>
        <v>○</v>
      </c>
      <c r="AJ30" s="42" t="str">
        <f t="shared" si="3"/>
        <v>○</v>
      </c>
      <c r="AK30" s="42" t="str">
        <f t="shared" si="4"/>
        <v>○</v>
      </c>
      <c r="AL30" s="42" t="str">
        <f t="shared" si="5"/>
        <v>○</v>
      </c>
      <c r="AM30" s="42" t="str">
        <f t="shared" si="6"/>
        <v>○</v>
      </c>
      <c r="AN30" s="42" t="str">
        <f t="shared" si="7"/>
        <v>○</v>
      </c>
    </row>
    <row r="31" spans="1:40" ht="16.5" customHeight="1">
      <c r="A31" s="44">
        <v>23</v>
      </c>
      <c r="B31" s="49" t="s">
        <v>53</v>
      </c>
      <c r="C31" s="66">
        <v>4953612</v>
      </c>
      <c r="D31" s="66">
        <v>4836191</v>
      </c>
      <c r="E31" s="66">
        <v>21</v>
      </c>
      <c r="F31" s="66">
        <v>1903992</v>
      </c>
      <c r="G31" s="66">
        <v>1903992</v>
      </c>
      <c r="H31" s="66">
        <v>0</v>
      </c>
      <c r="I31" s="66">
        <v>80941</v>
      </c>
      <c r="J31" s="66">
        <v>80941</v>
      </c>
      <c r="K31" s="66">
        <v>0</v>
      </c>
      <c r="L31" s="66">
        <v>0</v>
      </c>
      <c r="M31" s="66">
        <v>0</v>
      </c>
      <c r="N31" s="66">
        <v>0</v>
      </c>
      <c r="O31" s="66">
        <v>42248</v>
      </c>
      <c r="P31" s="66">
        <v>42248</v>
      </c>
      <c r="Q31" s="66">
        <v>0</v>
      </c>
      <c r="R31" s="44">
        <v>23</v>
      </c>
      <c r="S31" s="49" t="str">
        <f t="shared" si="0"/>
        <v>北 谷 町</v>
      </c>
      <c r="T31" s="72">
        <v>2846706</v>
      </c>
      <c r="U31" s="72">
        <v>2781348</v>
      </c>
      <c r="V31" s="72">
        <v>109</v>
      </c>
      <c r="W31" s="72">
        <v>9827499</v>
      </c>
      <c r="X31" s="72">
        <v>9644720</v>
      </c>
      <c r="Y31" s="72">
        <v>130</v>
      </c>
      <c r="Z31" s="72">
        <v>489606</v>
      </c>
      <c r="AA31" s="72">
        <v>489562</v>
      </c>
      <c r="AB31" s="72">
        <v>3574886</v>
      </c>
      <c r="AC31" s="72">
        <v>2368834</v>
      </c>
      <c r="AD31" s="72">
        <v>4064492</v>
      </c>
      <c r="AE31" s="72">
        <v>2858396</v>
      </c>
      <c r="AF31" s="72">
        <v>13891991</v>
      </c>
      <c r="AG31" s="72">
        <v>12503116</v>
      </c>
      <c r="AH31" s="42" t="str">
        <f t="shared" si="1"/>
        <v>○</v>
      </c>
      <c r="AI31" s="42" t="str">
        <f t="shared" si="2"/>
        <v>○</v>
      </c>
      <c r="AJ31" s="42" t="str">
        <f t="shared" si="3"/>
        <v>○</v>
      </c>
      <c r="AK31" s="42" t="str">
        <f t="shared" si="4"/>
        <v>○</v>
      </c>
      <c r="AL31" s="42" t="str">
        <f t="shared" si="5"/>
        <v>○</v>
      </c>
      <c r="AM31" s="42" t="str">
        <f t="shared" si="6"/>
        <v>○</v>
      </c>
      <c r="AN31" s="42" t="str">
        <f t="shared" si="7"/>
        <v>○</v>
      </c>
    </row>
    <row r="32" spans="1:40" ht="16.5" customHeight="1">
      <c r="A32" s="44">
        <v>24</v>
      </c>
      <c r="B32" s="49" t="s">
        <v>54</v>
      </c>
      <c r="C32" s="66">
        <v>6445267</v>
      </c>
      <c r="D32" s="66">
        <v>6445244</v>
      </c>
      <c r="E32" s="66">
        <v>496</v>
      </c>
      <c r="F32" s="66">
        <v>2650287</v>
      </c>
      <c r="G32" s="66">
        <v>2503607</v>
      </c>
      <c r="H32" s="66">
        <v>23826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5993</v>
      </c>
      <c r="P32" s="66">
        <v>5993</v>
      </c>
      <c r="Q32" s="66">
        <v>0</v>
      </c>
      <c r="R32" s="44">
        <v>24</v>
      </c>
      <c r="S32" s="49" t="str">
        <f t="shared" si="0"/>
        <v>北中城村</v>
      </c>
      <c r="T32" s="72">
        <v>2030901</v>
      </c>
      <c r="U32" s="72">
        <v>2030901</v>
      </c>
      <c r="V32" s="72">
        <v>0</v>
      </c>
      <c r="W32" s="72">
        <v>11132448</v>
      </c>
      <c r="X32" s="72">
        <v>10985745</v>
      </c>
      <c r="Y32" s="72">
        <v>24322</v>
      </c>
      <c r="Z32" s="72">
        <v>272794</v>
      </c>
      <c r="AA32" s="72">
        <v>272794</v>
      </c>
      <c r="AB32" s="72">
        <v>4152559</v>
      </c>
      <c r="AC32" s="72">
        <v>2551792</v>
      </c>
      <c r="AD32" s="72">
        <v>4425353</v>
      </c>
      <c r="AE32" s="72">
        <v>2824586</v>
      </c>
      <c r="AF32" s="72">
        <v>15557801</v>
      </c>
      <c r="AG32" s="72">
        <v>13810331</v>
      </c>
      <c r="AH32" s="42" t="str">
        <f t="shared" si="1"/>
        <v>○</v>
      </c>
      <c r="AI32" s="42" t="str">
        <f t="shared" si="2"/>
        <v>○</v>
      </c>
      <c r="AJ32" s="42" t="str">
        <f t="shared" si="3"/>
        <v>○</v>
      </c>
      <c r="AK32" s="42" t="str">
        <f t="shared" si="4"/>
        <v>○</v>
      </c>
      <c r="AL32" s="42" t="str">
        <f t="shared" si="5"/>
        <v>○</v>
      </c>
      <c r="AM32" s="42" t="str">
        <f t="shared" si="6"/>
        <v>○</v>
      </c>
      <c r="AN32" s="42" t="str">
        <f t="shared" si="7"/>
        <v>○</v>
      </c>
    </row>
    <row r="33" spans="1:40" ht="16.5" customHeight="1">
      <c r="A33" s="44">
        <v>25</v>
      </c>
      <c r="B33" s="49" t="s">
        <v>55</v>
      </c>
      <c r="C33" s="66">
        <v>2248778</v>
      </c>
      <c r="D33" s="66">
        <v>2180869</v>
      </c>
      <c r="E33" s="66">
        <v>67890</v>
      </c>
      <c r="F33" s="66">
        <v>4598112</v>
      </c>
      <c r="G33" s="66">
        <v>4257091</v>
      </c>
      <c r="H33" s="66">
        <v>233879</v>
      </c>
      <c r="I33" s="66">
        <v>16699</v>
      </c>
      <c r="J33" s="66">
        <v>16683</v>
      </c>
      <c r="K33" s="66">
        <v>18</v>
      </c>
      <c r="L33" s="66">
        <v>0</v>
      </c>
      <c r="M33" s="66">
        <v>0</v>
      </c>
      <c r="N33" s="66">
        <v>0</v>
      </c>
      <c r="O33" s="66">
        <v>52215</v>
      </c>
      <c r="P33" s="66">
        <v>51822</v>
      </c>
      <c r="Q33" s="66">
        <v>393</v>
      </c>
      <c r="R33" s="44">
        <v>25</v>
      </c>
      <c r="S33" s="49" t="str">
        <f t="shared" si="0"/>
        <v>中 城 村</v>
      </c>
      <c r="T33" s="72">
        <v>940538</v>
      </c>
      <c r="U33" s="72">
        <v>909354</v>
      </c>
      <c r="V33" s="72">
        <v>23003</v>
      </c>
      <c r="W33" s="72">
        <v>7856342</v>
      </c>
      <c r="X33" s="72">
        <v>7415819</v>
      </c>
      <c r="Y33" s="72">
        <v>325183</v>
      </c>
      <c r="Z33" s="72">
        <v>291279</v>
      </c>
      <c r="AA33" s="72">
        <v>291279</v>
      </c>
      <c r="AB33" s="72">
        <v>41050888</v>
      </c>
      <c r="AC33" s="72">
        <v>26952004</v>
      </c>
      <c r="AD33" s="72">
        <v>41342167</v>
      </c>
      <c r="AE33" s="72">
        <v>27243283</v>
      </c>
      <c r="AF33" s="72">
        <v>49198509</v>
      </c>
      <c r="AG33" s="72">
        <v>34659102</v>
      </c>
      <c r="AH33" s="42" t="str">
        <f t="shared" si="1"/>
        <v>○</v>
      </c>
      <c r="AI33" s="42" t="str">
        <f t="shared" si="2"/>
        <v>○</v>
      </c>
      <c r="AJ33" s="42" t="str">
        <f t="shared" si="3"/>
        <v>○</v>
      </c>
      <c r="AK33" s="42" t="str">
        <f t="shared" si="4"/>
        <v>○</v>
      </c>
      <c r="AL33" s="42" t="str">
        <f t="shared" si="5"/>
        <v>○</v>
      </c>
      <c r="AM33" s="42" t="str">
        <f t="shared" si="6"/>
        <v>○</v>
      </c>
      <c r="AN33" s="42" t="str">
        <f t="shared" si="7"/>
        <v>○</v>
      </c>
    </row>
    <row r="34" spans="1:40" ht="16.5" customHeight="1">
      <c r="A34" s="44">
        <v>26</v>
      </c>
      <c r="B34" s="49" t="s">
        <v>56</v>
      </c>
      <c r="C34" s="66">
        <v>6986362</v>
      </c>
      <c r="D34" s="66">
        <v>6904907</v>
      </c>
      <c r="E34" s="66">
        <v>59032</v>
      </c>
      <c r="F34" s="66">
        <v>11227682</v>
      </c>
      <c r="G34" s="66">
        <v>10174490</v>
      </c>
      <c r="H34" s="66">
        <v>530174</v>
      </c>
      <c r="I34" s="66">
        <v>10268</v>
      </c>
      <c r="J34" s="66">
        <v>10268</v>
      </c>
      <c r="K34" s="66">
        <v>0</v>
      </c>
      <c r="L34" s="66">
        <v>0</v>
      </c>
      <c r="M34" s="66">
        <v>0</v>
      </c>
      <c r="N34" s="66">
        <v>0</v>
      </c>
      <c r="O34" s="66">
        <v>63649</v>
      </c>
      <c r="P34" s="66">
        <v>62799</v>
      </c>
      <c r="Q34" s="66">
        <v>782</v>
      </c>
      <c r="R34" s="44">
        <v>26</v>
      </c>
      <c r="S34" s="49" t="str">
        <f t="shared" si="0"/>
        <v>西 原 町</v>
      </c>
      <c r="T34" s="72">
        <v>2308887</v>
      </c>
      <c r="U34" s="72">
        <v>2253482</v>
      </c>
      <c r="V34" s="72">
        <v>11574</v>
      </c>
      <c r="W34" s="72">
        <v>20596848</v>
      </c>
      <c r="X34" s="72">
        <v>19405946</v>
      </c>
      <c r="Y34" s="72">
        <v>601562</v>
      </c>
      <c r="Z34" s="72">
        <v>3770530</v>
      </c>
      <c r="AA34" s="72">
        <v>1024552</v>
      </c>
      <c r="AB34" s="72">
        <v>4092801</v>
      </c>
      <c r="AC34" s="72">
        <v>2602000</v>
      </c>
      <c r="AD34" s="72">
        <v>7863331</v>
      </c>
      <c r="AE34" s="72">
        <v>3626552</v>
      </c>
      <c r="AF34" s="72">
        <v>28460179</v>
      </c>
      <c r="AG34" s="72">
        <v>23032498</v>
      </c>
      <c r="AH34" s="42" t="str">
        <f t="shared" si="1"/>
        <v>○</v>
      </c>
      <c r="AI34" s="42" t="str">
        <f t="shared" si="2"/>
        <v>○</v>
      </c>
      <c r="AJ34" s="42" t="str">
        <f t="shared" si="3"/>
        <v>○</v>
      </c>
      <c r="AK34" s="42" t="str">
        <f t="shared" si="4"/>
        <v>○</v>
      </c>
      <c r="AL34" s="42" t="str">
        <f t="shared" si="5"/>
        <v>○</v>
      </c>
      <c r="AM34" s="42" t="str">
        <f t="shared" si="6"/>
        <v>○</v>
      </c>
      <c r="AN34" s="42" t="str">
        <f t="shared" si="7"/>
        <v>○</v>
      </c>
    </row>
    <row r="35" spans="1:40" ht="16.5" customHeight="1">
      <c r="A35" s="44">
        <v>27</v>
      </c>
      <c r="B35" s="49" t="s">
        <v>57</v>
      </c>
      <c r="C35" s="66">
        <v>1319321</v>
      </c>
      <c r="D35" s="66">
        <v>1264594</v>
      </c>
      <c r="E35" s="66">
        <v>52466</v>
      </c>
      <c r="F35" s="66">
        <v>922125</v>
      </c>
      <c r="G35" s="66">
        <v>878190</v>
      </c>
      <c r="H35" s="66">
        <v>42222</v>
      </c>
      <c r="I35" s="66">
        <v>207804</v>
      </c>
      <c r="J35" s="66">
        <v>207787</v>
      </c>
      <c r="K35" s="66">
        <v>17</v>
      </c>
      <c r="L35" s="66">
        <v>0</v>
      </c>
      <c r="M35" s="66">
        <v>0</v>
      </c>
      <c r="N35" s="66">
        <v>0</v>
      </c>
      <c r="O35" s="66">
        <v>5595</v>
      </c>
      <c r="P35" s="66">
        <v>5413</v>
      </c>
      <c r="Q35" s="66">
        <v>182</v>
      </c>
      <c r="R35" s="44">
        <v>27</v>
      </c>
      <c r="S35" s="49" t="str">
        <f t="shared" si="0"/>
        <v>与那原町</v>
      </c>
      <c r="T35" s="72">
        <v>1095014</v>
      </c>
      <c r="U35" s="72">
        <v>967179</v>
      </c>
      <c r="V35" s="72">
        <v>125145</v>
      </c>
      <c r="W35" s="72">
        <v>3549859</v>
      </c>
      <c r="X35" s="72">
        <v>3323163</v>
      </c>
      <c r="Y35" s="72">
        <v>220032</v>
      </c>
      <c r="Z35" s="72">
        <v>489459</v>
      </c>
      <c r="AA35" s="72">
        <v>438589</v>
      </c>
      <c r="AB35" s="72">
        <v>1387316</v>
      </c>
      <c r="AC35" s="72">
        <v>886602</v>
      </c>
      <c r="AD35" s="72">
        <v>1876775</v>
      </c>
      <c r="AE35" s="72">
        <v>1325191</v>
      </c>
      <c r="AF35" s="72">
        <v>5426634</v>
      </c>
      <c r="AG35" s="72">
        <v>4648354</v>
      </c>
      <c r="AH35" s="42" t="str">
        <f t="shared" si="1"/>
        <v>○</v>
      </c>
      <c r="AI35" s="42" t="str">
        <f t="shared" si="2"/>
        <v>○</v>
      </c>
      <c r="AJ35" s="42" t="str">
        <f t="shared" si="3"/>
        <v>○</v>
      </c>
      <c r="AK35" s="42" t="str">
        <f t="shared" si="4"/>
        <v>○</v>
      </c>
      <c r="AL35" s="42" t="str">
        <f t="shared" si="5"/>
        <v>○</v>
      </c>
      <c r="AM35" s="42" t="str">
        <f t="shared" si="6"/>
        <v>○</v>
      </c>
      <c r="AN35" s="42" t="str">
        <f t="shared" si="7"/>
        <v>○</v>
      </c>
    </row>
    <row r="36" spans="1:40" ht="16.5" customHeight="1">
      <c r="A36" s="44">
        <v>28</v>
      </c>
      <c r="B36" s="49" t="s">
        <v>58</v>
      </c>
      <c r="C36" s="66">
        <v>4476769</v>
      </c>
      <c r="D36" s="66">
        <v>4298937</v>
      </c>
      <c r="E36" s="66">
        <v>150146</v>
      </c>
      <c r="F36" s="66">
        <v>2318550</v>
      </c>
      <c r="G36" s="66">
        <v>2028979</v>
      </c>
      <c r="H36" s="66">
        <v>286493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438672</v>
      </c>
      <c r="P36" s="66">
        <v>438622</v>
      </c>
      <c r="Q36" s="66">
        <v>50</v>
      </c>
      <c r="R36" s="44">
        <v>28</v>
      </c>
      <c r="S36" s="49" t="str">
        <f t="shared" si="0"/>
        <v>南風原町</v>
      </c>
      <c r="T36" s="72">
        <v>2956202</v>
      </c>
      <c r="U36" s="72">
        <v>2780386</v>
      </c>
      <c r="V36" s="72">
        <v>48989</v>
      </c>
      <c r="W36" s="72">
        <v>10190193</v>
      </c>
      <c r="X36" s="72">
        <v>9546924</v>
      </c>
      <c r="Y36" s="72">
        <v>485678</v>
      </c>
      <c r="Z36" s="72">
        <v>590624</v>
      </c>
      <c r="AA36" s="72">
        <v>590590</v>
      </c>
      <c r="AB36" s="72">
        <v>2593845</v>
      </c>
      <c r="AC36" s="72">
        <v>1632103</v>
      </c>
      <c r="AD36" s="72">
        <v>3184469</v>
      </c>
      <c r="AE36" s="72">
        <v>2222693</v>
      </c>
      <c r="AF36" s="72">
        <v>13374662</v>
      </c>
      <c r="AG36" s="72">
        <v>11769617</v>
      </c>
      <c r="AH36" s="42" t="str">
        <f t="shared" si="1"/>
        <v>○</v>
      </c>
      <c r="AI36" s="42" t="str">
        <f t="shared" si="2"/>
        <v>○</v>
      </c>
      <c r="AJ36" s="42" t="str">
        <f t="shared" si="3"/>
        <v>○</v>
      </c>
      <c r="AK36" s="42" t="str">
        <f t="shared" si="4"/>
        <v>○</v>
      </c>
      <c r="AL36" s="42" t="str">
        <f t="shared" si="5"/>
        <v>○</v>
      </c>
      <c r="AM36" s="42" t="str">
        <f t="shared" si="6"/>
        <v>○</v>
      </c>
      <c r="AN36" s="42" t="str">
        <f t="shared" si="7"/>
        <v>○</v>
      </c>
    </row>
    <row r="37" spans="1:40" ht="16.5" customHeight="1">
      <c r="A37" s="44">
        <v>29</v>
      </c>
      <c r="B37" s="49" t="s">
        <v>59</v>
      </c>
      <c r="C37" s="66">
        <v>116225</v>
      </c>
      <c r="D37" s="66">
        <v>110202</v>
      </c>
      <c r="E37" s="66">
        <v>4564</v>
      </c>
      <c r="F37" s="66">
        <v>110887</v>
      </c>
      <c r="G37" s="66">
        <v>110887</v>
      </c>
      <c r="H37" s="66">
        <v>0</v>
      </c>
      <c r="I37" s="66">
        <v>14848</v>
      </c>
      <c r="J37" s="66">
        <v>8706</v>
      </c>
      <c r="K37" s="66">
        <v>800</v>
      </c>
      <c r="L37" s="66">
        <v>0</v>
      </c>
      <c r="M37" s="66">
        <v>0</v>
      </c>
      <c r="N37" s="66">
        <v>0</v>
      </c>
      <c r="O37" s="66">
        <v>43</v>
      </c>
      <c r="P37" s="66">
        <v>43</v>
      </c>
      <c r="Q37" s="66">
        <v>0</v>
      </c>
      <c r="R37" s="44">
        <v>29</v>
      </c>
      <c r="S37" s="49" t="str">
        <f t="shared" si="0"/>
        <v>渡嘉敷村</v>
      </c>
      <c r="T37" s="72">
        <v>37721</v>
      </c>
      <c r="U37" s="72">
        <v>37659</v>
      </c>
      <c r="V37" s="72">
        <v>0</v>
      </c>
      <c r="W37" s="72">
        <v>279724</v>
      </c>
      <c r="X37" s="72">
        <v>267497</v>
      </c>
      <c r="Y37" s="72">
        <v>5364</v>
      </c>
      <c r="Z37" s="72">
        <v>52058</v>
      </c>
      <c r="AA37" s="72">
        <v>52058</v>
      </c>
      <c r="AB37" s="72">
        <v>1327227</v>
      </c>
      <c r="AC37" s="72">
        <v>505188</v>
      </c>
      <c r="AD37" s="72">
        <v>1379285</v>
      </c>
      <c r="AE37" s="72">
        <v>557246</v>
      </c>
      <c r="AF37" s="72">
        <v>1659009</v>
      </c>
      <c r="AG37" s="72">
        <v>824743</v>
      </c>
      <c r="AH37" s="42" t="str">
        <f t="shared" si="1"/>
        <v>○</v>
      </c>
      <c r="AI37" s="42" t="str">
        <f t="shared" si="2"/>
        <v>○</v>
      </c>
      <c r="AJ37" s="42" t="str">
        <f t="shared" si="3"/>
        <v>○</v>
      </c>
      <c r="AK37" s="42" t="str">
        <f t="shared" si="4"/>
        <v>○</v>
      </c>
      <c r="AL37" s="42" t="str">
        <f t="shared" si="5"/>
        <v>○</v>
      </c>
      <c r="AM37" s="42" t="str">
        <f t="shared" si="6"/>
        <v>○</v>
      </c>
      <c r="AN37" s="42" t="str">
        <f t="shared" si="7"/>
        <v>○</v>
      </c>
    </row>
    <row r="38" spans="1:40" ht="16.5" customHeight="1">
      <c r="A38" s="44">
        <v>30</v>
      </c>
      <c r="B38" s="49" t="s">
        <v>60</v>
      </c>
      <c r="C38" s="66">
        <v>153892</v>
      </c>
      <c r="D38" s="66">
        <v>153892</v>
      </c>
      <c r="E38" s="66">
        <v>0</v>
      </c>
      <c r="F38" s="66">
        <v>84770</v>
      </c>
      <c r="G38" s="66">
        <v>84770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51</v>
      </c>
      <c r="P38" s="66">
        <v>51</v>
      </c>
      <c r="Q38" s="66">
        <v>0</v>
      </c>
      <c r="R38" s="44">
        <v>30</v>
      </c>
      <c r="S38" s="49" t="str">
        <f t="shared" si="0"/>
        <v>座間味村</v>
      </c>
      <c r="T38" s="72">
        <v>33475</v>
      </c>
      <c r="U38" s="72">
        <v>33475</v>
      </c>
      <c r="V38" s="72">
        <v>0</v>
      </c>
      <c r="W38" s="72">
        <v>272188</v>
      </c>
      <c r="X38" s="72">
        <v>272188</v>
      </c>
      <c r="Y38" s="72">
        <v>0</v>
      </c>
      <c r="Z38" s="72">
        <v>113985</v>
      </c>
      <c r="AA38" s="72">
        <v>113985</v>
      </c>
      <c r="AB38" s="72">
        <v>280117</v>
      </c>
      <c r="AC38" s="72">
        <v>186744</v>
      </c>
      <c r="AD38" s="72">
        <v>394102</v>
      </c>
      <c r="AE38" s="72">
        <v>300729</v>
      </c>
      <c r="AF38" s="72">
        <v>666290</v>
      </c>
      <c r="AG38" s="72">
        <v>572917</v>
      </c>
      <c r="AH38" s="42" t="str">
        <f t="shared" si="1"/>
        <v>○</v>
      </c>
      <c r="AI38" s="42" t="str">
        <f t="shared" si="2"/>
        <v>○</v>
      </c>
      <c r="AJ38" s="42" t="str">
        <f t="shared" si="3"/>
        <v>○</v>
      </c>
      <c r="AK38" s="42" t="str">
        <f t="shared" si="4"/>
        <v>○</v>
      </c>
      <c r="AL38" s="42" t="str">
        <f t="shared" si="5"/>
        <v>○</v>
      </c>
      <c r="AM38" s="42" t="str">
        <f t="shared" si="6"/>
        <v>○</v>
      </c>
      <c r="AN38" s="42" t="str">
        <f t="shared" si="7"/>
        <v>○</v>
      </c>
    </row>
    <row r="39" spans="1:40" ht="16.5" customHeight="1">
      <c r="A39" s="44">
        <v>31</v>
      </c>
      <c r="B39" s="49" t="s">
        <v>61</v>
      </c>
      <c r="C39" s="66">
        <v>82684</v>
      </c>
      <c r="D39" s="66">
        <v>82684</v>
      </c>
      <c r="E39" s="66">
        <v>0</v>
      </c>
      <c r="F39" s="66">
        <v>54455</v>
      </c>
      <c r="G39" s="66">
        <v>54455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424</v>
      </c>
      <c r="P39" s="66">
        <v>424</v>
      </c>
      <c r="Q39" s="66">
        <v>0</v>
      </c>
      <c r="R39" s="44">
        <v>31</v>
      </c>
      <c r="S39" s="49" t="str">
        <f t="shared" si="0"/>
        <v>粟 国 村</v>
      </c>
      <c r="T39" s="72">
        <v>9656</v>
      </c>
      <c r="U39" s="72">
        <v>9656</v>
      </c>
      <c r="V39" s="72">
        <v>0</v>
      </c>
      <c r="W39" s="72">
        <v>147219</v>
      </c>
      <c r="X39" s="72">
        <v>147219</v>
      </c>
      <c r="Y39" s="72">
        <v>0</v>
      </c>
      <c r="Z39" s="72">
        <v>125113</v>
      </c>
      <c r="AA39" s="72">
        <v>125113</v>
      </c>
      <c r="AB39" s="72">
        <v>341632</v>
      </c>
      <c r="AC39" s="72">
        <v>228625</v>
      </c>
      <c r="AD39" s="72">
        <v>466745</v>
      </c>
      <c r="AE39" s="72">
        <v>353738</v>
      </c>
      <c r="AF39" s="72">
        <v>613964</v>
      </c>
      <c r="AG39" s="72">
        <v>500957</v>
      </c>
      <c r="AH39" s="42" t="str">
        <f t="shared" si="1"/>
        <v>○</v>
      </c>
      <c r="AI39" s="42" t="str">
        <f t="shared" si="2"/>
        <v>○</v>
      </c>
      <c r="AJ39" s="42" t="str">
        <f t="shared" si="3"/>
        <v>○</v>
      </c>
      <c r="AK39" s="42" t="str">
        <f t="shared" si="4"/>
        <v>○</v>
      </c>
      <c r="AL39" s="42" t="str">
        <f t="shared" si="5"/>
        <v>○</v>
      </c>
      <c r="AM39" s="42" t="str">
        <f t="shared" si="6"/>
        <v>○</v>
      </c>
      <c r="AN39" s="42" t="str">
        <f t="shared" si="7"/>
        <v>○</v>
      </c>
    </row>
    <row r="40" spans="1:40" ht="16.5" customHeight="1">
      <c r="A40" s="44">
        <v>32</v>
      </c>
      <c r="B40" s="49" t="s">
        <v>62</v>
      </c>
      <c r="C40" s="66">
        <v>51994</v>
      </c>
      <c r="D40" s="66">
        <v>49497</v>
      </c>
      <c r="E40" s="66">
        <v>2497</v>
      </c>
      <c r="F40" s="66">
        <v>35296</v>
      </c>
      <c r="G40" s="66">
        <v>35296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199</v>
      </c>
      <c r="P40" s="66">
        <v>199</v>
      </c>
      <c r="Q40" s="66">
        <v>0</v>
      </c>
      <c r="R40" s="44">
        <v>32</v>
      </c>
      <c r="S40" s="49" t="str">
        <f t="shared" si="0"/>
        <v>渡名喜村</v>
      </c>
      <c r="T40" s="72">
        <v>729</v>
      </c>
      <c r="U40" s="72">
        <v>729</v>
      </c>
      <c r="V40" s="72">
        <v>0</v>
      </c>
      <c r="W40" s="72">
        <v>88218</v>
      </c>
      <c r="X40" s="72">
        <v>85721</v>
      </c>
      <c r="Y40" s="72">
        <v>2497</v>
      </c>
      <c r="Z40" s="72">
        <v>61653</v>
      </c>
      <c r="AA40" s="72">
        <v>61653</v>
      </c>
      <c r="AB40" s="72">
        <v>1266193</v>
      </c>
      <c r="AC40" s="72">
        <v>394207</v>
      </c>
      <c r="AD40" s="72">
        <v>1327846</v>
      </c>
      <c r="AE40" s="72">
        <v>455860</v>
      </c>
      <c r="AF40" s="72">
        <v>1416064</v>
      </c>
      <c r="AG40" s="72">
        <v>541581</v>
      </c>
      <c r="AH40" s="42" t="str">
        <f t="shared" si="1"/>
        <v>○</v>
      </c>
      <c r="AI40" s="42" t="str">
        <f t="shared" si="2"/>
        <v>○</v>
      </c>
      <c r="AJ40" s="42" t="str">
        <f t="shared" si="3"/>
        <v>○</v>
      </c>
      <c r="AK40" s="42" t="str">
        <f t="shared" si="4"/>
        <v>○</v>
      </c>
      <c r="AL40" s="42" t="str">
        <f t="shared" si="5"/>
        <v>○</v>
      </c>
      <c r="AM40" s="42" t="str">
        <f t="shared" si="6"/>
        <v>○</v>
      </c>
      <c r="AN40" s="42" t="str">
        <f t="shared" si="7"/>
        <v>○</v>
      </c>
    </row>
    <row r="41" spans="1:40" ht="16.5" customHeight="1">
      <c r="A41" s="45">
        <v>33</v>
      </c>
      <c r="B41" s="50" t="s">
        <v>63</v>
      </c>
      <c r="C41" s="67">
        <v>426527</v>
      </c>
      <c r="D41" s="67">
        <v>426050</v>
      </c>
      <c r="E41" s="67">
        <v>477</v>
      </c>
      <c r="F41" s="67">
        <v>1981429</v>
      </c>
      <c r="G41" s="67">
        <v>1391199</v>
      </c>
      <c r="H41" s="67">
        <v>3474</v>
      </c>
      <c r="I41" s="67">
        <v>1109</v>
      </c>
      <c r="J41" s="67">
        <v>897</v>
      </c>
      <c r="K41" s="67">
        <v>213</v>
      </c>
      <c r="L41" s="67">
        <v>0</v>
      </c>
      <c r="M41" s="67">
        <v>0</v>
      </c>
      <c r="N41" s="67">
        <v>0</v>
      </c>
      <c r="O41" s="67">
        <v>9656</v>
      </c>
      <c r="P41" s="67">
        <v>9656</v>
      </c>
      <c r="Q41" s="67">
        <v>0</v>
      </c>
      <c r="R41" s="45">
        <v>33</v>
      </c>
      <c r="S41" s="50" t="str">
        <f t="shared" si="0"/>
        <v>南大東村</v>
      </c>
      <c r="T41" s="73">
        <v>122086</v>
      </c>
      <c r="U41" s="73">
        <v>122086</v>
      </c>
      <c r="V41" s="73">
        <v>0</v>
      </c>
      <c r="W41" s="73">
        <v>2540807</v>
      </c>
      <c r="X41" s="73">
        <v>1949888</v>
      </c>
      <c r="Y41" s="73">
        <v>4164</v>
      </c>
      <c r="Z41" s="73">
        <v>670939</v>
      </c>
      <c r="AA41" s="73">
        <v>329970</v>
      </c>
      <c r="AB41" s="73">
        <v>691491</v>
      </c>
      <c r="AC41" s="73">
        <v>461857</v>
      </c>
      <c r="AD41" s="73">
        <v>1362430</v>
      </c>
      <c r="AE41" s="73">
        <v>791827</v>
      </c>
      <c r="AF41" s="73">
        <v>3903237</v>
      </c>
      <c r="AG41" s="73">
        <v>2741715</v>
      </c>
      <c r="AH41" s="42" t="str">
        <f t="shared" si="1"/>
        <v>○</v>
      </c>
      <c r="AI41" s="42" t="str">
        <f t="shared" si="2"/>
        <v>○</v>
      </c>
      <c r="AJ41" s="42" t="str">
        <f t="shared" si="3"/>
        <v>○</v>
      </c>
      <c r="AK41" s="42" t="str">
        <f t="shared" si="4"/>
        <v>○</v>
      </c>
      <c r="AL41" s="42" t="str">
        <f t="shared" si="5"/>
        <v>○</v>
      </c>
      <c r="AM41" s="42" t="str">
        <f t="shared" si="6"/>
        <v>○</v>
      </c>
      <c r="AN41" s="42" t="str">
        <f t="shared" si="7"/>
        <v>○</v>
      </c>
    </row>
    <row r="42" spans="1:40" ht="16.5" customHeight="1">
      <c r="A42" s="44">
        <v>34</v>
      </c>
      <c r="B42" s="49" t="s">
        <v>64</v>
      </c>
      <c r="C42" s="66">
        <v>157084</v>
      </c>
      <c r="D42" s="66">
        <v>157084</v>
      </c>
      <c r="E42" s="66">
        <v>0</v>
      </c>
      <c r="F42" s="66">
        <v>954047</v>
      </c>
      <c r="G42" s="66">
        <v>954047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41613</v>
      </c>
      <c r="P42" s="66">
        <v>41613</v>
      </c>
      <c r="Q42" s="66">
        <v>0</v>
      </c>
      <c r="R42" s="44">
        <v>34</v>
      </c>
      <c r="S42" s="49" t="str">
        <f t="shared" si="0"/>
        <v>北大東村</v>
      </c>
      <c r="T42" s="72">
        <v>69853</v>
      </c>
      <c r="U42" s="72">
        <v>69853</v>
      </c>
      <c r="V42" s="72">
        <v>0</v>
      </c>
      <c r="W42" s="72">
        <v>1222597</v>
      </c>
      <c r="X42" s="72">
        <v>1222597</v>
      </c>
      <c r="Y42" s="72">
        <v>0</v>
      </c>
      <c r="Z42" s="72">
        <v>466069</v>
      </c>
      <c r="AA42" s="72">
        <v>179316</v>
      </c>
      <c r="AB42" s="72">
        <v>296283</v>
      </c>
      <c r="AC42" s="72">
        <v>201814</v>
      </c>
      <c r="AD42" s="72">
        <v>762352</v>
      </c>
      <c r="AE42" s="72">
        <v>381130</v>
      </c>
      <c r="AF42" s="72">
        <v>1984949</v>
      </c>
      <c r="AG42" s="72">
        <v>1603727</v>
      </c>
      <c r="AH42" s="42" t="str">
        <f t="shared" si="1"/>
        <v>○</v>
      </c>
      <c r="AI42" s="42" t="str">
        <f t="shared" si="2"/>
        <v>○</v>
      </c>
      <c r="AJ42" s="42" t="str">
        <f t="shared" si="3"/>
        <v>○</v>
      </c>
      <c r="AK42" s="42" t="str">
        <f t="shared" si="4"/>
        <v>○</v>
      </c>
      <c r="AL42" s="42" t="str">
        <f t="shared" si="5"/>
        <v>○</v>
      </c>
      <c r="AM42" s="42" t="str">
        <f t="shared" si="6"/>
        <v>○</v>
      </c>
      <c r="AN42" s="42" t="str">
        <f t="shared" si="7"/>
        <v>○</v>
      </c>
    </row>
    <row r="43" spans="1:40" ht="16.5" customHeight="1">
      <c r="A43" s="44">
        <v>35</v>
      </c>
      <c r="B43" s="49" t="s">
        <v>65</v>
      </c>
      <c r="C43" s="66">
        <v>192250</v>
      </c>
      <c r="D43" s="66">
        <v>192250</v>
      </c>
      <c r="E43" s="66">
        <v>0</v>
      </c>
      <c r="F43" s="66">
        <v>157336</v>
      </c>
      <c r="G43" s="66">
        <v>157336</v>
      </c>
      <c r="H43" s="66">
        <v>0</v>
      </c>
      <c r="I43" s="66">
        <v>2481</v>
      </c>
      <c r="J43" s="66">
        <v>2481</v>
      </c>
      <c r="K43" s="66">
        <v>0</v>
      </c>
      <c r="L43" s="66">
        <v>0</v>
      </c>
      <c r="M43" s="66">
        <v>0</v>
      </c>
      <c r="N43" s="66">
        <v>0</v>
      </c>
      <c r="O43" s="66">
        <v>9792</v>
      </c>
      <c r="P43" s="66">
        <v>9792</v>
      </c>
      <c r="Q43" s="66">
        <v>0</v>
      </c>
      <c r="R43" s="44">
        <v>35</v>
      </c>
      <c r="S43" s="49" t="str">
        <f t="shared" si="0"/>
        <v>伊平屋村</v>
      </c>
      <c r="T43" s="72">
        <v>57213</v>
      </c>
      <c r="U43" s="72">
        <v>57213</v>
      </c>
      <c r="V43" s="72">
        <v>0</v>
      </c>
      <c r="W43" s="72">
        <v>419072</v>
      </c>
      <c r="X43" s="72">
        <v>419072</v>
      </c>
      <c r="Y43" s="72">
        <v>0</v>
      </c>
      <c r="Z43" s="72">
        <v>78492</v>
      </c>
      <c r="AA43" s="72">
        <v>78492</v>
      </c>
      <c r="AB43" s="72">
        <v>442291</v>
      </c>
      <c r="AC43" s="72">
        <v>294860</v>
      </c>
      <c r="AD43" s="72">
        <v>520783</v>
      </c>
      <c r="AE43" s="72">
        <v>373352</v>
      </c>
      <c r="AF43" s="72">
        <v>939855</v>
      </c>
      <c r="AG43" s="72">
        <v>792424</v>
      </c>
      <c r="AH43" s="42" t="str">
        <f t="shared" si="1"/>
        <v>○</v>
      </c>
      <c r="AI43" s="42" t="str">
        <f t="shared" si="2"/>
        <v>○</v>
      </c>
      <c r="AJ43" s="42" t="str">
        <f t="shared" si="3"/>
        <v>○</v>
      </c>
      <c r="AK43" s="42" t="str">
        <f t="shared" si="4"/>
        <v>○</v>
      </c>
      <c r="AL43" s="42" t="str">
        <f t="shared" si="5"/>
        <v>○</v>
      </c>
      <c r="AM43" s="42" t="str">
        <f t="shared" si="6"/>
        <v>○</v>
      </c>
      <c r="AN43" s="42" t="str">
        <f t="shared" si="7"/>
        <v>○</v>
      </c>
    </row>
    <row r="44" spans="1:40" ht="16.5" customHeight="1">
      <c r="A44" s="44">
        <v>36</v>
      </c>
      <c r="B44" s="49" t="s">
        <v>66</v>
      </c>
      <c r="C44" s="66">
        <v>158773</v>
      </c>
      <c r="D44" s="66">
        <v>157252</v>
      </c>
      <c r="E44" s="66">
        <v>1521</v>
      </c>
      <c r="F44" s="66">
        <v>146176</v>
      </c>
      <c r="G44" s="66">
        <v>145704</v>
      </c>
      <c r="H44" s="66">
        <v>472</v>
      </c>
      <c r="I44" s="66">
        <v>16786</v>
      </c>
      <c r="J44" s="66">
        <v>16786</v>
      </c>
      <c r="K44" s="66">
        <v>0</v>
      </c>
      <c r="L44" s="66">
        <v>0</v>
      </c>
      <c r="M44" s="66">
        <v>0</v>
      </c>
      <c r="N44" s="66">
        <v>0</v>
      </c>
      <c r="O44" s="66">
        <v>1967</v>
      </c>
      <c r="P44" s="66">
        <v>1967</v>
      </c>
      <c r="Q44" s="66">
        <v>0</v>
      </c>
      <c r="R44" s="44">
        <v>36</v>
      </c>
      <c r="S44" s="49" t="str">
        <f t="shared" si="0"/>
        <v>伊是名村</v>
      </c>
      <c r="T44" s="72">
        <v>40258</v>
      </c>
      <c r="U44" s="72">
        <v>40258</v>
      </c>
      <c r="V44" s="72">
        <v>0</v>
      </c>
      <c r="W44" s="72">
        <v>363960</v>
      </c>
      <c r="X44" s="72">
        <v>361967</v>
      </c>
      <c r="Y44" s="72">
        <v>1993</v>
      </c>
      <c r="Z44" s="72">
        <v>111499</v>
      </c>
      <c r="AA44" s="72">
        <v>97034</v>
      </c>
      <c r="AB44" s="72">
        <v>742867</v>
      </c>
      <c r="AC44" s="72">
        <v>495244</v>
      </c>
      <c r="AD44" s="72">
        <v>854366</v>
      </c>
      <c r="AE44" s="72">
        <v>592278</v>
      </c>
      <c r="AF44" s="72">
        <v>1218326</v>
      </c>
      <c r="AG44" s="72">
        <v>954245</v>
      </c>
      <c r="AH44" s="42" t="str">
        <f t="shared" si="1"/>
        <v>○</v>
      </c>
      <c r="AI44" s="42" t="str">
        <f t="shared" si="2"/>
        <v>○</v>
      </c>
      <c r="AJ44" s="42" t="str">
        <f t="shared" si="3"/>
        <v>○</v>
      </c>
      <c r="AK44" s="42" t="str">
        <f t="shared" si="4"/>
        <v>○</v>
      </c>
      <c r="AL44" s="42" t="str">
        <f t="shared" si="5"/>
        <v>○</v>
      </c>
      <c r="AM44" s="42" t="str">
        <f t="shared" si="6"/>
        <v>○</v>
      </c>
      <c r="AN44" s="42" t="str">
        <f t="shared" si="7"/>
        <v>○</v>
      </c>
    </row>
    <row r="45" spans="1:40" ht="16.5" customHeight="1">
      <c r="A45" s="44">
        <v>37</v>
      </c>
      <c r="B45" s="49" t="s">
        <v>67</v>
      </c>
      <c r="C45" s="66">
        <v>943265</v>
      </c>
      <c r="D45" s="66">
        <v>915903</v>
      </c>
      <c r="E45" s="66">
        <v>26986</v>
      </c>
      <c r="F45" s="66">
        <v>2223504</v>
      </c>
      <c r="G45" s="66">
        <v>2157301</v>
      </c>
      <c r="H45" s="66">
        <v>30603</v>
      </c>
      <c r="I45" s="66">
        <v>0</v>
      </c>
      <c r="J45" s="66">
        <v>0</v>
      </c>
      <c r="K45" s="66">
        <v>0</v>
      </c>
      <c r="L45" s="66">
        <v>25</v>
      </c>
      <c r="M45" s="66">
        <v>25</v>
      </c>
      <c r="N45" s="66">
        <v>0</v>
      </c>
      <c r="O45" s="66">
        <v>26026</v>
      </c>
      <c r="P45" s="66">
        <v>26026</v>
      </c>
      <c r="Q45" s="66">
        <v>0</v>
      </c>
      <c r="R45" s="44">
        <v>37</v>
      </c>
      <c r="S45" s="49" t="str">
        <f t="shared" si="0"/>
        <v>久米島町</v>
      </c>
      <c r="T45" s="72">
        <v>594037</v>
      </c>
      <c r="U45" s="72">
        <v>574937</v>
      </c>
      <c r="V45" s="72">
        <v>998</v>
      </c>
      <c r="W45" s="72">
        <v>3786857</v>
      </c>
      <c r="X45" s="72">
        <v>3674192</v>
      </c>
      <c r="Y45" s="72">
        <v>58587</v>
      </c>
      <c r="Z45" s="72">
        <v>2342134</v>
      </c>
      <c r="AA45" s="72">
        <v>1077289</v>
      </c>
      <c r="AB45" s="72">
        <v>2432873</v>
      </c>
      <c r="AC45" s="72">
        <v>1248448</v>
      </c>
      <c r="AD45" s="72">
        <v>4775007</v>
      </c>
      <c r="AE45" s="72">
        <v>2325737</v>
      </c>
      <c r="AF45" s="72">
        <v>8561864</v>
      </c>
      <c r="AG45" s="72">
        <v>5999929</v>
      </c>
      <c r="AH45" s="42" t="str">
        <f t="shared" si="1"/>
        <v>○</v>
      </c>
      <c r="AI45" s="42" t="str">
        <f t="shared" si="2"/>
        <v>○</v>
      </c>
      <c r="AJ45" s="42" t="str">
        <f t="shared" si="3"/>
        <v>○</v>
      </c>
      <c r="AK45" s="42" t="str">
        <f t="shared" si="4"/>
        <v>○</v>
      </c>
      <c r="AL45" s="42" t="str">
        <f t="shared" si="5"/>
        <v>○</v>
      </c>
      <c r="AM45" s="42" t="str">
        <f t="shared" si="6"/>
        <v>○</v>
      </c>
      <c r="AN45" s="42" t="str">
        <f t="shared" si="7"/>
        <v>○</v>
      </c>
    </row>
    <row r="46" spans="1:40" ht="16.5" customHeight="1">
      <c r="A46" s="44">
        <v>38</v>
      </c>
      <c r="B46" s="49" t="s">
        <v>68</v>
      </c>
      <c r="C46" s="66">
        <v>2742325</v>
      </c>
      <c r="D46" s="66">
        <v>2470609</v>
      </c>
      <c r="E46" s="66">
        <v>271716</v>
      </c>
      <c r="F46" s="66">
        <v>2452114</v>
      </c>
      <c r="G46" s="66">
        <v>2375905</v>
      </c>
      <c r="H46" s="66">
        <v>68709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64900</v>
      </c>
      <c r="P46" s="66">
        <v>64834</v>
      </c>
      <c r="Q46" s="66">
        <v>67</v>
      </c>
      <c r="R46" s="44">
        <v>38</v>
      </c>
      <c r="S46" s="49" t="str">
        <f t="shared" si="0"/>
        <v>八重瀬町</v>
      </c>
      <c r="T46" s="72">
        <v>1963215</v>
      </c>
      <c r="U46" s="72">
        <v>1930492</v>
      </c>
      <c r="V46" s="72">
        <v>32723</v>
      </c>
      <c r="W46" s="72">
        <v>7222554</v>
      </c>
      <c r="X46" s="72">
        <v>6841840</v>
      </c>
      <c r="Y46" s="72">
        <v>373215</v>
      </c>
      <c r="Z46" s="72">
        <v>1000960</v>
      </c>
      <c r="AA46" s="72">
        <v>1000889</v>
      </c>
      <c r="AB46" s="72">
        <v>4412833</v>
      </c>
      <c r="AC46" s="72">
        <v>2544574</v>
      </c>
      <c r="AD46" s="72">
        <v>5413793</v>
      </c>
      <c r="AE46" s="72">
        <v>3545463</v>
      </c>
      <c r="AF46" s="72">
        <v>12636347</v>
      </c>
      <c r="AG46" s="72">
        <v>10387303</v>
      </c>
      <c r="AH46" s="42" t="str">
        <f t="shared" si="1"/>
        <v>○</v>
      </c>
      <c r="AI46" s="42" t="str">
        <f t="shared" si="2"/>
        <v>○</v>
      </c>
      <c r="AJ46" s="42" t="str">
        <f t="shared" si="3"/>
        <v>○</v>
      </c>
      <c r="AK46" s="42" t="str">
        <f t="shared" si="4"/>
        <v>○</v>
      </c>
      <c r="AL46" s="42" t="str">
        <f t="shared" si="5"/>
        <v>○</v>
      </c>
      <c r="AM46" s="42" t="str">
        <f t="shared" si="6"/>
        <v>○</v>
      </c>
      <c r="AN46" s="42" t="str">
        <f t="shared" si="7"/>
        <v>○</v>
      </c>
    </row>
    <row r="47" spans="1:40" ht="16.5" customHeight="1">
      <c r="A47" s="44">
        <v>39</v>
      </c>
      <c r="B47" s="49" t="s">
        <v>69</v>
      </c>
      <c r="C47" s="66">
        <v>74323</v>
      </c>
      <c r="D47" s="66">
        <v>64473</v>
      </c>
      <c r="E47" s="66">
        <v>9850</v>
      </c>
      <c r="F47" s="66">
        <v>116127</v>
      </c>
      <c r="G47" s="66">
        <v>113259</v>
      </c>
      <c r="H47" s="66">
        <v>2868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228</v>
      </c>
      <c r="P47" s="66">
        <v>228</v>
      </c>
      <c r="Q47" s="66">
        <v>0</v>
      </c>
      <c r="R47" s="44">
        <v>39</v>
      </c>
      <c r="S47" s="49" t="str">
        <f t="shared" si="0"/>
        <v>多良間村</v>
      </c>
      <c r="T47" s="72">
        <v>66101</v>
      </c>
      <c r="U47" s="72">
        <v>66101</v>
      </c>
      <c r="V47" s="72">
        <v>0</v>
      </c>
      <c r="W47" s="72">
        <v>256779</v>
      </c>
      <c r="X47" s="72">
        <v>244061</v>
      </c>
      <c r="Y47" s="72">
        <v>12718</v>
      </c>
      <c r="Z47" s="72">
        <v>567515</v>
      </c>
      <c r="AA47" s="72">
        <v>239144</v>
      </c>
      <c r="AB47" s="72">
        <v>923363</v>
      </c>
      <c r="AC47" s="72">
        <v>614948</v>
      </c>
      <c r="AD47" s="72">
        <v>1490878</v>
      </c>
      <c r="AE47" s="72">
        <v>854092</v>
      </c>
      <c r="AF47" s="72">
        <v>1747657</v>
      </c>
      <c r="AG47" s="72">
        <v>1098153</v>
      </c>
      <c r="AH47" s="42" t="str">
        <f t="shared" si="1"/>
        <v>○</v>
      </c>
      <c r="AI47" s="42" t="str">
        <f t="shared" si="2"/>
        <v>○</v>
      </c>
      <c r="AJ47" s="42" t="str">
        <f t="shared" si="3"/>
        <v>○</v>
      </c>
      <c r="AK47" s="42" t="str">
        <f t="shared" si="4"/>
        <v>○</v>
      </c>
      <c r="AL47" s="42" t="str">
        <f t="shared" si="5"/>
        <v>○</v>
      </c>
      <c r="AM47" s="42" t="str">
        <f t="shared" si="6"/>
        <v>○</v>
      </c>
      <c r="AN47" s="42" t="str">
        <f t="shared" si="7"/>
        <v>○</v>
      </c>
    </row>
    <row r="48" spans="1:40" ht="16.5" customHeight="1">
      <c r="A48" s="44">
        <v>40</v>
      </c>
      <c r="B48" s="49" t="s">
        <v>70</v>
      </c>
      <c r="C48" s="66">
        <v>1400673</v>
      </c>
      <c r="D48" s="66">
        <v>1371310</v>
      </c>
      <c r="E48" s="66">
        <v>29363</v>
      </c>
      <c r="F48" s="66">
        <v>713678</v>
      </c>
      <c r="G48" s="66">
        <v>674995</v>
      </c>
      <c r="H48" s="66">
        <v>38684</v>
      </c>
      <c r="I48" s="66">
        <v>141065</v>
      </c>
      <c r="J48" s="66">
        <v>71215</v>
      </c>
      <c r="K48" s="66">
        <v>13970</v>
      </c>
      <c r="L48" s="66">
        <v>0</v>
      </c>
      <c r="M48" s="66">
        <v>0</v>
      </c>
      <c r="N48" s="66">
        <v>0</v>
      </c>
      <c r="O48" s="66">
        <v>63631</v>
      </c>
      <c r="P48" s="66">
        <v>63631</v>
      </c>
      <c r="Q48" s="66">
        <v>0</v>
      </c>
      <c r="R48" s="44">
        <v>40</v>
      </c>
      <c r="S48" s="49" t="str">
        <f t="shared" si="0"/>
        <v>竹 富 町</v>
      </c>
      <c r="T48" s="72">
        <v>293947</v>
      </c>
      <c r="U48" s="72">
        <v>282872</v>
      </c>
      <c r="V48" s="72">
        <v>11075</v>
      </c>
      <c r="W48" s="72">
        <v>2612994</v>
      </c>
      <c r="X48" s="72">
        <v>2464023</v>
      </c>
      <c r="Y48" s="72">
        <v>93092</v>
      </c>
      <c r="Z48" s="72">
        <v>694946</v>
      </c>
      <c r="AA48" s="72">
        <v>694946</v>
      </c>
      <c r="AB48" s="72">
        <v>3444124</v>
      </c>
      <c r="AC48" s="72">
        <v>2042886</v>
      </c>
      <c r="AD48" s="72">
        <v>4139070</v>
      </c>
      <c r="AE48" s="72">
        <v>2737832</v>
      </c>
      <c r="AF48" s="72">
        <v>6752064</v>
      </c>
      <c r="AG48" s="72">
        <v>5201855</v>
      </c>
      <c r="AH48" s="42" t="str">
        <f t="shared" si="1"/>
        <v>○</v>
      </c>
      <c r="AI48" s="42" t="str">
        <f t="shared" si="2"/>
        <v>○</v>
      </c>
      <c r="AJ48" s="42" t="str">
        <f t="shared" si="3"/>
        <v>○</v>
      </c>
      <c r="AK48" s="42" t="str">
        <f t="shared" si="4"/>
        <v>○</v>
      </c>
      <c r="AL48" s="42" t="str">
        <f t="shared" si="5"/>
        <v>○</v>
      </c>
      <c r="AM48" s="42" t="str">
        <f t="shared" si="6"/>
        <v>○</v>
      </c>
      <c r="AN48" s="42" t="str">
        <f t="shared" si="7"/>
        <v>○</v>
      </c>
    </row>
    <row r="49" spans="1:40" ht="16.5" customHeight="1">
      <c r="A49" s="44">
        <v>41</v>
      </c>
      <c r="B49" s="49" t="s">
        <v>71</v>
      </c>
      <c r="C49" s="66">
        <v>486096</v>
      </c>
      <c r="D49" s="66">
        <v>455478</v>
      </c>
      <c r="E49" s="66">
        <v>30618</v>
      </c>
      <c r="F49" s="66">
        <v>375586</v>
      </c>
      <c r="G49" s="66">
        <v>354127</v>
      </c>
      <c r="H49" s="66">
        <v>21459</v>
      </c>
      <c r="I49" s="66">
        <v>119715</v>
      </c>
      <c r="J49" s="66">
        <v>119715</v>
      </c>
      <c r="K49" s="66">
        <v>0</v>
      </c>
      <c r="L49" s="66">
        <v>0</v>
      </c>
      <c r="M49" s="66">
        <v>0</v>
      </c>
      <c r="N49" s="66">
        <v>0</v>
      </c>
      <c r="O49" s="66">
        <v>16412</v>
      </c>
      <c r="P49" s="66">
        <v>16412</v>
      </c>
      <c r="Q49" s="66">
        <v>0</v>
      </c>
      <c r="R49" s="44">
        <v>41</v>
      </c>
      <c r="S49" s="49" t="str">
        <f t="shared" si="0"/>
        <v>与那国町</v>
      </c>
      <c r="T49" s="72">
        <v>117738</v>
      </c>
      <c r="U49" s="72">
        <v>117738</v>
      </c>
      <c r="V49" s="72">
        <v>0</v>
      </c>
      <c r="W49" s="72">
        <v>1115547</v>
      </c>
      <c r="X49" s="72">
        <v>1063470</v>
      </c>
      <c r="Y49" s="72">
        <v>52077</v>
      </c>
      <c r="Z49" s="72">
        <v>834124</v>
      </c>
      <c r="AA49" s="72">
        <v>398400</v>
      </c>
      <c r="AB49" s="72">
        <v>1343558</v>
      </c>
      <c r="AC49" s="72">
        <v>793790</v>
      </c>
      <c r="AD49" s="72">
        <v>2177682</v>
      </c>
      <c r="AE49" s="72">
        <v>1192190</v>
      </c>
      <c r="AF49" s="72">
        <v>3293229</v>
      </c>
      <c r="AG49" s="72">
        <v>2255660</v>
      </c>
      <c r="AH49" s="42" t="str">
        <f t="shared" si="1"/>
        <v>○</v>
      </c>
      <c r="AI49" s="42" t="str">
        <f t="shared" si="2"/>
        <v>○</v>
      </c>
      <c r="AJ49" s="42" t="str">
        <f t="shared" si="3"/>
        <v>○</v>
      </c>
      <c r="AK49" s="42" t="str">
        <f t="shared" si="4"/>
        <v>○</v>
      </c>
      <c r="AL49" s="42" t="str">
        <f t="shared" si="5"/>
        <v>○</v>
      </c>
      <c r="AM49" s="42" t="str">
        <f t="shared" si="6"/>
        <v>○</v>
      </c>
      <c r="AN49" s="42" t="str">
        <f t="shared" si="7"/>
        <v>○</v>
      </c>
    </row>
    <row r="50" spans="1:40" ht="16.5" customHeight="1">
      <c r="A50" s="57"/>
      <c r="B50" s="59" t="s">
        <v>85</v>
      </c>
      <c r="C50" s="69">
        <f>SUM(C20:C49)</f>
        <v>59012312</v>
      </c>
      <c r="D50" s="69">
        <f aca="true" t="shared" si="10" ref="D50:Q50">SUM(D20:D49)</f>
        <v>57749702</v>
      </c>
      <c r="E50" s="69">
        <f t="shared" si="10"/>
        <v>915704</v>
      </c>
      <c r="F50" s="69">
        <f t="shared" si="10"/>
        <v>53579094</v>
      </c>
      <c r="G50" s="69">
        <f t="shared" si="10"/>
        <v>49869831</v>
      </c>
      <c r="H50" s="69">
        <f t="shared" si="10"/>
        <v>1633718</v>
      </c>
      <c r="I50" s="69">
        <f t="shared" si="10"/>
        <v>1353668</v>
      </c>
      <c r="J50" s="69">
        <f t="shared" si="10"/>
        <v>1233541</v>
      </c>
      <c r="K50" s="69">
        <f t="shared" si="10"/>
        <v>22469</v>
      </c>
      <c r="L50" s="69">
        <f t="shared" si="10"/>
        <v>2649</v>
      </c>
      <c r="M50" s="69">
        <f t="shared" si="10"/>
        <v>2649</v>
      </c>
      <c r="N50" s="69">
        <f t="shared" si="10"/>
        <v>0</v>
      </c>
      <c r="O50" s="69">
        <f t="shared" si="10"/>
        <v>1109726</v>
      </c>
      <c r="P50" s="69">
        <f t="shared" si="10"/>
        <v>1097184</v>
      </c>
      <c r="Q50" s="69">
        <f t="shared" si="10"/>
        <v>7267</v>
      </c>
      <c r="R50" s="57"/>
      <c r="S50" s="58" t="s">
        <v>10</v>
      </c>
      <c r="T50" s="75">
        <f aca="true" t="shared" si="11" ref="T50:AG50">SUM(T20:T49)</f>
        <v>26093942</v>
      </c>
      <c r="U50" s="75">
        <f t="shared" si="11"/>
        <v>25357090</v>
      </c>
      <c r="V50" s="75">
        <f t="shared" si="11"/>
        <v>398567</v>
      </c>
      <c r="W50" s="75">
        <f t="shared" si="11"/>
        <v>141151391</v>
      </c>
      <c r="X50" s="75">
        <f t="shared" si="11"/>
        <v>135309997</v>
      </c>
      <c r="Y50" s="75">
        <f t="shared" si="11"/>
        <v>2977725</v>
      </c>
      <c r="Z50" s="75">
        <f t="shared" si="11"/>
        <v>20286023</v>
      </c>
      <c r="AA50" s="75">
        <f t="shared" si="11"/>
        <v>11088224</v>
      </c>
      <c r="AB50" s="75">
        <f t="shared" si="11"/>
        <v>115789678</v>
      </c>
      <c r="AC50" s="75">
        <f t="shared" si="11"/>
        <v>72615753</v>
      </c>
      <c r="AD50" s="75">
        <f t="shared" si="11"/>
        <v>136075701</v>
      </c>
      <c r="AE50" s="75">
        <f t="shared" si="11"/>
        <v>83703977</v>
      </c>
      <c r="AF50" s="75">
        <f t="shared" si="11"/>
        <v>277227092</v>
      </c>
      <c r="AG50" s="75">
        <f t="shared" si="11"/>
        <v>219013974</v>
      </c>
      <c r="AH50" s="42" t="str">
        <f t="shared" si="1"/>
        <v>○</v>
      </c>
      <c r="AI50" s="42" t="str">
        <f t="shared" si="2"/>
        <v>○</v>
      </c>
      <c r="AJ50" s="42" t="str">
        <f t="shared" si="3"/>
        <v>○</v>
      </c>
      <c r="AK50" s="42" t="str">
        <f t="shared" si="4"/>
        <v>○</v>
      </c>
      <c r="AL50" s="42" t="str">
        <f t="shared" si="5"/>
        <v>○</v>
      </c>
      <c r="AM50" s="42" t="str">
        <f t="shared" si="6"/>
        <v>○</v>
      </c>
      <c r="AN50" s="42" t="str">
        <f t="shared" si="7"/>
        <v>○</v>
      </c>
    </row>
    <row r="51" spans="1:40" ht="16.5" customHeight="1">
      <c r="A51" s="46"/>
      <c r="B51" s="60" t="s">
        <v>86</v>
      </c>
      <c r="C51" s="70">
        <f aca="true" t="shared" si="12" ref="C51:Q51">C19+C50</f>
        <v>232555215</v>
      </c>
      <c r="D51" s="70">
        <f t="shared" si="12"/>
        <v>225595874</v>
      </c>
      <c r="E51" s="70">
        <f t="shared" si="12"/>
        <v>4961338</v>
      </c>
      <c r="F51" s="70">
        <f t="shared" si="12"/>
        <v>206215349</v>
      </c>
      <c r="G51" s="70">
        <f t="shared" si="12"/>
        <v>194588231</v>
      </c>
      <c r="H51" s="70">
        <f t="shared" si="12"/>
        <v>7637060</v>
      </c>
      <c r="I51" s="70">
        <f t="shared" si="12"/>
        <v>9324835</v>
      </c>
      <c r="J51" s="70">
        <f t="shared" si="12"/>
        <v>6834075</v>
      </c>
      <c r="K51" s="70">
        <f t="shared" si="12"/>
        <v>2256902</v>
      </c>
      <c r="L51" s="70">
        <f t="shared" si="12"/>
        <v>590393</v>
      </c>
      <c r="M51" s="70">
        <f t="shared" si="12"/>
        <v>590393</v>
      </c>
      <c r="N51" s="70">
        <f t="shared" si="12"/>
        <v>0</v>
      </c>
      <c r="O51" s="70">
        <f t="shared" si="12"/>
        <v>7093590</v>
      </c>
      <c r="P51" s="70">
        <f t="shared" si="12"/>
        <v>6876720</v>
      </c>
      <c r="Q51" s="70">
        <f t="shared" si="12"/>
        <v>27313</v>
      </c>
      <c r="R51" s="46"/>
      <c r="S51" s="47" t="s">
        <v>11</v>
      </c>
      <c r="T51" s="76">
        <f aca="true" t="shared" si="13" ref="T51:AG51">T19+T50</f>
        <v>116341907</v>
      </c>
      <c r="U51" s="76">
        <f t="shared" si="13"/>
        <v>112818150</v>
      </c>
      <c r="V51" s="76">
        <f t="shared" si="13"/>
        <v>2436789</v>
      </c>
      <c r="W51" s="76">
        <f t="shared" si="13"/>
        <v>572121289</v>
      </c>
      <c r="X51" s="76">
        <f t="shared" si="13"/>
        <v>547303443</v>
      </c>
      <c r="Y51" s="76">
        <f t="shared" si="13"/>
        <v>17319402</v>
      </c>
      <c r="Z51" s="76">
        <f t="shared" si="13"/>
        <v>182131179</v>
      </c>
      <c r="AA51" s="76">
        <f t="shared" si="13"/>
        <v>117167283</v>
      </c>
      <c r="AB51" s="76">
        <f t="shared" si="13"/>
        <v>267878349</v>
      </c>
      <c r="AC51" s="76">
        <f t="shared" si="13"/>
        <v>169075090</v>
      </c>
      <c r="AD51" s="76">
        <f t="shared" si="13"/>
        <v>450009528</v>
      </c>
      <c r="AE51" s="76">
        <f t="shared" si="13"/>
        <v>286242373</v>
      </c>
      <c r="AF51" s="76">
        <f t="shared" si="13"/>
        <v>1022130817</v>
      </c>
      <c r="AG51" s="76">
        <f t="shared" si="13"/>
        <v>833545816</v>
      </c>
      <c r="AH51" s="42" t="str">
        <f t="shared" si="1"/>
        <v>○</v>
      </c>
      <c r="AI51" s="42" t="str">
        <f t="shared" si="2"/>
        <v>○</v>
      </c>
      <c r="AJ51" s="42" t="str">
        <f t="shared" si="3"/>
        <v>○</v>
      </c>
      <c r="AK51" s="42" t="str">
        <f t="shared" si="4"/>
        <v>○</v>
      </c>
      <c r="AL51" s="42" t="str">
        <f t="shared" si="5"/>
        <v>○</v>
      </c>
      <c r="AM51" s="42" t="str">
        <f t="shared" si="6"/>
        <v>○</v>
      </c>
      <c r="AN51" s="42" t="str">
        <f t="shared" si="7"/>
        <v>○</v>
      </c>
    </row>
  </sheetData>
  <sheetProtection/>
  <mergeCells count="27">
    <mergeCell ref="C4:Q4"/>
    <mergeCell ref="R4:R7"/>
    <mergeCell ref="S4:S7"/>
    <mergeCell ref="T4:Y4"/>
    <mergeCell ref="I5:K5"/>
    <mergeCell ref="J6:K6"/>
    <mergeCell ref="L5:N5"/>
    <mergeCell ref="D6:E6"/>
    <mergeCell ref="F5:H5"/>
    <mergeCell ref="G6:H6"/>
    <mergeCell ref="U6:V6"/>
    <mergeCell ref="AF5:AF6"/>
    <mergeCell ref="M6:N6"/>
    <mergeCell ref="O5:Q5"/>
    <mergeCell ref="P6:Q6"/>
    <mergeCell ref="W5:Y5"/>
    <mergeCell ref="X6:Y6"/>
    <mergeCell ref="B4:B7"/>
    <mergeCell ref="A4:A7"/>
    <mergeCell ref="Z4:AE4"/>
    <mergeCell ref="AG5:AG6"/>
    <mergeCell ref="C5:E5"/>
    <mergeCell ref="T5:V5"/>
    <mergeCell ref="AF4:AG4"/>
    <mergeCell ref="Z5:AA6"/>
    <mergeCell ref="AB5:AC6"/>
    <mergeCell ref="AD5:AE6"/>
  </mergeCells>
  <printOptions/>
  <pageMargins left="1.141732283464567" right="0.8661417322834646" top="0.9448818897637796" bottom="0.35433070866141736" header="0.5118110236220472" footer="0.31496062992125984"/>
  <pageSetup fitToWidth="2" horizontalDpi="600" verticalDpi="600" orientation="landscape" paperSize="9" scale="59" r:id="rId1"/>
  <headerFooter alignWithMargins="0">
    <oddFooter>&amp;RR3概要調書（償却資産概況）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宮里真生</cp:lastModifiedBy>
  <cp:lastPrinted>2023-01-19T05:18:48Z</cp:lastPrinted>
  <dcterms:created xsi:type="dcterms:W3CDTF">2003-03-07T02:17:14Z</dcterms:created>
  <dcterms:modified xsi:type="dcterms:W3CDTF">2023-01-23T02:33:39Z</dcterms:modified>
  <cp:category/>
  <cp:version/>
  <cp:contentType/>
  <cp:contentStatus/>
</cp:coreProperties>
</file>