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njouysk\Desktop\【1.29〆切】公営企業に係わる経営比較分析表（令和元年度決算）の分析等について（依頼）\04_市町村回答\○36 伊是名村\"/>
    </mc:Choice>
  </mc:AlternateContent>
  <workbookProtection workbookAlgorithmName="SHA-512" workbookHashValue="J6jTfpSAWwaeaaCq5Ndg+KmtrdRk4SB651bCozE5xal7lSh45zJaqqA4b071qKktujdKrQI+TV5MqxF4wqtWSw==" workbookSaltValue="/mqeVpW3RZHTfSGxC8zQgg==" workbookSpinCount="100000" lockStructure="1"/>
  <bookViews>
    <workbookView xWindow="0" yWindow="0" windowWidth="28800" windowHeight="124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AL8" i="4" s="1"/>
  <c r="Q6" i="5"/>
  <c r="P6" i="5"/>
  <c r="O6" i="5"/>
  <c r="I10" i="4" s="1"/>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BB10" i="4"/>
  <c r="AL10" i="4"/>
  <c r="W10" i="4"/>
  <c r="P10" i="4"/>
  <c r="BB8" i="4"/>
  <c r="AD8" i="4"/>
  <c r="W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<sst xmlns="http://schemas.openxmlformats.org/spreadsheetml/2006/main" count="233" uniqueCount="118">
  <si>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</si>
  <si>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</si>
  <si>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</si>
  <si>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</si>
  <si>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</si>
  <si>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</si>
  <si>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</si>
  <si>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</si>
  <si>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</si>
  <si>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</si>
  <si>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</si>
  <si>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</si>
  <si>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</si>
  <si>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</si>
  <si>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</si>
  <si>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</si>
  <si>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</si>
  <si>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</si>
  <si>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</si>
  <si>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</si>
  <si>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</si>
  <si>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</si>
  <si>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</si>
  <si>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</si>
  <si>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</si>
  <si>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</si>
  <si>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</si>
  <si>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</si>
  <si>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</si>
  <si>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</si>
  <si>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</si>
  <si>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</si>
  <si>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</si>
  <si>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</si>
  <si>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</si>
  <si>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</si>
  <si>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</si>
  <si>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</si>
  <si>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</si>
  <si>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</si>
  <si>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</si>
  <si>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</si>
  <si>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</si>
  <si>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</si>
  <si>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</si>
  <si>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</si>
  <si>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</si>
  <si>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</si>
  <si>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</si>
  <si>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</si>
  <si>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</si>
  <si>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</si>
  <si>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</si>
  <si>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</si>
  <si>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</si>
  <si>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</si>
  <si>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</si>
  <si>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</si>
  <si>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</si>
  <si>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</si>
  <si>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</si>
  <si>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</si>
  <si>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</si>
  <si>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</si>
  <si>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</si>
  <si>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</si>
  <si>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</si>
  <si>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</si>
  <si>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</si>
  <si>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</si>
  <si>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</si>
  <si>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</si>
  <si>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</si>
  <si>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</si>
  <si>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</si>
  <si>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</si>
  <si>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</si>
  <si>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</si>
  <si>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</si>
  <si>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</si>
  <si>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</si>
  <si>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</si>
  <si>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</si>
  <si>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</si>
  <si>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</si>
  <si>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</si>
  <si>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</si>
  <si>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</si>
  <si>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</si>
  <si>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</si>
  <si>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</si>
  <si>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</si>
  <si>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</si>
  <si>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</si>
  <si>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</si>
  <si>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</si>
  <si>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伊是名村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</si>
  <si>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</si>
  <si>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</si>
  <si>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</si>
  <si>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</si>
  <si>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</si>
  <si>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</si>
  <si>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</si>
  <si>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</si>
  <si>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</si>
  <si>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</si>
  <si>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</si>
  <si>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</si>
  <si>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</si>
  <si>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</si>
  <si>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</si>
  <si>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</si>
  <si>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</si>
  <si>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</si>
  <si>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施設の老朽化は経営の悪化を招く要因となることから早急な対策が必要である。これまで厳しい財政状況のなか対策は遅れ気味であったが水道広域化に併せた、管路更新整備を平成30年度から実施しており、老朽化した管路の改善を図っている。</t>
    <rPh sb="0" eb="2">
      <t>シセツ</t>
    </rPh>
    <rPh sb="3" eb="6">
      <t>ロウキュウカ</t>
    </rPh>
    <rPh sb="7" eb="9">
      <t>ケイエイ</t>
    </rPh>
    <rPh sb="10" eb="12">
      <t>アッカ</t>
    </rPh>
    <rPh sb="13" eb="14">
      <t>マネ</t>
    </rPh>
    <rPh sb="15" eb="17">
      <t>ヨウイン</t>
    </rPh>
    <rPh sb="24" eb="26">
      <t>ソウキュウ</t>
    </rPh>
    <rPh sb="27" eb="29">
      <t>タイサク</t>
    </rPh>
    <rPh sb="30" eb="32">
      <t>ヒツヨウ</t>
    </rPh>
    <rPh sb="40" eb="41">
      <t>キビ</t>
    </rPh>
    <rPh sb="43" eb="45">
      <t>ザイセイ</t>
    </rPh>
    <rPh sb="45" eb="47">
      <t>ジョウキョウ</t>
    </rPh>
    <rPh sb="50" eb="52">
      <t>タイサク</t>
    </rPh>
    <rPh sb="53" eb="54">
      <t>オク</t>
    </rPh>
    <rPh sb="55" eb="57">
      <t>ギミ</t>
    </rPh>
    <rPh sb="62" eb="64">
      <t>スイドウ</t>
    </rPh>
    <rPh sb="64" eb="66">
      <t>コウイキ</t>
    </rPh>
    <rPh sb="66" eb="67">
      <t>カ</t>
    </rPh>
    <rPh sb="68" eb="69">
      <t>アワ</t>
    </rPh>
    <rPh sb="72" eb="74">
      <t>カンロ</t>
    </rPh>
    <rPh sb="74" eb="76">
      <t>コウシン</t>
    </rPh>
    <rPh sb="76" eb="78">
      <t>セイビ</t>
    </rPh>
    <rPh sb="79" eb="81">
      <t>ヘイセイ</t>
    </rPh>
    <rPh sb="83" eb="85">
      <t>ネンド</t>
    </rPh>
    <rPh sb="87" eb="89">
      <t>ジッシ</t>
    </rPh>
    <rPh sb="94" eb="97">
      <t>ロウキュウカ</t>
    </rPh>
    <rPh sb="99" eb="101">
      <t>カンロ</t>
    </rPh>
    <rPh sb="102" eb="104">
      <t>カイゼン</t>
    </rPh>
    <rPh sb="105" eb="106">
      <t>ハカ</t>
    </rPh>
    <phoneticPr fontId="4"/>
  </si>
  <si>
    <t>　施設の利用率は高いものの有収率が低く収益に繋がっていない。その要因として施設の老朽化があげられるが厳しい財政状況において施設の更新が進んでいない状況であった。水道広域化にあわせた施設の更新を平成30年～令和7年度まで実施予定しており、財源については地方債を充当する計画である。後年度における償還金が事業経営において大きな負担となることが予想されることから、今後はその財源確保策について喫緊の課題である。</t>
    <rPh sb="1" eb="3">
      <t>シセツ</t>
    </rPh>
    <rPh sb="4" eb="7">
      <t>リヨウリツ</t>
    </rPh>
    <rPh sb="8" eb="9">
      <t>タカ</t>
    </rPh>
    <rPh sb="13" eb="14">
      <t>ユウ</t>
    </rPh>
    <rPh sb="14" eb="16">
      <t>シュウリツ</t>
    </rPh>
    <rPh sb="17" eb="18">
      <t>ヒク</t>
    </rPh>
    <rPh sb="19" eb="21">
      <t>シュウエキ</t>
    </rPh>
    <rPh sb="22" eb="23">
      <t>ツナ</t>
    </rPh>
    <rPh sb="32" eb="34">
      <t>ヨウイン</t>
    </rPh>
    <rPh sb="37" eb="39">
      <t>シセツ</t>
    </rPh>
    <rPh sb="40" eb="43">
      <t>ロウキュウカ</t>
    </rPh>
    <rPh sb="50" eb="51">
      <t>キビ</t>
    </rPh>
    <rPh sb="53" eb="55">
      <t>ザイセイ</t>
    </rPh>
    <rPh sb="55" eb="57">
      <t>ジョウキョウ</t>
    </rPh>
    <rPh sb="61" eb="63">
      <t>シセツ</t>
    </rPh>
    <rPh sb="64" eb="66">
      <t>コウシン</t>
    </rPh>
    <rPh sb="67" eb="68">
      <t>スス</t>
    </rPh>
    <rPh sb="73" eb="75">
      <t>ジョウキョウ</t>
    </rPh>
    <rPh sb="80" eb="82">
      <t>スイドウ</t>
    </rPh>
    <rPh sb="82" eb="85">
      <t>コウイキカ</t>
    </rPh>
    <rPh sb="90" eb="92">
      <t>シセツ</t>
    </rPh>
    <rPh sb="93" eb="95">
      <t>コウシン</t>
    </rPh>
    <rPh sb="96" eb="98">
      <t>ヘイセイ</t>
    </rPh>
    <rPh sb="100" eb="101">
      <t>ネン</t>
    </rPh>
    <rPh sb="102" eb="104">
      <t>レイワ</t>
    </rPh>
    <rPh sb="105" eb="107">
      <t>ネンド</t>
    </rPh>
    <rPh sb="109" eb="111">
      <t>ジッシ</t>
    </rPh>
    <rPh sb="111" eb="113">
      <t>ヨテイ</t>
    </rPh>
    <rPh sb="118" eb="120">
      <t>ザイゲン</t>
    </rPh>
    <rPh sb="125" eb="128">
      <t>チホウサイ</t>
    </rPh>
    <rPh sb="129" eb="131">
      <t>ジュウトウ</t>
    </rPh>
    <rPh sb="133" eb="135">
      <t>ケイカク</t>
    </rPh>
    <rPh sb="139" eb="142">
      <t>コウネンド</t>
    </rPh>
    <rPh sb="146" eb="149">
      <t>ショウカンキン</t>
    </rPh>
    <rPh sb="150" eb="152">
      <t>ジギョウ</t>
    </rPh>
    <rPh sb="152" eb="154">
      <t>ケイエイ</t>
    </rPh>
    <rPh sb="158" eb="159">
      <t>オオ</t>
    </rPh>
    <rPh sb="161" eb="163">
      <t>フタン</t>
    </rPh>
    <rPh sb="169" eb="171">
      <t>ヨソウ</t>
    </rPh>
    <rPh sb="179" eb="181">
      <t>コンゴ</t>
    </rPh>
    <rPh sb="184" eb="186">
      <t>ザイゲン</t>
    </rPh>
    <rPh sb="186" eb="188">
      <t>カクホ</t>
    </rPh>
    <rPh sb="188" eb="189">
      <t>サク</t>
    </rPh>
    <rPh sb="193" eb="195">
      <t>キッキン</t>
    </rPh>
    <rPh sb="196" eb="198">
      <t>カダイ</t>
    </rPh>
    <phoneticPr fontId="4"/>
  </si>
  <si>
    <t>①前年度同様、収益収支比率は100％未満で単年度収益は「赤字」となっている。また前年比と比較して-5.23％と下がっている。要因として、管路工事に伴う建設費等の増が考えられる。　　　　　　　　　　④平成14年度以降地方債の借入は無く起債残高は減少しているが、平成30年度から実施している水同広域化に併せた管路更新整備の財源として地方債が充てられているため、今後の起債残高は増加に転じていく。　　　　　　　　　　　　　　　　　　　　　　　　　　　　　⑤料金回収率は、類似団体より下回ってはいるが、昨年度より6.72％も改善されているが、給水に係る費用が料金収入で賄われておらず一般会計からの繰入金に依存している状況にある。今後はアセットマネジメント手法を活用して料金の見直しを検討していく。　　　　　　　　　　　　　　　　　　　　　　　　　　　　　⑥給水原価は、1立方メートルあたりの有収水量についてどれだけの費用が掛かっているかを表す数値であり、昨年度より113.74円と改善が見られたが、平均値より低い数字となっているため、投資の効率化、維持管理費を削減して改善に努める。　　　　　　　　　　　　　　　　　　　⑦給水人口に対し1日の平均配水量が高くなっているため、施設稼働率も高くなっているが、収益に繋がっていないのが現状である。　　　　　　　　　　　　　　　　　⑧有収率は53.68％と平均値を下回っている。施設稼働率及び配水量に対し収益が結びついていない為、修繕対策等を講じるなど、対策は喫緊の課題である。</t>
    <rPh sb="1" eb="3">
      <t>ゼンネン</t>
    </rPh>
    <rPh sb="3" eb="4">
      <t>ド</t>
    </rPh>
    <rPh sb="4" eb="6">
      <t>ドウヨウ</t>
    </rPh>
    <rPh sb="7" eb="9">
      <t>シュウエキ</t>
    </rPh>
    <rPh sb="9" eb="11">
      <t>シュウシ</t>
    </rPh>
    <rPh sb="11" eb="13">
      <t>ヒリツ</t>
    </rPh>
    <rPh sb="18" eb="20">
      <t>ミマン</t>
    </rPh>
    <rPh sb="21" eb="24">
      <t>タンネンド</t>
    </rPh>
    <rPh sb="24" eb="26">
      <t>シュウエキ</t>
    </rPh>
    <rPh sb="28" eb="30">
      <t>アカジ</t>
    </rPh>
    <rPh sb="40" eb="43">
      <t>ゼンネンヒ</t>
    </rPh>
    <rPh sb="44" eb="46">
      <t>ヒカク</t>
    </rPh>
    <rPh sb="55" eb="56">
      <t>サ</t>
    </rPh>
    <rPh sb="62" eb="64">
      <t>ヨウイン</t>
    </rPh>
    <rPh sb="68" eb="70">
      <t>カンロ</t>
    </rPh>
    <rPh sb="70" eb="72">
      <t>コウジ</t>
    </rPh>
    <rPh sb="73" eb="74">
      <t>トモナ</t>
    </rPh>
    <rPh sb="75" eb="78">
      <t>ケンセツヒ</t>
    </rPh>
    <rPh sb="78" eb="79">
      <t>トウ</t>
    </rPh>
    <rPh sb="80" eb="81">
      <t>ゾウ</t>
    </rPh>
    <rPh sb="82" eb="83">
      <t>カンガ</t>
    </rPh>
    <rPh sb="99" eb="101">
      <t>ヘイセイ</t>
    </rPh>
    <rPh sb="103" eb="105">
      <t>ネンド</t>
    </rPh>
    <rPh sb="105" eb="107">
      <t>イコウ</t>
    </rPh>
    <rPh sb="107" eb="110">
      <t>チホウサイ</t>
    </rPh>
    <rPh sb="111" eb="113">
      <t>カリイレ</t>
    </rPh>
    <rPh sb="114" eb="115">
      <t>ナ</t>
    </rPh>
    <rPh sb="116" eb="118">
      <t>キサイ</t>
    </rPh>
    <rPh sb="118" eb="120">
      <t>ザンダカ</t>
    </rPh>
    <rPh sb="121" eb="123">
      <t>ゲンショウ</t>
    </rPh>
    <rPh sb="129" eb="131">
      <t>ヘイセイ</t>
    </rPh>
    <rPh sb="133" eb="135">
      <t>ネンド</t>
    </rPh>
    <rPh sb="137" eb="139">
      <t>ジッシ</t>
    </rPh>
    <rPh sb="143" eb="145">
      <t>スイドウ</t>
    </rPh>
    <rPh sb="145" eb="147">
      <t>コウイキ</t>
    </rPh>
    <rPh sb="147" eb="148">
      <t>カ</t>
    </rPh>
    <rPh sb="149" eb="150">
      <t>アワ</t>
    </rPh>
    <rPh sb="152" eb="154">
      <t>カンロ</t>
    </rPh>
    <rPh sb="154" eb="156">
      <t>コウシン</t>
    </rPh>
    <rPh sb="156" eb="158">
      <t>セイビ</t>
    </rPh>
    <rPh sb="159" eb="161">
      <t>ザイゲン</t>
    </rPh>
    <rPh sb="164" eb="167">
      <t>チホウサイ</t>
    </rPh>
    <rPh sb="168" eb="169">
      <t>ア</t>
    </rPh>
    <rPh sb="178" eb="180">
      <t>コンゴ</t>
    </rPh>
    <rPh sb="181" eb="183">
      <t>キサイ</t>
    </rPh>
    <rPh sb="183" eb="185">
      <t>ザンダカ</t>
    </rPh>
    <rPh sb="186" eb="187">
      <t>ゾウ</t>
    </rPh>
    <rPh sb="187" eb="188">
      <t>カ</t>
    </rPh>
    <rPh sb="189" eb="190">
      <t>テン</t>
    </rPh>
    <rPh sb="225" eb="227">
      <t>リョウキン</t>
    </rPh>
    <rPh sb="227" eb="230">
      <t>カイシュウリツ</t>
    </rPh>
    <rPh sb="232" eb="234">
      <t>ルイジ</t>
    </rPh>
    <rPh sb="234" eb="236">
      <t>ダンタイ</t>
    </rPh>
    <rPh sb="238" eb="240">
      <t>シタマワ</t>
    </rPh>
    <rPh sb="247" eb="250">
      <t>サクネンド</t>
    </rPh>
    <rPh sb="258" eb="260">
      <t>カイゼン</t>
    </rPh>
    <rPh sb="267" eb="269">
      <t>キュウスイ</t>
    </rPh>
    <rPh sb="270" eb="271">
      <t>カカ</t>
    </rPh>
    <rPh sb="272" eb="274">
      <t>ヒヨウ</t>
    </rPh>
    <rPh sb="275" eb="277">
      <t>リョウキン</t>
    </rPh>
    <rPh sb="277" eb="279">
      <t>シュウニュウ</t>
    </rPh>
    <rPh sb="280" eb="281">
      <t>マカナ</t>
    </rPh>
    <rPh sb="287" eb="289">
      <t>イッパン</t>
    </rPh>
    <rPh sb="289" eb="291">
      <t>カイケイ</t>
    </rPh>
    <rPh sb="294" eb="297">
      <t>クリイレキン</t>
    </rPh>
    <rPh sb="298" eb="300">
      <t>イゾン</t>
    </rPh>
    <rPh sb="304" eb="306">
      <t>ジョウキョウ</t>
    </rPh>
    <rPh sb="310" eb="312">
      <t>コンゴ</t>
    </rPh>
    <rPh sb="323" eb="325">
      <t>シュホウ</t>
    </rPh>
    <rPh sb="326" eb="328">
      <t>カツヨウ</t>
    </rPh>
    <rPh sb="330" eb="332">
      <t>リョウキン</t>
    </rPh>
    <rPh sb="333" eb="335">
      <t>ミナオ</t>
    </rPh>
    <rPh sb="337" eb="339">
      <t>ケントウ</t>
    </rPh>
    <rPh sb="533" eb="535">
      <t>シセツ</t>
    </rPh>
    <rPh sb="535" eb="538">
      <t>カドウリツ</t>
    </rPh>
    <rPh sb="539" eb="540">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</si>
</sst>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0.01</c:v>
                </c:pt>
                <c:pt idx="1">
                  <c:v>0</c:v>
                </c:pt>
                <c:pt idx="2">
                  <c:v>0</c:v>
                </c:pt>
                <c:pt idx="3">
                  <c:v>0</c:v>
                </c:pt>
                <c:pt idx="4">
                  <c:v>0</c:v>
                </c:pt>
              </c:numCache>
            </c:numRef>
          </c:val>
          <c:extLst>
            <c:ext xmlns:c16="http://schemas.microsoft.com/office/drawing/2014/chart" uri="{C3380CC4-5D6E-409C-BE32-E72D297353CC}">
              <c16:uniqueId val="{00000000-A3DA-41AA-896F-FE8D45102891}"/>
            </c:ext>
          </c:extLst>
        </c:ser>
        <c:dLbls>
          <c:showLegendKey val="0"/>
          <c:showVal val="0"/>
          <c:showCatName val="0"/>
          <c:showSerName val="0"/>
          <c:showPercent val="0"/>
          <c:showBubbleSize val="0"/>
        </c:dLbls>
        <c:gapWidth val="150"/>
        <c:axId val="334194664"/>
        <c:axId val="334748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A3DA-41AA-896F-FE8D45102891}"/>
            </c:ext>
          </c:extLst>
        </c:ser>
        <c:dLbls>
          <c:showLegendKey val="0"/>
          <c:showVal val="0"/>
          <c:showCatName val="0"/>
          <c:showSerName val="0"/>
          <c:showPercent val="0"/>
          <c:showBubbleSize val="0"/>
        </c:dLbls>
        <c:marker val="1"/>
        <c:smooth val="0"/>
        <c:axId val="334194664"/>
        <c:axId val="334748520"/>
      </c:lineChart>
      <c:dateAx>
        <c:axId val="334194664"/>
        <c:scaling>
          <c:orientation val="minMax"/>
        </c:scaling>
        <c:delete val="1"/>
        <c:axPos val="b"/>
        <c:numFmt formatCode="&quot;H&quot;yy" sourceLinked="1"/>
        <c:majorTickMark val="none"/>
        <c:minorTickMark val="none"/>
        <c:tickLblPos val="none"/>
        <c:crossAx val="334748520"/>
        <c:crosses val="autoZero"/>
        <c:auto val="1"/>
        <c:lblOffset val="100"/>
        <c:baseTimeUnit val="years"/>
      </c:dateAx>
      <c:valAx>
        <c:axId val="33474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19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82.32</c:v>
                </c:pt>
                <c:pt idx="1">
                  <c:v>70.180000000000007</c:v>
                </c:pt>
                <c:pt idx="2">
                  <c:v>74.17</c:v>
                </c:pt>
                <c:pt idx="3">
                  <c:v>74.55</c:v>
                </c:pt>
                <c:pt idx="4">
                  <c:v>88.05</c:v>
                </c:pt>
              </c:numCache>
            </c:numRef>
          </c:val>
          <c:extLst>
            <c:ext xmlns:c16="http://schemas.microsoft.com/office/drawing/2014/chart" uri="{C3380CC4-5D6E-409C-BE32-E72D297353CC}">
              <c16:uniqueId val="{00000000-280D-4E51-9E06-613B331EACBF}"/>
            </c:ext>
          </c:extLst>
        </c:ser>
        <c:dLbls>
          <c:showLegendKey val="0"/>
          <c:showVal val="0"/>
          <c:showCatName val="0"/>
          <c:showSerName val="0"/>
          <c:showPercent val="0"/>
          <c:showBubbleSize val="0"/>
        </c:dLbls>
        <c:gapWidth val="150"/>
        <c:axId val="335262704"/>
        <c:axId val="335267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280D-4E51-9E06-613B331EACBF}"/>
            </c:ext>
          </c:extLst>
        </c:ser>
        <c:dLbls>
          <c:showLegendKey val="0"/>
          <c:showVal val="0"/>
          <c:showCatName val="0"/>
          <c:showSerName val="0"/>
          <c:showPercent val="0"/>
          <c:showBubbleSize val="0"/>
        </c:dLbls>
        <c:marker val="1"/>
        <c:smooth val="0"/>
        <c:axId val="335262704"/>
        <c:axId val="335267800"/>
      </c:lineChart>
      <c:dateAx>
        <c:axId val="335262704"/>
        <c:scaling>
          <c:orientation val="minMax"/>
        </c:scaling>
        <c:delete val="1"/>
        <c:axPos val="b"/>
        <c:numFmt formatCode="&quot;H&quot;yy" sourceLinked="1"/>
        <c:majorTickMark val="none"/>
        <c:minorTickMark val="none"/>
        <c:tickLblPos val="none"/>
        <c:crossAx val="335267800"/>
        <c:crosses val="autoZero"/>
        <c:auto val="1"/>
        <c:lblOffset val="100"/>
        <c:baseTimeUnit val="years"/>
      </c:dateAx>
      <c:valAx>
        <c:axId val="33526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26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51.29</c:v>
                </c:pt>
                <c:pt idx="1">
                  <c:v>57.65</c:v>
                </c:pt>
                <c:pt idx="2">
                  <c:v>60.04</c:v>
                </c:pt>
                <c:pt idx="3">
                  <c:v>59.88</c:v>
                </c:pt>
                <c:pt idx="4">
                  <c:v>53.68</c:v>
                </c:pt>
              </c:numCache>
            </c:numRef>
          </c:val>
          <c:extLst>
            <c:ext xmlns:c16="http://schemas.microsoft.com/office/drawing/2014/chart" uri="{C3380CC4-5D6E-409C-BE32-E72D297353CC}">
              <c16:uniqueId val="{00000000-881B-442E-8132-BB7A9938E101}"/>
            </c:ext>
          </c:extLst>
        </c:ser>
        <c:dLbls>
          <c:showLegendKey val="0"/>
          <c:showVal val="0"/>
          <c:showCatName val="0"/>
          <c:showSerName val="0"/>
          <c:showPercent val="0"/>
          <c:showBubbleSize val="0"/>
        </c:dLbls>
        <c:gapWidth val="150"/>
        <c:axId val="335266232"/>
        <c:axId val="335265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881B-442E-8132-BB7A9938E101}"/>
            </c:ext>
          </c:extLst>
        </c:ser>
        <c:dLbls>
          <c:showLegendKey val="0"/>
          <c:showVal val="0"/>
          <c:showCatName val="0"/>
          <c:showSerName val="0"/>
          <c:showPercent val="0"/>
          <c:showBubbleSize val="0"/>
        </c:dLbls>
        <c:marker val="1"/>
        <c:smooth val="0"/>
        <c:axId val="335266232"/>
        <c:axId val="335265448"/>
      </c:lineChart>
      <c:dateAx>
        <c:axId val="335266232"/>
        <c:scaling>
          <c:orientation val="minMax"/>
        </c:scaling>
        <c:delete val="1"/>
        <c:axPos val="b"/>
        <c:numFmt formatCode="&quot;H&quot;yy" sourceLinked="1"/>
        <c:majorTickMark val="none"/>
        <c:minorTickMark val="none"/>
        <c:tickLblPos val="none"/>
        <c:crossAx val="335265448"/>
        <c:crosses val="autoZero"/>
        <c:auto val="1"/>
        <c:lblOffset val="100"/>
        <c:baseTimeUnit val="years"/>
      </c:dateAx>
      <c:valAx>
        <c:axId val="33526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26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86.74</c:v>
                </c:pt>
                <c:pt idx="1">
                  <c:v>91.29</c:v>
                </c:pt>
                <c:pt idx="2">
                  <c:v>97.02</c:v>
                </c:pt>
                <c:pt idx="3">
                  <c:v>94.84</c:v>
                </c:pt>
                <c:pt idx="4">
                  <c:v>89.61</c:v>
                </c:pt>
              </c:numCache>
            </c:numRef>
          </c:val>
          <c:extLst>
            <c:ext xmlns:c16="http://schemas.microsoft.com/office/drawing/2014/chart" uri="{C3380CC4-5D6E-409C-BE32-E72D297353CC}">
              <c16:uniqueId val="{00000000-C401-4CD6-9051-1969F33038C9}"/>
            </c:ext>
          </c:extLst>
        </c:ser>
        <c:dLbls>
          <c:showLegendKey val="0"/>
          <c:showVal val="0"/>
          <c:showCatName val="0"/>
          <c:showSerName val="0"/>
          <c:showPercent val="0"/>
          <c:showBubbleSize val="0"/>
        </c:dLbls>
        <c:gapWidth val="150"/>
        <c:axId val="334746952"/>
        <c:axId val="334746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C401-4CD6-9051-1969F33038C9}"/>
            </c:ext>
          </c:extLst>
        </c:ser>
        <c:dLbls>
          <c:showLegendKey val="0"/>
          <c:showVal val="0"/>
          <c:showCatName val="0"/>
          <c:showSerName val="0"/>
          <c:showPercent val="0"/>
          <c:showBubbleSize val="0"/>
        </c:dLbls>
        <c:marker val="1"/>
        <c:smooth val="0"/>
        <c:axId val="334746952"/>
        <c:axId val="334746168"/>
      </c:lineChart>
      <c:dateAx>
        <c:axId val="334746952"/>
        <c:scaling>
          <c:orientation val="minMax"/>
        </c:scaling>
        <c:delete val="1"/>
        <c:axPos val="b"/>
        <c:numFmt formatCode="&quot;H&quot;yy" sourceLinked="1"/>
        <c:majorTickMark val="none"/>
        <c:minorTickMark val="none"/>
        <c:tickLblPos val="none"/>
        <c:crossAx val="334746168"/>
        <c:crosses val="autoZero"/>
        <c:auto val="1"/>
        <c:lblOffset val="100"/>
        <c:baseTimeUnit val="years"/>
      </c:dateAx>
      <c:valAx>
        <c:axId val="33474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74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54-40A7-8E46-460C0FF456AE}"/>
            </c:ext>
          </c:extLst>
        </c:ser>
        <c:dLbls>
          <c:showLegendKey val="0"/>
          <c:showVal val="0"/>
          <c:showCatName val="0"/>
          <c:showSerName val="0"/>
          <c:showPercent val="0"/>
          <c:showBubbleSize val="0"/>
        </c:dLbls>
        <c:gapWidth val="150"/>
        <c:axId val="334745384"/>
        <c:axId val="334747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54-40A7-8E46-460C0FF456AE}"/>
            </c:ext>
          </c:extLst>
        </c:ser>
        <c:dLbls>
          <c:showLegendKey val="0"/>
          <c:showVal val="0"/>
          <c:showCatName val="0"/>
          <c:showSerName val="0"/>
          <c:showPercent val="0"/>
          <c:showBubbleSize val="0"/>
        </c:dLbls>
        <c:marker val="1"/>
        <c:smooth val="0"/>
        <c:axId val="334745384"/>
        <c:axId val="334747736"/>
      </c:lineChart>
      <c:dateAx>
        <c:axId val="334745384"/>
        <c:scaling>
          <c:orientation val="minMax"/>
        </c:scaling>
        <c:delete val="1"/>
        <c:axPos val="b"/>
        <c:numFmt formatCode="&quot;H&quot;yy" sourceLinked="1"/>
        <c:majorTickMark val="none"/>
        <c:minorTickMark val="none"/>
        <c:tickLblPos val="none"/>
        <c:crossAx val="334747736"/>
        <c:crosses val="autoZero"/>
        <c:auto val="1"/>
        <c:lblOffset val="100"/>
        <c:baseTimeUnit val="years"/>
      </c:dateAx>
      <c:valAx>
        <c:axId val="334747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74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15-4D60-BACB-441BA583A92D}"/>
            </c:ext>
          </c:extLst>
        </c:ser>
        <c:dLbls>
          <c:showLegendKey val="0"/>
          <c:showVal val="0"/>
          <c:showCatName val="0"/>
          <c:showSerName val="0"/>
          <c:showPercent val="0"/>
          <c:showBubbleSize val="0"/>
        </c:dLbls>
        <c:gapWidth val="150"/>
        <c:axId val="334885792"/>
        <c:axId val="334887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15-4D60-BACB-441BA583A92D}"/>
            </c:ext>
          </c:extLst>
        </c:ser>
        <c:dLbls>
          <c:showLegendKey val="0"/>
          <c:showVal val="0"/>
          <c:showCatName val="0"/>
          <c:showSerName val="0"/>
          <c:showPercent val="0"/>
          <c:showBubbleSize val="0"/>
        </c:dLbls>
        <c:marker val="1"/>
        <c:smooth val="0"/>
        <c:axId val="334885792"/>
        <c:axId val="334887752"/>
      </c:lineChart>
      <c:dateAx>
        <c:axId val="334885792"/>
        <c:scaling>
          <c:orientation val="minMax"/>
        </c:scaling>
        <c:delete val="1"/>
        <c:axPos val="b"/>
        <c:numFmt formatCode="&quot;H&quot;yy" sourceLinked="1"/>
        <c:majorTickMark val="none"/>
        <c:minorTickMark val="none"/>
        <c:tickLblPos val="none"/>
        <c:crossAx val="334887752"/>
        <c:crosses val="autoZero"/>
        <c:auto val="1"/>
        <c:lblOffset val="100"/>
        <c:baseTimeUnit val="years"/>
      </c:dateAx>
      <c:valAx>
        <c:axId val="33488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88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13-4D97-AE41-71E2A2DAD600}"/>
            </c:ext>
          </c:extLst>
        </c:ser>
        <c:dLbls>
          <c:showLegendKey val="0"/>
          <c:showVal val="0"/>
          <c:showCatName val="0"/>
          <c:showSerName val="0"/>
          <c:showPercent val="0"/>
          <c:showBubbleSize val="0"/>
        </c:dLbls>
        <c:gapWidth val="150"/>
        <c:axId val="334883832"/>
        <c:axId val="33488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13-4D97-AE41-71E2A2DAD600}"/>
            </c:ext>
          </c:extLst>
        </c:ser>
        <c:dLbls>
          <c:showLegendKey val="0"/>
          <c:showVal val="0"/>
          <c:showCatName val="0"/>
          <c:showSerName val="0"/>
          <c:showPercent val="0"/>
          <c:showBubbleSize val="0"/>
        </c:dLbls>
        <c:marker val="1"/>
        <c:smooth val="0"/>
        <c:axId val="334883832"/>
        <c:axId val="334880304"/>
      </c:lineChart>
      <c:dateAx>
        <c:axId val="334883832"/>
        <c:scaling>
          <c:orientation val="minMax"/>
        </c:scaling>
        <c:delete val="1"/>
        <c:axPos val="b"/>
        <c:numFmt formatCode="&quot;H&quot;yy" sourceLinked="1"/>
        <c:majorTickMark val="none"/>
        <c:minorTickMark val="none"/>
        <c:tickLblPos val="none"/>
        <c:crossAx val="334880304"/>
        <c:crosses val="autoZero"/>
        <c:auto val="1"/>
        <c:lblOffset val="100"/>
        <c:baseTimeUnit val="years"/>
      </c:dateAx>
      <c:valAx>
        <c:axId val="33488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88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B2-495B-B67C-15F65F112C76}"/>
            </c:ext>
          </c:extLst>
        </c:ser>
        <c:dLbls>
          <c:showLegendKey val="0"/>
          <c:showVal val="0"/>
          <c:showCatName val="0"/>
          <c:showSerName val="0"/>
          <c:showPercent val="0"/>
          <c:showBubbleSize val="0"/>
        </c:dLbls>
        <c:gapWidth val="150"/>
        <c:axId val="334883048"/>
        <c:axId val="334881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B2-495B-B67C-15F65F112C76}"/>
            </c:ext>
          </c:extLst>
        </c:ser>
        <c:dLbls>
          <c:showLegendKey val="0"/>
          <c:showVal val="0"/>
          <c:showCatName val="0"/>
          <c:showSerName val="0"/>
          <c:showPercent val="0"/>
          <c:showBubbleSize val="0"/>
        </c:dLbls>
        <c:marker val="1"/>
        <c:smooth val="0"/>
        <c:axId val="334883048"/>
        <c:axId val="334881480"/>
      </c:lineChart>
      <c:dateAx>
        <c:axId val="334883048"/>
        <c:scaling>
          <c:orientation val="minMax"/>
        </c:scaling>
        <c:delete val="1"/>
        <c:axPos val="b"/>
        <c:numFmt formatCode="&quot;H&quot;yy" sourceLinked="1"/>
        <c:majorTickMark val="none"/>
        <c:minorTickMark val="none"/>
        <c:tickLblPos val="none"/>
        <c:crossAx val="334881480"/>
        <c:crosses val="autoZero"/>
        <c:auto val="1"/>
        <c:lblOffset val="100"/>
        <c:baseTimeUnit val="years"/>
      </c:dateAx>
      <c:valAx>
        <c:axId val="33488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88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544.33000000000004</c:v>
                </c:pt>
                <c:pt idx="1">
                  <c:v>521.87</c:v>
                </c:pt>
                <c:pt idx="2">
                  <c:v>461.32</c:v>
                </c:pt>
                <c:pt idx="3">
                  <c:v>515.24</c:v>
                </c:pt>
                <c:pt idx="4">
                  <c:v>501.2</c:v>
                </c:pt>
              </c:numCache>
            </c:numRef>
          </c:val>
          <c:extLst>
            <c:ext xmlns:c16="http://schemas.microsoft.com/office/drawing/2014/chart" uri="{C3380CC4-5D6E-409C-BE32-E72D297353CC}">
              <c16:uniqueId val="{00000000-401C-419F-BEE5-817913C4F22F}"/>
            </c:ext>
          </c:extLst>
        </c:ser>
        <c:dLbls>
          <c:showLegendKey val="0"/>
          <c:showVal val="0"/>
          <c:showCatName val="0"/>
          <c:showSerName val="0"/>
          <c:showPercent val="0"/>
          <c:showBubbleSize val="0"/>
        </c:dLbls>
        <c:gapWidth val="150"/>
        <c:axId val="334881872"/>
        <c:axId val="33488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401C-419F-BEE5-817913C4F22F}"/>
            </c:ext>
          </c:extLst>
        </c:ser>
        <c:dLbls>
          <c:showLegendKey val="0"/>
          <c:showVal val="0"/>
          <c:showCatName val="0"/>
          <c:showSerName val="0"/>
          <c:showPercent val="0"/>
          <c:showBubbleSize val="0"/>
        </c:dLbls>
        <c:marker val="1"/>
        <c:smooth val="0"/>
        <c:axId val="334881872"/>
        <c:axId val="334887360"/>
      </c:lineChart>
      <c:dateAx>
        <c:axId val="334881872"/>
        <c:scaling>
          <c:orientation val="minMax"/>
        </c:scaling>
        <c:delete val="1"/>
        <c:axPos val="b"/>
        <c:numFmt formatCode="&quot;H&quot;yy" sourceLinked="1"/>
        <c:majorTickMark val="none"/>
        <c:minorTickMark val="none"/>
        <c:tickLblPos val="none"/>
        <c:crossAx val="334887360"/>
        <c:crosses val="autoZero"/>
        <c:auto val="1"/>
        <c:lblOffset val="100"/>
        <c:baseTimeUnit val="years"/>
      </c:dateAx>
      <c:valAx>
        <c:axId val="33488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88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51.97</c:v>
                </c:pt>
                <c:pt idx="1">
                  <c:v>57.09</c:v>
                </c:pt>
                <c:pt idx="2">
                  <c:v>59.71</c:v>
                </c:pt>
                <c:pt idx="3">
                  <c:v>33.42</c:v>
                </c:pt>
                <c:pt idx="4">
                  <c:v>40.14</c:v>
                </c:pt>
              </c:numCache>
            </c:numRef>
          </c:val>
          <c:extLst>
            <c:ext xmlns:c16="http://schemas.microsoft.com/office/drawing/2014/chart" uri="{C3380CC4-5D6E-409C-BE32-E72D297353CC}">
              <c16:uniqueId val="{00000000-A86A-4741-9D7E-D94927AA480E}"/>
            </c:ext>
          </c:extLst>
        </c:ser>
        <c:dLbls>
          <c:showLegendKey val="0"/>
          <c:showVal val="0"/>
          <c:showCatName val="0"/>
          <c:showSerName val="0"/>
          <c:showPercent val="0"/>
          <c:showBubbleSize val="0"/>
        </c:dLbls>
        <c:gapWidth val="150"/>
        <c:axId val="334880696"/>
        <c:axId val="334886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A86A-4741-9D7E-D94927AA480E}"/>
            </c:ext>
          </c:extLst>
        </c:ser>
        <c:dLbls>
          <c:showLegendKey val="0"/>
          <c:showVal val="0"/>
          <c:showCatName val="0"/>
          <c:showSerName val="0"/>
          <c:showPercent val="0"/>
          <c:showBubbleSize val="0"/>
        </c:dLbls>
        <c:marker val="1"/>
        <c:smooth val="0"/>
        <c:axId val="334880696"/>
        <c:axId val="334886184"/>
      </c:lineChart>
      <c:dateAx>
        <c:axId val="334880696"/>
        <c:scaling>
          <c:orientation val="minMax"/>
        </c:scaling>
        <c:delete val="1"/>
        <c:axPos val="b"/>
        <c:numFmt formatCode="&quot;H&quot;yy" sourceLinked="1"/>
        <c:majorTickMark val="none"/>
        <c:minorTickMark val="none"/>
        <c:tickLblPos val="none"/>
        <c:crossAx val="334886184"/>
        <c:crosses val="autoZero"/>
        <c:auto val="1"/>
        <c:lblOffset val="100"/>
        <c:baseTimeUnit val="years"/>
      </c:dateAx>
      <c:valAx>
        <c:axId val="33488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88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494.48</c:v>
                </c:pt>
                <c:pt idx="1">
                  <c:v>451.32</c:v>
                </c:pt>
                <c:pt idx="2">
                  <c:v>412.96</c:v>
                </c:pt>
                <c:pt idx="3">
                  <c:v>722.68</c:v>
                </c:pt>
                <c:pt idx="4">
                  <c:v>608.94000000000005</c:v>
                </c:pt>
              </c:numCache>
            </c:numRef>
          </c:val>
          <c:extLst>
            <c:ext xmlns:c16="http://schemas.microsoft.com/office/drawing/2014/chart" uri="{C3380CC4-5D6E-409C-BE32-E72D297353CC}">
              <c16:uniqueId val="{00000000-EC30-4981-ABA8-2C7AFF3705CA}"/>
            </c:ext>
          </c:extLst>
        </c:ser>
        <c:dLbls>
          <c:showLegendKey val="0"/>
          <c:showVal val="0"/>
          <c:showCatName val="0"/>
          <c:showSerName val="0"/>
          <c:showPercent val="0"/>
          <c:showBubbleSize val="0"/>
        </c:dLbls>
        <c:gapWidth val="150"/>
        <c:axId val="335265840"/>
        <c:axId val="33526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EC30-4981-ABA8-2C7AFF3705CA}"/>
            </c:ext>
          </c:extLst>
        </c:ser>
        <c:dLbls>
          <c:showLegendKey val="0"/>
          <c:showVal val="0"/>
          <c:showCatName val="0"/>
          <c:showSerName val="0"/>
          <c:showPercent val="0"/>
          <c:showBubbleSize val="0"/>
        </c:dLbls>
        <c:marker val="1"/>
        <c:smooth val="0"/>
        <c:axId val="335265840"/>
        <c:axId val="335261920"/>
      </c:lineChart>
      <c:dateAx>
        <c:axId val="335265840"/>
        <c:scaling>
          <c:orientation val="minMax"/>
        </c:scaling>
        <c:delete val="1"/>
        <c:axPos val="b"/>
        <c:numFmt formatCode="&quot;H&quot;yy" sourceLinked="1"/>
        <c:majorTickMark val="none"/>
        <c:minorTickMark val="none"/>
        <c:tickLblPos val="none"/>
        <c:crossAx val="335261920"/>
        <c:crosses val="autoZero"/>
        <c:auto val="1"/>
        <c:lblOffset val="100"/>
        <c:baseTimeUnit val="years"/>
      </c:dateAx>
      <c:valAx>
        <c:axId val="33526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26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52"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伊是名村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1408</v>
      </c>
      <c r="AM8" s="67"/>
      <c r="AN8" s="67"/>
      <c r="AO8" s="67"/>
      <c r="AP8" s="67"/>
      <c r="AQ8" s="67"/>
      <c r="AR8" s="67"/>
      <c r="AS8" s="67"/>
      <c r="AT8" s="66">
        <f>データ!$S$6</f>
        <v>15.43</v>
      </c>
      <c r="AU8" s="66"/>
      <c r="AV8" s="66"/>
      <c r="AW8" s="66"/>
      <c r="AX8" s="66"/>
      <c r="AY8" s="66"/>
      <c r="AZ8" s="66"/>
      <c r="BA8" s="66"/>
      <c r="BB8" s="66">
        <f>データ!$T$6</f>
        <v>91.25</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100</v>
      </c>
      <c r="Q10" s="66"/>
      <c r="R10" s="66"/>
      <c r="S10" s="66"/>
      <c r="T10" s="66"/>
      <c r="U10" s="66"/>
      <c r="V10" s="66"/>
      <c r="W10" s="67">
        <f>データ!$Q$6</f>
        <v>4840</v>
      </c>
      <c r="X10" s="67"/>
      <c r="Y10" s="67"/>
      <c r="Z10" s="67"/>
      <c r="AA10" s="67"/>
      <c r="AB10" s="67"/>
      <c r="AC10" s="67"/>
      <c r="AD10" s="2"/>
      <c r="AE10" s="2"/>
      <c r="AF10" s="2"/>
      <c r="AG10" s="2"/>
      <c r="AH10" s="2"/>
      <c r="AI10" s="2"/>
      <c r="AJ10" s="2"/>
      <c r="AK10" s="2"/>
      <c r="AL10" s="67">
        <f>データ!$U$6</f>
        <v>1367</v>
      </c>
      <c r="AM10" s="67"/>
      <c r="AN10" s="67"/>
      <c r="AO10" s="67"/>
      <c r="AP10" s="67"/>
      <c r="AQ10" s="67"/>
      <c r="AR10" s="67"/>
      <c r="AS10" s="67"/>
      <c r="AT10" s="66">
        <f>データ!$V$6</f>
        <v>14.16</v>
      </c>
      <c r="AU10" s="66"/>
      <c r="AV10" s="66"/>
      <c r="AW10" s="66"/>
      <c r="AX10" s="66"/>
      <c r="AY10" s="66"/>
      <c r="AZ10" s="66"/>
      <c r="BA10" s="66"/>
      <c r="BB10" s="66">
        <f>データ!$W$6</f>
        <v>96.54</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rLln2gGkNtVTyqucqZf1On+oyPZSQjxnq5SWOgi9Oyj2k70aT9z75sh6j/0wx2+mbTdvHOLEZ/ouW7mcw6o2ww==" saltValue="5gsNtrPY+b6t9nqQGRuTN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473600</v>
      </c>
      <c r="D6" s="34">
        <f t="shared" si="3"/>
        <v>47</v>
      </c>
      <c r="E6" s="34">
        <f t="shared" si="3"/>
        <v>1</v>
      </c>
      <c r="F6" s="34">
        <f t="shared" si="3"/>
        <v>0</v>
      </c>
      <c r="G6" s="34">
        <f t="shared" si="3"/>
        <v>0</v>
      </c>
      <c r="H6" s="34" t="str">
        <f t="shared" si="3"/>
        <v>沖縄県　伊是名村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4840</v>
      </c>
      <c r="R6" s="35">
        <f t="shared" si="3"/>
        <v>1408</v>
      </c>
      <c r="S6" s="35">
        <f t="shared" si="3"/>
        <v>15.43</v>
      </c>
      <c r="T6" s="35">
        <f t="shared" si="3"/>
        <v>91.25</v>
      </c>
      <c r="U6" s="35">
        <f t="shared" si="3"/>
        <v>1367</v>
      </c>
      <c r="V6" s="35">
        <f t="shared" si="3"/>
        <v>14.16</v>
      </c>
      <c r="W6" s="35">
        <f t="shared" si="3"/>
        <v>96.54</v>
      </c>
      <c r="X6" s="36">
        <f>IF(X7="",NA(),X7)</f>
        <v>86.74</v>
      </c>
      <c r="Y6" s="36">
        <f t="shared" ref="Y6:AG6" si="4">IF(Y7="",NA(),Y7)</f>
        <v>91.29</v>
      </c>
      <c r="Z6" s="36">
        <f t="shared" si="4"/>
        <v>97.02</v>
      </c>
      <c r="AA6" s="36">
        <f t="shared" si="4"/>
        <v>94.84</v>
      </c>
      <c r="AB6" s="36">
        <f t="shared" si="4"/>
        <v>89.61</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544.33000000000004</v>
      </c>
      <c r="BF6" s="36">
        <f t="shared" ref="BF6:BN6" si="7">IF(BF7="",NA(),BF7)</f>
        <v>521.87</v>
      </c>
      <c r="BG6" s="36">
        <f t="shared" si="7"/>
        <v>461.32</v>
      </c>
      <c r="BH6" s="36">
        <f t="shared" si="7"/>
        <v>515.24</v>
      </c>
      <c r="BI6" s="36">
        <f t="shared" si="7"/>
        <v>501.2</v>
      </c>
      <c r="BJ6" s="36">
        <f t="shared" si="7"/>
        <v>1510.14</v>
      </c>
      <c r="BK6" s="36">
        <f t="shared" si="7"/>
        <v>1595.62</v>
      </c>
      <c r="BL6" s="36">
        <f t="shared" si="7"/>
        <v>1302.33</v>
      </c>
      <c r="BM6" s="36">
        <f t="shared" si="7"/>
        <v>1274.21</v>
      </c>
      <c r="BN6" s="36">
        <f t="shared" si="7"/>
        <v>1183.92</v>
      </c>
      <c r="BO6" s="35" t="str">
        <f>IF(BO7="","",IF(BO7="-","【-】","【"&amp;SUBSTITUTE(TEXT(BO7,"#,##0.00"),"-","△")&amp;"】"))</f>
        <v>【1,084.05】</v>
      </c>
      <c r="BP6" s="36">
        <f>IF(BP7="",NA(),BP7)</f>
        <v>51.97</v>
      </c>
      <c r="BQ6" s="36">
        <f t="shared" ref="BQ6:BY6" si="8">IF(BQ7="",NA(),BQ7)</f>
        <v>57.09</v>
      </c>
      <c r="BR6" s="36">
        <f t="shared" si="8"/>
        <v>59.71</v>
      </c>
      <c r="BS6" s="36">
        <f t="shared" si="8"/>
        <v>33.42</v>
      </c>
      <c r="BT6" s="36">
        <f t="shared" si="8"/>
        <v>40.14</v>
      </c>
      <c r="BU6" s="36">
        <f t="shared" si="8"/>
        <v>22.67</v>
      </c>
      <c r="BV6" s="36">
        <f t="shared" si="8"/>
        <v>37.92</v>
      </c>
      <c r="BW6" s="36">
        <f t="shared" si="8"/>
        <v>40.89</v>
      </c>
      <c r="BX6" s="36">
        <f t="shared" si="8"/>
        <v>41.25</v>
      </c>
      <c r="BY6" s="36">
        <f t="shared" si="8"/>
        <v>42.5</v>
      </c>
      <c r="BZ6" s="35" t="str">
        <f>IF(BZ7="","",IF(BZ7="-","【-】","【"&amp;SUBSTITUTE(TEXT(BZ7,"#,##0.00"),"-","△")&amp;"】"))</f>
        <v>【53.46】</v>
      </c>
      <c r="CA6" s="36">
        <f>IF(CA7="",NA(),CA7)</f>
        <v>494.48</v>
      </c>
      <c r="CB6" s="36">
        <f t="shared" ref="CB6:CJ6" si="9">IF(CB7="",NA(),CB7)</f>
        <v>451.32</v>
      </c>
      <c r="CC6" s="36">
        <f t="shared" si="9"/>
        <v>412.96</v>
      </c>
      <c r="CD6" s="36">
        <f t="shared" si="9"/>
        <v>722.68</v>
      </c>
      <c r="CE6" s="36">
        <f t="shared" si="9"/>
        <v>608.94000000000005</v>
      </c>
      <c r="CF6" s="36">
        <f t="shared" si="9"/>
        <v>789.62</v>
      </c>
      <c r="CG6" s="36">
        <f t="shared" si="9"/>
        <v>423.18</v>
      </c>
      <c r="CH6" s="36">
        <f t="shared" si="9"/>
        <v>383.2</v>
      </c>
      <c r="CI6" s="36">
        <f t="shared" si="9"/>
        <v>383.25</v>
      </c>
      <c r="CJ6" s="36">
        <f t="shared" si="9"/>
        <v>377.72</v>
      </c>
      <c r="CK6" s="35" t="str">
        <f>IF(CK7="","",IF(CK7="-","【-】","【"&amp;SUBSTITUTE(TEXT(CK7,"#,##0.00"),"-","△")&amp;"】"))</f>
        <v>【300.47】</v>
      </c>
      <c r="CL6" s="36">
        <f>IF(CL7="",NA(),CL7)</f>
        <v>82.32</v>
      </c>
      <c r="CM6" s="36">
        <f t="shared" ref="CM6:CU6" si="10">IF(CM7="",NA(),CM7)</f>
        <v>70.180000000000007</v>
      </c>
      <c r="CN6" s="36">
        <f t="shared" si="10"/>
        <v>74.17</v>
      </c>
      <c r="CO6" s="36">
        <f t="shared" si="10"/>
        <v>74.55</v>
      </c>
      <c r="CP6" s="36">
        <f t="shared" si="10"/>
        <v>88.05</v>
      </c>
      <c r="CQ6" s="36">
        <f t="shared" si="10"/>
        <v>48.7</v>
      </c>
      <c r="CR6" s="36">
        <f t="shared" si="10"/>
        <v>46.9</v>
      </c>
      <c r="CS6" s="36">
        <f t="shared" si="10"/>
        <v>47.95</v>
      </c>
      <c r="CT6" s="36">
        <f t="shared" si="10"/>
        <v>48.26</v>
      </c>
      <c r="CU6" s="36">
        <f t="shared" si="10"/>
        <v>48.01</v>
      </c>
      <c r="CV6" s="35" t="str">
        <f>IF(CV7="","",IF(CV7="-","【-】","【"&amp;SUBSTITUTE(TEXT(CV7,"#,##0.00"),"-","△")&amp;"】"))</f>
        <v>【54.90】</v>
      </c>
      <c r="CW6" s="36">
        <f>IF(CW7="",NA(),CW7)</f>
        <v>51.29</v>
      </c>
      <c r="CX6" s="36">
        <f t="shared" ref="CX6:DF6" si="11">IF(CX7="",NA(),CX7)</f>
        <v>57.65</v>
      </c>
      <c r="CY6" s="36">
        <f t="shared" si="11"/>
        <v>60.04</v>
      </c>
      <c r="CZ6" s="36">
        <f t="shared" si="11"/>
        <v>59.88</v>
      </c>
      <c r="DA6" s="36">
        <f t="shared" si="11"/>
        <v>53.68</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0.01</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473600</v>
      </c>
      <c r="D7" s="38">
        <v>47</v>
      </c>
      <c r="E7" s="38">
        <v>1</v>
      </c>
      <c r="F7" s="38">
        <v>0</v>
      </c>
      <c r="G7" s="38">
        <v>0</v>
      </c>
      <c r="H7" s="38" t="s">
        <v>96</v>
      </c>
      <c r="I7" s="38" t="s">
        <v>97</v>
      </c>
      <c r="J7" s="38" t="s">
        <v>98</v>
      </c>
      <c r="K7" s="38" t="s">
        <v>99</v>
      </c>
      <c r="L7" s="38" t="s">
        <v>100</v>
      </c>
      <c r="M7" s="38" t="s">
        <v>101</v>
      </c>
      <c r="N7" s="39" t="s">
        <v>102</v>
      </c>
      <c r="O7" s="39" t="s">
        <v>103</v>
      </c>
      <c r="P7" s="39">
        <v>100</v>
      </c>
      <c r="Q7" s="39">
        <v>4840</v>
      </c>
      <c r="R7" s="39">
        <v>1408</v>
      </c>
      <c r="S7" s="39">
        <v>15.43</v>
      </c>
      <c r="T7" s="39">
        <v>91.25</v>
      </c>
      <c r="U7" s="39">
        <v>1367</v>
      </c>
      <c r="V7" s="39">
        <v>14.16</v>
      </c>
      <c r="W7" s="39">
        <v>96.54</v>
      </c>
      <c r="X7" s="39">
        <v>86.74</v>
      </c>
      <c r="Y7" s="39">
        <v>91.29</v>
      </c>
      <c r="Z7" s="39">
        <v>97.02</v>
      </c>
      <c r="AA7" s="39">
        <v>94.84</v>
      </c>
      <c r="AB7" s="39">
        <v>89.61</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544.33000000000004</v>
      </c>
      <c r="BF7" s="39">
        <v>521.87</v>
      </c>
      <c r="BG7" s="39">
        <v>461.32</v>
      </c>
      <c r="BH7" s="39">
        <v>515.24</v>
      </c>
      <c r="BI7" s="39">
        <v>501.2</v>
      </c>
      <c r="BJ7" s="39">
        <v>1510.14</v>
      </c>
      <c r="BK7" s="39">
        <v>1595.62</v>
      </c>
      <c r="BL7" s="39">
        <v>1302.33</v>
      </c>
      <c r="BM7" s="39">
        <v>1274.21</v>
      </c>
      <c r="BN7" s="39">
        <v>1183.92</v>
      </c>
      <c r="BO7" s="39">
        <v>1084.05</v>
      </c>
      <c r="BP7" s="39">
        <v>51.97</v>
      </c>
      <c r="BQ7" s="39">
        <v>57.09</v>
      </c>
      <c r="BR7" s="39">
        <v>59.71</v>
      </c>
      <c r="BS7" s="39">
        <v>33.42</v>
      </c>
      <c r="BT7" s="39">
        <v>40.14</v>
      </c>
      <c r="BU7" s="39">
        <v>22.67</v>
      </c>
      <c r="BV7" s="39">
        <v>37.92</v>
      </c>
      <c r="BW7" s="39">
        <v>40.89</v>
      </c>
      <c r="BX7" s="39">
        <v>41.25</v>
      </c>
      <c r="BY7" s="39">
        <v>42.5</v>
      </c>
      <c r="BZ7" s="39">
        <v>53.46</v>
      </c>
      <c r="CA7" s="39">
        <v>494.48</v>
      </c>
      <c r="CB7" s="39">
        <v>451.32</v>
      </c>
      <c r="CC7" s="39">
        <v>412.96</v>
      </c>
      <c r="CD7" s="39">
        <v>722.68</v>
      </c>
      <c r="CE7" s="39">
        <v>608.94000000000005</v>
      </c>
      <c r="CF7" s="39">
        <v>789.62</v>
      </c>
      <c r="CG7" s="39">
        <v>423.18</v>
      </c>
      <c r="CH7" s="39">
        <v>383.2</v>
      </c>
      <c r="CI7" s="39">
        <v>383.25</v>
      </c>
      <c r="CJ7" s="39">
        <v>377.72</v>
      </c>
      <c r="CK7" s="39">
        <v>300.47000000000003</v>
      </c>
      <c r="CL7" s="39">
        <v>82.32</v>
      </c>
      <c r="CM7" s="39">
        <v>70.180000000000007</v>
      </c>
      <c r="CN7" s="39">
        <v>74.17</v>
      </c>
      <c r="CO7" s="39">
        <v>74.55</v>
      </c>
      <c r="CP7" s="39">
        <v>88.05</v>
      </c>
      <c r="CQ7" s="39">
        <v>48.7</v>
      </c>
      <c r="CR7" s="39">
        <v>46.9</v>
      </c>
      <c r="CS7" s="39">
        <v>47.95</v>
      </c>
      <c r="CT7" s="39">
        <v>48.26</v>
      </c>
      <c r="CU7" s="39">
        <v>48.01</v>
      </c>
      <c r="CV7" s="39">
        <v>54.9</v>
      </c>
      <c r="CW7" s="39">
        <v>51.29</v>
      </c>
      <c r="CX7" s="39">
        <v>57.65</v>
      </c>
      <c r="CY7" s="39">
        <v>60.04</v>
      </c>
      <c r="CZ7" s="39">
        <v>59.88</v>
      </c>
      <c r="DA7" s="39">
        <v>53.68</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0.01</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2020-12-04T02:23:33Z</dcterms:created>
  <dcterms:modified xsi:type="dcterms:W3CDTF">2021-02-19T07:22:00Z</dcterms:modified>
  <cp:category/>
</cp:coreProperties>
</file>