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njouysk\Desktop\【1.29〆切】公営企業に係わる経営比較分析表（令和元年度決算）の分析等について（依頼）\04_市町村回答\○10 宮古島市\宮古島市\下水道事業\"/>
    </mc:Choice>
  </mc:AlternateContent>
  <workbookProtection workbookAlgorithmName="SHA-512" workbookHashValue="P/Z7LNrpS5ijSF2E50OsWb2qu470+pQ4DkgIeS5Bd/3Q86dAt01Zt59XVgAqlkKAyUoEIWh+Mgw6cVu1Tx+eLQ==" workbookSaltValue="v4KOtPWp4y/MiCtXjm3BO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alcChain>
</file>

<file path=xl/sharedStrings.xml><?xml version="1.0" encoding="utf-8"?>
<sst xmlns="http://schemas.openxmlformats.org/spreadsheetml/2006/main" count="235" uniqueCount="119">
  <si>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</si>
  <si>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</si>
  <si>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</si>
  <si>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</si>
  <si>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</si>
  <si>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</si>
  <si>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</si>
  <si>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</si>
  <si>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</si>
  <si>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</si>
  <si>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</si>
  <si>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</si>
  <si>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</si>
  <si>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</si>
  <si>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</si>
  <si>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</si>
  <si>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</si>
  <si>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</si>
  <si>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</si>
  <si>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</si>
  <si>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</si>
  <si>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</si>
  <si>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</si>
  <si>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</si>
  <si>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</si>
  <si>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</si>
  <si>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</si>
  <si>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</si>
  <si>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</si>
  <si>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</si>
  <si>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</si>
  <si>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</si>
  <si>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</si>
  <si>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</si>
  <si>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</si>
  <si>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</si>
  <si>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</si>
  <si>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</si>
  <si>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</si>
  <si>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</si>
  <si>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</si>
  <si>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</si>
  <si>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</si>
  <si>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</si>
  <si>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</si>
  <si>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</si>
  <si>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</si>
  <si>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</si>
  <si>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</si>
  <si>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</si>
  <si>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</si>
  <si>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</si>
  <si>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</si>
  <si>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</si>
  <si>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</si>
  <si>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</si>
  <si>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</si>
  <si>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</si>
  <si>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</si>
  <si>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</si>
  <si>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</si>
  <si>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</si>
  <si>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</si>
  <si>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</si>
  <si>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</si>
  <si>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</si>
  <si>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</si>
  <si>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</si>
  <si>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</si>
  <si>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</si>
  <si>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</si>
  <si>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</si>
  <si>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</si>
  <si>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</si>
  <si>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</si>
  <si>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</si>
  <si>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</si>
  <si>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</si>
  <si>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</si>
  <si>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</si>
  <si>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</si>
  <si>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</si>
  <si>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</si>
  <si>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</si>
  <si>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</si>
  <si>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</si>
  <si>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</si>
  <si>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</si>
  <si>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</si>
  <si>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</si>
  <si>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</si>
  <si>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</si>
  <si>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</si>
  <si>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</si>
  <si>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</si>
  <si>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</si>
  <si>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</si>
  <si>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</si>
  <si>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沖縄県　宮古島市</t>
  </si>
  <si>
    <t>法非適用</t>
  </si>
  <si>
    <t>下水道事業</t>
  </si>
  <si>
    <t>公共下水道</t>
  </si>
  <si>
    <t>Cc2</t>
  </si>
  <si>
    <t>非設置</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</si>
  <si>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</si>
  <si>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</si>
  <si>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</si>
  <si>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</si>
  <si>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</si>
  <si>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</si>
  <si>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</si>
  <si>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</si>
  <si>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</si>
  <si>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</si>
  <si>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</si>
  <si>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</si>
  <si>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類似団体と比較して、全体的に経営の健全性・効率性が悪く、その主な要因は事業費にみあった料金収入を確保できていないこと及び、水洗化率の低さにある。
経営改善のためには、し尿投入料金も含め適切な料金水準への改定が必要である。
令和2年度から公営企業会計へ移行することから、具体的な経営健全化対策を計画を図り、接続にかかる自己負担を抑えるため、補助制度を活用し、普及啓蒙活動をより強化し水洗化率の向上をはかること、企業債の見直し、より効率的な事業計画を進めることが必要となってくる。</t>
    <rPh sb="0" eb="2">
      <t>ルイジ</t>
    </rPh>
    <rPh sb="2" eb="4">
      <t>ダンタイ</t>
    </rPh>
    <rPh sb="5" eb="7">
      <t>ヒカク</t>
    </rPh>
    <rPh sb="10" eb="13">
      <t>ゼンタイテキ</t>
    </rPh>
    <rPh sb="14" eb="16">
      <t>ケイエイ</t>
    </rPh>
    <rPh sb="17" eb="20">
      <t>ケンゼンセイ</t>
    </rPh>
    <rPh sb="21" eb="24">
      <t>コウリツセイ</t>
    </rPh>
    <rPh sb="25" eb="26">
      <t>ワル</t>
    </rPh>
    <rPh sb="30" eb="31">
      <t>オモ</t>
    </rPh>
    <rPh sb="32" eb="34">
      <t>ヨウイン</t>
    </rPh>
    <rPh sb="35" eb="38">
      <t>ジギョウヒ</t>
    </rPh>
    <rPh sb="43" eb="45">
      <t>リョウキン</t>
    </rPh>
    <rPh sb="45" eb="47">
      <t>シュウニュウ</t>
    </rPh>
    <rPh sb="48" eb="50">
      <t>カクホ</t>
    </rPh>
    <rPh sb="58" eb="59">
      <t>オヨ</t>
    </rPh>
    <rPh sb="61" eb="64">
      <t>スイセンカ</t>
    </rPh>
    <rPh sb="64" eb="65">
      <t>リツ</t>
    </rPh>
    <rPh sb="66" eb="67">
      <t>ヒク</t>
    </rPh>
    <rPh sb="73" eb="75">
      <t>ケイエイ</t>
    </rPh>
    <rPh sb="75" eb="77">
      <t>カイゼン</t>
    </rPh>
    <rPh sb="84" eb="85">
      <t>ニョウ</t>
    </rPh>
    <rPh sb="85" eb="87">
      <t>トウニュウ</t>
    </rPh>
    <rPh sb="87" eb="89">
      <t>リョウキン</t>
    </rPh>
    <rPh sb="90" eb="91">
      <t>フク</t>
    </rPh>
    <rPh sb="92" eb="94">
      <t>テキセツ</t>
    </rPh>
    <rPh sb="95" eb="97">
      <t>リョウキン</t>
    </rPh>
    <rPh sb="97" eb="99">
      <t>スイジュン</t>
    </rPh>
    <rPh sb="101" eb="103">
      <t>カイテイ</t>
    </rPh>
    <rPh sb="104" eb="106">
      <t>ヒツヨウ</t>
    </rPh>
    <rPh sb="111" eb="113">
      <t>レイワ</t>
    </rPh>
    <rPh sb="114" eb="116">
      <t>ネンド</t>
    </rPh>
    <rPh sb="118" eb="120">
      <t>コウエイ</t>
    </rPh>
    <rPh sb="120" eb="122">
      <t>キギョウ</t>
    </rPh>
    <rPh sb="122" eb="124">
      <t>カイケイ</t>
    </rPh>
    <rPh sb="125" eb="127">
      <t>イコウ</t>
    </rPh>
    <rPh sb="134" eb="137">
      <t>グタイテキ</t>
    </rPh>
    <rPh sb="138" eb="140">
      <t>ケイエイ</t>
    </rPh>
    <rPh sb="140" eb="142">
      <t>ケンゼン</t>
    </rPh>
    <rPh sb="142" eb="143">
      <t>カ</t>
    </rPh>
    <rPh sb="143" eb="145">
      <t>タイサク</t>
    </rPh>
    <rPh sb="146" eb="148">
      <t>ケイカク</t>
    </rPh>
    <rPh sb="149" eb="150">
      <t>ハカ</t>
    </rPh>
    <phoneticPr fontId="16"/>
  </si>
  <si>
    <t>③管渠改善率
 共用開始が平成9年で23年経過しており、処理場は一部老朽化が著しく、更新事業を実施中。
管渠の耐用年数50年からすると現段階では管渠更新の必要性は低い。</t>
    <phoneticPr fontId="4"/>
  </si>
  <si>
    <r>
      <t xml:space="preserve">①収益的収支比率
 </t>
    </r>
    <r>
      <rPr>
        <u/>
        <sz val="11"/>
        <color rgb="FFFF0000"/>
        <rFont val="ＭＳ Ｐ明朝"/>
        <family val="1"/>
        <charset val="128"/>
      </rPr>
      <t>全年度</t>
    </r>
    <r>
      <rPr>
        <sz val="11"/>
        <color theme="1"/>
        <rFont val="ＭＳ Ｐ明朝"/>
        <family val="1"/>
        <charset val="128"/>
      </rPr>
      <t>と比較して若干減となっており総収益についても料金収入は、前年度より減収した。
　令和元年度の総収益に占める割合は、料金収入約51.02%、他会計繰入金48.75%、その他0.23%と他会計繰入金は前年度より減少したものの、依然他会計繰入金の依存度が高い状況となっている。
④企業債残高対事業規模比率
 類似団体平均値に比べ高い数値にあり今後、水洗化率の向上、施設の効率的な整備計画を行い、企業債の適正な管理計画を行うことが重要となってくる。
⑤経費回収率
 過去５年間の推移は、改善の方向にありますが、依然100％満たない数値となっているため今後、料金改定の検討が必要。
⑥汚水処理原価
 類似団体平均値、過去の数値と比べ高い数値にありその要因として維持管理費が増となっている。今後、接続率の向上、さらに維持管理等を効率的に取組む必要がある。
⑦施設利用率
 過去5年間の推移は、増加傾向となっている。要因として建設ラッシュ等の影響が考えられる。現在水処理施設増設工事を進めており今後、さらに接続促進の強化に取り組んでいく必要がある。
⑧水洗化率
 水洗化率はやや伸びてきてるものの、類似団体平均を下回っており、過去5年間と比較しても依然低い数値となっている。
接続に係る自己負担が重いことから接続率が伸び悩んでおり、補助制度を活用し接続率向上を図る。</t>
    </r>
    <rPh sb="20" eb="21">
      <t>ゲン</t>
    </rPh>
    <rPh sb="41" eb="44">
      <t>ゼンネンド</t>
    </rPh>
    <rPh sb="46" eb="48">
      <t>ゲンシュウ</t>
    </rPh>
    <rPh sb="53" eb="55">
      <t>レイワ</t>
    </rPh>
    <rPh sb="55" eb="56">
      <t>ガン</t>
    </rPh>
    <rPh sb="104" eb="105">
      <t>タ</t>
    </rPh>
    <rPh sb="105" eb="107">
      <t>カイケイ</t>
    </rPh>
    <rPh sb="107" eb="110">
      <t>クリイレキン</t>
    </rPh>
    <rPh sb="111" eb="114">
      <t>ゼンネンド</t>
    </rPh>
    <rPh sb="116" eb="118">
      <t>ゲンショウ</t>
    </rPh>
    <rPh sb="324" eb="325">
      <t>タカ</t>
    </rPh>
    <rPh sb="326" eb="328">
      <t>スウチ</t>
    </rPh>
    <rPh sb="333" eb="335">
      <t>ヨウイン</t>
    </rPh>
    <rPh sb="338" eb="340">
      <t>イジ</t>
    </rPh>
    <rPh sb="340" eb="343">
      <t>カンリヒ</t>
    </rPh>
    <rPh sb="344" eb="345">
      <t>ゾウ</t>
    </rPh>
    <rPh sb="352" eb="354">
      <t>コンゴ</t>
    </rPh>
    <rPh sb="355" eb="357">
      <t>セツゾク</t>
    </rPh>
    <rPh sb="357" eb="358">
      <t>リツ</t>
    </rPh>
    <rPh sb="359" eb="361">
      <t>コウジョウ</t>
    </rPh>
    <rPh sb="399" eb="401">
      <t>スイイ</t>
    </rPh>
    <rPh sb="403" eb="405">
      <t>ゾウカ</t>
    </rPh>
    <rPh sb="405" eb="407">
      <t>ケイコウ</t>
    </rPh>
    <rPh sb="419" eb="421">
      <t>ケンセツ</t>
    </rPh>
    <rPh sb="425" eb="426">
      <t>トウ</t>
    </rPh>
    <rPh sb="427" eb="429">
      <t>エイキョウ</t>
    </rPh>
    <rPh sb="436" eb="438">
      <t>ゲンザイ</t>
    </rPh>
    <rPh sb="438" eb="439">
      <t>ミズ</t>
    </rPh>
    <rPh sb="439" eb="441">
      <t>ショリ</t>
    </rPh>
    <rPh sb="441" eb="443">
      <t>シセツ</t>
    </rPh>
    <rPh sb="443" eb="445">
      <t>ゾウセツ</t>
    </rPh>
    <rPh sb="445" eb="447">
      <t>コウジ</t>
    </rPh>
    <rPh sb="448" eb="449">
      <t>スス</t>
    </rPh>
    <rPh sb="488" eb="491">
      <t>スイセンカ</t>
    </rPh>
    <rPh sb="491" eb="492">
      <t>リツ</t>
    </rPh>
    <rPh sb="495" eb="496">
      <t>ノ</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</si>
</sst>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1"/>
      <name val="ＭＳ Ｐ明朝"/>
      <family val="1"/>
      <charset val="128"/>
    </font>
    <font>
      <sz val="6"/>
      <name val="游ゴシック"/>
      <family val="2"/>
      <charset val="128"/>
      <scheme val="minor"/>
    </font>
    <font>
      <u/>
      <sz val="11"/>
      <color rgb="FFFF0000"/>
      <name val="ＭＳ Ｐ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vertical="top" wrapText="1"/>
      <protection locked="0"/>
    </xf>
    <xf numFmtId="0" fontId="15" fillId="0" borderId="0" xfId="0" applyFont="1" applyBorder="1" applyAlignment="1" applyProtection="1">
      <alignment vertical="top" wrapText="1"/>
      <protection locked="0"/>
    </xf>
    <xf numFmtId="0" fontId="15" fillId="0" borderId="7" xfId="0" applyFont="1" applyBorder="1" applyAlignment="1" applyProtection="1">
      <alignment vertical="top" wrapText="1"/>
      <protection locked="0"/>
    </xf>
    <xf numFmtId="0" fontId="15" fillId="0" borderId="8" xfId="0" applyFont="1" applyBorder="1" applyAlignment="1" applyProtection="1">
      <alignment vertical="top" wrapText="1"/>
      <protection locked="0"/>
    </xf>
    <xf numFmtId="0" fontId="15" fillId="0" borderId="1" xfId="0" applyFont="1" applyBorder="1" applyAlignment="1" applyProtection="1">
      <alignment vertical="top" wrapText="1"/>
      <protection locked="0"/>
    </xf>
    <xf numFmtId="0" fontId="15" fillId="0" borderId="9" xfId="0" applyFont="1" applyBorder="1" applyAlignment="1" applyProtection="1">
      <alignmen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3.1</c:v>
                </c:pt>
                <c:pt idx="1">
                  <c:v>2.5299999999999998</c:v>
                </c:pt>
                <c:pt idx="2">
                  <c:v>2.5299999999999998</c:v>
                </c:pt>
                <c:pt idx="3">
                  <c:v>2.5299999999999998</c:v>
                </c:pt>
                <c:pt idx="4">
                  <c:v>2.44</c:v>
                </c:pt>
              </c:numCache>
            </c:numRef>
          </c:val>
          <c:extLst>
            <c:ext xmlns:c16="http://schemas.microsoft.com/office/drawing/2014/chart" uri="{C3380CC4-5D6E-409C-BE32-E72D297353CC}">
              <c16:uniqueId val="{00000000-2EEE-4C33-92F6-BB5F2807AED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0.15</c:v>
                </c:pt>
                <c:pt idx="2">
                  <c:v>0.16</c:v>
                </c:pt>
                <c:pt idx="3">
                  <c:v>0.13</c:v>
                </c:pt>
                <c:pt idx="4">
                  <c:v>0.15</c:v>
                </c:pt>
              </c:numCache>
            </c:numRef>
          </c:val>
          <c:smooth val="0"/>
          <c:extLst>
            <c:ext xmlns:c16="http://schemas.microsoft.com/office/drawing/2014/chart" uri="{C3380CC4-5D6E-409C-BE32-E72D297353CC}">
              <c16:uniqueId val="{00000001-2EEE-4C33-92F6-BB5F2807AED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54.89</c:v>
                </c:pt>
                <c:pt idx="1">
                  <c:v>53.66</c:v>
                </c:pt>
                <c:pt idx="2">
                  <c:v>53.66</c:v>
                </c:pt>
                <c:pt idx="3">
                  <c:v>56.39</c:v>
                </c:pt>
                <c:pt idx="4">
                  <c:v>56.75</c:v>
                </c:pt>
              </c:numCache>
            </c:numRef>
          </c:val>
          <c:extLst>
            <c:ext xmlns:c16="http://schemas.microsoft.com/office/drawing/2014/chart" uri="{C3380CC4-5D6E-409C-BE32-E72D297353CC}">
              <c16:uniqueId val="{00000000-AF71-4B76-ACA5-DFE13C4A6759}"/>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54.67</c:v>
                </c:pt>
                <c:pt idx="1">
                  <c:v>53.51</c:v>
                </c:pt>
                <c:pt idx="2">
                  <c:v>53.5</c:v>
                </c:pt>
                <c:pt idx="3">
                  <c:v>52.58</c:v>
                </c:pt>
                <c:pt idx="4">
                  <c:v>50.94</c:v>
                </c:pt>
              </c:numCache>
            </c:numRef>
          </c:val>
          <c:smooth val="0"/>
          <c:extLst>
            <c:ext xmlns:c16="http://schemas.microsoft.com/office/drawing/2014/chart" uri="{C3380CC4-5D6E-409C-BE32-E72D297353CC}">
              <c16:uniqueId val="{00000001-AF71-4B76-ACA5-DFE13C4A6759}"/>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72.75</c:v>
                </c:pt>
                <c:pt idx="1">
                  <c:v>74.02</c:v>
                </c:pt>
                <c:pt idx="2">
                  <c:v>73.489999999999995</c:v>
                </c:pt>
                <c:pt idx="3">
                  <c:v>76.72</c:v>
                </c:pt>
                <c:pt idx="4">
                  <c:v>78.23</c:v>
                </c:pt>
              </c:numCache>
            </c:numRef>
          </c:val>
          <c:extLst>
            <c:ext xmlns:c16="http://schemas.microsoft.com/office/drawing/2014/chart" uri="{C3380CC4-5D6E-409C-BE32-E72D297353CC}">
              <c16:uniqueId val="{00000000-757C-4EFB-9B97-57DE1FEEBCFF}"/>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c:v>
                </c:pt>
                <c:pt idx="1">
                  <c:v>83.91</c:v>
                </c:pt>
                <c:pt idx="2">
                  <c:v>83.51</c:v>
                </c:pt>
                <c:pt idx="3">
                  <c:v>83.02</c:v>
                </c:pt>
                <c:pt idx="4">
                  <c:v>82.55</c:v>
                </c:pt>
              </c:numCache>
            </c:numRef>
          </c:val>
          <c:smooth val="0"/>
          <c:extLst>
            <c:ext xmlns:c16="http://schemas.microsoft.com/office/drawing/2014/chart" uri="{C3380CC4-5D6E-409C-BE32-E72D297353CC}">
              <c16:uniqueId val="{00000001-757C-4EFB-9B97-57DE1FEEBCFF}"/>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46.26</c:v>
                </c:pt>
                <c:pt idx="1">
                  <c:v>48.71</c:v>
                </c:pt>
                <c:pt idx="2">
                  <c:v>52.83</c:v>
                </c:pt>
                <c:pt idx="3">
                  <c:v>59.03</c:v>
                </c:pt>
                <c:pt idx="4">
                  <c:v>53.41</c:v>
                </c:pt>
              </c:numCache>
            </c:numRef>
          </c:val>
          <c:extLst>
            <c:ext xmlns:c16="http://schemas.microsoft.com/office/drawing/2014/chart" uri="{C3380CC4-5D6E-409C-BE32-E72D297353CC}">
              <c16:uniqueId val="{00000000-23EC-4592-BF88-319832F7DB7E}"/>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3EC-4592-BF88-319832F7DB7E}"/>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FAF-482B-B185-D0946339CCAE}"/>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FAF-482B-B185-D0946339CCAE}"/>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EED-4F58-B3DE-C60544F07F27}"/>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EED-4F58-B3DE-C60544F07F27}"/>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598-4621-81A5-332995A0FE03}"/>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598-4621-81A5-332995A0FE03}"/>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28F-4AB1-81B8-464F230862EB}"/>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28F-4AB1-81B8-464F230862EB}"/>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2182.17</c:v>
                </c:pt>
                <c:pt idx="1">
                  <c:v>1836.99</c:v>
                </c:pt>
                <c:pt idx="2">
                  <c:v>1417.12</c:v>
                </c:pt>
                <c:pt idx="3">
                  <c:v>1889.13</c:v>
                </c:pt>
                <c:pt idx="4">
                  <c:v>2121.98</c:v>
                </c:pt>
              </c:numCache>
            </c:numRef>
          </c:val>
          <c:extLst>
            <c:ext xmlns:c16="http://schemas.microsoft.com/office/drawing/2014/chart" uri="{C3380CC4-5D6E-409C-BE32-E72D297353CC}">
              <c16:uniqueId val="{00000000-43A1-482F-A0AB-D2827462CE4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1118.56</c:v>
                </c:pt>
                <c:pt idx="1">
                  <c:v>1111.31</c:v>
                </c:pt>
                <c:pt idx="2">
                  <c:v>966.33</c:v>
                </c:pt>
                <c:pt idx="3">
                  <c:v>958.81</c:v>
                </c:pt>
                <c:pt idx="4">
                  <c:v>1001.3</c:v>
                </c:pt>
              </c:numCache>
            </c:numRef>
          </c:val>
          <c:smooth val="0"/>
          <c:extLst>
            <c:ext xmlns:c16="http://schemas.microsoft.com/office/drawing/2014/chart" uri="{C3380CC4-5D6E-409C-BE32-E72D297353CC}">
              <c16:uniqueId val="{00000001-43A1-482F-A0AB-D2827462CE4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47.2</c:v>
                </c:pt>
                <c:pt idx="1">
                  <c:v>44.92</c:v>
                </c:pt>
                <c:pt idx="2">
                  <c:v>76.86</c:v>
                </c:pt>
                <c:pt idx="3">
                  <c:v>56.54</c:v>
                </c:pt>
                <c:pt idx="4">
                  <c:v>62.76</c:v>
                </c:pt>
              </c:numCache>
            </c:numRef>
          </c:val>
          <c:extLst>
            <c:ext xmlns:c16="http://schemas.microsoft.com/office/drawing/2014/chart" uri="{C3380CC4-5D6E-409C-BE32-E72D297353CC}">
              <c16:uniqueId val="{00000000-2DBA-4002-B783-4C8EFA8E0AE1}"/>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72.33</c:v>
                </c:pt>
                <c:pt idx="1">
                  <c:v>75.540000000000006</c:v>
                </c:pt>
                <c:pt idx="2">
                  <c:v>81.739999999999995</c:v>
                </c:pt>
                <c:pt idx="3">
                  <c:v>82.88</c:v>
                </c:pt>
                <c:pt idx="4">
                  <c:v>81.88</c:v>
                </c:pt>
              </c:numCache>
            </c:numRef>
          </c:val>
          <c:smooth val="0"/>
          <c:extLst>
            <c:ext xmlns:c16="http://schemas.microsoft.com/office/drawing/2014/chart" uri="{C3380CC4-5D6E-409C-BE32-E72D297353CC}">
              <c16:uniqueId val="{00000001-2DBA-4002-B783-4C8EFA8E0AE1}"/>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243.75</c:v>
                </c:pt>
                <c:pt idx="1">
                  <c:v>256.52</c:v>
                </c:pt>
                <c:pt idx="2">
                  <c:v>150</c:v>
                </c:pt>
                <c:pt idx="3">
                  <c:v>204.97</c:v>
                </c:pt>
                <c:pt idx="4">
                  <c:v>155.97</c:v>
                </c:pt>
              </c:numCache>
            </c:numRef>
          </c:val>
          <c:extLst>
            <c:ext xmlns:c16="http://schemas.microsoft.com/office/drawing/2014/chart" uri="{C3380CC4-5D6E-409C-BE32-E72D297353CC}">
              <c16:uniqueId val="{00000000-47B7-4E3E-A0C4-95E45190FEC8}"/>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215.28</c:v>
                </c:pt>
                <c:pt idx="1">
                  <c:v>207.96</c:v>
                </c:pt>
                <c:pt idx="2">
                  <c:v>194.31</c:v>
                </c:pt>
                <c:pt idx="3">
                  <c:v>190.99</c:v>
                </c:pt>
                <c:pt idx="4">
                  <c:v>187.55</c:v>
                </c:pt>
              </c:numCache>
            </c:numRef>
          </c:val>
          <c:smooth val="0"/>
          <c:extLst>
            <c:ext xmlns:c16="http://schemas.microsoft.com/office/drawing/2014/chart" uri="{C3380CC4-5D6E-409C-BE32-E72D297353CC}">
              <c16:uniqueId val="{00000001-47B7-4E3E-A0C4-95E45190FEC8}"/>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N61" zoomScale="120" zoomScaleNormal="120" workbookViewId="0">
      <selection activeCell="BL14" sqref="BL14:BZ1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沖縄県　宮古島市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Cc2</v>
      </c>
      <c r="X8" s="49"/>
      <c r="Y8" s="49"/>
      <c r="Z8" s="49"/>
      <c r="AA8" s="49"/>
      <c r="AB8" s="49"/>
      <c r="AC8" s="49"/>
      <c r="AD8" s="50" t="str">
        <f>データ!$M$6</f>
        <v>非設置</v>
      </c>
      <c r="AE8" s="50"/>
      <c r="AF8" s="50"/>
      <c r="AG8" s="50"/>
      <c r="AH8" s="50"/>
      <c r="AI8" s="50"/>
      <c r="AJ8" s="50"/>
      <c r="AK8" s="3"/>
      <c r="AL8" s="51">
        <f>データ!S6</f>
        <v>55434</v>
      </c>
      <c r="AM8" s="51"/>
      <c r="AN8" s="51"/>
      <c r="AO8" s="51"/>
      <c r="AP8" s="51"/>
      <c r="AQ8" s="51"/>
      <c r="AR8" s="51"/>
      <c r="AS8" s="51"/>
      <c r="AT8" s="46">
        <f>データ!T6</f>
        <v>204.27</v>
      </c>
      <c r="AU8" s="46"/>
      <c r="AV8" s="46"/>
      <c r="AW8" s="46"/>
      <c r="AX8" s="46"/>
      <c r="AY8" s="46"/>
      <c r="AZ8" s="46"/>
      <c r="BA8" s="46"/>
      <c r="BB8" s="46">
        <f>データ!U6</f>
        <v>271.38</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f>データ!N6</f>
        <v>1.6</v>
      </c>
      <c r="C10" s="46"/>
      <c r="D10" s="46"/>
      <c r="E10" s="46"/>
      <c r="F10" s="46"/>
      <c r="G10" s="46"/>
      <c r="H10" s="46"/>
      <c r="I10" s="46" t="str">
        <f>データ!O6</f>
        <v>該当数値なし</v>
      </c>
      <c r="J10" s="46"/>
      <c r="K10" s="46"/>
      <c r="L10" s="46"/>
      <c r="M10" s="46"/>
      <c r="N10" s="46"/>
      <c r="O10" s="46"/>
      <c r="P10" s="46">
        <f>データ!P6</f>
        <v>15.97</v>
      </c>
      <c r="Q10" s="46"/>
      <c r="R10" s="46"/>
      <c r="S10" s="46"/>
      <c r="T10" s="46"/>
      <c r="U10" s="46"/>
      <c r="V10" s="46"/>
      <c r="W10" s="46">
        <f>データ!Q6</f>
        <v>136.35</v>
      </c>
      <c r="X10" s="46"/>
      <c r="Y10" s="46"/>
      <c r="Z10" s="46"/>
      <c r="AA10" s="46"/>
      <c r="AB10" s="46"/>
      <c r="AC10" s="46"/>
      <c r="AD10" s="51">
        <f>データ!R6</f>
        <v>1436</v>
      </c>
      <c r="AE10" s="51"/>
      <c r="AF10" s="51"/>
      <c r="AG10" s="51"/>
      <c r="AH10" s="51"/>
      <c r="AI10" s="51"/>
      <c r="AJ10" s="51"/>
      <c r="AK10" s="2"/>
      <c r="AL10" s="51">
        <f>データ!V6</f>
        <v>8791</v>
      </c>
      <c r="AM10" s="51"/>
      <c r="AN10" s="51"/>
      <c r="AO10" s="51"/>
      <c r="AP10" s="51"/>
      <c r="AQ10" s="51"/>
      <c r="AR10" s="51"/>
      <c r="AS10" s="51"/>
      <c r="AT10" s="46">
        <f>データ!W6</f>
        <v>1.88</v>
      </c>
      <c r="AU10" s="46"/>
      <c r="AV10" s="46"/>
      <c r="AW10" s="46"/>
      <c r="AX10" s="46"/>
      <c r="AY10" s="46"/>
      <c r="AZ10" s="46"/>
      <c r="BA10" s="46"/>
      <c r="BB10" s="46">
        <f>データ!X6</f>
        <v>4676.0600000000004</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6" t="s">
        <v>118</v>
      </c>
      <c r="BM16" s="77"/>
      <c r="BN16" s="77"/>
      <c r="BO16" s="77"/>
      <c r="BP16" s="77"/>
      <c r="BQ16" s="77"/>
      <c r="BR16" s="77"/>
      <c r="BS16" s="77"/>
      <c r="BT16" s="77"/>
      <c r="BU16" s="77"/>
      <c r="BV16" s="77"/>
      <c r="BW16" s="77"/>
      <c r="BX16" s="77"/>
      <c r="BY16" s="77"/>
      <c r="BZ16" s="7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6"/>
      <c r="BM17" s="77"/>
      <c r="BN17" s="77"/>
      <c r="BO17" s="77"/>
      <c r="BP17" s="77"/>
      <c r="BQ17" s="77"/>
      <c r="BR17" s="77"/>
      <c r="BS17" s="77"/>
      <c r="BT17" s="77"/>
      <c r="BU17" s="77"/>
      <c r="BV17" s="77"/>
      <c r="BW17" s="77"/>
      <c r="BX17" s="77"/>
      <c r="BY17" s="77"/>
      <c r="BZ17" s="7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6"/>
      <c r="BM18" s="77"/>
      <c r="BN18" s="77"/>
      <c r="BO18" s="77"/>
      <c r="BP18" s="77"/>
      <c r="BQ18" s="77"/>
      <c r="BR18" s="77"/>
      <c r="BS18" s="77"/>
      <c r="BT18" s="77"/>
      <c r="BU18" s="77"/>
      <c r="BV18" s="77"/>
      <c r="BW18" s="77"/>
      <c r="BX18" s="77"/>
      <c r="BY18" s="77"/>
      <c r="BZ18" s="7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6"/>
      <c r="BM19" s="77"/>
      <c r="BN19" s="77"/>
      <c r="BO19" s="77"/>
      <c r="BP19" s="77"/>
      <c r="BQ19" s="77"/>
      <c r="BR19" s="77"/>
      <c r="BS19" s="77"/>
      <c r="BT19" s="77"/>
      <c r="BU19" s="77"/>
      <c r="BV19" s="77"/>
      <c r="BW19" s="77"/>
      <c r="BX19" s="77"/>
      <c r="BY19" s="77"/>
      <c r="BZ19" s="7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6"/>
      <c r="BM20" s="77"/>
      <c r="BN20" s="77"/>
      <c r="BO20" s="77"/>
      <c r="BP20" s="77"/>
      <c r="BQ20" s="77"/>
      <c r="BR20" s="77"/>
      <c r="BS20" s="77"/>
      <c r="BT20" s="77"/>
      <c r="BU20" s="77"/>
      <c r="BV20" s="77"/>
      <c r="BW20" s="77"/>
      <c r="BX20" s="77"/>
      <c r="BY20" s="77"/>
      <c r="BZ20" s="7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6"/>
      <c r="BM21" s="77"/>
      <c r="BN21" s="77"/>
      <c r="BO21" s="77"/>
      <c r="BP21" s="77"/>
      <c r="BQ21" s="77"/>
      <c r="BR21" s="77"/>
      <c r="BS21" s="77"/>
      <c r="BT21" s="77"/>
      <c r="BU21" s="77"/>
      <c r="BV21" s="77"/>
      <c r="BW21" s="77"/>
      <c r="BX21" s="77"/>
      <c r="BY21" s="77"/>
      <c r="BZ21" s="7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6"/>
      <c r="BM22" s="77"/>
      <c r="BN22" s="77"/>
      <c r="BO22" s="77"/>
      <c r="BP22" s="77"/>
      <c r="BQ22" s="77"/>
      <c r="BR22" s="77"/>
      <c r="BS22" s="77"/>
      <c r="BT22" s="77"/>
      <c r="BU22" s="77"/>
      <c r="BV22" s="77"/>
      <c r="BW22" s="77"/>
      <c r="BX22" s="77"/>
      <c r="BY22" s="77"/>
      <c r="BZ22" s="7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6"/>
      <c r="BM23" s="77"/>
      <c r="BN23" s="77"/>
      <c r="BO23" s="77"/>
      <c r="BP23" s="77"/>
      <c r="BQ23" s="77"/>
      <c r="BR23" s="77"/>
      <c r="BS23" s="77"/>
      <c r="BT23" s="77"/>
      <c r="BU23" s="77"/>
      <c r="BV23" s="77"/>
      <c r="BW23" s="77"/>
      <c r="BX23" s="77"/>
      <c r="BY23" s="77"/>
      <c r="BZ23" s="7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6"/>
      <c r="BM24" s="77"/>
      <c r="BN24" s="77"/>
      <c r="BO24" s="77"/>
      <c r="BP24" s="77"/>
      <c r="BQ24" s="77"/>
      <c r="BR24" s="77"/>
      <c r="BS24" s="77"/>
      <c r="BT24" s="77"/>
      <c r="BU24" s="77"/>
      <c r="BV24" s="77"/>
      <c r="BW24" s="77"/>
      <c r="BX24" s="77"/>
      <c r="BY24" s="77"/>
      <c r="BZ24" s="7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6"/>
      <c r="BM25" s="77"/>
      <c r="BN25" s="77"/>
      <c r="BO25" s="77"/>
      <c r="BP25" s="77"/>
      <c r="BQ25" s="77"/>
      <c r="BR25" s="77"/>
      <c r="BS25" s="77"/>
      <c r="BT25" s="77"/>
      <c r="BU25" s="77"/>
      <c r="BV25" s="77"/>
      <c r="BW25" s="77"/>
      <c r="BX25" s="77"/>
      <c r="BY25" s="77"/>
      <c r="BZ25" s="7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6"/>
      <c r="BM26" s="77"/>
      <c r="BN26" s="77"/>
      <c r="BO26" s="77"/>
      <c r="BP26" s="77"/>
      <c r="BQ26" s="77"/>
      <c r="BR26" s="77"/>
      <c r="BS26" s="77"/>
      <c r="BT26" s="77"/>
      <c r="BU26" s="77"/>
      <c r="BV26" s="77"/>
      <c r="BW26" s="77"/>
      <c r="BX26" s="77"/>
      <c r="BY26" s="77"/>
      <c r="BZ26" s="7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6"/>
      <c r="BM27" s="77"/>
      <c r="BN27" s="77"/>
      <c r="BO27" s="77"/>
      <c r="BP27" s="77"/>
      <c r="BQ27" s="77"/>
      <c r="BR27" s="77"/>
      <c r="BS27" s="77"/>
      <c r="BT27" s="77"/>
      <c r="BU27" s="77"/>
      <c r="BV27" s="77"/>
      <c r="BW27" s="77"/>
      <c r="BX27" s="77"/>
      <c r="BY27" s="77"/>
      <c r="BZ27" s="7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6"/>
      <c r="BM28" s="77"/>
      <c r="BN28" s="77"/>
      <c r="BO28" s="77"/>
      <c r="BP28" s="77"/>
      <c r="BQ28" s="77"/>
      <c r="BR28" s="77"/>
      <c r="BS28" s="77"/>
      <c r="BT28" s="77"/>
      <c r="BU28" s="77"/>
      <c r="BV28" s="77"/>
      <c r="BW28" s="77"/>
      <c r="BX28" s="77"/>
      <c r="BY28" s="77"/>
      <c r="BZ28" s="7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6"/>
      <c r="BM29" s="77"/>
      <c r="BN29" s="77"/>
      <c r="BO29" s="77"/>
      <c r="BP29" s="77"/>
      <c r="BQ29" s="77"/>
      <c r="BR29" s="77"/>
      <c r="BS29" s="77"/>
      <c r="BT29" s="77"/>
      <c r="BU29" s="77"/>
      <c r="BV29" s="77"/>
      <c r="BW29" s="77"/>
      <c r="BX29" s="77"/>
      <c r="BY29" s="77"/>
      <c r="BZ29" s="7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6"/>
      <c r="BM30" s="77"/>
      <c r="BN30" s="77"/>
      <c r="BO30" s="77"/>
      <c r="BP30" s="77"/>
      <c r="BQ30" s="77"/>
      <c r="BR30" s="77"/>
      <c r="BS30" s="77"/>
      <c r="BT30" s="77"/>
      <c r="BU30" s="77"/>
      <c r="BV30" s="77"/>
      <c r="BW30" s="77"/>
      <c r="BX30" s="77"/>
      <c r="BY30" s="77"/>
      <c r="BZ30" s="7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6"/>
      <c r="BM31" s="77"/>
      <c r="BN31" s="77"/>
      <c r="BO31" s="77"/>
      <c r="BP31" s="77"/>
      <c r="BQ31" s="77"/>
      <c r="BR31" s="77"/>
      <c r="BS31" s="77"/>
      <c r="BT31" s="77"/>
      <c r="BU31" s="77"/>
      <c r="BV31" s="77"/>
      <c r="BW31" s="77"/>
      <c r="BX31" s="77"/>
      <c r="BY31" s="77"/>
      <c r="BZ31" s="7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6"/>
      <c r="BM32" s="77"/>
      <c r="BN32" s="77"/>
      <c r="BO32" s="77"/>
      <c r="BP32" s="77"/>
      <c r="BQ32" s="77"/>
      <c r="BR32" s="77"/>
      <c r="BS32" s="77"/>
      <c r="BT32" s="77"/>
      <c r="BU32" s="77"/>
      <c r="BV32" s="77"/>
      <c r="BW32" s="77"/>
      <c r="BX32" s="77"/>
      <c r="BY32" s="77"/>
      <c r="BZ32" s="7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6"/>
      <c r="BM33" s="77"/>
      <c r="BN33" s="77"/>
      <c r="BO33" s="77"/>
      <c r="BP33" s="77"/>
      <c r="BQ33" s="77"/>
      <c r="BR33" s="77"/>
      <c r="BS33" s="77"/>
      <c r="BT33" s="77"/>
      <c r="BU33" s="77"/>
      <c r="BV33" s="77"/>
      <c r="BW33" s="77"/>
      <c r="BX33" s="77"/>
      <c r="BY33" s="77"/>
      <c r="BZ33" s="78"/>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6"/>
      <c r="BM34" s="77"/>
      <c r="BN34" s="77"/>
      <c r="BO34" s="77"/>
      <c r="BP34" s="77"/>
      <c r="BQ34" s="77"/>
      <c r="BR34" s="77"/>
      <c r="BS34" s="77"/>
      <c r="BT34" s="77"/>
      <c r="BU34" s="77"/>
      <c r="BV34" s="77"/>
      <c r="BW34" s="77"/>
      <c r="BX34" s="77"/>
      <c r="BY34" s="77"/>
      <c r="BZ34" s="78"/>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6"/>
      <c r="BM35" s="77"/>
      <c r="BN35" s="77"/>
      <c r="BO35" s="77"/>
      <c r="BP35" s="77"/>
      <c r="BQ35" s="77"/>
      <c r="BR35" s="77"/>
      <c r="BS35" s="77"/>
      <c r="BT35" s="77"/>
      <c r="BU35" s="77"/>
      <c r="BV35" s="77"/>
      <c r="BW35" s="77"/>
      <c r="BX35" s="77"/>
      <c r="BY35" s="77"/>
      <c r="BZ35" s="78"/>
    </row>
    <row r="36" spans="1:78" ht="28.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6"/>
      <c r="BM36" s="77"/>
      <c r="BN36" s="77"/>
      <c r="BO36" s="77"/>
      <c r="BP36" s="77"/>
      <c r="BQ36" s="77"/>
      <c r="BR36" s="77"/>
      <c r="BS36" s="77"/>
      <c r="BT36" s="77"/>
      <c r="BU36" s="77"/>
      <c r="BV36" s="77"/>
      <c r="BW36" s="77"/>
      <c r="BX36" s="77"/>
      <c r="BY36" s="77"/>
      <c r="BZ36" s="7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6"/>
      <c r="BM37" s="77"/>
      <c r="BN37" s="77"/>
      <c r="BO37" s="77"/>
      <c r="BP37" s="77"/>
      <c r="BQ37" s="77"/>
      <c r="BR37" s="77"/>
      <c r="BS37" s="77"/>
      <c r="BT37" s="77"/>
      <c r="BU37" s="77"/>
      <c r="BV37" s="77"/>
      <c r="BW37" s="77"/>
      <c r="BX37" s="77"/>
      <c r="BY37" s="77"/>
      <c r="BZ37" s="7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6"/>
      <c r="BM38" s="77"/>
      <c r="BN38" s="77"/>
      <c r="BO38" s="77"/>
      <c r="BP38" s="77"/>
      <c r="BQ38" s="77"/>
      <c r="BR38" s="77"/>
      <c r="BS38" s="77"/>
      <c r="BT38" s="77"/>
      <c r="BU38" s="77"/>
      <c r="BV38" s="77"/>
      <c r="BW38" s="77"/>
      <c r="BX38" s="77"/>
      <c r="BY38" s="77"/>
      <c r="BZ38" s="7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6"/>
      <c r="BM39" s="77"/>
      <c r="BN39" s="77"/>
      <c r="BO39" s="77"/>
      <c r="BP39" s="77"/>
      <c r="BQ39" s="77"/>
      <c r="BR39" s="77"/>
      <c r="BS39" s="77"/>
      <c r="BT39" s="77"/>
      <c r="BU39" s="77"/>
      <c r="BV39" s="77"/>
      <c r="BW39" s="77"/>
      <c r="BX39" s="77"/>
      <c r="BY39" s="77"/>
      <c r="BZ39" s="7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6"/>
      <c r="BM40" s="77"/>
      <c r="BN40" s="77"/>
      <c r="BO40" s="77"/>
      <c r="BP40" s="77"/>
      <c r="BQ40" s="77"/>
      <c r="BR40" s="77"/>
      <c r="BS40" s="77"/>
      <c r="BT40" s="77"/>
      <c r="BU40" s="77"/>
      <c r="BV40" s="77"/>
      <c r="BW40" s="77"/>
      <c r="BX40" s="77"/>
      <c r="BY40" s="77"/>
      <c r="BZ40" s="7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6"/>
      <c r="BM41" s="77"/>
      <c r="BN41" s="77"/>
      <c r="BO41" s="77"/>
      <c r="BP41" s="77"/>
      <c r="BQ41" s="77"/>
      <c r="BR41" s="77"/>
      <c r="BS41" s="77"/>
      <c r="BT41" s="77"/>
      <c r="BU41" s="77"/>
      <c r="BV41" s="77"/>
      <c r="BW41" s="77"/>
      <c r="BX41" s="77"/>
      <c r="BY41" s="77"/>
      <c r="BZ41" s="7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6"/>
      <c r="BM42" s="77"/>
      <c r="BN42" s="77"/>
      <c r="BO42" s="77"/>
      <c r="BP42" s="77"/>
      <c r="BQ42" s="77"/>
      <c r="BR42" s="77"/>
      <c r="BS42" s="77"/>
      <c r="BT42" s="77"/>
      <c r="BU42" s="77"/>
      <c r="BV42" s="77"/>
      <c r="BW42" s="77"/>
      <c r="BX42" s="77"/>
      <c r="BY42" s="77"/>
      <c r="BZ42" s="78"/>
    </row>
    <row r="43" spans="1:78" ht="1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6"/>
      <c r="BM43" s="77"/>
      <c r="BN43" s="77"/>
      <c r="BO43" s="77"/>
      <c r="BP43" s="77"/>
      <c r="BQ43" s="77"/>
      <c r="BR43" s="77"/>
      <c r="BS43" s="77"/>
      <c r="BT43" s="77"/>
      <c r="BU43" s="77"/>
      <c r="BV43" s="77"/>
      <c r="BW43" s="77"/>
      <c r="BX43" s="77"/>
      <c r="BY43" s="77"/>
      <c r="BZ43" s="78"/>
    </row>
    <row r="44" spans="1:78" ht="26.2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117</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116</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7.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9.7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【682.51】</v>
      </c>
      <c r="I86" s="26" t="str">
        <f>データ!CA6</f>
        <v>【100.34】</v>
      </c>
      <c r="J86" s="26" t="str">
        <f>データ!CL6</f>
        <v>【136.15】</v>
      </c>
      <c r="K86" s="26" t="str">
        <f>データ!CW6</f>
        <v>【59.64】</v>
      </c>
      <c r="L86" s="26" t="str">
        <f>データ!DH6</f>
        <v>【95.35】</v>
      </c>
      <c r="M86" s="26" t="s">
        <v>43</v>
      </c>
      <c r="N86" s="26" t="s">
        <v>44</v>
      </c>
      <c r="O86" s="26" t="str">
        <f>データ!EO6</f>
        <v>【0.22】</v>
      </c>
    </row>
  </sheetData>
  <sheetProtection algorithmName="SHA-512" hashValue="yW2AHOsBZylsfq/5Gy16cgtvgS9suy0AykQAJ57mYQyAlLXKBxDxNDGd2ZkBrcn/H4rV74KmoWzEgfUFBPG2Qg==" saltValue="vXkbGpzXd/rFf7n8DvQk5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83" t="s">
        <v>54</v>
      </c>
      <c r="I3" s="84"/>
      <c r="J3" s="84"/>
      <c r="K3" s="84"/>
      <c r="L3" s="84"/>
      <c r="M3" s="84"/>
      <c r="N3" s="84"/>
      <c r="O3" s="84"/>
      <c r="P3" s="84"/>
      <c r="Q3" s="84"/>
      <c r="R3" s="84"/>
      <c r="S3" s="84"/>
      <c r="T3" s="84"/>
      <c r="U3" s="84"/>
      <c r="V3" s="84"/>
      <c r="W3" s="84"/>
      <c r="X3" s="85"/>
      <c r="Y3" s="89" t="s">
        <v>55</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56</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15">
      <c r="A4" s="28" t="s">
        <v>57</v>
      </c>
      <c r="B4" s="30"/>
      <c r="C4" s="30"/>
      <c r="D4" s="30"/>
      <c r="E4" s="30"/>
      <c r="F4" s="30"/>
      <c r="G4" s="30"/>
      <c r="H4" s="86"/>
      <c r="I4" s="87"/>
      <c r="J4" s="87"/>
      <c r="K4" s="87"/>
      <c r="L4" s="87"/>
      <c r="M4" s="87"/>
      <c r="N4" s="87"/>
      <c r="O4" s="87"/>
      <c r="P4" s="87"/>
      <c r="Q4" s="87"/>
      <c r="R4" s="87"/>
      <c r="S4" s="87"/>
      <c r="T4" s="87"/>
      <c r="U4" s="87"/>
      <c r="V4" s="87"/>
      <c r="W4" s="87"/>
      <c r="X4" s="88"/>
      <c r="Y4" s="82" t="s">
        <v>58</v>
      </c>
      <c r="Z4" s="82"/>
      <c r="AA4" s="82"/>
      <c r="AB4" s="82"/>
      <c r="AC4" s="82"/>
      <c r="AD4" s="82"/>
      <c r="AE4" s="82"/>
      <c r="AF4" s="82"/>
      <c r="AG4" s="82"/>
      <c r="AH4" s="82"/>
      <c r="AI4" s="82"/>
      <c r="AJ4" s="82" t="s">
        <v>59</v>
      </c>
      <c r="AK4" s="82"/>
      <c r="AL4" s="82"/>
      <c r="AM4" s="82"/>
      <c r="AN4" s="82"/>
      <c r="AO4" s="82"/>
      <c r="AP4" s="82"/>
      <c r="AQ4" s="82"/>
      <c r="AR4" s="82"/>
      <c r="AS4" s="82"/>
      <c r="AT4" s="82"/>
      <c r="AU4" s="82" t="s">
        <v>60</v>
      </c>
      <c r="AV4" s="82"/>
      <c r="AW4" s="82"/>
      <c r="AX4" s="82"/>
      <c r="AY4" s="82"/>
      <c r="AZ4" s="82"/>
      <c r="BA4" s="82"/>
      <c r="BB4" s="82"/>
      <c r="BC4" s="82"/>
      <c r="BD4" s="82"/>
      <c r="BE4" s="82"/>
      <c r="BF4" s="82" t="s">
        <v>61</v>
      </c>
      <c r="BG4" s="82"/>
      <c r="BH4" s="82"/>
      <c r="BI4" s="82"/>
      <c r="BJ4" s="82"/>
      <c r="BK4" s="82"/>
      <c r="BL4" s="82"/>
      <c r="BM4" s="82"/>
      <c r="BN4" s="82"/>
      <c r="BO4" s="82"/>
      <c r="BP4" s="82"/>
      <c r="BQ4" s="82" t="s">
        <v>62</v>
      </c>
      <c r="BR4" s="82"/>
      <c r="BS4" s="82"/>
      <c r="BT4" s="82"/>
      <c r="BU4" s="82"/>
      <c r="BV4" s="82"/>
      <c r="BW4" s="82"/>
      <c r="BX4" s="82"/>
      <c r="BY4" s="82"/>
      <c r="BZ4" s="82"/>
      <c r="CA4" s="82"/>
      <c r="CB4" s="82" t="s">
        <v>63</v>
      </c>
      <c r="CC4" s="82"/>
      <c r="CD4" s="82"/>
      <c r="CE4" s="82"/>
      <c r="CF4" s="82"/>
      <c r="CG4" s="82"/>
      <c r="CH4" s="82"/>
      <c r="CI4" s="82"/>
      <c r="CJ4" s="82"/>
      <c r="CK4" s="82"/>
      <c r="CL4" s="82"/>
      <c r="CM4" s="82" t="s">
        <v>64</v>
      </c>
      <c r="CN4" s="82"/>
      <c r="CO4" s="82"/>
      <c r="CP4" s="82"/>
      <c r="CQ4" s="82"/>
      <c r="CR4" s="82"/>
      <c r="CS4" s="82"/>
      <c r="CT4" s="82"/>
      <c r="CU4" s="82"/>
      <c r="CV4" s="82"/>
      <c r="CW4" s="82"/>
      <c r="CX4" s="82" t="s">
        <v>65</v>
      </c>
      <c r="CY4" s="82"/>
      <c r="CZ4" s="82"/>
      <c r="DA4" s="82"/>
      <c r="DB4" s="82"/>
      <c r="DC4" s="82"/>
      <c r="DD4" s="82"/>
      <c r="DE4" s="82"/>
      <c r="DF4" s="82"/>
      <c r="DG4" s="82"/>
      <c r="DH4" s="82"/>
      <c r="DI4" s="82" t="s">
        <v>66</v>
      </c>
      <c r="DJ4" s="82"/>
      <c r="DK4" s="82"/>
      <c r="DL4" s="82"/>
      <c r="DM4" s="82"/>
      <c r="DN4" s="82"/>
      <c r="DO4" s="82"/>
      <c r="DP4" s="82"/>
      <c r="DQ4" s="82"/>
      <c r="DR4" s="82"/>
      <c r="DS4" s="82"/>
      <c r="DT4" s="82" t="s">
        <v>67</v>
      </c>
      <c r="DU4" s="82"/>
      <c r="DV4" s="82"/>
      <c r="DW4" s="82"/>
      <c r="DX4" s="82"/>
      <c r="DY4" s="82"/>
      <c r="DZ4" s="82"/>
      <c r="EA4" s="82"/>
      <c r="EB4" s="82"/>
      <c r="EC4" s="82"/>
      <c r="ED4" s="82"/>
      <c r="EE4" s="82" t="s">
        <v>68</v>
      </c>
      <c r="EF4" s="82"/>
      <c r="EG4" s="82"/>
      <c r="EH4" s="82"/>
      <c r="EI4" s="82"/>
      <c r="EJ4" s="82"/>
      <c r="EK4" s="82"/>
      <c r="EL4" s="82"/>
      <c r="EM4" s="82"/>
      <c r="EN4" s="82"/>
      <c r="EO4" s="82"/>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472140</v>
      </c>
      <c r="D6" s="33">
        <f t="shared" si="3"/>
        <v>47</v>
      </c>
      <c r="E6" s="33">
        <f t="shared" si="3"/>
        <v>17</v>
      </c>
      <c r="F6" s="33">
        <f t="shared" si="3"/>
        <v>1</v>
      </c>
      <c r="G6" s="33">
        <f t="shared" si="3"/>
        <v>0</v>
      </c>
      <c r="H6" s="33" t="str">
        <f t="shared" si="3"/>
        <v>沖縄県　宮古島市</v>
      </c>
      <c r="I6" s="33" t="str">
        <f t="shared" si="3"/>
        <v>法非適用</v>
      </c>
      <c r="J6" s="33" t="str">
        <f t="shared" si="3"/>
        <v>下水道事業</v>
      </c>
      <c r="K6" s="33" t="str">
        <f t="shared" si="3"/>
        <v>公共下水道</v>
      </c>
      <c r="L6" s="33" t="str">
        <f t="shared" si="3"/>
        <v>Cc2</v>
      </c>
      <c r="M6" s="33" t="str">
        <f t="shared" si="3"/>
        <v>非設置</v>
      </c>
      <c r="N6" s="34">
        <f t="shared" si="3"/>
        <v>1.6</v>
      </c>
      <c r="O6" s="34" t="str">
        <f t="shared" si="3"/>
        <v>該当数値なし</v>
      </c>
      <c r="P6" s="34">
        <f t="shared" si="3"/>
        <v>15.97</v>
      </c>
      <c r="Q6" s="34">
        <f t="shared" si="3"/>
        <v>136.35</v>
      </c>
      <c r="R6" s="34">
        <f t="shared" si="3"/>
        <v>1436</v>
      </c>
      <c r="S6" s="34">
        <f t="shared" si="3"/>
        <v>55434</v>
      </c>
      <c r="T6" s="34">
        <f t="shared" si="3"/>
        <v>204.27</v>
      </c>
      <c r="U6" s="34">
        <f t="shared" si="3"/>
        <v>271.38</v>
      </c>
      <c r="V6" s="34">
        <f t="shared" si="3"/>
        <v>8791</v>
      </c>
      <c r="W6" s="34">
        <f t="shared" si="3"/>
        <v>1.88</v>
      </c>
      <c r="X6" s="34">
        <f t="shared" si="3"/>
        <v>4676.0600000000004</v>
      </c>
      <c r="Y6" s="35">
        <f>IF(Y7="",NA(),Y7)</f>
        <v>46.26</v>
      </c>
      <c r="Z6" s="35">
        <f t="shared" ref="Z6:AH6" si="4">IF(Z7="",NA(),Z7)</f>
        <v>48.71</v>
      </c>
      <c r="AA6" s="35">
        <f t="shared" si="4"/>
        <v>52.83</v>
      </c>
      <c r="AB6" s="35">
        <f t="shared" si="4"/>
        <v>59.03</v>
      </c>
      <c r="AC6" s="35">
        <f t="shared" si="4"/>
        <v>53.41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2182.17</v>
      </c>
      <c r="BG6" s="35">
        <f t="shared" ref="BG6:BO6" si="7">IF(BG7="",NA(),BG7)</f>
        <v>1836.99</v>
      </c>
      <c r="BH6" s="35">
        <f t="shared" si="7"/>
        <v>1417.12</v>
      </c>
      <c r="BI6" s="35">
        <f t="shared" si="7"/>
        <v>1889.13</v>
      </c>
      <c r="BJ6" s="35">
        <f t="shared" si="7"/>
        <v>2121.98</v>
      </c>
      <c r="BK6" s="35">
        <f t="shared" si="7"/>
        <v>1118.56</v>
      </c>
      <c r="BL6" s="35">
        <f t="shared" si="7"/>
        <v>1111.31</v>
      </c>
      <c r="BM6" s="35">
        <f t="shared" si="7"/>
        <v>966.33</v>
      </c>
      <c r="BN6" s="35">
        <f t="shared" si="7"/>
        <v>958.81</v>
      </c>
      <c r="BO6" s="35">
        <f t="shared" si="7"/>
        <v>1001.3</v>
      </c>
      <c r="BP6" s="34" t="str">
        <f>IF(BP7="","",IF(BP7="-","【-】","【"&amp;SUBSTITUTE(TEXT(BP7,"#,##0.00"),"-","△")&amp;"】"))</f>
        <v>【682.51】</v>
      </c>
      <c r="BQ6" s="35">
        <f>IF(BQ7="",NA(),BQ7)</f>
        <v>47.2</v>
      </c>
      <c r="BR6" s="35">
        <f t="shared" ref="BR6:BZ6" si="8">IF(BR7="",NA(),BR7)</f>
        <v>44.92</v>
      </c>
      <c r="BS6" s="35">
        <f t="shared" si="8"/>
        <v>76.86</v>
      </c>
      <c r="BT6" s="35">
        <f t="shared" si="8"/>
        <v>56.54</v>
      </c>
      <c r="BU6" s="35">
        <f t="shared" si="8"/>
        <v>62.76</v>
      </c>
      <c r="BV6" s="35">
        <f t="shared" si="8"/>
        <v>72.33</v>
      </c>
      <c r="BW6" s="35">
        <f t="shared" si="8"/>
        <v>75.540000000000006</v>
      </c>
      <c r="BX6" s="35">
        <f t="shared" si="8"/>
        <v>81.739999999999995</v>
      </c>
      <c r="BY6" s="35">
        <f t="shared" si="8"/>
        <v>82.88</v>
      </c>
      <c r="BZ6" s="35">
        <f t="shared" si="8"/>
        <v>81.88</v>
      </c>
      <c r="CA6" s="34" t="str">
        <f>IF(CA7="","",IF(CA7="-","【-】","【"&amp;SUBSTITUTE(TEXT(CA7,"#,##0.00"),"-","△")&amp;"】"))</f>
        <v>【100.34】</v>
      </c>
      <c r="CB6" s="35">
        <f>IF(CB7="",NA(),CB7)</f>
        <v>243.75</v>
      </c>
      <c r="CC6" s="35">
        <f t="shared" ref="CC6:CK6" si="9">IF(CC7="",NA(),CC7)</f>
        <v>256.52</v>
      </c>
      <c r="CD6" s="35">
        <f t="shared" si="9"/>
        <v>150</v>
      </c>
      <c r="CE6" s="35">
        <f t="shared" si="9"/>
        <v>204.97</v>
      </c>
      <c r="CF6" s="35">
        <f t="shared" si="9"/>
        <v>155.97</v>
      </c>
      <c r="CG6" s="35">
        <f t="shared" si="9"/>
        <v>215.28</v>
      </c>
      <c r="CH6" s="35">
        <f t="shared" si="9"/>
        <v>207.96</v>
      </c>
      <c r="CI6" s="35">
        <f t="shared" si="9"/>
        <v>194.31</v>
      </c>
      <c r="CJ6" s="35">
        <f t="shared" si="9"/>
        <v>190.99</v>
      </c>
      <c r="CK6" s="35">
        <f t="shared" si="9"/>
        <v>187.55</v>
      </c>
      <c r="CL6" s="34" t="str">
        <f>IF(CL7="","",IF(CL7="-","【-】","【"&amp;SUBSTITUTE(TEXT(CL7,"#,##0.00"),"-","△")&amp;"】"))</f>
        <v>【136.15】</v>
      </c>
      <c r="CM6" s="35">
        <f>IF(CM7="",NA(),CM7)</f>
        <v>54.89</v>
      </c>
      <c r="CN6" s="35">
        <f t="shared" ref="CN6:CV6" si="10">IF(CN7="",NA(),CN7)</f>
        <v>53.66</v>
      </c>
      <c r="CO6" s="35">
        <f t="shared" si="10"/>
        <v>53.66</v>
      </c>
      <c r="CP6" s="35">
        <f t="shared" si="10"/>
        <v>56.39</v>
      </c>
      <c r="CQ6" s="35">
        <f t="shared" si="10"/>
        <v>56.75</v>
      </c>
      <c r="CR6" s="35">
        <f t="shared" si="10"/>
        <v>54.67</v>
      </c>
      <c r="CS6" s="35">
        <f t="shared" si="10"/>
        <v>53.51</v>
      </c>
      <c r="CT6" s="35">
        <f t="shared" si="10"/>
        <v>53.5</v>
      </c>
      <c r="CU6" s="35">
        <f t="shared" si="10"/>
        <v>52.58</v>
      </c>
      <c r="CV6" s="35">
        <f t="shared" si="10"/>
        <v>50.94</v>
      </c>
      <c r="CW6" s="34" t="str">
        <f>IF(CW7="","",IF(CW7="-","【-】","【"&amp;SUBSTITUTE(TEXT(CW7,"#,##0.00"),"-","△")&amp;"】"))</f>
        <v>【59.64】</v>
      </c>
      <c r="CX6" s="35">
        <f>IF(CX7="",NA(),CX7)</f>
        <v>72.75</v>
      </c>
      <c r="CY6" s="35">
        <f t="shared" ref="CY6:DG6" si="11">IF(CY7="",NA(),CY7)</f>
        <v>74.02</v>
      </c>
      <c r="CZ6" s="35">
        <f t="shared" si="11"/>
        <v>73.489999999999995</v>
      </c>
      <c r="DA6" s="35">
        <f t="shared" si="11"/>
        <v>76.72</v>
      </c>
      <c r="DB6" s="35">
        <f t="shared" si="11"/>
        <v>78.23</v>
      </c>
      <c r="DC6" s="35">
        <f t="shared" si="11"/>
        <v>83.8</v>
      </c>
      <c r="DD6" s="35">
        <f t="shared" si="11"/>
        <v>83.91</v>
      </c>
      <c r="DE6" s="35">
        <f t="shared" si="11"/>
        <v>83.51</v>
      </c>
      <c r="DF6" s="35">
        <f t="shared" si="11"/>
        <v>83.02</v>
      </c>
      <c r="DG6" s="35">
        <f t="shared" si="11"/>
        <v>82.55</v>
      </c>
      <c r="DH6" s="34" t="str">
        <f>IF(DH7="","",IF(DH7="-","【-】","【"&amp;SUBSTITUTE(TEXT(DH7,"#,##0.00"),"-","△")&amp;"】"))</f>
        <v>【95.35】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3.1</v>
      </c>
      <c r="EF6" s="35">
        <f t="shared" ref="EF6:EN6" si="14">IF(EF7="",NA(),EF7)</f>
        <v>2.5299999999999998</v>
      </c>
      <c r="EG6" s="35">
        <f t="shared" si="14"/>
        <v>2.5299999999999998</v>
      </c>
      <c r="EH6" s="35">
        <f t="shared" si="14"/>
        <v>2.5299999999999998</v>
      </c>
      <c r="EI6" s="35">
        <f t="shared" si="14"/>
        <v>2.44</v>
      </c>
      <c r="EJ6" s="35">
        <f t="shared" si="14"/>
        <v>0.11</v>
      </c>
      <c r="EK6" s="35">
        <f t="shared" si="14"/>
        <v>0.15</v>
      </c>
      <c r="EL6" s="35">
        <f t="shared" si="14"/>
        <v>0.16</v>
      </c>
      <c r="EM6" s="35">
        <f t="shared" si="14"/>
        <v>0.13</v>
      </c>
      <c r="EN6" s="35">
        <f t="shared" si="14"/>
        <v>0.15</v>
      </c>
      <c r="EO6" s="34" t="str">
        <f>IF(EO7="","",IF(EO7="-","【-】","【"&amp;SUBSTITUTE(TEXT(EO7,"#,##0.00"),"-","△")&amp;"】"))</f>
        <v>【0.22】</v>
      </c>
    </row>
    <row r="7" spans="1:145" s="36" customFormat="1" x14ac:dyDescent="0.15">
      <c r="A7" s="28"/>
      <c r="B7" s="37">
        <v>2019</v>
      </c>
      <c r="C7" s="37">
        <v>472140</v>
      </c>
      <c r="D7" s="37">
        <v>47</v>
      </c>
      <c r="E7" s="37">
        <v>17</v>
      </c>
      <c r="F7" s="37">
        <v>1</v>
      </c>
      <c r="G7" s="37">
        <v>0</v>
      </c>
      <c r="H7" s="37" t="s">
        <v>98</v>
      </c>
      <c r="I7" s="37" t="s">
        <v>99</v>
      </c>
      <c r="J7" s="37" t="s">
        <v>100</v>
      </c>
      <c r="K7" s="37" t="s">
        <v>101</v>
      </c>
      <c r="L7" s="37" t="s">
        <v>102</v>
      </c>
      <c r="M7" s="37" t="s">
        <v>103</v>
      </c>
      <c r="N7" s="38">
        <v>1.6</v>
      </c>
      <c r="O7" s="38" t="s">
        <v>104</v>
      </c>
      <c r="P7" s="38">
        <v>15.97</v>
      </c>
      <c r="Q7" s="38">
        <v>136.35</v>
      </c>
      <c r="R7" s="38">
        <v>1436</v>
      </c>
      <c r="S7" s="38">
        <v>55434</v>
      </c>
      <c r="T7" s="38">
        <v>204.27</v>
      </c>
      <c r="U7" s="38">
        <v>271.38</v>
      </c>
      <c r="V7" s="38">
        <v>8791</v>
      </c>
      <c r="W7" s="38">
        <v>1.88</v>
      </c>
      <c r="X7" s="38">
        <v>4676.0600000000004</v>
      </c>
      <c r="Y7" s="38">
        <v>46.26</v>
      </c>
      <c r="Z7" s="38">
        <v>48.71</v>
      </c>
      <c r="AA7" s="38">
        <v>52.83</v>
      </c>
      <c r="AB7" s="38">
        <v>59.03</v>
      </c>
      <c r="AC7" s="38">
        <v>53.41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2182.17</v>
      </c>
      <c r="BG7" s="38">
        <v>1836.99</v>
      </c>
      <c r="BH7" s="38">
        <v>1417.12</v>
      </c>
      <c r="BI7" s="38">
        <v>1889.13</v>
      </c>
      <c r="BJ7" s="38">
        <v>2121.98</v>
      </c>
      <c r="BK7" s="38">
        <v>1118.56</v>
      </c>
      <c r="BL7" s="38">
        <v>1111.31</v>
      </c>
      <c r="BM7" s="38">
        <v>966.33</v>
      </c>
      <c r="BN7" s="38">
        <v>958.81</v>
      </c>
      <c r="BO7" s="38">
        <v>1001.3</v>
      </c>
      <c r="BP7" s="38">
        <v>682.51</v>
      </c>
      <c r="BQ7" s="38">
        <v>47.2</v>
      </c>
      <c r="BR7" s="38">
        <v>44.92</v>
      </c>
      <c r="BS7" s="38">
        <v>76.86</v>
      </c>
      <c r="BT7" s="38">
        <v>56.54</v>
      </c>
      <c r="BU7" s="38">
        <v>62.76</v>
      </c>
      <c r="BV7" s="38">
        <v>72.33</v>
      </c>
      <c r="BW7" s="38">
        <v>75.540000000000006</v>
      </c>
      <c r="BX7" s="38">
        <v>81.739999999999995</v>
      </c>
      <c r="BY7" s="38">
        <v>82.88</v>
      </c>
      <c r="BZ7" s="38">
        <v>81.88</v>
      </c>
      <c r="CA7" s="38">
        <v>100.34</v>
      </c>
      <c r="CB7" s="38">
        <v>243.75</v>
      </c>
      <c r="CC7" s="38">
        <v>256.52</v>
      </c>
      <c r="CD7" s="38">
        <v>150</v>
      </c>
      <c r="CE7" s="38">
        <v>204.97</v>
      </c>
      <c r="CF7" s="38">
        <v>155.97</v>
      </c>
      <c r="CG7" s="38">
        <v>215.28</v>
      </c>
      <c r="CH7" s="38">
        <v>207.96</v>
      </c>
      <c r="CI7" s="38">
        <v>194.31</v>
      </c>
      <c r="CJ7" s="38">
        <v>190.99</v>
      </c>
      <c r="CK7" s="38">
        <v>187.55</v>
      </c>
      <c r="CL7" s="38">
        <v>136.15</v>
      </c>
      <c r="CM7" s="38">
        <v>54.89</v>
      </c>
      <c r="CN7" s="38">
        <v>53.66</v>
      </c>
      <c r="CO7" s="38">
        <v>53.66</v>
      </c>
      <c r="CP7" s="38">
        <v>56.39</v>
      </c>
      <c r="CQ7" s="38">
        <v>56.75</v>
      </c>
      <c r="CR7" s="38">
        <v>54.67</v>
      </c>
      <c r="CS7" s="38">
        <v>53.51</v>
      </c>
      <c r="CT7" s="38">
        <v>53.5</v>
      </c>
      <c r="CU7" s="38">
        <v>52.58</v>
      </c>
      <c r="CV7" s="38">
        <v>50.94</v>
      </c>
      <c r="CW7" s="38">
        <v>59.64</v>
      </c>
      <c r="CX7" s="38">
        <v>72.75</v>
      </c>
      <c r="CY7" s="38">
        <v>74.02</v>
      </c>
      <c r="CZ7" s="38">
        <v>73.489999999999995</v>
      </c>
      <c r="DA7" s="38">
        <v>76.72</v>
      </c>
      <c r="DB7" s="38">
        <v>78.23</v>
      </c>
      <c r="DC7" s="38">
        <v>83.8</v>
      </c>
      <c r="DD7" s="38">
        <v>83.91</v>
      </c>
      <c r="DE7" s="38">
        <v>83.51</v>
      </c>
      <c r="DF7" s="38">
        <v>83.02</v>
      </c>
      <c r="DG7" s="38">
        <v>82.55</v>
      </c>
      <c r="DH7" s="38">
        <v>95.35</v>
      </c>
      <c r="DI7" s="38"/>
      <c r="DJ7" s="38"/>
      <c r="DK7" s="38"/>
      <c r="DL7" s="38"/>
      <c r="DM7" s="38"/>
      <c r="DN7" s="38"/>
      <c r="DO7" s="38"/>
      <c r="DP7" s="38"/>
      <c r="DQ7" s="38"/>
      <c r="DR7" s="38"/>
      <c r="DS7" s="38"/>
      <c r="DT7" s="38"/>
      <c r="DU7" s="38"/>
      <c r="DV7" s="38"/>
      <c r="DW7" s="38"/>
      <c r="DX7" s="38"/>
      <c r="DY7" s="38"/>
      <c r="DZ7" s="38"/>
      <c r="EA7" s="38"/>
      <c r="EB7" s="38"/>
      <c r="EC7" s="38"/>
      <c r="ED7" s="38"/>
      <c r="EE7" s="38">
        <v>3.1</v>
      </c>
      <c r="EF7" s="38">
        <v>2.5299999999999998</v>
      </c>
      <c r="EG7" s="38">
        <v>2.5299999999999998</v>
      </c>
      <c r="EH7" s="38">
        <v>2.5299999999999998</v>
      </c>
      <c r="EI7" s="38">
        <v>2.44</v>
      </c>
      <c r="EJ7" s="38">
        <v>0.11</v>
      </c>
      <c r="EK7" s="38">
        <v>0.15</v>
      </c>
      <c r="EL7" s="38">
        <v>0.16</v>
      </c>
      <c r="EM7" s="38">
        <v>0.13</v>
      </c>
      <c r="EN7" s="38">
        <v>0.15</v>
      </c>
      <c r="EO7" s="38">
        <v>0.22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110</v>
      </c>
    </row>
    <row r="12" spans="1:145" x14ac:dyDescent="0.15">
      <c r="B12">
        <v>1</v>
      </c>
      <c r="C12">
        <v>1</v>
      </c>
      <c r="D12">
        <v>1</v>
      </c>
      <c r="E12">
        <v>1</v>
      </c>
      <c r="F12">
        <v>1</v>
      </c>
      <c r="G12" t="s">
        <v>111</v>
      </c>
    </row>
    <row r="13" spans="1:145" x14ac:dyDescent="0.15">
      <c r="B13" t="s">
        <v>112</v>
      </c>
      <c r="C13" t="s">
        <v>113</v>
      </c>
      <c r="D13" t="s">
        <v>113</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2021-01-27T10:49:59Z</cp:lastPrinted>
  <dcterms:created xsi:type="dcterms:W3CDTF">2020-12-04T02:50:26Z</dcterms:created>
  <dcterms:modified xsi:type="dcterms:W3CDTF">2021-02-01T03:01:05Z</dcterms:modified>
  <cp:category/>
</cp:coreProperties>
</file>