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y-arakaki\Desktop\"/>
    </mc:Choice>
  </mc:AlternateContent>
  <xr:revisionPtr revIDLastSave="0" documentId="13_ncr:1_{AA009514-FDD9-4308-9CB4-ECE9353E9EBD}" xr6:coauthVersionLast="36" xr6:coauthVersionMax="36" xr10:uidLastSave="{00000000-0000-0000-0000-000000000000}"/>
  <workbookProtection workbookAlgorithmName="SHA-512" workbookHashValue="jkYHXV+1HmDTHyxlGeXqXP6XqrPZW18lbEkpFijgYVQXONmCDCe2/VltkKkbkicFTXfhUFk0HnxuF/cZ2ruv4w==" workbookSaltValue="oZmIlrzi6eb1Qmmg9x6JbQ==" workbookSpinCount="100000" lockStructure="1"/>
  <bookViews>
    <workbookView xWindow="0" yWindow="0" windowWidth="16410" windowHeight="62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R6" i="5"/>
  <c r="AD10" i="4" s="1"/>
  <c r="Q6" i="5"/>
  <c r="P6" i="5"/>
  <c r="O6" i="5"/>
  <c r="I10" i="4" s="1"/>
  <c r="N6" i="5"/>
  <c r="B10" i="4" s="1"/>
  <c r="M6" i="5"/>
  <c r="AD8" i="4" s="1"/>
  <c r="L6" i="5"/>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W10" i="4"/>
  <c r="P10" i="4"/>
  <c r="BB8" i="4"/>
  <c r="AT8" i="4"/>
  <c r="AL8" i="4"/>
  <c r="W8" i="4"/>
  <c r="I8"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<sst xmlns="http://schemas.openxmlformats.org/spreadsheetml/2006/main" count="236" uniqueCount="122">
  <si>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</si>
  <si>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</si>
  <si>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</si>
  <si>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</si>
  <si>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</si>
  <si>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</si>
  <si>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</si>
  <si>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</si>
  <si>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</si>
  <si>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</si>
  <si>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</si>
  <si>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</si>
  <si>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</si>
  <si>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</si>
  <si>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</si>
  <si>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</si>
  <si>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</si>
  <si>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</si>
  <si>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</si>
  <si>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</si>
  <si>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</si>
  <si>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</si>
  <si>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</si>
  <si>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</si>
  <si>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</si>
  <si>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</si>
  <si>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</si>
  <si>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</si>
  <si>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</si>
  <si>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</si>
  <si>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</si>
  <si>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</si>
  <si>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</si>
  <si>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</si>
  <si>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</si>
  <si>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</si>
  <si>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</si>
  <si>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</si>
  <si>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</si>
  <si>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</si>
  <si>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</si>
  <si>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</si>
  <si>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</si>
  <si>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</si>
  <si>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</si>
  <si>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</si>
  <si>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</si>
  <si>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</si>
  <si>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</si>
  <si>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</si>
  <si>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</si>
  <si>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</si>
  <si>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</si>
  <si>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</si>
  <si>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</si>
  <si>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</si>
  <si>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</si>
  <si>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</si>
  <si>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</si>
  <si>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</si>
  <si>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</si>
  <si>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</si>
  <si>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</si>
  <si>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</si>
  <si>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</si>
  <si>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</si>
  <si>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</si>
  <si>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</si>
  <si>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</si>
  <si>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</si>
  <si>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</si>
  <si>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</si>
  <si>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</si>
  <si>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</si>
  <si>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</si>
  <si>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</si>
  <si>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</si>
  <si>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</si>
  <si>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</si>
  <si>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</si>
  <si>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</si>
  <si>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</si>
  <si>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</si>
  <si>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</si>
  <si>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</si>
  <si>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</si>
  <si>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</si>
  <si>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</si>
  <si>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</si>
  <si>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</si>
  <si>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</si>
  <si>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</si>
  <si>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</si>
  <si>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</si>
  <si>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</si>
  <si>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</si>
  <si>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</si>
  <si>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</si>
  <si>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</si>
  <si>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南大東村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</si>
  <si>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</si>
  <si>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</si>
  <si>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</si>
  <si>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</si>
  <si>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</si>
  <si>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</si>
  <si>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</si>
  <si>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</si>
  <si>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</si>
  <si>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</si>
  <si>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</si>
  <si>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</si>
  <si>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</si>
  <si>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</si>
  <si>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</si>
  <si>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</si>
  <si>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</si>
  <si>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</si>
  <si>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</si>
  <si>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共用開始から17年以上経過しているため、施設内機器類の故障等も突発的な修繕が発生してきている。令和2年度新規採択希望「農業集落排水」（機能強化）事業を策定し施設更新を行っていく。</t>
    <phoneticPr fontId="4"/>
  </si>
  <si>
    <t>料金設定の再検討、既存施設更新の起債、接続率向上の活動等他会計繰入金減にするための課題がある。令和3年度から水道広域化に伴う水道料金の低下見込まれており、水道使用量の増加、処理量も増加してくる。また、接続率の向上も見込まれてくるが下水道料金の改定は経年収支状況による判断が望ましい。施設の老朽化による修繕等も見られてきており、令和2年度新規採択希望「農業集落排水」（機能強化）事業を策定し、施設更新計画の早期採択を推進していく。</t>
    <phoneticPr fontId="4"/>
  </si>
  <si>
    <t>①収益的収支比率
類似団体平均値を上回っているが料金増や需用費の減が主な要因である一方、他会計繰入金は減になったが一般会計繰入金の依存度が高いため経費削減に努めなければならない。
④企業債残高対事業規模比率
全額一般会計で負担することとしているが将来の施設更新時に新たな企業債が発生するので公債費負担額を抑える対策が必要である。
⑤料金回収率
類似団体平均値より回収率は下回っているが類似団体平均値に近づくように使用料金設定とさらなる経常経費抑制等により削減し収支のバランスを図る。
⑥雨水処理原価
類似団体平均値より上回っていたが不明水量（雨水）の大きな増と施設の老朽化による維持管理費の増。また有収水量は上水道との関連があり、施設の維持費については今後も適切な維持管理と令和3年度の施設更新計画を推進していく。
⑦施設利用率
類似団体平均値より下回っているが未接続も多数存在しているのでさらなる施設利用率向上を図る。　　　　　　　　　　　　　　　　　　　　　　⑧水洗化率　　　　　　　　　　　　　　　　　　　　　　　　　　　　　　　　　　　　　　　　　　　　　　　　　　　　　　　　　　　　　　　類似団体平均値より下回っているため住民への「水洗化の促進」普及啓発と接続勧奨を行っていく。</t>
    <rPh sb="185" eb="186">
      <t>シタ</t>
    </rPh>
    <rPh sb="192" eb="193">
      <t>ルイ</t>
    </rPh>
    <rPh sb="193" eb="194">
      <t>ニ</t>
    </rPh>
    <rPh sb="194" eb="196">
      <t>ダンタイ</t>
    </rPh>
    <rPh sb="196" eb="198">
      <t>ヘイキン</t>
    </rPh>
    <rPh sb="198" eb="199">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</si>
</sst>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AF-49FB-8CF3-8A806BDBE87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23AF-49FB-8CF3-8A806BDBE87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FC-4473-80C9-5C9C26623F2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6DFC-4473-80C9-5C9C26623F2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66.53</c:v>
                </c:pt>
                <c:pt idx="1">
                  <c:v>68.27</c:v>
                </c:pt>
                <c:pt idx="2">
                  <c:v>66.8</c:v>
                </c:pt>
                <c:pt idx="3">
                  <c:v>57.29</c:v>
                </c:pt>
                <c:pt idx="4">
                  <c:v>64.7</c:v>
                </c:pt>
              </c:numCache>
            </c:numRef>
          </c:val>
          <c:extLst>
            <c:ext xmlns:c16="http://schemas.microsoft.com/office/drawing/2014/chart" uri="{C3380CC4-5D6E-409C-BE32-E72D297353CC}">
              <c16:uniqueId val="{00000000-49F6-4C6A-BB93-949EB482B52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49F6-4C6A-BB93-949EB482B52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94.55</c:v>
                </c:pt>
                <c:pt idx="1">
                  <c:v>113.58</c:v>
                </c:pt>
                <c:pt idx="2">
                  <c:v>115.67</c:v>
                </c:pt>
                <c:pt idx="3">
                  <c:v>117.91</c:v>
                </c:pt>
                <c:pt idx="4">
                  <c:v>93.72</c:v>
                </c:pt>
              </c:numCache>
            </c:numRef>
          </c:val>
          <c:extLst>
            <c:ext xmlns:c16="http://schemas.microsoft.com/office/drawing/2014/chart" uri="{C3380CC4-5D6E-409C-BE32-E72D297353CC}">
              <c16:uniqueId val="{00000000-4CD2-41F8-9BD0-6503F6DDB60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D2-41F8-9BD0-6503F6DDB60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FD-4D88-8DBD-29041726CC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FD-4D88-8DBD-29041726CC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84-4D9D-8087-B27BDAF51B5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84-4D9D-8087-B27BDAF51B5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F17-422D-8E96-C9DB9649F47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F17-422D-8E96-C9DB9649F47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56-44FB-8E68-AC8BED32D3A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56-44FB-8E68-AC8BED32D3A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375.57</c:v>
                </c:pt>
                <c:pt idx="1">
                  <c:v>352.3</c:v>
                </c:pt>
                <c:pt idx="2">
                  <c:v>326.98</c:v>
                </c:pt>
                <c:pt idx="3">
                  <c:v>301.12</c:v>
                </c:pt>
                <c:pt idx="4">
                  <c:v>260.61</c:v>
                </c:pt>
              </c:numCache>
            </c:numRef>
          </c:val>
          <c:extLst>
            <c:ext xmlns:c16="http://schemas.microsoft.com/office/drawing/2014/chart" uri="{C3380CC4-5D6E-409C-BE32-E72D297353CC}">
              <c16:uniqueId val="{00000000-A130-49EC-8E57-752C1E91920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A130-49EC-8E57-752C1E91920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39.119999999999997</c:v>
                </c:pt>
                <c:pt idx="1">
                  <c:v>65.989999999999995</c:v>
                </c:pt>
                <c:pt idx="2">
                  <c:v>42.39</c:v>
                </c:pt>
                <c:pt idx="3">
                  <c:v>28.23</c:v>
                </c:pt>
                <c:pt idx="4">
                  <c:v>34.58</c:v>
                </c:pt>
              </c:numCache>
            </c:numRef>
          </c:val>
          <c:extLst>
            <c:ext xmlns:c16="http://schemas.microsoft.com/office/drawing/2014/chart" uri="{C3380CC4-5D6E-409C-BE32-E72D297353CC}">
              <c16:uniqueId val="{00000000-FD54-44D9-9121-4D86EB330A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FD54-44D9-9121-4D86EB330A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403.1</c:v>
                </c:pt>
                <c:pt idx="1">
                  <c:v>221.68</c:v>
                </c:pt>
                <c:pt idx="2">
                  <c:v>342.17</c:v>
                </c:pt>
                <c:pt idx="3">
                  <c:v>517.54</c:v>
                </c:pt>
                <c:pt idx="4">
                  <c:v>480.82</c:v>
                </c:pt>
              </c:numCache>
            </c:numRef>
          </c:val>
          <c:extLst>
            <c:ext xmlns:c16="http://schemas.microsoft.com/office/drawing/2014/chart" uri="{C3380CC4-5D6E-409C-BE32-E72D297353CC}">
              <c16:uniqueId val="{00000000-1284-425E-8064-9ED4D0DCC9A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1284-425E-8064-9ED4D0DCC9A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4"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沖縄県　南大東村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1262</v>
      </c>
      <c r="AM8" s="51"/>
      <c r="AN8" s="51"/>
      <c r="AO8" s="51"/>
      <c r="AP8" s="51"/>
      <c r="AQ8" s="51"/>
      <c r="AR8" s="51"/>
      <c r="AS8" s="51"/>
      <c r="AT8" s="46">
        <f>データ!T6</f>
        <v>30.52</v>
      </c>
      <c r="AU8" s="46"/>
      <c r="AV8" s="46"/>
      <c r="AW8" s="46"/>
      <c r="AX8" s="46"/>
      <c r="AY8" s="46"/>
      <c r="AZ8" s="46"/>
      <c r="BA8" s="46"/>
      <c r="BB8" s="46">
        <f>データ!U6</f>
        <v>41.35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60.77</v>
      </c>
      <c r="Q10" s="46"/>
      <c r="R10" s="46"/>
      <c r="S10" s="46"/>
      <c r="T10" s="46"/>
      <c r="U10" s="46"/>
      <c r="V10" s="46"/>
      <c r="W10" s="46">
        <f>データ!Q6</f>
        <v>100</v>
      </c>
      <c r="X10" s="46"/>
      <c r="Y10" s="46"/>
      <c r="Z10" s="46"/>
      <c r="AA10" s="46"/>
      <c r="AB10" s="46"/>
      <c r="AC10" s="46"/>
      <c r="AD10" s="51">
        <f>データ!R6</f>
        <v>2200</v>
      </c>
      <c r="AE10" s="51"/>
      <c r="AF10" s="51"/>
      <c r="AG10" s="51"/>
      <c r="AH10" s="51"/>
      <c r="AI10" s="51"/>
      <c r="AJ10" s="51"/>
      <c r="AK10" s="2"/>
      <c r="AL10" s="51">
        <f>データ!V6</f>
        <v>745</v>
      </c>
      <c r="AM10" s="51"/>
      <c r="AN10" s="51"/>
      <c r="AO10" s="51"/>
      <c r="AP10" s="51"/>
      <c r="AQ10" s="51"/>
      <c r="AR10" s="51"/>
      <c r="AS10" s="51"/>
      <c r="AT10" s="46">
        <f>データ!W6</f>
        <v>0.46</v>
      </c>
      <c r="AU10" s="46"/>
      <c r="AV10" s="46"/>
      <c r="AW10" s="46"/>
      <c r="AX10" s="46"/>
      <c r="AY10" s="46"/>
      <c r="AZ10" s="46"/>
      <c r="BA10" s="46"/>
      <c r="BB10" s="46">
        <f>データ!X6</f>
        <v>1619.57</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121</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7T/ZMS0oQHoOntbT5343hnbMElxriXSelm3BqbDTZTKMFbT41A9iHIk2/6kXEUCEO/hVuNujkU5n9GIi/aMptA==" saltValue="2XHeCX4j0/HJQGqaoa1Cu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473570</v>
      </c>
      <c r="D6" s="33">
        <f t="shared" si="3"/>
        <v>47</v>
      </c>
      <c r="E6" s="33">
        <f t="shared" si="3"/>
        <v>17</v>
      </c>
      <c r="F6" s="33">
        <f t="shared" si="3"/>
        <v>5</v>
      </c>
      <c r="G6" s="33">
        <f t="shared" si="3"/>
        <v>0</v>
      </c>
      <c r="H6" s="33" t="str">
        <f t="shared" si="3"/>
        <v>沖縄県　南大東村</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60.77</v>
      </c>
      <c r="Q6" s="34">
        <f t="shared" si="3"/>
        <v>100</v>
      </c>
      <c r="R6" s="34">
        <f t="shared" si="3"/>
        <v>2200</v>
      </c>
      <c r="S6" s="34">
        <f t="shared" si="3"/>
        <v>1262</v>
      </c>
      <c r="T6" s="34">
        <f t="shared" si="3"/>
        <v>30.52</v>
      </c>
      <c r="U6" s="34">
        <f t="shared" si="3"/>
        <v>41.35</v>
      </c>
      <c r="V6" s="34">
        <f t="shared" si="3"/>
        <v>745</v>
      </c>
      <c r="W6" s="34">
        <f t="shared" si="3"/>
        <v>0.46</v>
      </c>
      <c r="X6" s="34">
        <f t="shared" si="3"/>
        <v>1619.57</v>
      </c>
      <c r="Y6" s="35">
        <f>IF(Y7="",NA(),Y7)</f>
        <v>94.55</v>
      </c>
      <c r="Z6" s="35">
        <f t="shared" ref="Z6:AH6" si="4">IF(Z7="",NA(),Z7)</f>
        <v>113.58</v>
      </c>
      <c r="AA6" s="35">
        <f t="shared" si="4"/>
        <v>115.67</v>
      </c>
      <c r="AB6" s="35">
        <f t="shared" si="4"/>
        <v>117.91</v>
      </c>
      <c r="AC6" s="35">
        <f t="shared" si="4"/>
        <v>93.72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375.57</v>
      </c>
      <c r="BG6" s="35">
        <f t="shared" ref="BG6:BO6" si="7">IF(BG7="",NA(),BG7)</f>
        <v>352.3</v>
      </c>
      <c r="BH6" s="35">
        <f t="shared" si="7"/>
        <v>326.98</v>
      </c>
      <c r="BI6" s="35">
        <f t="shared" si="7"/>
        <v>301.12</v>
      </c>
      <c r="BJ6" s="35">
        <f t="shared" si="7"/>
        <v>260.61</v>
      </c>
      <c r="BK6" s="35">
        <f t="shared" si="7"/>
        <v>979.89</v>
      </c>
      <c r="BL6" s="35">
        <f t="shared" si="7"/>
        <v>974.93</v>
      </c>
      <c r="BM6" s="35">
        <f t="shared" si="7"/>
        <v>855.8</v>
      </c>
      <c r="BN6" s="35">
        <f t="shared" si="7"/>
        <v>789.46</v>
      </c>
      <c r="BO6" s="35">
        <f t="shared" si="7"/>
        <v>826.83</v>
      </c>
      <c r="BP6" s="34" t="str">
        <f>IF(BP7="","",IF(BP7="-","【-】","【"&amp;SUBSTITUTE(TEXT(BP7,"#,##0.00"),"-","△")&amp;"】"))</f>
        <v>【765.47】</v>
      </c>
      <c r="BQ6" s="35">
        <f>IF(BQ7="",NA(),BQ7)</f>
        <v>39.119999999999997</v>
      </c>
      <c r="BR6" s="35">
        <f t="shared" ref="BR6:BZ6" si="8">IF(BR7="",NA(),BR7)</f>
        <v>65.989999999999995</v>
      </c>
      <c r="BS6" s="35">
        <f t="shared" si="8"/>
        <v>42.39</v>
      </c>
      <c r="BT6" s="35">
        <f t="shared" si="8"/>
        <v>28.23</v>
      </c>
      <c r="BU6" s="35">
        <f t="shared" si="8"/>
        <v>34.58</v>
      </c>
      <c r="BV6" s="35">
        <f t="shared" si="8"/>
        <v>41.34</v>
      </c>
      <c r="BW6" s="35">
        <f t="shared" si="8"/>
        <v>55.32</v>
      </c>
      <c r="BX6" s="35">
        <f t="shared" si="8"/>
        <v>59.8</v>
      </c>
      <c r="BY6" s="35">
        <f t="shared" si="8"/>
        <v>57.77</v>
      </c>
      <c r="BZ6" s="35">
        <f t="shared" si="8"/>
        <v>57.31</v>
      </c>
      <c r="CA6" s="34" t="str">
        <f>IF(CA7="","",IF(CA7="-","【-】","【"&amp;SUBSTITUTE(TEXT(CA7,"#,##0.00"),"-","△")&amp;"】"))</f>
        <v>【59.59】</v>
      </c>
      <c r="CB6" s="35">
        <f>IF(CB7="",NA(),CB7)</f>
        <v>403.1</v>
      </c>
      <c r="CC6" s="35">
        <f t="shared" ref="CC6:CK6" si="9">IF(CC7="",NA(),CC7)</f>
        <v>221.68</v>
      </c>
      <c r="CD6" s="35">
        <f t="shared" si="9"/>
        <v>342.17</v>
      </c>
      <c r="CE6" s="35">
        <f t="shared" si="9"/>
        <v>517.54</v>
      </c>
      <c r="CF6" s="35">
        <f t="shared" si="9"/>
        <v>480.82</v>
      </c>
      <c r="CG6" s="35">
        <f t="shared" si="9"/>
        <v>357.49</v>
      </c>
      <c r="CH6" s="35">
        <f t="shared" si="9"/>
        <v>283.17</v>
      </c>
      <c r="CI6" s="35">
        <f t="shared" si="9"/>
        <v>263.76</v>
      </c>
      <c r="CJ6" s="35">
        <f t="shared" si="9"/>
        <v>274.35000000000002</v>
      </c>
      <c r="CK6" s="35">
        <f t="shared" si="9"/>
        <v>273.52</v>
      </c>
      <c r="CL6" s="34" t="str">
        <f>IF(CL7="","",IF(CL7="-","【-】","【"&amp;SUBSTITUTE(TEXT(CL7,"#,##0.00"),"-","△")&amp;"】"))</f>
        <v>【257.86】</v>
      </c>
      <c r="CM6" s="34">
        <f>IF(CM7="",NA(),CM7)</f>
        <v>0</v>
      </c>
      <c r="CN6" s="34">
        <f t="shared" ref="CN6:CV6" si="10">IF(CN7="",NA(),CN7)</f>
        <v>0</v>
      </c>
      <c r="CO6" s="34">
        <f t="shared" si="10"/>
        <v>0</v>
      </c>
      <c r="CP6" s="34">
        <f t="shared" si="10"/>
        <v>0</v>
      </c>
      <c r="CQ6" s="34">
        <f t="shared" si="10"/>
        <v>0</v>
      </c>
      <c r="CR6" s="35">
        <f t="shared" si="10"/>
        <v>44.69</v>
      </c>
      <c r="CS6" s="35">
        <f t="shared" si="10"/>
        <v>60.65</v>
      </c>
      <c r="CT6" s="35">
        <f t="shared" si="10"/>
        <v>51.75</v>
      </c>
      <c r="CU6" s="35">
        <f t="shared" si="10"/>
        <v>50.68</v>
      </c>
      <c r="CV6" s="35">
        <f t="shared" si="10"/>
        <v>50.14</v>
      </c>
      <c r="CW6" s="34" t="str">
        <f>IF(CW7="","",IF(CW7="-","【-】","【"&amp;SUBSTITUTE(TEXT(CW7,"#,##0.00"),"-","△")&amp;"】"))</f>
        <v>【51.30】</v>
      </c>
      <c r="CX6" s="35">
        <f>IF(CX7="",NA(),CX7)</f>
        <v>66.53</v>
      </c>
      <c r="CY6" s="35">
        <f t="shared" ref="CY6:DG6" si="11">IF(CY7="",NA(),CY7)</f>
        <v>68.27</v>
      </c>
      <c r="CZ6" s="35">
        <f t="shared" si="11"/>
        <v>66.8</v>
      </c>
      <c r="DA6" s="35">
        <f t="shared" si="11"/>
        <v>57.29</v>
      </c>
      <c r="DB6" s="35">
        <f t="shared" si="11"/>
        <v>64.7</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473570</v>
      </c>
      <c r="D7" s="37">
        <v>47</v>
      </c>
      <c r="E7" s="37">
        <v>17</v>
      </c>
      <c r="F7" s="37">
        <v>5</v>
      </c>
      <c r="G7" s="37">
        <v>0</v>
      </c>
      <c r="H7" s="37" t="s">
        <v>99</v>
      </c>
      <c r="I7" s="37" t="s">
        <v>100</v>
      </c>
      <c r="J7" s="37" t="s">
        <v>101</v>
      </c>
      <c r="K7" s="37" t="s">
        <v>102</v>
      </c>
      <c r="L7" s="37" t="s">
        <v>103</v>
      </c>
      <c r="M7" s="37" t="s">
        <v>104</v>
      </c>
      <c r="N7" s="38" t="s">
        <v>105</v>
      </c>
      <c r="O7" s="38" t="s">
        <v>106</v>
      </c>
      <c r="P7" s="38">
        <v>60.77</v>
      </c>
      <c r="Q7" s="38">
        <v>100</v>
      </c>
      <c r="R7" s="38">
        <v>2200</v>
      </c>
      <c r="S7" s="38">
        <v>1262</v>
      </c>
      <c r="T7" s="38">
        <v>30.52</v>
      </c>
      <c r="U7" s="38">
        <v>41.35</v>
      </c>
      <c r="V7" s="38">
        <v>745</v>
      </c>
      <c r="W7" s="38">
        <v>0.46</v>
      </c>
      <c r="X7" s="38">
        <v>1619.57</v>
      </c>
      <c r="Y7" s="38">
        <v>94.55</v>
      </c>
      <c r="Z7" s="38">
        <v>113.58</v>
      </c>
      <c r="AA7" s="38">
        <v>115.67</v>
      </c>
      <c r="AB7" s="38">
        <v>117.91</v>
      </c>
      <c r="AC7" s="38">
        <v>93.72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375.57</v>
      </c>
      <c r="BG7" s="38">
        <v>352.3</v>
      </c>
      <c r="BH7" s="38">
        <v>326.98</v>
      </c>
      <c r="BI7" s="38">
        <v>301.12</v>
      </c>
      <c r="BJ7" s="38">
        <v>260.61</v>
      </c>
      <c r="BK7" s="38">
        <v>979.89</v>
      </c>
      <c r="BL7" s="38">
        <v>974.93</v>
      </c>
      <c r="BM7" s="38">
        <v>855.8</v>
      </c>
      <c r="BN7" s="38">
        <v>789.46</v>
      </c>
      <c r="BO7" s="38">
        <v>826.83</v>
      </c>
      <c r="BP7" s="38">
        <v>765.47</v>
      </c>
      <c r="BQ7" s="38">
        <v>39.119999999999997</v>
      </c>
      <c r="BR7" s="38">
        <v>65.989999999999995</v>
      </c>
      <c r="BS7" s="38">
        <v>42.39</v>
      </c>
      <c r="BT7" s="38">
        <v>28.23</v>
      </c>
      <c r="BU7" s="38">
        <v>34.58</v>
      </c>
      <c r="BV7" s="38">
        <v>41.34</v>
      </c>
      <c r="BW7" s="38">
        <v>55.32</v>
      </c>
      <c r="BX7" s="38">
        <v>59.8</v>
      </c>
      <c r="BY7" s="38">
        <v>57.77</v>
      </c>
      <c r="BZ7" s="38">
        <v>57.31</v>
      </c>
      <c r="CA7" s="38">
        <v>59.59</v>
      </c>
      <c r="CB7" s="38">
        <v>403.1</v>
      </c>
      <c r="CC7" s="38">
        <v>221.68</v>
      </c>
      <c r="CD7" s="38">
        <v>342.17</v>
      </c>
      <c r="CE7" s="38">
        <v>517.54</v>
      </c>
      <c r="CF7" s="38">
        <v>480.82</v>
      </c>
      <c r="CG7" s="38">
        <v>357.49</v>
      </c>
      <c r="CH7" s="38">
        <v>283.17</v>
      </c>
      <c r="CI7" s="38">
        <v>263.76</v>
      </c>
      <c r="CJ7" s="38">
        <v>274.35000000000002</v>
      </c>
      <c r="CK7" s="38">
        <v>273.52</v>
      </c>
      <c r="CL7" s="38">
        <v>257.86</v>
      </c>
      <c r="CM7" s="38">
        <v>0</v>
      </c>
      <c r="CN7" s="38">
        <v>0</v>
      </c>
      <c r="CO7" s="38">
        <v>0</v>
      </c>
      <c r="CP7" s="38">
        <v>0</v>
      </c>
      <c r="CQ7" s="38">
        <v>0</v>
      </c>
      <c r="CR7" s="38">
        <v>44.69</v>
      </c>
      <c r="CS7" s="38">
        <v>60.65</v>
      </c>
      <c r="CT7" s="38">
        <v>51.75</v>
      </c>
      <c r="CU7" s="38">
        <v>50.68</v>
      </c>
      <c r="CV7" s="38">
        <v>50.14</v>
      </c>
      <c r="CW7" s="38">
        <v>51.3</v>
      </c>
      <c r="CX7" s="38">
        <v>66.53</v>
      </c>
      <c r="CY7" s="38">
        <v>68.27</v>
      </c>
      <c r="CZ7" s="38">
        <v>66.8</v>
      </c>
      <c r="DA7" s="38">
        <v>57.29</v>
      </c>
      <c r="DB7" s="38">
        <v>64.7</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2020-12-04T03:10:23Z</dcterms:created>
  <dcterms:modified xsi:type="dcterms:W3CDTF">2021-02-26T01:42:19Z</dcterms:modified>
  <cp:category/>
</cp:coreProperties>
</file>