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10.160.129.51\fs\section\上-経営企画室\070 経営企画室（下水）\05調査・報告\R2年度\210118_経営比較分析表（令和元年度決算）\"/>
    </mc:Choice>
  </mc:AlternateContent>
  <xr:revisionPtr revIDLastSave="0" documentId="13_ncr:1_{F996F210-5AE3-47D4-923C-A59B405CB6B8}" xr6:coauthVersionLast="36" xr6:coauthVersionMax="36" xr10:uidLastSave="{00000000-0000-0000-0000-000000000000}"/>
  <workbookProtection workbookAlgorithmName="SHA-512" workbookHashValue="Fz6ONBh3wYCEoB67nID6WfMH276/U6cRHpUaKLdUVHh29fobBI+J+Pyk8xe+0E/Edwo1eq8bSpamkVlvrz0e4A==" workbookSaltValue="lljWF38f+gl2P9MEWnUH5w==" workbookSpinCount="100000" lockStructure="1"/>
  <bookViews>
    <workbookView xWindow="0" yWindow="0" windowWidth="28800" windowHeight="117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H86" i="4"/>
  <c r="E86" i="4"/>
  <c r="AL10" i="4"/>
  <c r="AD10" i="4"/>
  <c r="B10" i="4"/>
  <c r="AT8" i="4"/>
  <c r="AD8"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<sst xmlns="http://schemas.openxmlformats.org/spreadsheetml/2006/main" count="241" uniqueCount="120">
  <si>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</si>
  <si>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</si>
  <si>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</si>
  <si>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</si>
  <si>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</si>
  <si>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</si>
  <si>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</si>
  <si>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</si>
  <si>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</si>
  <si>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</si>
  <si>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</si>
  <si>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</si>
  <si>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</si>
  <si>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</si>
  <si>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</si>
  <si>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</si>
  <si>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</si>
  <si>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</si>
  <si>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</si>
  <si>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</si>
  <si>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</si>
  <si>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</si>
  <si>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</si>
  <si>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</si>
  <si>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</si>
  <si>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</si>
  <si>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</si>
  <si>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</si>
  <si>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</si>
  <si>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</si>
  <si>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</si>
  <si>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</si>
  <si>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</si>
  <si>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</si>
  <si>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</si>
  <si>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</si>
  <si>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</si>
  <si>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</si>
  <si>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</si>
  <si>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</si>
  <si>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</si>
  <si>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</si>
  <si>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</si>
  <si>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</si>
  <si>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</si>
  <si>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</si>
  <si>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</si>
  <si>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</si>
  <si>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</si>
  <si>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</si>
  <si>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</si>
  <si>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</si>
  <si>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</si>
  <si>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</si>
  <si>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</si>
  <si>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</si>
  <si>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</si>
  <si>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</si>
  <si>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</si>
  <si>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</si>
  <si>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</si>
  <si>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</si>
  <si>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</si>
  <si>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</si>
  <si>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</si>
  <si>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</si>
  <si>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</si>
  <si>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</si>
  <si>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</si>
  <si>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</si>
  <si>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</si>
  <si>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</si>
  <si>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</si>
  <si>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</si>
  <si>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</si>
  <si>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</si>
  <si>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</si>
  <si>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</si>
  <si>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</si>
  <si>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</si>
  <si>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</si>
  <si>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</si>
  <si>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</si>
  <si>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</si>
  <si>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</si>
  <si>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</si>
  <si>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</si>
  <si>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</si>
  <si>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</si>
  <si>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</si>
  <si>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</si>
  <si>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</si>
  <si>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</si>
  <si>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</si>
  <si>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</si>
  <si>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</si>
  <si>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</si>
  <si>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</si>
  <si>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</si>
  <si>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法非適用</t>
  </si>
  <si>
    <t>下水道事業</t>
  </si>
  <si>
    <t>公共下水道</t>
  </si>
  <si>
    <t>Ac1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</si>
  <si>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</si>
  <si>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</si>
  <si>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</si>
  <si>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</si>
  <si>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</si>
  <si>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</si>
  <si>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</si>
  <si>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</si>
  <si>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</si>
  <si>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</si>
  <si>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</si>
  <si>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</si>
  <si>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</si>
  <si>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</si>
  <si>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③管渠改善率
　本市の公共下水道事業は供用開始より44年と耐用年数を経過していない管渠のため、類似団体と比較して低い水準となっている。維持管理費用が増加傾向にあることから、今後はストックマネジメント計画の策定や経営戦略のＰＤＣＡに取り組みながら、中長期的な計画に基づく適正な更新・維持管理対策を進めていく。</t>
    <phoneticPr fontId="4"/>
  </si>
  <si>
    <t>①収益的収支・⑤経費回収率・⑥汚水処理原価
　令和元年度決算は令和2年4月より公営企業会計へ移行することに伴う打切決算となり、使用料収入の一部が未収金となっていることから前年度に比べ1.6ポイント減となっている。
④企業債残高事業規模比率
　この指標は、類似団体と比較して低い値であるものの増加傾向にある。今後、ポンプ場や管渠等の施設更新や長寿命化対策に対する投資が見込まれることから起債も増えていくことが見込まれる。
⑤経費回収率・⑥汚水処理原価
　令和元年度決算は令和2年4月より公営企業会計へ移行することに伴う打切決算となり、使用料収入の一部が未収金となっていることから経費回収率は、前年度と比較して5.62ﾎﾟｲﾝﾄ減、汚水処理原価は前年度と比較して7.68ﾎﾟｲﾝﾄ減となっている。
⑧水洗化率
　類似団体を比較して高い値であり概ね良好といえるが、下水道施設への投資の回収、公共用水域の水質保全から100%になるよう努めていかなければならない。</t>
    <rPh sb="8" eb="13">
      <t>ケイヒカイシュウリツ</t>
    </rPh>
    <rPh sb="15" eb="19">
      <t>オスイショリ</t>
    </rPh>
    <rPh sb="19" eb="21">
      <t>ゲンカ</t>
    </rPh>
    <rPh sb="23" eb="28">
      <t>レイワガンネンド</t>
    </rPh>
    <rPh sb="28" eb="30">
      <t>ケッサン</t>
    </rPh>
    <rPh sb="31" eb="33">
      <t>レイワ</t>
    </rPh>
    <rPh sb="34" eb="35">
      <t>ネン</t>
    </rPh>
    <rPh sb="36" eb="37">
      <t>ガツ</t>
    </rPh>
    <rPh sb="39" eb="45">
      <t>コウエイキギョウカイケイ</t>
    </rPh>
    <rPh sb="46" eb="48">
      <t>イコウ</t>
    </rPh>
    <rPh sb="53" eb="54">
      <t>トモナ</t>
    </rPh>
    <rPh sb="55" eb="57">
      <t>ウチキ</t>
    </rPh>
    <rPh sb="57" eb="59">
      <t>ケッサン</t>
    </rPh>
    <rPh sb="69" eb="71">
      <t>イチブ</t>
    </rPh>
    <rPh sb="72" eb="75">
      <t>ミシュウキン</t>
    </rPh>
    <rPh sb="85" eb="90">
      <t>シヨウリョウシュウニュウ</t>
    </rPh>
    <rPh sb="91" eb="93">
      <t>イチブ</t>
    </rPh>
    <rPh sb="94" eb="97">
      <t>ミシュウキン</t>
    </rPh>
    <rPh sb="109" eb="110">
      <t>クラ</t>
    </rPh>
    <rPh sb="117" eb="120">
      <t>ゼンネンド</t>
    </rPh>
    <rPh sb="121" eb="122">
      <t>クラ</t>
    </rPh>
    <rPh sb="130" eb="131">
      <t>ゲン</t>
    </rPh>
    <rPh sb="271" eb="273">
      <t>シュウニュウ</t>
    </rPh>
    <rPh sb="314" eb="315">
      <t>ゲン</t>
    </rPh>
    <phoneticPr fontId="4"/>
  </si>
  <si>
    <t>　本市下水道事業の経営状況は、繰入金など使用料収入以外の収入で賄われており、使用料収入の確保やさらなる経費削減が必要な状況にある。
　平成30年度策定した経営戦略に基づき、経営の健全化に向けて中長期的な視野に立った効率的な投資計画と財政計画のバランスを意識しPDCAに取り組んでいく。
　また、本市下水道事業は令和2年度より公営企業会計を導入し、経営状況の見える化と財政マネジメントの向上を推進し、持続可能な企業経営を目指していていく。</t>
    <rPh sb="67" eb="69">
      <t>ヘイセイ</t>
    </rPh>
    <rPh sb="71" eb="73">
      <t>ネンド</t>
    </rPh>
    <rPh sb="155" eb="157">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</si>
</sst>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0B-4DFF-ACC9-FDE4427BF95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4B0B-4DFF-ACC9-FDE4427BF95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34-4BC2-9560-9D72EE968C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0534-4BC2-9560-9D72EE968C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95.03</c:v>
                </c:pt>
                <c:pt idx="1">
                  <c:v>95.03</c:v>
                </c:pt>
                <c:pt idx="2">
                  <c:v>94.99</c:v>
                </c:pt>
                <c:pt idx="3">
                  <c:v>94.95</c:v>
                </c:pt>
                <c:pt idx="4">
                  <c:v>94.95</c:v>
                </c:pt>
              </c:numCache>
            </c:numRef>
          </c:val>
          <c:extLst>
            <c:ext xmlns:c16="http://schemas.microsoft.com/office/drawing/2014/chart" uri="{C3380CC4-5D6E-409C-BE32-E72D297353CC}">
              <c16:uniqueId val="{00000000-38F0-41CC-AFC0-80A053DEAD5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38F0-41CC-AFC0-80A053DEAD5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96.42</c:v>
                </c:pt>
                <c:pt idx="1">
                  <c:v>97.23</c:v>
                </c:pt>
                <c:pt idx="2">
                  <c:v>94.28</c:v>
                </c:pt>
                <c:pt idx="3">
                  <c:v>90.93</c:v>
                </c:pt>
                <c:pt idx="4">
                  <c:v>89.33</c:v>
                </c:pt>
              </c:numCache>
            </c:numRef>
          </c:val>
          <c:extLst>
            <c:ext xmlns:c16="http://schemas.microsoft.com/office/drawing/2014/chart" uri="{C3380CC4-5D6E-409C-BE32-E72D297353CC}">
              <c16:uniqueId val="{00000000-0EC3-4D27-8659-83291DDFE21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C3-4D27-8659-83291DDFE21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39-406C-9A84-F8E68DE4AD8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39-406C-9A84-F8E68DE4AD8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E6-4D82-9582-DADC66DBC97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E6-4D82-9582-DADC66DBC97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DC-459D-8150-24F8A24BB9D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DC-459D-8150-24F8A24BB9D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CC-4175-8299-3E56DAB294B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CC-4175-8299-3E56DAB294B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491.77</c:v>
                </c:pt>
                <c:pt idx="1">
                  <c:v>474.44</c:v>
                </c:pt>
                <c:pt idx="2">
                  <c:v>481.22</c:v>
                </c:pt>
                <c:pt idx="3">
                  <c:v>458.36</c:v>
                </c:pt>
                <c:pt idx="4">
                  <c:v>501.04</c:v>
                </c:pt>
              </c:numCache>
            </c:numRef>
          </c:val>
          <c:extLst>
            <c:ext xmlns:c16="http://schemas.microsoft.com/office/drawing/2014/chart" uri="{C3380CC4-5D6E-409C-BE32-E72D297353CC}">
              <c16:uniqueId val="{00000000-797F-429E-9222-D490DC48311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797F-429E-9222-D490DC48311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97.89</c:v>
                </c:pt>
                <c:pt idx="1">
                  <c:v>99.69</c:v>
                </c:pt>
                <c:pt idx="2">
                  <c:v>84.56</c:v>
                </c:pt>
                <c:pt idx="3">
                  <c:v>90.74</c:v>
                </c:pt>
                <c:pt idx="4">
                  <c:v>85.12</c:v>
                </c:pt>
              </c:numCache>
            </c:numRef>
          </c:val>
          <c:extLst>
            <c:ext xmlns:c16="http://schemas.microsoft.com/office/drawing/2014/chart" uri="{C3380CC4-5D6E-409C-BE32-E72D297353CC}">
              <c16:uniqueId val="{00000000-BBC8-4EEC-851A-603535F02E9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BBC8-4EEC-851A-603535F02E9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89.95</c:v>
                </c:pt>
                <c:pt idx="1">
                  <c:v>88.63</c:v>
                </c:pt>
                <c:pt idx="2">
                  <c:v>103.97</c:v>
                </c:pt>
                <c:pt idx="3">
                  <c:v>98.26</c:v>
                </c:pt>
                <c:pt idx="4">
                  <c:v>90.58</c:v>
                </c:pt>
              </c:numCache>
            </c:numRef>
          </c:val>
          <c:extLst>
            <c:ext xmlns:c16="http://schemas.microsoft.com/office/drawing/2014/chart" uri="{C3380CC4-5D6E-409C-BE32-E72D297353CC}">
              <c16:uniqueId val="{00000000-753A-4FAA-A2AC-7EA19250A6B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753A-4FAA-A2AC-7EA19250A6B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X57" sqref="X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沖縄県　浦添市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非設置</v>
      </c>
      <c r="AE8" s="50"/>
      <c r="AF8" s="50"/>
      <c r="AG8" s="50"/>
      <c r="AH8" s="50"/>
      <c r="AI8" s="50"/>
      <c r="AJ8" s="50"/>
      <c r="AK8" s="3"/>
      <c r="AL8" s="51">
        <f>データ!S6</f>
        <v>115340</v>
      </c>
      <c r="AM8" s="51"/>
      <c r="AN8" s="51"/>
      <c r="AO8" s="51"/>
      <c r="AP8" s="51"/>
      <c r="AQ8" s="51"/>
      <c r="AR8" s="51"/>
      <c r="AS8" s="51"/>
      <c r="AT8" s="46">
        <f>データ!T6</f>
        <v>19.48</v>
      </c>
      <c r="AU8" s="46"/>
      <c r="AV8" s="46"/>
      <c r="AW8" s="46"/>
      <c r="AX8" s="46"/>
      <c r="AY8" s="46"/>
      <c r="AZ8" s="46"/>
      <c r="BA8" s="46"/>
      <c r="BB8" s="46">
        <f>データ!U6</f>
        <v>5920.94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96.47</v>
      </c>
      <c r="Q10" s="46"/>
      <c r="R10" s="46"/>
      <c r="S10" s="46"/>
      <c r="T10" s="46"/>
      <c r="U10" s="46"/>
      <c r="V10" s="46"/>
      <c r="W10" s="46">
        <f>データ!Q6</f>
        <v>100</v>
      </c>
      <c r="X10" s="46"/>
      <c r="Y10" s="46"/>
      <c r="Z10" s="46"/>
      <c r="AA10" s="46"/>
      <c r="AB10" s="46"/>
      <c r="AC10" s="46"/>
      <c r="AD10" s="51">
        <f>データ!R6</f>
        <v>1408</v>
      </c>
      <c r="AE10" s="51"/>
      <c r="AF10" s="51"/>
      <c r="AG10" s="51"/>
      <c r="AH10" s="51"/>
      <c r="AI10" s="51"/>
      <c r="AJ10" s="51"/>
      <c r="AK10" s="2"/>
      <c r="AL10" s="51">
        <f>データ!V6</f>
        <v>110779</v>
      </c>
      <c r="AM10" s="51"/>
      <c r="AN10" s="51"/>
      <c r="AO10" s="51"/>
      <c r="AP10" s="51"/>
      <c r="AQ10" s="51"/>
      <c r="AR10" s="51"/>
      <c r="AS10" s="51"/>
      <c r="AT10" s="46">
        <f>データ!W6</f>
        <v>15.85</v>
      </c>
      <c r="AU10" s="46"/>
      <c r="AV10" s="46"/>
      <c r="AW10" s="46"/>
      <c r="AX10" s="46"/>
      <c r="AY10" s="46"/>
      <c r="AZ10" s="46"/>
      <c r="BA10" s="46"/>
      <c r="BB10" s="46">
        <f>データ!X6</f>
        <v>6989.21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43</v>
      </c>
      <c r="N86" s="26" t="s">
        <v>44</v>
      </c>
      <c r="O86" s="26" t="str">
        <f>データ!EO6</f>
        <v>【0.22】</v>
      </c>
    </row>
  </sheetData>
  <sheetProtection algorithmName="SHA-512" hashValue="6LK64Ry4jE0EAkAyuTLgJnEH+wjr+tygUJMT9NHdV2DoRCM7MxHNTV7rqHzF5tOLS/0RF7GMKqARy2pBx8/IcA==" saltValue="4MYTytmIeXk4Bw4b2pPUk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472085</v>
      </c>
      <c r="D6" s="33">
        <f t="shared" si="3"/>
        <v>47</v>
      </c>
      <c r="E6" s="33">
        <f t="shared" si="3"/>
        <v>17</v>
      </c>
      <c r="F6" s="33">
        <f t="shared" si="3"/>
        <v>1</v>
      </c>
      <c r="G6" s="33">
        <f t="shared" si="3"/>
        <v>0</v>
      </c>
      <c r="H6" s="33" t="str">
        <f t="shared" si="3"/>
        <v>沖縄県　浦添市</v>
      </c>
      <c r="I6" s="33" t="str">
        <f t="shared" si="3"/>
        <v>法非適用</v>
      </c>
      <c r="J6" s="33" t="str">
        <f t="shared" si="3"/>
        <v>下水道事業</v>
      </c>
      <c r="K6" s="33" t="str">
        <f t="shared" si="3"/>
        <v>公共下水道</v>
      </c>
      <c r="L6" s="33" t="str">
        <f t="shared" si="3"/>
        <v>Ac1</v>
      </c>
      <c r="M6" s="33" t="str">
        <f t="shared" si="3"/>
        <v>非設置</v>
      </c>
      <c r="N6" s="34" t="str">
        <f t="shared" si="3"/>
        <v>-</v>
      </c>
      <c r="O6" s="34" t="str">
        <f t="shared" si="3"/>
        <v>該当数値なし</v>
      </c>
      <c r="P6" s="34">
        <f t="shared" si="3"/>
        <v>96.47</v>
      </c>
      <c r="Q6" s="34">
        <f t="shared" si="3"/>
        <v>100</v>
      </c>
      <c r="R6" s="34">
        <f t="shared" si="3"/>
        <v>1408</v>
      </c>
      <c r="S6" s="34">
        <f t="shared" si="3"/>
        <v>115340</v>
      </c>
      <c r="T6" s="34">
        <f t="shared" si="3"/>
        <v>19.48</v>
      </c>
      <c r="U6" s="34">
        <f t="shared" si="3"/>
        <v>5920.94</v>
      </c>
      <c r="V6" s="34">
        <f t="shared" si="3"/>
        <v>110779</v>
      </c>
      <c r="W6" s="34">
        <f t="shared" si="3"/>
        <v>15.85</v>
      </c>
      <c r="X6" s="34">
        <f t="shared" si="3"/>
        <v>6989.21</v>
      </c>
      <c r="Y6" s="35">
        <f>IF(Y7="",NA(),Y7)</f>
        <v>96.42</v>
      </c>
      <c r="Z6" s="35">
        <f t="shared" ref="Z6:AH6" si="4">IF(Z7="",NA(),Z7)</f>
        <v>97.23</v>
      </c>
      <c r="AA6" s="35">
        <f t="shared" si="4"/>
        <v>94.28</v>
      </c>
      <c r="AB6" s="35">
        <f t="shared" si="4"/>
        <v>90.93</v>
      </c>
      <c r="AC6" s="35">
        <f t="shared" si="4"/>
        <v>89.33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491.77</v>
      </c>
      <c r="BG6" s="35">
        <f t="shared" ref="BG6:BO6" si="7">IF(BG7="",NA(),BG7)</f>
        <v>474.44</v>
      </c>
      <c r="BH6" s="35">
        <f t="shared" si="7"/>
        <v>481.22</v>
      </c>
      <c r="BI6" s="35">
        <f t="shared" si="7"/>
        <v>458.36</v>
      </c>
      <c r="BJ6" s="35">
        <f t="shared" si="7"/>
        <v>501.04</v>
      </c>
      <c r="BK6" s="35">
        <f t="shared" si="7"/>
        <v>845.86</v>
      </c>
      <c r="BL6" s="35">
        <f t="shared" si="7"/>
        <v>802.49</v>
      </c>
      <c r="BM6" s="35">
        <f t="shared" si="7"/>
        <v>805.14</v>
      </c>
      <c r="BN6" s="35">
        <f t="shared" si="7"/>
        <v>730.93</v>
      </c>
      <c r="BO6" s="35">
        <f t="shared" si="7"/>
        <v>708.89</v>
      </c>
      <c r="BP6" s="34" t="str">
        <f>IF(BP7="","",IF(BP7="-","【-】","【"&amp;SUBSTITUTE(TEXT(BP7,"#,##0.00"),"-","△")&amp;"】"))</f>
        <v>【682.51】</v>
      </c>
      <c r="BQ6" s="35">
        <f>IF(BQ7="",NA(),BQ7)</f>
        <v>97.89</v>
      </c>
      <c r="BR6" s="35">
        <f t="shared" ref="BR6:BZ6" si="8">IF(BR7="",NA(),BR7)</f>
        <v>99.69</v>
      </c>
      <c r="BS6" s="35">
        <f t="shared" si="8"/>
        <v>84.56</v>
      </c>
      <c r="BT6" s="35">
        <f t="shared" si="8"/>
        <v>90.74</v>
      </c>
      <c r="BU6" s="35">
        <f t="shared" si="8"/>
        <v>85.12</v>
      </c>
      <c r="BV6" s="35">
        <f t="shared" si="8"/>
        <v>101.88</v>
      </c>
      <c r="BW6" s="35">
        <f t="shared" si="8"/>
        <v>103.18</v>
      </c>
      <c r="BX6" s="35">
        <f t="shared" si="8"/>
        <v>100.22</v>
      </c>
      <c r="BY6" s="35">
        <f t="shared" si="8"/>
        <v>98.09</v>
      </c>
      <c r="BZ6" s="35">
        <f t="shared" si="8"/>
        <v>97.91</v>
      </c>
      <c r="CA6" s="34" t="str">
        <f>IF(CA7="","",IF(CA7="-","【-】","【"&amp;SUBSTITUTE(TEXT(CA7,"#,##0.00"),"-","△")&amp;"】"))</f>
        <v>【100.34】</v>
      </c>
      <c r="CB6" s="35">
        <f>IF(CB7="",NA(),CB7)</f>
        <v>89.95</v>
      </c>
      <c r="CC6" s="35">
        <f t="shared" ref="CC6:CK6" si="9">IF(CC7="",NA(),CC7)</f>
        <v>88.63</v>
      </c>
      <c r="CD6" s="35">
        <f t="shared" si="9"/>
        <v>103.97</v>
      </c>
      <c r="CE6" s="35">
        <f t="shared" si="9"/>
        <v>98.26</v>
      </c>
      <c r="CF6" s="35">
        <f t="shared" si="9"/>
        <v>90.58</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62.5</v>
      </c>
      <c r="CS6" s="35">
        <f t="shared" si="10"/>
        <v>63.26</v>
      </c>
      <c r="CT6" s="35">
        <f t="shared" si="10"/>
        <v>61.54</v>
      </c>
      <c r="CU6" s="35">
        <f t="shared" si="10"/>
        <v>61.93</v>
      </c>
      <c r="CV6" s="35">
        <f t="shared" si="10"/>
        <v>61.32</v>
      </c>
      <c r="CW6" s="34" t="str">
        <f>IF(CW7="","",IF(CW7="-","【-】","【"&amp;SUBSTITUTE(TEXT(CW7,"#,##0.00"),"-","△")&amp;"】"))</f>
        <v>【59.64】</v>
      </c>
      <c r="CX6" s="35">
        <f>IF(CX7="",NA(),CX7)</f>
        <v>95.03</v>
      </c>
      <c r="CY6" s="35">
        <f t="shared" ref="CY6:DG6" si="11">IF(CY7="",NA(),CY7)</f>
        <v>95.03</v>
      </c>
      <c r="CZ6" s="35">
        <f t="shared" si="11"/>
        <v>94.99</v>
      </c>
      <c r="DA6" s="35">
        <f t="shared" si="11"/>
        <v>94.95</v>
      </c>
      <c r="DB6" s="35">
        <f t="shared" si="11"/>
        <v>94.95</v>
      </c>
      <c r="DC6" s="35">
        <f t="shared" si="11"/>
        <v>93.88</v>
      </c>
      <c r="DD6" s="35">
        <f t="shared" si="11"/>
        <v>94.07</v>
      </c>
      <c r="DE6" s="35">
        <f t="shared" si="11"/>
        <v>94.13</v>
      </c>
      <c r="DF6" s="35">
        <f t="shared" si="11"/>
        <v>94.45</v>
      </c>
      <c r="DG6" s="35">
        <f t="shared" si="11"/>
        <v>94.58</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0.12</v>
      </c>
      <c r="EK6" s="35">
        <f t="shared" si="14"/>
        <v>0.13</v>
      </c>
      <c r="EL6" s="35">
        <f t="shared" si="14"/>
        <v>0.17</v>
      </c>
      <c r="EM6" s="35">
        <f t="shared" si="14"/>
        <v>0.21</v>
      </c>
      <c r="EN6" s="35">
        <f t="shared" si="14"/>
        <v>0.19</v>
      </c>
      <c r="EO6" s="34" t="str">
        <f>IF(EO7="","",IF(EO7="-","【-】","【"&amp;SUBSTITUTE(TEXT(EO7,"#,##0.00"),"-","△")&amp;"】"))</f>
        <v>【0.22】</v>
      </c>
    </row>
    <row r="7" spans="1:145" s="36" customFormat="1" x14ac:dyDescent="0.15">
      <c r="A7" s="28"/>
      <c r="B7" s="37">
        <v>2019</v>
      </c>
      <c r="C7" s="37">
        <v>472085</v>
      </c>
      <c r="D7" s="37">
        <v>47</v>
      </c>
      <c r="E7" s="37">
        <v>17</v>
      </c>
      <c r="F7" s="37">
        <v>1</v>
      </c>
      <c r="G7" s="37">
        <v>0</v>
      </c>
      <c r="H7" s="37" t="s">
        <v>98</v>
      </c>
      <c r="I7" s="37" t="s">
        <v>99</v>
      </c>
      <c r="J7" s="37" t="s">
        <v>100</v>
      </c>
      <c r="K7" s="37" t="s">
        <v>101</v>
      </c>
      <c r="L7" s="37" t="s">
        <v>102</v>
      </c>
      <c r="M7" s="37" t="s">
        <v>103</v>
      </c>
      <c r="N7" s="38" t="s">
        <v>104</v>
      </c>
      <c r="O7" s="38" t="s">
        <v>105</v>
      </c>
      <c r="P7" s="38">
        <v>96.47</v>
      </c>
      <c r="Q7" s="38">
        <v>100</v>
      </c>
      <c r="R7" s="38">
        <v>1408</v>
      </c>
      <c r="S7" s="38">
        <v>115340</v>
      </c>
      <c r="T7" s="38">
        <v>19.48</v>
      </c>
      <c r="U7" s="38">
        <v>5920.94</v>
      </c>
      <c r="V7" s="38">
        <v>110779</v>
      </c>
      <c r="W7" s="38">
        <v>15.85</v>
      </c>
      <c r="X7" s="38">
        <v>6989.21</v>
      </c>
      <c r="Y7" s="38">
        <v>96.42</v>
      </c>
      <c r="Z7" s="38">
        <v>97.23</v>
      </c>
      <c r="AA7" s="38">
        <v>94.28</v>
      </c>
      <c r="AB7" s="38">
        <v>90.93</v>
      </c>
      <c r="AC7" s="38">
        <v>89.33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491.77</v>
      </c>
      <c r="BG7" s="38">
        <v>474.44</v>
      </c>
      <c r="BH7" s="38">
        <v>481.22</v>
      </c>
      <c r="BI7" s="38">
        <v>458.36</v>
      </c>
      <c r="BJ7" s="38">
        <v>501.04</v>
      </c>
      <c r="BK7" s="38">
        <v>845.86</v>
      </c>
      <c r="BL7" s="38">
        <v>802.49</v>
      </c>
      <c r="BM7" s="38">
        <v>805.14</v>
      </c>
      <c r="BN7" s="38">
        <v>730.93</v>
      </c>
      <c r="BO7" s="38">
        <v>708.89</v>
      </c>
      <c r="BP7" s="38">
        <v>682.51</v>
      </c>
      <c r="BQ7" s="38">
        <v>97.89</v>
      </c>
      <c r="BR7" s="38">
        <v>99.69</v>
      </c>
      <c r="BS7" s="38">
        <v>84.56</v>
      </c>
      <c r="BT7" s="38">
        <v>90.74</v>
      </c>
      <c r="BU7" s="38">
        <v>85.12</v>
      </c>
      <c r="BV7" s="38">
        <v>101.88</v>
      </c>
      <c r="BW7" s="38">
        <v>103.18</v>
      </c>
      <c r="BX7" s="38">
        <v>100.22</v>
      </c>
      <c r="BY7" s="38">
        <v>98.09</v>
      </c>
      <c r="BZ7" s="38">
        <v>97.91</v>
      </c>
      <c r="CA7" s="38">
        <v>100.34</v>
      </c>
      <c r="CB7" s="38">
        <v>89.95</v>
      </c>
      <c r="CC7" s="38">
        <v>88.63</v>
      </c>
      <c r="CD7" s="38">
        <v>103.97</v>
      </c>
      <c r="CE7" s="38">
        <v>98.26</v>
      </c>
      <c r="CF7" s="38">
        <v>90.58</v>
      </c>
      <c r="CG7" s="38">
        <v>143.15</v>
      </c>
      <c r="CH7" s="38">
        <v>141.11000000000001</v>
      </c>
      <c r="CI7" s="38">
        <v>144.79</v>
      </c>
      <c r="CJ7" s="38">
        <v>146.08000000000001</v>
      </c>
      <c r="CK7" s="38">
        <v>144.11000000000001</v>
      </c>
      <c r="CL7" s="38">
        <v>136.15</v>
      </c>
      <c r="CM7" s="38" t="s">
        <v>104</v>
      </c>
      <c r="CN7" s="38" t="s">
        <v>104</v>
      </c>
      <c r="CO7" s="38" t="s">
        <v>104</v>
      </c>
      <c r="CP7" s="38" t="s">
        <v>104</v>
      </c>
      <c r="CQ7" s="38" t="s">
        <v>104</v>
      </c>
      <c r="CR7" s="38">
        <v>62.5</v>
      </c>
      <c r="CS7" s="38">
        <v>63.26</v>
      </c>
      <c r="CT7" s="38">
        <v>61.54</v>
      </c>
      <c r="CU7" s="38">
        <v>61.93</v>
      </c>
      <c r="CV7" s="38">
        <v>61.32</v>
      </c>
      <c r="CW7" s="38">
        <v>59.64</v>
      </c>
      <c r="CX7" s="38">
        <v>95.03</v>
      </c>
      <c r="CY7" s="38">
        <v>95.03</v>
      </c>
      <c r="CZ7" s="38">
        <v>94.99</v>
      </c>
      <c r="DA7" s="38">
        <v>94.95</v>
      </c>
      <c r="DB7" s="38">
        <v>94.95</v>
      </c>
      <c r="DC7" s="38">
        <v>93.88</v>
      </c>
      <c r="DD7" s="38">
        <v>94.07</v>
      </c>
      <c r="DE7" s="38">
        <v>94.13</v>
      </c>
      <c r="DF7" s="38">
        <v>94.45</v>
      </c>
      <c r="DG7" s="38">
        <v>94.58</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0.12</v>
      </c>
      <c r="EK7" s="38">
        <v>0.13</v>
      </c>
      <c r="EL7" s="38">
        <v>0.17</v>
      </c>
      <c r="EM7" s="38">
        <v>0.21</v>
      </c>
      <c r="EN7" s="38">
        <v>0.19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知念 正也</cp:lastModifiedBy>
  <cp:lastPrinted>2021-01-18T01:33:28Z</cp:lastPrinted>
  <dcterms:created xsi:type="dcterms:W3CDTF">2020-12-04T02:50:22Z</dcterms:created>
  <dcterms:modified xsi:type="dcterms:W3CDTF">2021-01-25T05:16:37Z</dcterms:modified>
  <cp:category/>
</cp:coreProperties>
</file>