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lg0294\Desktop\公営企業に係る経営比較分析表（令和３年度決算）の分析等について\"/>
    </mc:Choice>
  </mc:AlternateContent>
  <xr:revisionPtr revIDLastSave="0" documentId="13_ncr:1_{4DEBA72F-BABF-4AFC-BBB5-4B656B070EE0}" xr6:coauthVersionLast="36" xr6:coauthVersionMax="36" xr10:uidLastSave="{00000000-0000-0000-0000-000000000000}"/>
  <workbookProtection workbookAlgorithmName="SHA-512" workbookHashValue="zV86AtK3+Ni8Iq9pmTSIvvLw7w/V8FnzWNcRqqX35NzC+DOYHrZOXdbGZ5As8fgVvpdR0iUSoE+/dZmaBtK27g==" workbookSaltValue="Otjdz2HJw9XpnycnXHKgpQ==" workbookSpinCount="100000" lockStructure="1"/>
  <bookViews>
    <workbookView xWindow="0" yWindow="0" windowWidth="28800" windowHeight="122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T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<sst xmlns="http://schemas.openxmlformats.org/spreadsheetml/2006/main" count="236" uniqueCount="121">
  <si>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</si>
  <si>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</si>
  <si>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</si>
  <si>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</si>
  <si>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</si>
  <si>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</si>
  <si>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</si>
  <si>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</si>
  <si>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</si>
  <si>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</si>
  <si>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</si>
  <si>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</si>
  <si>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</si>
  <si>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</si>
  <si>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</si>
  <si>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</si>
  <si>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</si>
  <si>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</si>
  <si>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</si>
  <si>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</si>
  <si>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</si>
  <si>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</si>
  <si>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</si>
  <si>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</si>
  <si>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</si>
  <si>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</si>
  <si>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</si>
  <si>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</si>
  <si>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</si>
  <si>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</si>
  <si>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</si>
  <si>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</si>
  <si>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</si>
  <si>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</si>
  <si>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</si>
  <si>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</si>
  <si>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</si>
  <si>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</si>
  <si>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</si>
  <si>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</si>
  <si>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</si>
  <si>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</si>
  <si>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</si>
  <si>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</si>
  <si>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</si>
  <si>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</si>
  <si>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</si>
  <si>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</si>
  <si>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</si>
  <si>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</si>
  <si>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</si>
  <si>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</si>
  <si>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</si>
  <si>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</si>
  <si>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</si>
  <si>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</si>
  <si>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</si>
  <si>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</si>
  <si>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</si>
  <si>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</si>
  <si>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</si>
  <si>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</si>
  <si>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</si>
  <si>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</si>
  <si>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</si>
  <si>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</si>
  <si>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</si>
  <si>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</si>
  <si>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</si>
  <si>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</si>
  <si>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</si>
  <si>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</si>
  <si>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</si>
  <si>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</si>
  <si>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</si>
  <si>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</si>
  <si>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</si>
  <si>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</si>
  <si>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</si>
  <si>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</si>
  <si>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</si>
  <si>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</si>
  <si>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</si>
  <si>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</si>
  <si>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</si>
  <si>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</si>
  <si>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</si>
  <si>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</si>
  <si>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</si>
  <si>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</si>
  <si>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</si>
  <si>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</si>
  <si>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</si>
  <si>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</si>
  <si>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</si>
  <si>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</si>
  <si>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</si>
  <si>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</si>
  <si>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</si>
  <si>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</si>
  <si>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</si>
  <si>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</si>
  <si>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</si>
  <si>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</si>
  <si>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</si>
  <si>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</si>
  <si>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</si>
  <si>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</si>
  <si>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</si>
  <si>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</si>
  <si>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</si>
  <si>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</si>
  <si>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</si>
  <si>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</si>
  <si>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</si>
  <si>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</si>
  <si>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</si>
  <si>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</si>
  <si>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③管渠改善率
　平成２１年１２月に供用開始し、まだ施設が新しい為、更新等長寿命化対策は実施していない。</t>
    <phoneticPr fontId="4"/>
  </si>
  <si>
    <t>　接続率が悪いため、経営の健全化・効率性の数値が平均値を下回っている。
　接続率の向上を図るため住民へ広報誌やパンフレット等により接続の普及啓蒙活動を強化する必要がある。</t>
    <phoneticPr fontId="4"/>
  </si>
  <si>
    <t>①収益的収支比率
　令和3年度においては、維持管理費を前年度よりも維持管理費を抑える事が出来た為、値が上昇している。
　接続率については、未だ低い状況により使用料収入が少額である。接続率の向上を図る事で収支比率の健全化に繋げていく。
④企業債残高対事業規模費率(%)
　施設建設事業の完了に伴い、企業債の残高償還が減少していく為、今後比率は減少していく。
⑤経費回収率、⑥汚水処理原価、⑦施設利用率
　令和3年度においては、施設維持管理費が前年度と比べ抑える事ができた為、数値が良くなっている。
　しかし、接続率が低いため経費回収率及び施設利用率が低く、汚水処理原価は高くなっている。
　接続への啓蒙活動を継続して接続率の向上を図る。
⑧水洗化率
　水洗化率は全体的に上昇傾向にある。
　今後も引き続き普及啓蒙活動を継続し、水洗化率の向上を図る。</t>
    <rPh sb="10" eb="12">
      <t>レイワ</t>
    </rPh>
    <rPh sb="13" eb="15">
      <t>ネンド</t>
    </rPh>
    <rPh sb="21" eb="26">
      <t>イジカンリヒ</t>
    </rPh>
    <rPh sb="27" eb="30">
      <t>ゼンネンド</t>
    </rPh>
    <rPh sb="33" eb="38">
      <t>イジカンリヒ</t>
    </rPh>
    <rPh sb="39" eb="40">
      <t>オサ</t>
    </rPh>
    <rPh sb="42" eb="43">
      <t>コト</t>
    </rPh>
    <rPh sb="44" eb="46">
      <t>デキ</t>
    </rPh>
    <rPh sb="47" eb="48">
      <t>タメ</t>
    </rPh>
    <rPh sb="49" eb="50">
      <t>アタイ</t>
    </rPh>
    <rPh sb="51" eb="53">
      <t>ジョウショウ</t>
    </rPh>
    <rPh sb="69" eb="70">
      <t>イマ</t>
    </rPh>
    <rPh sb="73" eb="75">
      <t>ジョウキョウ</t>
    </rPh>
    <rPh sb="222" eb="225">
      <t>ゼンネンド</t>
    </rPh>
    <rPh sb="226" eb="227">
      <t>クラ</t>
    </rPh>
    <rPh sb="228" eb="229">
      <t>オサ</t>
    </rPh>
    <rPh sb="231" eb="232">
      <t>コト</t>
    </rPh>
    <rPh sb="236" eb="237">
      <t>タメ</t>
    </rPh>
    <rPh sb="238" eb="240">
      <t>スウチ</t>
    </rPh>
    <rPh sb="241" eb="242">
      <t>ヨ</t>
    </rPh>
    <rPh sb="333" eb="336">
      <t>ゼンタイテキ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</si>
</sst>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8C-49B0-ACE6-6F455DEA85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E8C-49B0-ACE6-6F455DEA85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10.95</c:v>
                </c:pt>
                <c:pt idx="1">
                  <c:v>10.79</c:v>
                </c:pt>
                <c:pt idx="2">
                  <c:v>11.9</c:v>
                </c:pt>
                <c:pt idx="3">
                  <c:v>11.75</c:v>
                </c:pt>
                <c:pt idx="4">
                  <c:v>11.27</c:v>
                </c:pt>
              </c:numCache>
            </c:numRef>
          </c:val>
          <c:extLst>
            <c:ext xmlns:c16="http://schemas.microsoft.com/office/drawing/2014/chart" uri="{C3380CC4-5D6E-409C-BE32-E72D297353CC}">
              <c16:uniqueId val="{00000000-5F50-4137-9ED6-3DE79F8D889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41.66</c:v>
                </c:pt>
                <c:pt idx="4">
                  <c:v>36.369999999999997</c:v>
                </c:pt>
              </c:numCache>
            </c:numRef>
          </c:val>
          <c:smooth val="0"/>
          <c:extLst>
            <c:ext xmlns:c16="http://schemas.microsoft.com/office/drawing/2014/chart" uri="{C3380CC4-5D6E-409C-BE32-E72D297353CC}">
              <c16:uniqueId val="{00000001-5F50-4137-9ED6-3DE79F8D889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34.01</c:v>
                </c:pt>
                <c:pt idx="1">
                  <c:v>38.76</c:v>
                </c:pt>
                <c:pt idx="2">
                  <c:v>38.9</c:v>
                </c:pt>
                <c:pt idx="3">
                  <c:v>37.159999999999997</c:v>
                </c:pt>
                <c:pt idx="4">
                  <c:v>41.73</c:v>
                </c:pt>
              </c:numCache>
            </c:numRef>
          </c:val>
          <c:extLst>
            <c:ext xmlns:c16="http://schemas.microsoft.com/office/drawing/2014/chart" uri="{C3380CC4-5D6E-409C-BE32-E72D297353CC}">
              <c16:uniqueId val="{00000000-F77C-4ECB-8496-77474F9D5E3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58.77</c:v>
                </c:pt>
                <c:pt idx="4">
                  <c:v>59.58</c:v>
                </c:pt>
              </c:numCache>
            </c:numRef>
          </c:val>
          <c:smooth val="0"/>
          <c:extLst>
            <c:ext xmlns:c16="http://schemas.microsoft.com/office/drawing/2014/chart" uri="{C3380CC4-5D6E-409C-BE32-E72D297353CC}">
              <c16:uniqueId val="{00000001-F77C-4ECB-8496-77474F9D5E3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58.67</c:v>
                </c:pt>
                <c:pt idx="1">
                  <c:v>56.34</c:v>
                </c:pt>
                <c:pt idx="2">
                  <c:v>50.51</c:v>
                </c:pt>
                <c:pt idx="3">
                  <c:v>35.549999999999997</c:v>
                </c:pt>
                <c:pt idx="4">
                  <c:v>46.37</c:v>
                </c:pt>
              </c:numCache>
            </c:numRef>
          </c:val>
          <c:extLst>
            <c:ext xmlns:c16="http://schemas.microsoft.com/office/drawing/2014/chart" uri="{C3380CC4-5D6E-409C-BE32-E72D297353CC}">
              <c16:uniqueId val="{00000000-7E5A-45B7-B273-5981A88D61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5A-45B7-B273-5981A88D61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E-4EEF-A0DF-F24715B20A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E-4EEF-A0DF-F24715B20A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91-4408-AF02-275439B9C2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91-4408-AF02-275439B9C2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D9-4180-A392-F5FBB4FD654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D9-4180-A392-F5FBB4FD654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60-4F06-8C83-4D7F0446B02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60-4F06-8C83-4D7F0446B02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2745.91</c:v>
                </c:pt>
                <c:pt idx="1">
                  <c:v>2620.8000000000002</c:v>
                </c:pt>
                <c:pt idx="2">
                  <c:v>2187.0300000000002</c:v>
                </c:pt>
                <c:pt idx="3">
                  <c:v>3705.81</c:v>
                </c:pt>
                <c:pt idx="4">
                  <c:v>3182.82</c:v>
                </c:pt>
              </c:numCache>
            </c:numRef>
          </c:val>
          <c:extLst>
            <c:ext xmlns:c16="http://schemas.microsoft.com/office/drawing/2014/chart" uri="{C3380CC4-5D6E-409C-BE32-E72D297353CC}">
              <c16:uniqueId val="{00000000-A2C5-4737-AEFD-9D7DD2391E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746.98</c:v>
                </c:pt>
                <c:pt idx="4">
                  <c:v>904.55</c:v>
                </c:pt>
              </c:numCache>
            </c:numRef>
          </c:val>
          <c:smooth val="0"/>
          <c:extLst>
            <c:ext xmlns:c16="http://schemas.microsoft.com/office/drawing/2014/chart" uri="{C3380CC4-5D6E-409C-BE32-E72D297353CC}">
              <c16:uniqueId val="{00000001-A2C5-4737-AEFD-9D7DD2391E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16.760000000000002</c:v>
                </c:pt>
                <c:pt idx="1">
                  <c:v>16.38</c:v>
                </c:pt>
                <c:pt idx="2">
                  <c:v>16.600000000000001</c:v>
                </c:pt>
                <c:pt idx="3">
                  <c:v>9.3000000000000007</c:v>
                </c:pt>
                <c:pt idx="4">
                  <c:v>16.899999999999999</c:v>
                </c:pt>
              </c:numCache>
            </c:numRef>
          </c:val>
          <c:extLst>
            <c:ext xmlns:c16="http://schemas.microsoft.com/office/drawing/2014/chart" uri="{C3380CC4-5D6E-409C-BE32-E72D297353CC}">
              <c16:uniqueId val="{00000000-941D-499A-9B96-D262B43E5C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40.49</c:v>
                </c:pt>
                <c:pt idx="4">
                  <c:v>39.69</c:v>
                </c:pt>
              </c:numCache>
            </c:numRef>
          </c:val>
          <c:smooth val="0"/>
          <c:extLst>
            <c:ext xmlns:c16="http://schemas.microsoft.com/office/drawing/2014/chart" uri="{C3380CC4-5D6E-409C-BE32-E72D297353CC}">
              <c16:uniqueId val="{00000001-941D-499A-9B96-D262B43E5C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319.27999999999997</c:v>
                </c:pt>
                <c:pt idx="1">
                  <c:v>320.08999999999997</c:v>
                </c:pt>
                <c:pt idx="2">
                  <c:v>316.81</c:v>
                </c:pt>
                <c:pt idx="3">
                  <c:v>509.55</c:v>
                </c:pt>
                <c:pt idx="4">
                  <c:v>313.35000000000002</c:v>
                </c:pt>
              </c:numCache>
            </c:numRef>
          </c:val>
          <c:extLst>
            <c:ext xmlns:c16="http://schemas.microsoft.com/office/drawing/2014/chart" uri="{C3380CC4-5D6E-409C-BE32-E72D297353CC}">
              <c16:uniqueId val="{00000000-B178-4605-8D6F-C9F389FAEB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274.54000000000002</c:v>
                </c:pt>
                <c:pt idx="4">
                  <c:v>253.17</c:v>
                </c:pt>
              </c:numCache>
            </c:numRef>
          </c:val>
          <c:smooth val="0"/>
          <c:extLst>
            <c:ext xmlns:c16="http://schemas.microsoft.com/office/drawing/2014/chart" uri="{C3380CC4-5D6E-409C-BE32-E72D297353CC}">
              <c16:uniqueId val="{00000001-B178-4605-8D6F-C9F389FAEB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沖縄県　与那国町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F3</v>
      </c>
      <c r="X8" s="65"/>
      <c r="Y8" s="65"/>
      <c r="Z8" s="65"/>
      <c r="AA8" s="65"/>
      <c r="AB8" s="65"/>
      <c r="AC8" s="65"/>
      <c r="AD8" s="66" t="str">
        <f>データ!$M$6</f>
        <v>非設置</v>
      </c>
      <c r="AE8" s="66"/>
      <c r="AF8" s="66"/>
      <c r="AG8" s="66"/>
      <c r="AH8" s="66"/>
      <c r="AI8" s="66"/>
      <c r="AJ8" s="66"/>
      <c r="AK8" s="3"/>
      <c r="AL8" s="54">
        <f>データ!S6</f>
        <v>1693</v>
      </c>
      <c r="AM8" s="54"/>
      <c r="AN8" s="54"/>
      <c r="AO8" s="54"/>
      <c r="AP8" s="54"/>
      <c r="AQ8" s="54"/>
      <c r="AR8" s="54"/>
      <c r="AS8" s="54"/>
      <c r="AT8" s="53">
        <f>データ!T6</f>
        <v>28.9</v>
      </c>
      <c r="AU8" s="53"/>
      <c r="AV8" s="53"/>
      <c r="AW8" s="53"/>
      <c r="AX8" s="53"/>
      <c r="AY8" s="53"/>
      <c r="AZ8" s="53"/>
      <c r="BA8" s="53"/>
      <c r="BB8" s="53">
        <f>データ!U6</f>
        <v>58.58</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61.73</v>
      </c>
      <c r="Q10" s="53"/>
      <c r="R10" s="53"/>
      <c r="S10" s="53"/>
      <c r="T10" s="53"/>
      <c r="U10" s="53"/>
      <c r="V10" s="53"/>
      <c r="W10" s="53">
        <f>データ!Q6</f>
        <v>100</v>
      </c>
      <c r="X10" s="53"/>
      <c r="Y10" s="53"/>
      <c r="Z10" s="53"/>
      <c r="AA10" s="53"/>
      <c r="AB10" s="53"/>
      <c r="AC10" s="53"/>
      <c r="AD10" s="54">
        <f>データ!R6</f>
        <v>938</v>
      </c>
      <c r="AE10" s="54"/>
      <c r="AF10" s="54"/>
      <c r="AG10" s="54"/>
      <c r="AH10" s="54"/>
      <c r="AI10" s="54"/>
      <c r="AJ10" s="54"/>
      <c r="AK10" s="2"/>
      <c r="AL10" s="54">
        <f>データ!V6</f>
        <v>1016</v>
      </c>
      <c r="AM10" s="54"/>
      <c r="AN10" s="54"/>
      <c r="AO10" s="54"/>
      <c r="AP10" s="54"/>
      <c r="AQ10" s="54"/>
      <c r="AR10" s="54"/>
      <c r="AS10" s="54"/>
      <c r="AT10" s="53">
        <f>データ!W6</f>
        <v>0.49</v>
      </c>
      <c r="AU10" s="53"/>
      <c r="AV10" s="53"/>
      <c r="AW10" s="53"/>
      <c r="AX10" s="53"/>
      <c r="AY10" s="53"/>
      <c r="AZ10" s="53"/>
      <c r="BA10" s="53"/>
      <c r="BB10" s="53">
        <f>データ!X6</f>
        <v>2073.4699999999998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eq+08keR1tY3t/TFNM/dcM4pl6iBqWQE7wh9A4tJabyVADmfqK1MaR2tZeRbudsUvu5ZkZXh4gZ9k/KmGppHg==" saltValue="dOqURmDv1mLsP+2xwbwl6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473821</v>
      </c>
      <c r="D6" s="19">
        <f t="shared" si="3"/>
        <v>47</v>
      </c>
      <c r="E6" s="19">
        <f t="shared" si="3"/>
        <v>17</v>
      </c>
      <c r="F6" s="19">
        <f t="shared" si="3"/>
        <v>5</v>
      </c>
      <c r="G6" s="19">
        <f t="shared" si="3"/>
        <v>0</v>
      </c>
      <c r="H6" s="19" t="str">
        <f t="shared" si="3"/>
        <v>沖縄県　与那国町</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61.73</v>
      </c>
      <c r="Q6" s="20">
        <f t="shared" si="3"/>
        <v>100</v>
      </c>
      <c r="R6" s="20">
        <f t="shared" si="3"/>
        <v>938</v>
      </c>
      <c r="S6" s="20">
        <f t="shared" si="3"/>
        <v>1693</v>
      </c>
      <c r="T6" s="20">
        <f t="shared" si="3"/>
        <v>28.9</v>
      </c>
      <c r="U6" s="20">
        <f t="shared" si="3"/>
        <v>58.58</v>
      </c>
      <c r="V6" s="20">
        <f t="shared" si="3"/>
        <v>1016</v>
      </c>
      <c r="W6" s="20">
        <f t="shared" si="3"/>
        <v>0.49</v>
      </c>
      <c r="X6" s="20">
        <f t="shared" si="3"/>
        <v>2073.4699999999998</v>
      </c>
      <c r="Y6" s="21">
        <f>IF(Y7="",NA(),Y7)</f>
        <v>58.67</v>
      </c>
      <c r="Z6" s="21">
        <f t="shared" ref="Z6:AH6" si="4">IF(Z7="",NA(),Z7)</f>
        <v>56.34</v>
      </c>
      <c r="AA6" s="21">
        <f t="shared" si="4"/>
        <v>50.51</v>
      </c>
      <c r="AB6" s="21">
        <f t="shared" si="4"/>
        <v>35.549999999999997</v>
      </c>
      <c r="AC6" s="21">
        <f t="shared" si="4"/>
        <v>46.37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2745.91</v>
      </c>
      <c r="BG6" s="21">
        <f t="shared" ref="BG6:BO6" si="7">IF(BG7="",NA(),BG7)</f>
        <v>2620.8000000000002</v>
      </c>
      <c r="BH6" s="21">
        <f t="shared" si="7"/>
        <v>2187.0300000000002</v>
      </c>
      <c r="BI6" s="21">
        <f t="shared" si="7"/>
        <v>3705.81</v>
      </c>
      <c r="BJ6" s="21">
        <f t="shared" si="7"/>
        <v>3182.82</v>
      </c>
      <c r="BK6" s="21">
        <f t="shared" si="7"/>
        <v>982.29</v>
      </c>
      <c r="BL6" s="21">
        <f t="shared" si="7"/>
        <v>713.28</v>
      </c>
      <c r="BM6" s="21">
        <f t="shared" si="7"/>
        <v>673.08</v>
      </c>
      <c r="BN6" s="21">
        <f t="shared" si="7"/>
        <v>746.98</v>
      </c>
      <c r="BO6" s="21">
        <f t="shared" si="7"/>
        <v>904.55</v>
      </c>
      <c r="BP6" s="20" t="str">
        <f>IF(BP7="","",IF(BP7="-","【-】","【"&amp;SUBSTITUTE(TEXT(BP7,"#,##0.00"),"-","△")&amp;"】"))</f>
        <v>【786.37】</v>
      </c>
      <c r="BQ6" s="21">
        <f>IF(BQ7="",NA(),BQ7)</f>
        <v>16.760000000000002</v>
      </c>
      <c r="BR6" s="21">
        <f t="shared" ref="BR6:BZ6" si="8">IF(BR7="",NA(),BR7)</f>
        <v>16.38</v>
      </c>
      <c r="BS6" s="21">
        <f t="shared" si="8"/>
        <v>16.600000000000001</v>
      </c>
      <c r="BT6" s="21">
        <f t="shared" si="8"/>
        <v>9.3000000000000007</v>
      </c>
      <c r="BU6" s="21">
        <f t="shared" si="8"/>
        <v>16.899999999999999</v>
      </c>
      <c r="BV6" s="21">
        <f t="shared" si="8"/>
        <v>41.25</v>
      </c>
      <c r="BW6" s="21">
        <f t="shared" si="8"/>
        <v>40.75</v>
      </c>
      <c r="BX6" s="21">
        <f t="shared" si="8"/>
        <v>42.44</v>
      </c>
      <c r="BY6" s="21">
        <f t="shared" si="8"/>
        <v>40.49</v>
      </c>
      <c r="BZ6" s="21">
        <f t="shared" si="8"/>
        <v>39.69</v>
      </c>
      <c r="CA6" s="20" t="str">
        <f>IF(CA7="","",IF(CA7="-","【-】","【"&amp;SUBSTITUTE(TEXT(CA7,"#,##0.00"),"-","△")&amp;"】"))</f>
        <v>【60.65】</v>
      </c>
      <c r="CB6" s="21">
        <f>IF(CB7="",NA(),CB7)</f>
        <v>319.27999999999997</v>
      </c>
      <c r="CC6" s="21">
        <f t="shared" ref="CC6:CK6" si="9">IF(CC7="",NA(),CC7)</f>
        <v>320.08999999999997</v>
      </c>
      <c r="CD6" s="21">
        <f t="shared" si="9"/>
        <v>316.81</v>
      </c>
      <c r="CE6" s="21">
        <f t="shared" si="9"/>
        <v>509.55</v>
      </c>
      <c r="CF6" s="21">
        <f t="shared" si="9"/>
        <v>313.35000000000002</v>
      </c>
      <c r="CG6" s="21">
        <f t="shared" si="9"/>
        <v>334.48</v>
      </c>
      <c r="CH6" s="21">
        <f t="shared" si="9"/>
        <v>311.70999999999998</v>
      </c>
      <c r="CI6" s="21">
        <f t="shared" si="9"/>
        <v>284.54000000000002</v>
      </c>
      <c r="CJ6" s="21">
        <f t="shared" si="9"/>
        <v>274.54000000000002</v>
      </c>
      <c r="CK6" s="21">
        <f t="shared" si="9"/>
        <v>253.17</v>
      </c>
      <c r="CL6" s="20" t="str">
        <f>IF(CL7="","",IF(CL7="-","【-】","【"&amp;SUBSTITUTE(TEXT(CL7,"#,##0.00"),"-","△")&amp;"】"))</f>
        <v>【256.97】</v>
      </c>
      <c r="CM6" s="21">
        <f>IF(CM7="",NA(),CM7)</f>
        <v>10.95</v>
      </c>
      <c r="CN6" s="21">
        <f t="shared" ref="CN6:CV6" si="10">IF(CN7="",NA(),CN7)</f>
        <v>10.79</v>
      </c>
      <c r="CO6" s="21">
        <f t="shared" si="10"/>
        <v>11.9</v>
      </c>
      <c r="CP6" s="21">
        <f t="shared" si="10"/>
        <v>11.75</v>
      </c>
      <c r="CQ6" s="21">
        <f t="shared" si="10"/>
        <v>11.27</v>
      </c>
      <c r="CR6" s="21">
        <f t="shared" si="10"/>
        <v>40.93</v>
      </c>
      <c r="CS6" s="21">
        <f t="shared" si="10"/>
        <v>43.38</v>
      </c>
      <c r="CT6" s="21">
        <f t="shared" si="10"/>
        <v>42.33</v>
      </c>
      <c r="CU6" s="21">
        <f t="shared" si="10"/>
        <v>41.66</v>
      </c>
      <c r="CV6" s="21">
        <f t="shared" si="10"/>
        <v>36.369999999999997</v>
      </c>
      <c r="CW6" s="20" t="str">
        <f>IF(CW7="","",IF(CW7="-","【-】","【"&amp;SUBSTITUTE(TEXT(CW7,"#,##0.00"),"-","△")&amp;"】"))</f>
        <v>【61.14】</v>
      </c>
      <c r="CX6" s="21">
        <f>IF(CX7="",NA(),CX7)</f>
        <v>34.01</v>
      </c>
      <c r="CY6" s="21">
        <f t="shared" ref="CY6:DG6" si="11">IF(CY7="",NA(),CY7)</f>
        <v>38.76</v>
      </c>
      <c r="CZ6" s="21">
        <f t="shared" si="11"/>
        <v>38.9</v>
      </c>
      <c r="DA6" s="21">
        <f t="shared" si="11"/>
        <v>37.159999999999997</v>
      </c>
      <c r="DB6" s="21">
        <f t="shared" si="11"/>
        <v>41.73</v>
      </c>
      <c r="DC6" s="21">
        <f t="shared" si="11"/>
        <v>62.73</v>
      </c>
      <c r="DD6" s="21">
        <f t="shared" si="11"/>
        <v>62.02</v>
      </c>
      <c r="DE6" s="21">
        <f t="shared" si="11"/>
        <v>62.5</v>
      </c>
      <c r="DF6" s="21">
        <f t="shared" si="11"/>
        <v>58.77</v>
      </c>
      <c r="DG6" s="21">
        <f t="shared" si="11"/>
        <v>59.58</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0">
        <f t="shared" si="14"/>
        <v>0</v>
      </c>
      <c r="EN6" s="20">
        <f t="shared" si="14"/>
        <v>0</v>
      </c>
      <c r="EO6" s="20" t="str">
        <f>IF(EO7="","",IF(EO7="-","【-】","【"&amp;SUBSTITUTE(TEXT(EO7,"#,##0.00"),"-","△")&amp;"】"))</f>
        <v>【0.03】</v>
      </c>
    </row>
    <row r="7" spans="1:145" s="22" customFormat="1" x14ac:dyDescent="0.15">
      <c r="A7" s="14"/>
      <c r="B7" s="23">
        <v>2021</v>
      </c>
      <c r="C7" s="23">
        <v>473821</v>
      </c>
      <c r="D7" s="23">
        <v>47</v>
      </c>
      <c r="E7" s="23">
        <v>17</v>
      </c>
      <c r="F7" s="23">
        <v>5</v>
      </c>
      <c r="G7" s="23">
        <v>0</v>
      </c>
      <c r="H7" s="23" t="s">
        <v>98</v>
      </c>
      <c r="I7" s="23" t="s">
        <v>99</v>
      </c>
      <c r="J7" s="23" t="s">
        <v>100</v>
      </c>
      <c r="K7" s="23" t="s">
        <v>101</v>
      </c>
      <c r="L7" s="23" t="s">
        <v>102</v>
      </c>
      <c r="M7" s="23" t="s">
        <v>103</v>
      </c>
      <c r="N7" s="24" t="s">
        <v>104</v>
      </c>
      <c r="O7" s="24" t="s">
        <v>105</v>
      </c>
      <c r="P7" s="24">
        <v>61.73</v>
      </c>
      <c r="Q7" s="24">
        <v>100</v>
      </c>
      <c r="R7" s="24">
        <v>938</v>
      </c>
      <c r="S7" s="24">
        <v>1693</v>
      </c>
      <c r="T7" s="24">
        <v>28.9</v>
      </c>
      <c r="U7" s="24">
        <v>58.58</v>
      </c>
      <c r="V7" s="24">
        <v>1016</v>
      </c>
      <c r="W7" s="24">
        <v>0.49</v>
      </c>
      <c r="X7" s="24">
        <v>2073.4699999999998</v>
      </c>
      <c r="Y7" s="24">
        <v>58.67</v>
      </c>
      <c r="Z7" s="24">
        <v>56.34</v>
      </c>
      <c r="AA7" s="24">
        <v>50.51</v>
      </c>
      <c r="AB7" s="24">
        <v>35.549999999999997</v>
      </c>
      <c r="AC7" s="24">
        <v>46.37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2745.91</v>
      </c>
      <c r="BG7" s="24">
        <v>2620.8000000000002</v>
      </c>
      <c r="BH7" s="24">
        <v>2187.0300000000002</v>
      </c>
      <c r="BI7" s="24">
        <v>3705.81</v>
      </c>
      <c r="BJ7" s="24">
        <v>3182.82</v>
      </c>
      <c r="BK7" s="24">
        <v>982.29</v>
      </c>
      <c r="BL7" s="24">
        <v>713.28</v>
      </c>
      <c r="BM7" s="24">
        <v>673.08</v>
      </c>
      <c r="BN7" s="24">
        <v>746.98</v>
      </c>
      <c r="BO7" s="24">
        <v>904.55</v>
      </c>
      <c r="BP7" s="24">
        <v>786.37</v>
      </c>
      <c r="BQ7" s="24">
        <v>16.760000000000002</v>
      </c>
      <c r="BR7" s="24">
        <v>16.38</v>
      </c>
      <c r="BS7" s="24">
        <v>16.600000000000001</v>
      </c>
      <c r="BT7" s="24">
        <v>9.3000000000000007</v>
      </c>
      <c r="BU7" s="24">
        <v>16.899999999999999</v>
      </c>
      <c r="BV7" s="24">
        <v>41.25</v>
      </c>
      <c r="BW7" s="24">
        <v>40.75</v>
      </c>
      <c r="BX7" s="24">
        <v>42.44</v>
      </c>
      <c r="BY7" s="24">
        <v>40.49</v>
      </c>
      <c r="BZ7" s="24">
        <v>39.69</v>
      </c>
      <c r="CA7" s="24">
        <v>60.65</v>
      </c>
      <c r="CB7" s="24">
        <v>319.27999999999997</v>
      </c>
      <c r="CC7" s="24">
        <v>320.08999999999997</v>
      </c>
      <c r="CD7" s="24">
        <v>316.81</v>
      </c>
      <c r="CE7" s="24">
        <v>509.55</v>
      </c>
      <c r="CF7" s="24">
        <v>313.35000000000002</v>
      </c>
      <c r="CG7" s="24">
        <v>334.48</v>
      </c>
      <c r="CH7" s="24">
        <v>311.70999999999998</v>
      </c>
      <c r="CI7" s="24">
        <v>284.54000000000002</v>
      </c>
      <c r="CJ7" s="24">
        <v>274.54000000000002</v>
      </c>
      <c r="CK7" s="24">
        <v>253.17</v>
      </c>
      <c r="CL7" s="24">
        <v>256.97000000000003</v>
      </c>
      <c r="CM7" s="24">
        <v>10.95</v>
      </c>
      <c r="CN7" s="24">
        <v>10.79</v>
      </c>
      <c r="CO7" s="24">
        <v>11.9</v>
      </c>
      <c r="CP7" s="24">
        <v>11.75</v>
      </c>
      <c r="CQ7" s="24">
        <v>11.27</v>
      </c>
      <c r="CR7" s="24">
        <v>40.93</v>
      </c>
      <c r="CS7" s="24">
        <v>43.38</v>
      </c>
      <c r="CT7" s="24">
        <v>42.33</v>
      </c>
      <c r="CU7" s="24">
        <v>41.66</v>
      </c>
      <c r="CV7" s="24">
        <v>36.369999999999997</v>
      </c>
      <c r="CW7" s="24">
        <v>61.14</v>
      </c>
      <c r="CX7" s="24">
        <v>34.01</v>
      </c>
      <c r="CY7" s="24">
        <v>38.76</v>
      </c>
      <c r="CZ7" s="24">
        <v>38.9</v>
      </c>
      <c r="DA7" s="24">
        <v>37.159999999999997</v>
      </c>
      <c r="DB7" s="24">
        <v>41.73</v>
      </c>
      <c r="DC7" s="24">
        <v>62.73</v>
      </c>
      <c r="DD7" s="24">
        <v>62.02</v>
      </c>
      <c r="DE7" s="24">
        <v>62.5</v>
      </c>
      <c r="DF7" s="24">
        <v>58.77</v>
      </c>
      <c r="DG7" s="24">
        <v>59.58</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v>
      </c>
      <c r="EN7" s="24">
        <v>0</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lg0294</cp:lastModifiedBy>
  <dcterms:created xsi:type="dcterms:W3CDTF">2022-12-01T02:02:12Z</dcterms:created>
  <dcterms:modified xsi:type="dcterms:W3CDTF">2023-01-19T07:31:10Z</dcterms:modified>
  <cp:category/>
</cp:coreProperties>
</file>