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Yj191201-170\土木建設課\①土木建設課【Ｈ25～】\【令和3年度電子調査表システム】\R5.2.10：経営比較分析表（令和3年度決算）の分析等について（依頼）\報告分\"/>
    </mc:Choice>
  </mc:AlternateContent>
  <xr:revisionPtr revIDLastSave="0" documentId="13_ncr:1_{B78BBDBA-5A7B-4C5F-AF52-F6CC2DD160F6}" xr6:coauthVersionLast="36" xr6:coauthVersionMax="36" xr10:uidLastSave="{00000000-0000-0000-0000-000000000000}"/>
  <workbookProtection workbookAlgorithmName="SHA-512" workbookHashValue="lnZqVnOs9T5KqWOio3phjvg5CC6BoReCRFUNNZ7cvHUfNnfnXz+u5njx9HHro6LParH5MVRYXZ1vNfV81cWn6w==" workbookSaltValue="4jYbpeHBwZBahclm4KsAh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<sst xmlns="http://schemas.openxmlformats.org/spreadsheetml/2006/main" count="236" uniqueCount="123">
  <si>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</si>
  <si>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</si>
  <si>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</si>
  <si>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</si>
  <si>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</si>
  <si>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</si>
  <si>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</si>
  <si>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</si>
  <si>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</si>
  <si>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</si>
  <si>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</si>
  <si>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</si>
  <si>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</si>
  <si>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</si>
  <si>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</si>
  <si>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</si>
  <si>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</si>
  <si>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</si>
  <si>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</si>
  <si>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</si>
  <si>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</si>
  <si>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</si>
  <si>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</si>
  <si>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</si>
  <si>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</si>
  <si>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</si>
  <si>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</si>
  <si>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</si>
  <si>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</si>
  <si>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</si>
  <si>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</si>
  <si>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</si>
  <si>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</si>
  <si>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</si>
  <si>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</si>
  <si>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</si>
  <si>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</si>
  <si>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</si>
  <si>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</si>
  <si>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</si>
  <si>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</si>
  <si>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</si>
  <si>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</si>
  <si>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</si>
  <si>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</si>
  <si>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</si>
  <si>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</si>
  <si>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</si>
  <si>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</si>
  <si>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</si>
  <si>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</si>
  <si>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</si>
  <si>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</si>
  <si>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</si>
  <si>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</si>
  <si>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</si>
  <si>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</si>
  <si>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</si>
  <si>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</si>
  <si>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</si>
  <si>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</si>
  <si>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</si>
  <si>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</si>
  <si>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</si>
  <si>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</si>
  <si>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</si>
  <si>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</si>
  <si>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</si>
  <si>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</si>
  <si>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</si>
  <si>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</si>
  <si>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</si>
  <si>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</si>
  <si>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</si>
  <si>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</si>
  <si>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</si>
  <si>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</si>
  <si>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</si>
  <si>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</si>
  <si>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</si>
  <si>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</si>
  <si>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</si>
  <si>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</si>
  <si>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</si>
  <si>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</si>
  <si>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</si>
  <si>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</si>
  <si>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</si>
  <si>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</si>
  <si>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</si>
  <si>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</si>
  <si>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</si>
  <si>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</si>
  <si>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</si>
  <si>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</si>
  <si>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</si>
  <si>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</si>
  <si>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</si>
  <si>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</si>
  <si>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</si>
  <si>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</si>
  <si>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</si>
  <si>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</si>
  <si>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</si>
  <si>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</si>
  <si>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</si>
  <si>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</si>
  <si>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</si>
  <si>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</si>
  <si>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</si>
  <si>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</si>
  <si>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</si>
  <si>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</si>
  <si>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</si>
  <si>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</si>
  <si>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</si>
  <si>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</si>
  <si>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</si>
  <si>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</si>
  <si>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</si>
  <si>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施設の供用開始から10年余りが経過したが、処理場や管渠等の大規模な老朽化は見受けられないが、中継ポンプなどの機器の修繕が生じてきている為、計画的な更新や長寿命化を見据えた予防保全等の検討が必要である。</t>
    <rPh sb="12" eb="13">
      <t>アマ</t>
    </rPh>
    <phoneticPr fontId="4"/>
  </si>
  <si>
    <t>収益的収支比率が68.70％と前年度から8%近く低い数値となっている。使用料収入は増加しているが、機器の修繕等による支出が増えたことが要因である。経営改善の為、使用料金の改定や水洗化の普及促進活動による収入の増加に向けた取組を実施し、また、汚水処理原価の更なる縮減に努め、将来的な施設の更新費の捻出を見据えた経営の適正化を図る必要がある。</t>
    <rPh sb="15" eb="18">
      <t>ゼンネンド</t>
    </rPh>
    <rPh sb="22" eb="23">
      <t>チカ</t>
    </rPh>
    <rPh sb="24" eb="25">
      <t>ヒク</t>
    </rPh>
    <rPh sb="35" eb="38">
      <t>シヨウリョウ</t>
    </rPh>
    <rPh sb="38" eb="40">
      <t>シュウニュウ</t>
    </rPh>
    <rPh sb="41" eb="43">
      <t>ゾウカ</t>
    </rPh>
    <rPh sb="49" eb="51">
      <t>キキ</t>
    </rPh>
    <rPh sb="52" eb="54">
      <t>シュウゼン</t>
    </rPh>
    <rPh sb="54" eb="55">
      <t>ナド</t>
    </rPh>
    <rPh sb="58" eb="60">
      <t>シシュツ</t>
    </rPh>
    <rPh sb="61" eb="62">
      <t>フ</t>
    </rPh>
    <rPh sb="67" eb="69">
      <t>ヨウイン</t>
    </rPh>
    <rPh sb="73" eb="75">
      <t>ケイエイ</t>
    </rPh>
    <rPh sb="75" eb="77">
      <t>カイゼン</t>
    </rPh>
    <rPh sb="78" eb="79">
      <t>タメ</t>
    </rPh>
    <phoneticPr fontId="4"/>
  </si>
  <si>
    <t>①「収益的収支比率」：67.85％と依然として赤字経営の状態となっている為、使用料収入の増や、維持管理費の縮減への取組が必要である。
④「企業債残高対事業規模比率」：当該年度は全国平均や類似団体と比較し、高い数値となっている為、使用料金の適正化を検討する必要がある。
⑤「経費回収率」：全国平均値並みではあるが、依然として44.65％と低い数値となっており、繰入金に頼っている状態である為、使用料収入の増加に取組む必要がある。
⑥「汚水処理原価」：類似団体と比較し低い数値となっている為、この数値を継続し、更なる処理費の縮減に努める。
⑦「施設利用率」：類似団体平均値より高い数値となっているが、処理能力の想定より低い為、さらなる有収水量の普及促進に努める。
⑧「水洗化率」：前年度と比較しても若干の増加に留まっており、全国平均及び類似団体と比較しても高い数値となっているが、当該数値の向上を図る為の水洗化の普及促進に努める。</t>
    <rPh sb="281" eb="283">
      <t>ルイジ</t>
    </rPh>
    <rPh sb="283" eb="285">
      <t>ダンタイ</t>
    </rPh>
    <rPh sb="285" eb="288">
      <t>ヘイキンチ</t>
    </rPh>
    <rPh sb="290" eb="291">
      <t>タカ</t>
    </rPh>
    <rPh sb="292" eb="294">
      <t>スウチ</t>
    </rPh>
    <rPh sb="302" eb="304">
      <t>ショリ</t>
    </rPh>
    <rPh sb="304" eb="306">
      <t>ノウリョク</t>
    </rPh>
    <rPh sb="307" eb="309">
      <t>ソウテイ</t>
    </rPh>
    <rPh sb="311" eb="312">
      <t>ヒク</t>
    </rPh>
    <rPh sb="313" eb="314">
      <t>タメ</t>
    </rPh>
    <rPh sb="321" eb="323">
      <t>スイリョウ</t>
    </rPh>
    <rPh sb="324" eb="326">
      <t>フキュウ</t>
    </rPh>
    <rPh sb="326" eb="328">
      <t>ソクシン</t>
    </rPh>
    <rPh sb="329" eb="330">
      <t>ツト</t>
    </rPh>
    <rPh sb="381" eb="382">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</si>
</sst>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C9-441D-B1D5-451C5D02E0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1C9-441D-B1D5-451C5D02E0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30.14</c:v>
                </c:pt>
                <c:pt idx="1">
                  <c:v>32.24</c:v>
                </c:pt>
                <c:pt idx="2">
                  <c:v>35.28</c:v>
                </c:pt>
                <c:pt idx="3">
                  <c:v>37.729999999999997</c:v>
                </c:pt>
                <c:pt idx="4">
                  <c:v>41.82</c:v>
                </c:pt>
              </c:numCache>
            </c:numRef>
          </c:val>
          <c:extLst>
            <c:ext xmlns:c16="http://schemas.microsoft.com/office/drawing/2014/chart" uri="{C3380CC4-5D6E-409C-BE32-E72D297353CC}">
              <c16:uniqueId val="{00000000-877C-47A6-A022-D7477F57B6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41.66</c:v>
                </c:pt>
                <c:pt idx="4">
                  <c:v>36.369999999999997</c:v>
                </c:pt>
              </c:numCache>
            </c:numRef>
          </c:val>
          <c:smooth val="0"/>
          <c:extLst>
            <c:ext xmlns:c16="http://schemas.microsoft.com/office/drawing/2014/chart" uri="{C3380CC4-5D6E-409C-BE32-E72D297353CC}">
              <c16:uniqueId val="{00000001-877C-47A6-A022-D7477F57B6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57.18</c:v>
                </c:pt>
                <c:pt idx="1">
                  <c:v>58.42</c:v>
                </c:pt>
                <c:pt idx="2">
                  <c:v>60.94</c:v>
                </c:pt>
                <c:pt idx="3">
                  <c:v>63.81</c:v>
                </c:pt>
                <c:pt idx="4">
                  <c:v>65.39</c:v>
                </c:pt>
              </c:numCache>
            </c:numRef>
          </c:val>
          <c:extLst>
            <c:ext xmlns:c16="http://schemas.microsoft.com/office/drawing/2014/chart" uri="{C3380CC4-5D6E-409C-BE32-E72D297353CC}">
              <c16:uniqueId val="{00000000-3B68-4FF2-924F-9D2FDEF57B9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58.77</c:v>
                </c:pt>
                <c:pt idx="4">
                  <c:v>59.58</c:v>
                </c:pt>
              </c:numCache>
            </c:numRef>
          </c:val>
          <c:smooth val="0"/>
          <c:extLst>
            <c:ext xmlns:c16="http://schemas.microsoft.com/office/drawing/2014/chart" uri="{C3380CC4-5D6E-409C-BE32-E72D297353CC}">
              <c16:uniqueId val="{00000001-3B68-4FF2-924F-9D2FDEF57B9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79.209999999999994</c:v>
                </c:pt>
                <c:pt idx="1">
                  <c:v>76.55</c:v>
                </c:pt>
                <c:pt idx="2">
                  <c:v>77.28</c:v>
                </c:pt>
                <c:pt idx="3">
                  <c:v>68.7</c:v>
                </c:pt>
                <c:pt idx="4">
                  <c:v>67.849999999999994</c:v>
                </c:pt>
              </c:numCache>
            </c:numRef>
          </c:val>
          <c:extLst>
            <c:ext xmlns:c16="http://schemas.microsoft.com/office/drawing/2014/chart" uri="{C3380CC4-5D6E-409C-BE32-E72D297353CC}">
              <c16:uniqueId val="{00000000-FC7E-41B7-83A1-7CC64D34EC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7E-41B7-83A1-7CC64D34EC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4F-4D2C-870F-5E21D4B86A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4F-4D2C-870F-5E21D4B86A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64-4078-8DD0-A98569589B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64-4078-8DD0-A98569589B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EE-4677-80BF-7093088716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EE-4677-80BF-7093088716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A2-4E2C-9F30-3498D11388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A2-4E2C-9F30-3498D11388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1532.22</c:v>
                </c:pt>
                <c:pt idx="1">
                  <c:v>3660.03</c:v>
                </c:pt>
                <c:pt idx="2">
                  <c:v>3211.03</c:v>
                </c:pt>
                <c:pt idx="3">
                  <c:v>2582.71</c:v>
                </c:pt>
                <c:pt idx="4">
                  <c:v>2246.56</c:v>
                </c:pt>
              </c:numCache>
            </c:numRef>
          </c:val>
          <c:extLst>
            <c:ext xmlns:c16="http://schemas.microsoft.com/office/drawing/2014/chart" uri="{C3380CC4-5D6E-409C-BE32-E72D297353CC}">
              <c16:uniqueId val="{00000000-2D31-4C31-B3B8-1FDC9CEF1F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746.98</c:v>
                </c:pt>
                <c:pt idx="4">
                  <c:v>904.55</c:v>
                </c:pt>
              </c:numCache>
            </c:numRef>
          </c:val>
          <c:smooth val="0"/>
          <c:extLst>
            <c:ext xmlns:c16="http://schemas.microsoft.com/office/drawing/2014/chart" uri="{C3380CC4-5D6E-409C-BE32-E72D297353CC}">
              <c16:uniqueId val="{00000001-2D31-4C31-B3B8-1FDC9CEF1F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45.16</c:v>
                </c:pt>
                <c:pt idx="1">
                  <c:v>52.55</c:v>
                </c:pt>
                <c:pt idx="2">
                  <c:v>50.67</c:v>
                </c:pt>
                <c:pt idx="3">
                  <c:v>38.92</c:v>
                </c:pt>
                <c:pt idx="4">
                  <c:v>44.65</c:v>
                </c:pt>
              </c:numCache>
            </c:numRef>
          </c:val>
          <c:extLst>
            <c:ext xmlns:c16="http://schemas.microsoft.com/office/drawing/2014/chart" uri="{C3380CC4-5D6E-409C-BE32-E72D297353CC}">
              <c16:uniqueId val="{00000000-C0A7-4FA3-B5D9-54AFB8E562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40.49</c:v>
                </c:pt>
                <c:pt idx="4">
                  <c:v>39.69</c:v>
                </c:pt>
              </c:numCache>
            </c:numRef>
          </c:val>
          <c:smooth val="0"/>
          <c:extLst>
            <c:ext xmlns:c16="http://schemas.microsoft.com/office/drawing/2014/chart" uri="{C3380CC4-5D6E-409C-BE32-E72D297353CC}">
              <c16:uniqueId val="{00000001-C0A7-4FA3-B5D9-54AFB8E562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171.59</c:v>
                </c:pt>
                <c:pt idx="1">
                  <c:v>138.18</c:v>
                </c:pt>
                <c:pt idx="2">
                  <c:v>146.85</c:v>
                </c:pt>
                <c:pt idx="3">
                  <c:v>194.48</c:v>
                </c:pt>
                <c:pt idx="4">
                  <c:v>168.41</c:v>
                </c:pt>
              </c:numCache>
            </c:numRef>
          </c:val>
          <c:extLst>
            <c:ext xmlns:c16="http://schemas.microsoft.com/office/drawing/2014/chart" uri="{C3380CC4-5D6E-409C-BE32-E72D297353CC}">
              <c16:uniqueId val="{00000000-B97F-4733-B7B4-E339F1326D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274.54000000000002</c:v>
                </c:pt>
                <c:pt idx="4">
                  <c:v>253.17</c:v>
                </c:pt>
              </c:numCache>
            </c:numRef>
          </c:val>
          <c:smooth val="0"/>
          <c:extLst>
            <c:ext xmlns:c16="http://schemas.microsoft.com/office/drawing/2014/chart" uri="{C3380CC4-5D6E-409C-BE32-E72D297353CC}">
              <c16:uniqueId val="{00000001-B97F-4733-B7B4-E339F1326D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八重瀬町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F3</v>
      </c>
      <c r="X8" s="35"/>
      <c r="Y8" s="35"/>
      <c r="Z8" s="35"/>
      <c r="AA8" s="35"/>
      <c r="AB8" s="35"/>
      <c r="AC8" s="35"/>
      <c r="AD8" s="36" t="str">
        <f>データ!$M$6</f>
        <v>非設置</v>
      </c>
      <c r="AE8" s="36"/>
      <c r="AF8" s="36"/>
      <c r="AG8" s="36"/>
      <c r="AH8" s="36"/>
      <c r="AI8" s="36"/>
      <c r="AJ8" s="36"/>
      <c r="AK8" s="3"/>
      <c r="AL8" s="37">
        <f>データ!S6</f>
        <v>32146</v>
      </c>
      <c r="AM8" s="37"/>
      <c r="AN8" s="37"/>
      <c r="AO8" s="37"/>
      <c r="AP8" s="37"/>
      <c r="AQ8" s="37"/>
      <c r="AR8" s="37"/>
      <c r="AS8" s="37"/>
      <c r="AT8" s="38">
        <f>データ!T6</f>
        <v>26.96</v>
      </c>
      <c r="AU8" s="38"/>
      <c r="AV8" s="38"/>
      <c r="AW8" s="38"/>
      <c r="AX8" s="38"/>
      <c r="AY8" s="38"/>
      <c r="AZ8" s="38"/>
      <c r="BA8" s="38"/>
      <c r="BB8" s="38">
        <f>データ!U6</f>
        <v>1192.3599999999999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8.75</v>
      </c>
      <c r="Q10" s="38"/>
      <c r="R10" s="38"/>
      <c r="S10" s="38"/>
      <c r="T10" s="38"/>
      <c r="U10" s="38"/>
      <c r="V10" s="38"/>
      <c r="W10" s="38">
        <f>データ!Q6</f>
        <v>96.3</v>
      </c>
      <c r="X10" s="38"/>
      <c r="Y10" s="38"/>
      <c r="Z10" s="38"/>
      <c r="AA10" s="38"/>
      <c r="AB10" s="38"/>
      <c r="AC10" s="38"/>
      <c r="AD10" s="37">
        <f>データ!R6</f>
        <v>1385</v>
      </c>
      <c r="AE10" s="37"/>
      <c r="AF10" s="37"/>
      <c r="AG10" s="37"/>
      <c r="AH10" s="37"/>
      <c r="AI10" s="37"/>
      <c r="AJ10" s="37"/>
      <c r="AK10" s="2"/>
      <c r="AL10" s="37">
        <f>データ!V6</f>
        <v>2820</v>
      </c>
      <c r="AM10" s="37"/>
      <c r="AN10" s="37"/>
      <c r="AO10" s="37"/>
      <c r="AP10" s="37"/>
      <c r="AQ10" s="37"/>
      <c r="AR10" s="37"/>
      <c r="AS10" s="37"/>
      <c r="AT10" s="38">
        <f>データ!W6</f>
        <v>1.47</v>
      </c>
      <c r="AU10" s="38"/>
      <c r="AV10" s="38"/>
      <c r="AW10" s="38"/>
      <c r="AX10" s="38"/>
      <c r="AY10" s="38"/>
      <c r="AZ10" s="38"/>
      <c r="BA10" s="38"/>
      <c r="BB10" s="38">
        <f>データ!X6</f>
        <v>1918.37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122</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45</v>
      </c>
      <c r="N86" s="12" t="s">
        <v>45</v>
      </c>
      <c r="O86" s="12" t="str">
        <f>データ!EO6</f>
        <v>【0.03】</v>
      </c>
    </row>
  </sheetData>
  <sheetProtection algorithmName="SHA-512" hashValue="3kmnFjwaCrGSf/efGUVA5c5JHZQuDLx+l+BrkG4rsmKjJFsg3bH5fdOrREkLhsBIdgCrqR3oCEYdROAQBjntdQ==" saltValue="3bHFkrFSod/N3CQywcrnR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473626</v>
      </c>
      <c r="D6" s="19">
        <f t="shared" si="3"/>
        <v>47</v>
      </c>
      <c r="E6" s="19">
        <f t="shared" si="3"/>
        <v>17</v>
      </c>
      <c r="F6" s="19">
        <f t="shared" si="3"/>
        <v>5</v>
      </c>
      <c r="G6" s="19">
        <f t="shared" si="3"/>
        <v>0</v>
      </c>
      <c r="H6" s="19" t="str">
        <f t="shared" si="3"/>
        <v>沖縄県　八重瀬町</v>
      </c>
      <c r="I6" s="19" t="str">
        <f t="shared" si="3"/>
        <v>法非適用</v>
      </c>
      <c r="J6" s="19" t="str">
        <f t="shared" si="3"/>
        <v>下水道事業</v>
      </c>
      <c r="K6" s="19" t="str">
        <f t="shared" si="3"/>
        <v>農業集落排水</v>
      </c>
      <c r="L6" s="19" t="str">
        <f t="shared" si="3"/>
        <v>F3</v>
      </c>
      <c r="M6" s="19" t="str">
        <f t="shared" si="3"/>
        <v>非設置</v>
      </c>
      <c r="N6" s="20" t="str">
        <f t="shared" si="3"/>
        <v>-</v>
      </c>
      <c r="O6" s="20" t="str">
        <f t="shared" si="3"/>
        <v>該当数値なし</v>
      </c>
      <c r="P6" s="20">
        <f t="shared" si="3"/>
        <v>8.75</v>
      </c>
      <c r="Q6" s="20">
        <f t="shared" si="3"/>
        <v>96.3</v>
      </c>
      <c r="R6" s="20">
        <f t="shared" si="3"/>
        <v>1385</v>
      </c>
      <c r="S6" s="20">
        <f t="shared" si="3"/>
        <v>32146</v>
      </c>
      <c r="T6" s="20">
        <f t="shared" si="3"/>
        <v>26.96</v>
      </c>
      <c r="U6" s="20">
        <f t="shared" si="3"/>
        <v>1192.3599999999999</v>
      </c>
      <c r="V6" s="20">
        <f t="shared" si="3"/>
        <v>2820</v>
      </c>
      <c r="W6" s="20">
        <f t="shared" si="3"/>
        <v>1.47</v>
      </c>
      <c r="X6" s="20">
        <f t="shared" si="3"/>
        <v>1918.37</v>
      </c>
      <c r="Y6" s="21">
        <f>IF(Y7="",NA(),Y7)</f>
        <v>79.209999999999994</v>
      </c>
      <c r="Z6" s="21">
        <f t="shared" ref="Z6:AH6" si="4">IF(Z7="",NA(),Z7)</f>
        <v>76.55</v>
      </c>
      <c r="AA6" s="21">
        <f t="shared" si="4"/>
        <v>77.28</v>
      </c>
      <c r="AB6" s="21">
        <f t="shared" si="4"/>
        <v>68.7</v>
      </c>
      <c r="AC6" s="21">
        <f t="shared" si="4"/>
        <v>67.849999999999994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1532.22</v>
      </c>
      <c r="BG6" s="21">
        <f t="shared" ref="BG6:BO6" si="7">IF(BG7="",NA(),BG7)</f>
        <v>3660.03</v>
      </c>
      <c r="BH6" s="21">
        <f t="shared" si="7"/>
        <v>3211.03</v>
      </c>
      <c r="BI6" s="21">
        <f t="shared" si="7"/>
        <v>2582.71</v>
      </c>
      <c r="BJ6" s="21">
        <f t="shared" si="7"/>
        <v>2246.56</v>
      </c>
      <c r="BK6" s="21">
        <f t="shared" si="7"/>
        <v>982.29</v>
      </c>
      <c r="BL6" s="21">
        <f t="shared" si="7"/>
        <v>713.28</v>
      </c>
      <c r="BM6" s="21">
        <f t="shared" si="7"/>
        <v>673.08</v>
      </c>
      <c r="BN6" s="21">
        <f t="shared" si="7"/>
        <v>746.98</v>
      </c>
      <c r="BO6" s="21">
        <f t="shared" si="7"/>
        <v>904.55</v>
      </c>
      <c r="BP6" s="20" t="str">
        <f>IF(BP7="","",IF(BP7="-","【-】","【"&amp;SUBSTITUTE(TEXT(BP7,"#,##0.00"),"-","△")&amp;"】"))</f>
        <v>【786.37】</v>
      </c>
      <c r="BQ6" s="21">
        <f>IF(BQ7="",NA(),BQ7)</f>
        <v>45.16</v>
      </c>
      <c r="BR6" s="21">
        <f t="shared" ref="BR6:BZ6" si="8">IF(BR7="",NA(),BR7)</f>
        <v>52.55</v>
      </c>
      <c r="BS6" s="21">
        <f t="shared" si="8"/>
        <v>50.67</v>
      </c>
      <c r="BT6" s="21">
        <f t="shared" si="8"/>
        <v>38.92</v>
      </c>
      <c r="BU6" s="21">
        <f t="shared" si="8"/>
        <v>44.65</v>
      </c>
      <c r="BV6" s="21">
        <f t="shared" si="8"/>
        <v>41.25</v>
      </c>
      <c r="BW6" s="21">
        <f t="shared" si="8"/>
        <v>40.75</v>
      </c>
      <c r="BX6" s="21">
        <f t="shared" si="8"/>
        <v>42.44</v>
      </c>
      <c r="BY6" s="21">
        <f t="shared" si="8"/>
        <v>40.49</v>
      </c>
      <c r="BZ6" s="21">
        <f t="shared" si="8"/>
        <v>39.69</v>
      </c>
      <c r="CA6" s="20" t="str">
        <f>IF(CA7="","",IF(CA7="-","【-】","【"&amp;SUBSTITUTE(TEXT(CA7,"#,##0.00"),"-","△")&amp;"】"))</f>
        <v>【60.65】</v>
      </c>
      <c r="CB6" s="21">
        <f>IF(CB7="",NA(),CB7)</f>
        <v>171.59</v>
      </c>
      <c r="CC6" s="21">
        <f t="shared" ref="CC6:CK6" si="9">IF(CC7="",NA(),CC7)</f>
        <v>138.18</v>
      </c>
      <c r="CD6" s="21">
        <f t="shared" si="9"/>
        <v>146.85</v>
      </c>
      <c r="CE6" s="21">
        <f t="shared" si="9"/>
        <v>194.48</v>
      </c>
      <c r="CF6" s="21">
        <f t="shared" si="9"/>
        <v>168.41</v>
      </c>
      <c r="CG6" s="21">
        <f t="shared" si="9"/>
        <v>334.48</v>
      </c>
      <c r="CH6" s="21">
        <f t="shared" si="9"/>
        <v>311.70999999999998</v>
      </c>
      <c r="CI6" s="21">
        <f t="shared" si="9"/>
        <v>284.54000000000002</v>
      </c>
      <c r="CJ6" s="21">
        <f t="shared" si="9"/>
        <v>274.54000000000002</v>
      </c>
      <c r="CK6" s="21">
        <f t="shared" si="9"/>
        <v>253.17</v>
      </c>
      <c r="CL6" s="20" t="str">
        <f>IF(CL7="","",IF(CL7="-","【-】","【"&amp;SUBSTITUTE(TEXT(CL7,"#,##0.00"),"-","△")&amp;"】"))</f>
        <v>【256.97】</v>
      </c>
      <c r="CM6" s="21">
        <f>IF(CM7="",NA(),CM7)</f>
        <v>30.14</v>
      </c>
      <c r="CN6" s="21">
        <f t="shared" ref="CN6:CV6" si="10">IF(CN7="",NA(),CN7)</f>
        <v>32.24</v>
      </c>
      <c r="CO6" s="21">
        <f t="shared" si="10"/>
        <v>35.28</v>
      </c>
      <c r="CP6" s="21">
        <f t="shared" si="10"/>
        <v>37.729999999999997</v>
      </c>
      <c r="CQ6" s="21">
        <f t="shared" si="10"/>
        <v>41.82</v>
      </c>
      <c r="CR6" s="21">
        <f t="shared" si="10"/>
        <v>40.93</v>
      </c>
      <c r="CS6" s="21">
        <f t="shared" si="10"/>
        <v>43.38</v>
      </c>
      <c r="CT6" s="21">
        <f t="shared" si="10"/>
        <v>42.33</v>
      </c>
      <c r="CU6" s="21">
        <f t="shared" si="10"/>
        <v>41.66</v>
      </c>
      <c r="CV6" s="21">
        <f t="shared" si="10"/>
        <v>36.369999999999997</v>
      </c>
      <c r="CW6" s="20" t="str">
        <f>IF(CW7="","",IF(CW7="-","【-】","【"&amp;SUBSTITUTE(TEXT(CW7,"#,##0.00"),"-","△")&amp;"】"))</f>
        <v>【61.14】</v>
      </c>
      <c r="CX6" s="21">
        <f>IF(CX7="",NA(),CX7)</f>
        <v>57.18</v>
      </c>
      <c r="CY6" s="21">
        <f t="shared" ref="CY6:DG6" si="11">IF(CY7="",NA(),CY7)</f>
        <v>58.42</v>
      </c>
      <c r="CZ6" s="21">
        <f t="shared" si="11"/>
        <v>60.94</v>
      </c>
      <c r="DA6" s="21">
        <f t="shared" si="11"/>
        <v>63.81</v>
      </c>
      <c r="DB6" s="21">
        <f t="shared" si="11"/>
        <v>65.39</v>
      </c>
      <c r="DC6" s="21">
        <f t="shared" si="11"/>
        <v>62.73</v>
      </c>
      <c r="DD6" s="21">
        <f t="shared" si="11"/>
        <v>62.02</v>
      </c>
      <c r="DE6" s="21">
        <f t="shared" si="11"/>
        <v>62.5</v>
      </c>
      <c r="DF6" s="21">
        <f t="shared" si="11"/>
        <v>58.77</v>
      </c>
      <c r="DG6" s="21">
        <f t="shared" si="11"/>
        <v>59.58</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0">
        <f t="shared" si="14"/>
        <v>0</v>
      </c>
      <c r="EN6" s="20">
        <f t="shared" si="14"/>
        <v>0</v>
      </c>
      <c r="EO6" s="20" t="str">
        <f>IF(EO7="","",IF(EO7="-","【-】","【"&amp;SUBSTITUTE(TEXT(EO7,"#,##0.00"),"-","△")&amp;"】"))</f>
        <v>【0.03】</v>
      </c>
    </row>
    <row r="7" spans="1:145" s="22" customFormat="1" x14ac:dyDescent="0.15">
      <c r="A7" s="14"/>
      <c r="B7" s="23">
        <v>2021</v>
      </c>
      <c r="C7" s="23">
        <v>473626</v>
      </c>
      <c r="D7" s="23">
        <v>47</v>
      </c>
      <c r="E7" s="23">
        <v>17</v>
      </c>
      <c r="F7" s="23">
        <v>5</v>
      </c>
      <c r="G7" s="23">
        <v>0</v>
      </c>
      <c r="H7" s="23" t="s">
        <v>99</v>
      </c>
      <c r="I7" s="23" t="s">
        <v>100</v>
      </c>
      <c r="J7" s="23" t="s">
        <v>101</v>
      </c>
      <c r="K7" s="23" t="s">
        <v>102</v>
      </c>
      <c r="L7" s="23" t="s">
        <v>103</v>
      </c>
      <c r="M7" s="23" t="s">
        <v>104</v>
      </c>
      <c r="N7" s="24" t="s">
        <v>105</v>
      </c>
      <c r="O7" s="24" t="s">
        <v>106</v>
      </c>
      <c r="P7" s="24">
        <v>8.75</v>
      </c>
      <c r="Q7" s="24">
        <v>96.3</v>
      </c>
      <c r="R7" s="24">
        <v>1385</v>
      </c>
      <c r="S7" s="24">
        <v>32146</v>
      </c>
      <c r="T7" s="24">
        <v>26.96</v>
      </c>
      <c r="U7" s="24">
        <v>1192.3599999999999</v>
      </c>
      <c r="V7" s="24">
        <v>2820</v>
      </c>
      <c r="W7" s="24">
        <v>1.47</v>
      </c>
      <c r="X7" s="24">
        <v>1918.37</v>
      </c>
      <c r="Y7" s="24">
        <v>79.209999999999994</v>
      </c>
      <c r="Z7" s="24">
        <v>76.55</v>
      </c>
      <c r="AA7" s="24">
        <v>77.28</v>
      </c>
      <c r="AB7" s="24">
        <v>68.7</v>
      </c>
      <c r="AC7" s="24">
        <v>67.849999999999994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1532.22</v>
      </c>
      <c r="BG7" s="24">
        <v>3660.03</v>
      </c>
      <c r="BH7" s="24">
        <v>3211.03</v>
      </c>
      <c r="BI7" s="24">
        <v>2582.71</v>
      </c>
      <c r="BJ7" s="24">
        <v>2246.56</v>
      </c>
      <c r="BK7" s="24">
        <v>982.29</v>
      </c>
      <c r="BL7" s="24">
        <v>713.28</v>
      </c>
      <c r="BM7" s="24">
        <v>673.08</v>
      </c>
      <c r="BN7" s="24">
        <v>746.98</v>
      </c>
      <c r="BO7" s="24">
        <v>904.55</v>
      </c>
      <c r="BP7" s="24">
        <v>786.37</v>
      </c>
      <c r="BQ7" s="24">
        <v>45.16</v>
      </c>
      <c r="BR7" s="24">
        <v>52.55</v>
      </c>
      <c r="BS7" s="24">
        <v>50.67</v>
      </c>
      <c r="BT7" s="24">
        <v>38.92</v>
      </c>
      <c r="BU7" s="24">
        <v>44.65</v>
      </c>
      <c r="BV7" s="24">
        <v>41.25</v>
      </c>
      <c r="BW7" s="24">
        <v>40.75</v>
      </c>
      <c r="BX7" s="24">
        <v>42.44</v>
      </c>
      <c r="BY7" s="24">
        <v>40.49</v>
      </c>
      <c r="BZ7" s="24">
        <v>39.69</v>
      </c>
      <c r="CA7" s="24">
        <v>60.65</v>
      </c>
      <c r="CB7" s="24">
        <v>171.59</v>
      </c>
      <c r="CC7" s="24">
        <v>138.18</v>
      </c>
      <c r="CD7" s="24">
        <v>146.85</v>
      </c>
      <c r="CE7" s="24">
        <v>194.48</v>
      </c>
      <c r="CF7" s="24">
        <v>168.41</v>
      </c>
      <c r="CG7" s="24">
        <v>334.48</v>
      </c>
      <c r="CH7" s="24">
        <v>311.70999999999998</v>
      </c>
      <c r="CI7" s="24">
        <v>284.54000000000002</v>
      </c>
      <c r="CJ7" s="24">
        <v>274.54000000000002</v>
      </c>
      <c r="CK7" s="24">
        <v>253.17</v>
      </c>
      <c r="CL7" s="24">
        <v>256.97000000000003</v>
      </c>
      <c r="CM7" s="24">
        <v>30.14</v>
      </c>
      <c r="CN7" s="24">
        <v>32.24</v>
      </c>
      <c r="CO7" s="24">
        <v>35.28</v>
      </c>
      <c r="CP7" s="24">
        <v>37.729999999999997</v>
      </c>
      <c r="CQ7" s="24">
        <v>41.82</v>
      </c>
      <c r="CR7" s="24">
        <v>40.93</v>
      </c>
      <c r="CS7" s="24">
        <v>43.38</v>
      </c>
      <c r="CT7" s="24">
        <v>42.33</v>
      </c>
      <c r="CU7" s="24">
        <v>41.66</v>
      </c>
      <c r="CV7" s="24">
        <v>36.369999999999997</v>
      </c>
      <c r="CW7" s="24">
        <v>61.14</v>
      </c>
      <c r="CX7" s="24">
        <v>57.18</v>
      </c>
      <c r="CY7" s="24">
        <v>58.42</v>
      </c>
      <c r="CZ7" s="24">
        <v>60.94</v>
      </c>
      <c r="DA7" s="24">
        <v>63.81</v>
      </c>
      <c r="DB7" s="24">
        <v>65.39</v>
      </c>
      <c r="DC7" s="24">
        <v>62.73</v>
      </c>
      <c r="DD7" s="24">
        <v>62.02</v>
      </c>
      <c r="DE7" s="24">
        <v>62.5</v>
      </c>
      <c r="DF7" s="24">
        <v>58.77</v>
      </c>
      <c r="DG7" s="24">
        <v>59.58</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v>
      </c>
      <c r="EN7" s="24">
        <v>0</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2023-02-14T23:56:23Z</cp:lastPrinted>
  <dcterms:created xsi:type="dcterms:W3CDTF">2022-12-01T02:02:10Z</dcterms:created>
  <dcterms:modified xsi:type="dcterms:W3CDTF">2023-02-14T23:56:25Z</dcterms:modified>
  <cp:category/>
</cp:coreProperties>
</file>