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geruma\Desktop\🚽農俳・漁俳\🚽🐟漁排\令和４年度\"/>
    </mc:Choice>
  </mc:AlternateContent>
  <xr:revisionPtr revIDLastSave="0" documentId="13_ncr:1_{7BE65D47-FDC4-40AB-9DDD-AC5113F4D969}" xr6:coauthVersionLast="41" xr6:coauthVersionMax="41" xr10:uidLastSave="{00000000-0000-0000-0000-000000000000}"/>
  <workbookProtection workbookAlgorithmName="SHA-512" workbookHashValue="Mh85SUMjqmmk8Yuan0gM3cKPRUrSVmg16nn5UArtGMEGzSkg1uO7MmQDNtB6UtDXnzRd0IJ8qo3QWNbzCy+r6A==" workbookSaltValue="8v4INmpjg1VXuiQdOtFtJ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P10" i="4" s="1"/>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BB10" i="4"/>
  <c r="AT10" i="4"/>
  <c r="AL10" i="4"/>
  <c r="I10" i="4"/>
  <c r="BB8" i="4"/>
  <c r="AT8" i="4"/>
  <c r="AL8" i="4"/>
  <c r="B6"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<sst xmlns="http://schemas.openxmlformats.org/spreadsheetml/2006/main" count="236" uniqueCount="121">
  <si>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</si>
  <si>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</si>
  <si>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</si>
  <si>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</si>
  <si>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</si>
  <si>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</si>
  <si>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</si>
  <si>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</si>
  <si>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</si>
  <si>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</si>
  <si>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</si>
  <si>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</si>
  <si>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</si>
  <si>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</si>
  <si>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</si>
  <si>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</si>
  <si>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</si>
  <si>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</si>
  <si>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</si>
  <si>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</si>
  <si>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</si>
  <si>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</si>
  <si>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</si>
  <si>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</si>
  <si>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</si>
  <si>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</si>
  <si>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</si>
  <si>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</si>
  <si>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</si>
  <si>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</si>
  <si>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</si>
  <si>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</si>
  <si>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</si>
  <si>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</si>
  <si>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</si>
  <si>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</si>
  <si>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</si>
  <si>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</si>
  <si>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</si>
  <si>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</si>
  <si>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</si>
  <si>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</si>
  <si>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</si>
  <si>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</si>
  <si>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</si>
  <si>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</si>
  <si>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</si>
  <si>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</si>
  <si>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</si>
  <si>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</si>
  <si>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</si>
  <si>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</si>
  <si>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</si>
  <si>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</si>
  <si>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</si>
  <si>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</si>
  <si>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</si>
  <si>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</si>
  <si>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</si>
  <si>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</si>
  <si>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</si>
  <si>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</si>
  <si>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</si>
  <si>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</si>
  <si>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</si>
  <si>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</si>
  <si>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</si>
  <si>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</si>
  <si>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</si>
  <si>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</si>
  <si>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</si>
  <si>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</si>
  <si>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</si>
  <si>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</si>
  <si>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</si>
  <si>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</si>
  <si>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</si>
  <si>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</si>
  <si>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</si>
  <si>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</si>
  <si>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</si>
  <si>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</si>
  <si>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</si>
  <si>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</si>
  <si>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</si>
  <si>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</si>
  <si>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</si>
  <si>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</si>
  <si>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</si>
  <si>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</si>
  <si>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</si>
  <si>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</si>
  <si>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</si>
  <si>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</si>
  <si>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</si>
  <si>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</si>
  <si>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</si>
  <si>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</si>
  <si>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</si>
  <si>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</si>
  <si>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</si>
  <si>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</si>
  <si>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</si>
  <si>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</si>
  <si>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</si>
  <si>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</si>
  <si>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</si>
  <si>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</si>
  <si>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</si>
  <si>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</si>
  <si>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</si>
  <si>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</si>
  <si>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</si>
  <si>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</si>
  <si>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</si>
  <si>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</si>
  <si>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</si>
  <si>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</si>
  <si>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①②該当なし。
③管渠改善率・・・管渠等（管路）は共用開始後２０年以内と浅かったため整備が未実施。
しかし、処理施設における設備機器については対応年数を経過するものもあるため改築更新の計画を今後検討する。（改築更新が今後の課題）</t>
    <phoneticPr fontId="4"/>
  </si>
  <si>
    <t>①収益的収支比率
昨年より下降傾向である。総収益のうち一般会計からの繰入による割合が高いため経営改善が求められる。今後、使用料等見直しも視野に入れた対策が必要。
②、③該当なし
④企業債残高対策事業規模比率
全国「974.72」類似団体「1056.55」本村は「855.74」と全国・類似団体より低い状況になっている。4年度に施設の更新工事があることから、次年度以降に変動が予想される。
⑤経費回収率
昨年より若干に減少。全国、類似団体に比べると平均であるが、使用料による負担は多いため、経費の抑制を行い対策。また将来的には料金改定などの対応を検討
⑥汚水処理原価
昨年より若干上昇である。ただ、類似団体で比較すると低い状態。今後も処理費への抑制を行い、現状体制の状況を維持
⑦施設利用率
昨年とほぼ同様な数値である。全国「32．98」類似団体「30．19」本村は「24．55」と全国平均・類似団体より低い状況になっているが、施設が観光客等が増大する夏場や定住者の増加も考慮した施設であるため規模的なものについては問題ないが、人口が少ない処理地区のため利用率の向上が望めない。
（有収率の向上が課題。）
⑧水洗化率
全国「80．63」類似団体「78．90」本村が
「80．00」と全国・類似団体より高い状況にある。今後さらなる水洗化率の向上を目指す。（一般世帯への対応。）</t>
    <rPh sb="13" eb="15">
      <t>カコウ</t>
    </rPh>
    <rPh sb="15" eb="17">
      <t>ケイコウ</t>
    </rPh>
    <rPh sb="148" eb="149">
      <t>ヒク</t>
    </rPh>
    <rPh sb="160" eb="162">
      <t>ネンド</t>
    </rPh>
    <rPh sb="163" eb="165">
      <t>シセツ</t>
    </rPh>
    <rPh sb="166" eb="168">
      <t>コウシン</t>
    </rPh>
    <rPh sb="168" eb="170">
      <t>コウジ</t>
    </rPh>
    <rPh sb="178" eb="181">
      <t>ジネンド</t>
    </rPh>
    <rPh sb="181" eb="183">
      <t>イコウ</t>
    </rPh>
    <rPh sb="184" eb="186">
      <t>ヘンドウ</t>
    </rPh>
    <rPh sb="187" eb="189">
      <t>ヨソウ</t>
    </rPh>
    <rPh sb="205" eb="207">
      <t>ジャッカン</t>
    </rPh>
    <rPh sb="211" eb="213">
      <t>ゼンコク</t>
    </rPh>
    <rPh sb="214" eb="216">
      <t>ルイジ</t>
    </rPh>
    <rPh sb="216" eb="218">
      <t>ダンタイ</t>
    </rPh>
    <rPh sb="219" eb="220">
      <t>クラ</t>
    </rPh>
    <rPh sb="223" eb="225">
      <t>ヘイキン</t>
    </rPh>
    <rPh sb="287" eb="289">
      <t>ジャッカン</t>
    </rPh>
    <rPh sb="289" eb="291">
      <t>ジョウショウ</t>
    </rPh>
    <phoneticPr fontId="4"/>
  </si>
  <si>
    <t>１．経営の健全性・効率性において
・収益的収支比率・・・下降傾向であり、一般会計からの繰入に依存する割合が多いため改善が必要。（対応策として料金改定など検討。）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・汚水処理原価・・・有収水量の増加が望めないため、汚水処理費の削減が望ましいが、必要な運営を行っており非常に難しい。（改善策として不明水等への対応検討）
・企業債残高対事業比率・・・今後数年、設備への改築更新の計画はないが、4年度に更新工事を行う為、今後若干変動が予想される。
２．老朽化の状況対応について
今後、事業制度を用いた改築更新（管渠設備・処理場）を検討していく。（他地区の処理施設の改築状況を見ながら計画検討。）</t>
    <rPh sb="28" eb="30">
      <t>カコウ</t>
    </rPh>
    <rPh sb="30" eb="32">
      <t>ケイコウ</t>
    </rPh>
    <rPh sb="230" eb="231">
      <t>スウ</t>
    </rPh>
    <rPh sb="242" eb="244">
      <t>ケイカク</t>
    </rPh>
    <rPh sb="250" eb="252">
      <t>ネンド</t>
    </rPh>
    <rPh sb="253" eb="255">
      <t>コウシン</t>
    </rPh>
    <rPh sb="255" eb="257">
      <t>コウジ</t>
    </rPh>
    <rPh sb="258" eb="259">
      <t>オコナ</t>
    </rPh>
    <rPh sb="260" eb="261">
      <t>タメ</t>
    </rPh>
    <rPh sb="262" eb="264">
      <t>コンゴ</t>
    </rPh>
    <rPh sb="266" eb="268">
      <t>ヘンドウ</t>
    </rPh>
    <rPh sb="269" eb="271">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</si>
</sst>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8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2A-40B2-B836-4883E694F3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0.02</c:v>
                </c:pt>
                <c:pt idx="2">
                  <c:v>0.01</c:v>
                </c:pt>
                <c:pt idx="3">
                  <c:v>1.6</c:v>
                </c:pt>
                <c:pt idx="4">
                  <c:v>0.01</c:v>
                </c:pt>
              </c:numCache>
            </c:numRef>
          </c:val>
          <c:smooth val="0"/>
          <c:extLst>
            <c:ext xmlns:c16="http://schemas.microsoft.com/office/drawing/2014/chart" uri="{C3380CC4-5D6E-409C-BE32-E72D297353CC}">
              <c16:uniqueId val="{00000001-3C2A-40B2-B836-4883E694F3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26.36</c:v>
                </c:pt>
                <c:pt idx="1">
                  <c:v>26.06</c:v>
                </c:pt>
                <c:pt idx="2">
                  <c:v>26.97</c:v>
                </c:pt>
                <c:pt idx="3">
                  <c:v>24.55</c:v>
                </c:pt>
                <c:pt idx="4">
                  <c:v>24.24</c:v>
                </c:pt>
              </c:numCache>
            </c:numRef>
          </c:val>
          <c:extLst>
            <c:ext xmlns:c16="http://schemas.microsoft.com/office/drawing/2014/chart" uri="{C3380CC4-5D6E-409C-BE32-E72D297353CC}">
              <c16:uniqueId val="{00000000-219E-49CD-86B3-DEC533170EB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219E-49CD-86B3-DEC533170EB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80.08</c:v>
                </c:pt>
                <c:pt idx="1">
                  <c:v>86.23</c:v>
                </c:pt>
                <c:pt idx="2">
                  <c:v>83.46</c:v>
                </c:pt>
                <c:pt idx="3">
                  <c:v>80.83</c:v>
                </c:pt>
                <c:pt idx="4">
                  <c:v>80</c:v>
                </c:pt>
              </c:numCache>
            </c:numRef>
          </c:val>
          <c:extLst>
            <c:ext xmlns:c16="http://schemas.microsoft.com/office/drawing/2014/chart" uri="{C3380CC4-5D6E-409C-BE32-E72D297353CC}">
              <c16:uniqueId val="{00000000-F5AF-4EF5-87E8-E4D2A599B81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80.8</c:v>
                </c:pt>
                <c:pt idx="2">
                  <c:v>79.2</c:v>
                </c:pt>
                <c:pt idx="3">
                  <c:v>79.09</c:v>
                </c:pt>
                <c:pt idx="4">
                  <c:v>78.900000000000006</c:v>
                </c:pt>
              </c:numCache>
            </c:numRef>
          </c:val>
          <c:smooth val="0"/>
          <c:extLst>
            <c:ext xmlns:c16="http://schemas.microsoft.com/office/drawing/2014/chart" uri="{C3380CC4-5D6E-409C-BE32-E72D297353CC}">
              <c16:uniqueId val="{00000001-F5AF-4EF5-87E8-E4D2A599B81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98.92</c:v>
                </c:pt>
                <c:pt idx="1">
                  <c:v>100.86</c:v>
                </c:pt>
                <c:pt idx="2">
                  <c:v>100.29</c:v>
                </c:pt>
                <c:pt idx="3">
                  <c:v>101.89</c:v>
                </c:pt>
                <c:pt idx="4">
                  <c:v>100.62</c:v>
                </c:pt>
              </c:numCache>
            </c:numRef>
          </c:val>
          <c:extLst>
            <c:ext xmlns:c16="http://schemas.microsoft.com/office/drawing/2014/chart" uri="{C3380CC4-5D6E-409C-BE32-E72D297353CC}">
              <c16:uniqueId val="{00000000-36C6-422E-8944-97A9842578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C6-422E-8944-97A9842578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8-4CB1-92FC-7044E582EE4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8-4CB1-92FC-7044E582EE4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61-4AE2-BE55-E8EC110A746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61-4AE2-BE55-E8EC110A746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2-42A2-84EC-6D96FBD5FB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2-42A2-84EC-6D96FBD5FB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89-44A7-B591-0628E04879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9-44A7-B591-0628E04879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1101.73</c:v>
                </c:pt>
                <c:pt idx="1">
                  <c:v>1042.6500000000001</c:v>
                </c:pt>
                <c:pt idx="2">
                  <c:v>897.3</c:v>
                </c:pt>
                <c:pt idx="3">
                  <c:v>1138.72</c:v>
                </c:pt>
                <c:pt idx="4">
                  <c:v>855.74</c:v>
                </c:pt>
              </c:numCache>
            </c:numRef>
          </c:val>
          <c:extLst>
            <c:ext xmlns:c16="http://schemas.microsoft.com/office/drawing/2014/chart" uri="{C3380CC4-5D6E-409C-BE32-E72D297353CC}">
              <c16:uniqueId val="{00000000-8E72-42F9-8DE4-540183D613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1006.65</c:v>
                </c:pt>
                <c:pt idx="2">
                  <c:v>998.42</c:v>
                </c:pt>
                <c:pt idx="3">
                  <c:v>1095.52</c:v>
                </c:pt>
                <c:pt idx="4">
                  <c:v>1056.55</c:v>
                </c:pt>
              </c:numCache>
            </c:numRef>
          </c:val>
          <c:smooth val="0"/>
          <c:extLst>
            <c:ext xmlns:c16="http://schemas.microsoft.com/office/drawing/2014/chart" uri="{C3380CC4-5D6E-409C-BE32-E72D297353CC}">
              <c16:uniqueId val="{00000001-8E72-42F9-8DE4-540183D613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80.930000000000007</c:v>
                </c:pt>
                <c:pt idx="1">
                  <c:v>77.760000000000005</c:v>
                </c:pt>
                <c:pt idx="2">
                  <c:v>76.150000000000006</c:v>
                </c:pt>
                <c:pt idx="3">
                  <c:v>46.46</c:v>
                </c:pt>
                <c:pt idx="4">
                  <c:v>41.58</c:v>
                </c:pt>
              </c:numCache>
            </c:numRef>
          </c:val>
          <c:extLst>
            <c:ext xmlns:c16="http://schemas.microsoft.com/office/drawing/2014/chart" uri="{C3380CC4-5D6E-409C-BE32-E72D297353CC}">
              <c16:uniqueId val="{00000000-7B14-4173-B3E1-862DC1FEFB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43.43</c:v>
                </c:pt>
                <c:pt idx="2">
                  <c:v>41.41</c:v>
                </c:pt>
                <c:pt idx="3">
                  <c:v>39.64</c:v>
                </c:pt>
                <c:pt idx="4">
                  <c:v>40</c:v>
                </c:pt>
              </c:numCache>
            </c:numRef>
          </c:val>
          <c:smooth val="0"/>
          <c:extLst>
            <c:ext xmlns:c16="http://schemas.microsoft.com/office/drawing/2014/chart" uri="{C3380CC4-5D6E-409C-BE32-E72D297353CC}">
              <c16:uniqueId val="{00000001-7B14-4173-B3E1-862DC1FEFB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219.66</c:v>
                </c:pt>
                <c:pt idx="1">
                  <c:v>226.42</c:v>
                </c:pt>
                <c:pt idx="2">
                  <c:v>233.51</c:v>
                </c:pt>
                <c:pt idx="3">
                  <c:v>316.14</c:v>
                </c:pt>
                <c:pt idx="4">
                  <c:v>421.77</c:v>
                </c:pt>
              </c:numCache>
            </c:numRef>
          </c:val>
          <c:extLst>
            <c:ext xmlns:c16="http://schemas.microsoft.com/office/drawing/2014/chart" uri="{C3380CC4-5D6E-409C-BE32-E72D297353CC}">
              <c16:uniqueId val="{00000000-F789-4305-9251-CFDB6D7B1F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400.44</c:v>
                </c:pt>
                <c:pt idx="2">
                  <c:v>417.56</c:v>
                </c:pt>
                <c:pt idx="3">
                  <c:v>449.72</c:v>
                </c:pt>
                <c:pt idx="4">
                  <c:v>437.27</c:v>
                </c:pt>
              </c:numCache>
            </c:numRef>
          </c:val>
          <c:smooth val="0"/>
          <c:extLst>
            <c:ext xmlns:c16="http://schemas.microsoft.com/office/drawing/2014/chart" uri="{C3380CC4-5D6E-409C-BE32-E72D297353CC}">
              <c16:uniqueId val="{00000001-F789-4305-9251-CFDB6D7B1F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7"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沖縄県　座間味村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81" t="s">
        <v>9</v>
      </c>
      <c r="BM7" s="82"/>
      <c r="BN7" s="82"/>
      <c r="BO7" s="82"/>
      <c r="BP7" s="82"/>
      <c r="BQ7" s="82"/>
      <c r="BR7" s="82"/>
      <c r="BS7" s="82"/>
      <c r="BT7" s="82"/>
      <c r="BU7" s="82"/>
      <c r="BV7" s="82"/>
      <c r="BW7" s="82"/>
      <c r="BX7" s="82"/>
      <c r="BY7" s="83"/>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52">
        <f>データ!S6</f>
        <v>920</v>
      </c>
      <c r="AM8" s="52"/>
      <c r="AN8" s="52"/>
      <c r="AO8" s="52"/>
      <c r="AP8" s="52"/>
      <c r="AQ8" s="52"/>
      <c r="AR8" s="52"/>
      <c r="AS8" s="52"/>
      <c r="AT8" s="51">
        <f>データ!T6</f>
        <v>16.739999999999998</v>
      </c>
      <c r="AU8" s="51"/>
      <c r="AV8" s="51"/>
      <c r="AW8" s="51"/>
      <c r="AX8" s="51"/>
      <c r="AY8" s="51"/>
      <c r="AZ8" s="51"/>
      <c r="BA8" s="51"/>
      <c r="BB8" s="51">
        <f>データ!U6</f>
        <v>54.96</v>
      </c>
      <c r="BC8" s="51"/>
      <c r="BD8" s="51"/>
      <c r="BE8" s="51"/>
      <c r="BF8" s="51"/>
      <c r="BG8" s="51"/>
      <c r="BH8" s="51"/>
      <c r="BI8" s="51"/>
      <c r="BJ8" s="3"/>
      <c r="BK8" s="3"/>
      <c r="BL8" s="73" t="s">
        <v>10</v>
      </c>
      <c r="BM8" s="74"/>
      <c r="BN8" s="75" t="s">
        <v>11</v>
      </c>
      <c r="BO8" s="75"/>
      <c r="BP8" s="75"/>
      <c r="BQ8" s="75"/>
      <c r="BR8" s="75"/>
      <c r="BS8" s="75"/>
      <c r="BT8" s="75"/>
      <c r="BU8" s="75"/>
      <c r="BV8" s="75"/>
      <c r="BW8" s="75"/>
      <c r="BX8" s="75"/>
      <c r="BY8" s="76"/>
    </row>
    <row r="9" spans="1:78" ht="18.75" customHeight="1" x14ac:dyDescent="0.2">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
      <c r="A10" s="2"/>
      <c r="B10" s="51" t="str">
        <f>データ!N6</f>
        <v>-</v>
      </c>
      <c r="C10" s="51"/>
      <c r="D10" s="51"/>
      <c r="E10" s="51"/>
      <c r="F10" s="51"/>
      <c r="G10" s="51"/>
      <c r="H10" s="51"/>
      <c r="I10" s="51" t="str">
        <f>データ!O6</f>
        <v>該当数値なし</v>
      </c>
      <c r="J10" s="51"/>
      <c r="K10" s="51"/>
      <c r="L10" s="51"/>
      <c r="M10" s="51"/>
      <c r="N10" s="51"/>
      <c r="O10" s="51"/>
      <c r="P10" s="51">
        <f>データ!P6</f>
        <v>28.7</v>
      </c>
      <c r="Q10" s="51"/>
      <c r="R10" s="51"/>
      <c r="S10" s="51"/>
      <c r="T10" s="51"/>
      <c r="U10" s="51"/>
      <c r="V10" s="51"/>
      <c r="W10" s="51">
        <f>データ!Q6</f>
        <v>81.040000000000006</v>
      </c>
      <c r="X10" s="51"/>
      <c r="Y10" s="51"/>
      <c r="Z10" s="51"/>
      <c r="AA10" s="51"/>
      <c r="AB10" s="51"/>
      <c r="AC10" s="51"/>
      <c r="AD10" s="52">
        <f>データ!R6</f>
        <v>2681</v>
      </c>
      <c r="AE10" s="52"/>
      <c r="AF10" s="52"/>
      <c r="AG10" s="52"/>
      <c r="AH10" s="52"/>
      <c r="AI10" s="52"/>
      <c r="AJ10" s="52"/>
      <c r="AK10" s="2"/>
      <c r="AL10" s="52">
        <f>データ!V6</f>
        <v>250</v>
      </c>
      <c r="AM10" s="52"/>
      <c r="AN10" s="52"/>
      <c r="AO10" s="52"/>
      <c r="AP10" s="52"/>
      <c r="AQ10" s="52"/>
      <c r="AR10" s="52"/>
      <c r="AS10" s="52"/>
      <c r="AT10" s="51">
        <f>データ!W6</f>
        <v>0.04</v>
      </c>
      <c r="AU10" s="51"/>
      <c r="AV10" s="51"/>
      <c r="AW10" s="51"/>
      <c r="AX10" s="51"/>
      <c r="AY10" s="51"/>
      <c r="AZ10" s="51"/>
      <c r="BA10" s="51"/>
      <c r="BB10" s="51">
        <f>データ!X6</f>
        <v>6250</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119</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120</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v8R6/aNuk7eBiiW53J+rXejrrvCu9mprR5IMaa8AEhP041I0QBByoPQBBDyl7LZ6SI/GEIUhTcZXjAX5kf5nZg==" saltValue="xRtdfQia/MXlIhGRDyZMr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85" t="s">
        <v>54</v>
      </c>
      <c r="I3" s="86"/>
      <c r="J3" s="86"/>
      <c r="K3" s="86"/>
      <c r="L3" s="86"/>
      <c r="M3" s="86"/>
      <c r="N3" s="86"/>
      <c r="O3" s="86"/>
      <c r="P3" s="86"/>
      <c r="Q3" s="86"/>
      <c r="R3" s="86"/>
      <c r="S3" s="86"/>
      <c r="T3" s="86"/>
      <c r="U3" s="86"/>
      <c r="V3" s="86"/>
      <c r="W3" s="86"/>
      <c r="X3" s="87"/>
      <c r="Y3" s="91" t="s">
        <v>55</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5" x14ac:dyDescent="0.2">
      <c r="A4" s="14" t="s">
        <v>57</v>
      </c>
      <c r="B4" s="16"/>
      <c r="C4" s="16"/>
      <c r="D4" s="16"/>
      <c r="E4" s="16"/>
      <c r="F4" s="16"/>
      <c r="G4" s="16"/>
      <c r="H4" s="88"/>
      <c r="I4" s="89"/>
      <c r="J4" s="89"/>
      <c r="K4" s="89"/>
      <c r="L4" s="89"/>
      <c r="M4" s="89"/>
      <c r="N4" s="89"/>
      <c r="O4" s="89"/>
      <c r="P4" s="89"/>
      <c r="Q4" s="89"/>
      <c r="R4" s="89"/>
      <c r="S4" s="89"/>
      <c r="T4" s="89"/>
      <c r="U4" s="89"/>
      <c r="V4" s="89"/>
      <c r="W4" s="89"/>
      <c r="X4" s="90"/>
      <c r="Y4" s="84" t="s">
        <v>58</v>
      </c>
      <c r="Z4" s="84"/>
      <c r="AA4" s="84"/>
      <c r="AB4" s="84"/>
      <c r="AC4" s="84"/>
      <c r="AD4" s="84"/>
      <c r="AE4" s="84"/>
      <c r="AF4" s="84"/>
      <c r="AG4" s="84"/>
      <c r="AH4" s="84"/>
      <c r="AI4" s="84"/>
      <c r="AJ4" s="84" t="s">
        <v>59</v>
      </c>
      <c r="AK4" s="84"/>
      <c r="AL4" s="84"/>
      <c r="AM4" s="84"/>
      <c r="AN4" s="84"/>
      <c r="AO4" s="84"/>
      <c r="AP4" s="84"/>
      <c r="AQ4" s="84"/>
      <c r="AR4" s="84"/>
      <c r="AS4" s="84"/>
      <c r="AT4" s="84"/>
      <c r="AU4" s="84" t="s">
        <v>60</v>
      </c>
      <c r="AV4" s="84"/>
      <c r="AW4" s="84"/>
      <c r="AX4" s="84"/>
      <c r="AY4" s="84"/>
      <c r="AZ4" s="84"/>
      <c r="BA4" s="84"/>
      <c r="BB4" s="84"/>
      <c r="BC4" s="84"/>
      <c r="BD4" s="84"/>
      <c r="BE4" s="84"/>
      <c r="BF4" s="84" t="s">
        <v>61</v>
      </c>
      <c r="BG4" s="84"/>
      <c r="BH4" s="84"/>
      <c r="BI4" s="84"/>
      <c r="BJ4" s="84"/>
      <c r="BK4" s="84"/>
      <c r="BL4" s="84"/>
      <c r="BM4" s="84"/>
      <c r="BN4" s="84"/>
      <c r="BO4" s="84"/>
      <c r="BP4" s="84"/>
      <c r="BQ4" s="84" t="s">
        <v>62</v>
      </c>
      <c r="BR4" s="84"/>
      <c r="BS4" s="84"/>
      <c r="BT4" s="84"/>
      <c r="BU4" s="84"/>
      <c r="BV4" s="84"/>
      <c r="BW4" s="84"/>
      <c r="BX4" s="84"/>
      <c r="BY4" s="84"/>
      <c r="BZ4" s="84"/>
      <c r="CA4" s="84"/>
      <c r="CB4" s="84" t="s">
        <v>63</v>
      </c>
      <c r="CC4" s="84"/>
      <c r="CD4" s="84"/>
      <c r="CE4" s="84"/>
      <c r="CF4" s="84"/>
      <c r="CG4" s="84"/>
      <c r="CH4" s="84"/>
      <c r="CI4" s="84"/>
      <c r="CJ4" s="84"/>
      <c r="CK4" s="84"/>
      <c r="CL4" s="84"/>
      <c r="CM4" s="84" t="s">
        <v>64</v>
      </c>
      <c r="CN4" s="84"/>
      <c r="CO4" s="84"/>
      <c r="CP4" s="84"/>
      <c r="CQ4" s="84"/>
      <c r="CR4" s="84"/>
      <c r="CS4" s="84"/>
      <c r="CT4" s="84"/>
      <c r="CU4" s="84"/>
      <c r="CV4" s="84"/>
      <c r="CW4" s="84"/>
      <c r="CX4" s="84" t="s">
        <v>65</v>
      </c>
      <c r="CY4" s="84"/>
      <c r="CZ4" s="84"/>
      <c r="DA4" s="84"/>
      <c r="DB4" s="84"/>
      <c r="DC4" s="84"/>
      <c r="DD4" s="84"/>
      <c r="DE4" s="84"/>
      <c r="DF4" s="84"/>
      <c r="DG4" s="84"/>
      <c r="DH4" s="84"/>
      <c r="DI4" s="84" t="s">
        <v>66</v>
      </c>
      <c r="DJ4" s="84"/>
      <c r="DK4" s="84"/>
      <c r="DL4" s="84"/>
      <c r="DM4" s="84"/>
      <c r="DN4" s="84"/>
      <c r="DO4" s="84"/>
      <c r="DP4" s="84"/>
      <c r="DQ4" s="84"/>
      <c r="DR4" s="84"/>
      <c r="DS4" s="84"/>
      <c r="DT4" s="84" t="s">
        <v>67</v>
      </c>
      <c r="DU4" s="84"/>
      <c r="DV4" s="84"/>
      <c r="DW4" s="84"/>
      <c r="DX4" s="84"/>
      <c r="DY4" s="84"/>
      <c r="DZ4" s="84"/>
      <c r="EA4" s="84"/>
      <c r="EB4" s="84"/>
      <c r="EC4" s="84"/>
      <c r="ED4" s="84"/>
      <c r="EE4" s="84" t="s">
        <v>68</v>
      </c>
      <c r="EF4" s="84"/>
      <c r="EG4" s="84"/>
      <c r="EH4" s="84"/>
      <c r="EI4" s="84"/>
      <c r="EJ4" s="84"/>
      <c r="EK4" s="84"/>
      <c r="EL4" s="84"/>
      <c r="EM4" s="84"/>
      <c r="EN4" s="84"/>
      <c r="EO4" s="84"/>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473545</v>
      </c>
      <c r="D6" s="19">
        <f t="shared" si="3"/>
        <v>47</v>
      </c>
      <c r="E6" s="19">
        <f t="shared" si="3"/>
        <v>17</v>
      </c>
      <c r="F6" s="19">
        <f t="shared" si="3"/>
        <v>6</v>
      </c>
      <c r="G6" s="19">
        <f t="shared" si="3"/>
        <v>0</v>
      </c>
      <c r="H6" s="19" t="str">
        <f t="shared" si="3"/>
        <v>沖縄県　座間味村</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28.7</v>
      </c>
      <c r="Q6" s="20">
        <f t="shared" si="3"/>
        <v>81.040000000000006</v>
      </c>
      <c r="R6" s="20">
        <f t="shared" si="3"/>
        <v>2681</v>
      </c>
      <c r="S6" s="20">
        <f t="shared" si="3"/>
        <v>920</v>
      </c>
      <c r="T6" s="20">
        <f t="shared" si="3"/>
        <v>16.739999999999998</v>
      </c>
      <c r="U6" s="20">
        <f t="shared" si="3"/>
        <v>54.96</v>
      </c>
      <c r="V6" s="20">
        <f t="shared" si="3"/>
        <v>250</v>
      </c>
      <c r="W6" s="20">
        <f t="shared" si="3"/>
        <v>0.04</v>
      </c>
      <c r="X6" s="20">
        <f t="shared" si="3"/>
        <v>6250</v>
      </c>
      <c r="Y6" s="21">
        <f>IF(Y7="",NA(),Y7)</f>
        <v>98.92</v>
      </c>
      <c r="Z6" s="21">
        <f t="shared" ref="Z6:AH6" si="4">IF(Z7="",NA(),Z7)</f>
        <v>100.86</v>
      </c>
      <c r="AA6" s="21">
        <f t="shared" si="4"/>
        <v>100.29</v>
      </c>
      <c r="AB6" s="21">
        <f t="shared" si="4"/>
        <v>101.89</v>
      </c>
      <c r="AC6" s="21">
        <f t="shared" si="4"/>
        <v>100.62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1101.73</v>
      </c>
      <c r="BG6" s="21">
        <f t="shared" ref="BG6:BO6" si="7">IF(BG7="",NA(),BG7)</f>
        <v>1042.6500000000001</v>
      </c>
      <c r="BH6" s="21">
        <f t="shared" si="7"/>
        <v>897.3</v>
      </c>
      <c r="BI6" s="21">
        <f t="shared" si="7"/>
        <v>1138.72</v>
      </c>
      <c r="BJ6" s="21">
        <f t="shared" si="7"/>
        <v>855.74</v>
      </c>
      <c r="BK6" s="21">
        <f t="shared" si="7"/>
        <v>1491.92</v>
      </c>
      <c r="BL6" s="21">
        <f t="shared" si="7"/>
        <v>1006.65</v>
      </c>
      <c r="BM6" s="21">
        <f t="shared" si="7"/>
        <v>998.42</v>
      </c>
      <c r="BN6" s="21">
        <f t="shared" si="7"/>
        <v>1095.52</v>
      </c>
      <c r="BO6" s="21">
        <f t="shared" si="7"/>
        <v>1056.55</v>
      </c>
      <c r="BP6" s="20" t="str">
        <f>IF(BP7="","",IF(BP7="-","【-】","【"&amp;SUBSTITUTE(TEXT(BP7,"#,##0.00"),"-","△")&amp;"】"))</f>
        <v>【974.72】</v>
      </c>
      <c r="BQ6" s="21">
        <f>IF(BQ7="",NA(),BQ7)</f>
        <v>80.930000000000007</v>
      </c>
      <c r="BR6" s="21">
        <f t="shared" ref="BR6:BZ6" si="8">IF(BR7="",NA(),BR7)</f>
        <v>77.760000000000005</v>
      </c>
      <c r="BS6" s="21">
        <f t="shared" si="8"/>
        <v>76.150000000000006</v>
      </c>
      <c r="BT6" s="21">
        <f t="shared" si="8"/>
        <v>46.46</v>
      </c>
      <c r="BU6" s="21">
        <f t="shared" si="8"/>
        <v>41.58</v>
      </c>
      <c r="BV6" s="21">
        <f t="shared" si="8"/>
        <v>46.77</v>
      </c>
      <c r="BW6" s="21">
        <f t="shared" si="8"/>
        <v>43.43</v>
      </c>
      <c r="BX6" s="21">
        <f t="shared" si="8"/>
        <v>41.41</v>
      </c>
      <c r="BY6" s="21">
        <f t="shared" si="8"/>
        <v>39.64</v>
      </c>
      <c r="BZ6" s="21">
        <f t="shared" si="8"/>
        <v>40</v>
      </c>
      <c r="CA6" s="20" t="str">
        <f>IF(CA7="","",IF(CA7="-","【-】","【"&amp;SUBSTITUTE(TEXT(CA7,"#,##0.00"),"-","△")&amp;"】"))</f>
        <v>【44.22】</v>
      </c>
      <c r="CB6" s="21">
        <f>IF(CB7="",NA(),CB7)</f>
        <v>219.66</v>
      </c>
      <c r="CC6" s="21">
        <f t="shared" ref="CC6:CK6" si="9">IF(CC7="",NA(),CC7)</f>
        <v>226.42</v>
      </c>
      <c r="CD6" s="21">
        <f t="shared" si="9"/>
        <v>233.51</v>
      </c>
      <c r="CE6" s="21">
        <f t="shared" si="9"/>
        <v>316.14</v>
      </c>
      <c r="CF6" s="21">
        <f t="shared" si="9"/>
        <v>421.77</v>
      </c>
      <c r="CG6" s="21">
        <f t="shared" si="9"/>
        <v>348.75</v>
      </c>
      <c r="CH6" s="21">
        <f t="shared" si="9"/>
        <v>400.44</v>
      </c>
      <c r="CI6" s="21">
        <f t="shared" si="9"/>
        <v>417.56</v>
      </c>
      <c r="CJ6" s="21">
        <f t="shared" si="9"/>
        <v>449.72</v>
      </c>
      <c r="CK6" s="21">
        <f t="shared" si="9"/>
        <v>437.27</v>
      </c>
      <c r="CL6" s="20" t="str">
        <f>IF(CL7="","",IF(CL7="-","【-】","【"&amp;SUBSTITUTE(TEXT(CL7,"#,##0.00"),"-","△")&amp;"】"))</f>
        <v>【392.85】</v>
      </c>
      <c r="CM6" s="21">
        <f>IF(CM7="",NA(),CM7)</f>
        <v>26.36</v>
      </c>
      <c r="CN6" s="21">
        <f t="shared" ref="CN6:CV6" si="10">IF(CN7="",NA(),CN7)</f>
        <v>26.06</v>
      </c>
      <c r="CO6" s="21">
        <f t="shared" si="10"/>
        <v>26.97</v>
      </c>
      <c r="CP6" s="21">
        <f t="shared" si="10"/>
        <v>24.55</v>
      </c>
      <c r="CQ6" s="21">
        <f t="shared" si="10"/>
        <v>24.24</v>
      </c>
      <c r="CR6" s="21">
        <f t="shared" si="10"/>
        <v>29.8</v>
      </c>
      <c r="CS6" s="21">
        <f t="shared" si="10"/>
        <v>32.229999999999997</v>
      </c>
      <c r="CT6" s="21">
        <f t="shared" si="10"/>
        <v>32.479999999999997</v>
      </c>
      <c r="CU6" s="21">
        <f t="shared" si="10"/>
        <v>30.19</v>
      </c>
      <c r="CV6" s="21">
        <f t="shared" si="10"/>
        <v>28.77</v>
      </c>
      <c r="CW6" s="20" t="str">
        <f>IF(CW7="","",IF(CW7="-","【-】","【"&amp;SUBSTITUTE(TEXT(CW7,"#,##0.00"),"-","△")&amp;"】"))</f>
        <v>【32.23】</v>
      </c>
      <c r="CX6" s="21">
        <f>IF(CX7="",NA(),CX7)</f>
        <v>80.08</v>
      </c>
      <c r="CY6" s="21">
        <f t="shared" ref="CY6:DG6" si="11">IF(CY7="",NA(),CY7)</f>
        <v>86.23</v>
      </c>
      <c r="CZ6" s="21">
        <f t="shared" si="11"/>
        <v>83.46</v>
      </c>
      <c r="DA6" s="21">
        <f t="shared" si="11"/>
        <v>80.83</v>
      </c>
      <c r="DB6" s="21">
        <f t="shared" si="11"/>
        <v>80</v>
      </c>
      <c r="DC6" s="21">
        <f t="shared" si="11"/>
        <v>66.95</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0.02</v>
      </c>
      <c r="EL6" s="21">
        <f t="shared" si="14"/>
        <v>0.01</v>
      </c>
      <c r="EM6" s="21">
        <f t="shared" si="14"/>
        <v>1.6</v>
      </c>
      <c r="EN6" s="21">
        <f t="shared" si="14"/>
        <v>0.01</v>
      </c>
      <c r="EO6" s="20" t="str">
        <f>IF(EO7="","",IF(EO7="-","【-】","【"&amp;SUBSTITUTE(TEXT(EO7,"#,##0.00"),"-","△")&amp;"】"))</f>
        <v>【0.01】</v>
      </c>
    </row>
    <row r="7" spans="1:145" s="22" customFormat="1" x14ac:dyDescent="0.2">
      <c r="A7" s="14"/>
      <c r="B7" s="23">
        <v>2021</v>
      </c>
      <c r="C7" s="23">
        <v>473545</v>
      </c>
      <c r="D7" s="23">
        <v>47</v>
      </c>
      <c r="E7" s="23">
        <v>17</v>
      </c>
      <c r="F7" s="23">
        <v>6</v>
      </c>
      <c r="G7" s="23">
        <v>0</v>
      </c>
      <c r="H7" s="23" t="s">
        <v>98</v>
      </c>
      <c r="I7" s="23" t="s">
        <v>99</v>
      </c>
      <c r="J7" s="23" t="s">
        <v>100</v>
      </c>
      <c r="K7" s="23" t="s">
        <v>101</v>
      </c>
      <c r="L7" s="23" t="s">
        <v>102</v>
      </c>
      <c r="M7" s="23" t="s">
        <v>103</v>
      </c>
      <c r="N7" s="24" t="s">
        <v>104</v>
      </c>
      <c r="O7" s="24" t="s">
        <v>105</v>
      </c>
      <c r="P7" s="24">
        <v>28.7</v>
      </c>
      <c r="Q7" s="24">
        <v>81.040000000000006</v>
      </c>
      <c r="R7" s="24">
        <v>2681</v>
      </c>
      <c r="S7" s="24">
        <v>920</v>
      </c>
      <c r="T7" s="24">
        <v>16.739999999999998</v>
      </c>
      <c r="U7" s="24">
        <v>54.96</v>
      </c>
      <c r="V7" s="24">
        <v>250</v>
      </c>
      <c r="W7" s="24">
        <v>0.04</v>
      </c>
      <c r="X7" s="24">
        <v>6250</v>
      </c>
      <c r="Y7" s="24">
        <v>98.92</v>
      </c>
      <c r="Z7" s="24">
        <v>100.86</v>
      </c>
      <c r="AA7" s="24">
        <v>100.29</v>
      </c>
      <c r="AB7" s="24">
        <v>101.89</v>
      </c>
      <c r="AC7" s="24">
        <v>100.62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1101.73</v>
      </c>
      <c r="BG7" s="24">
        <v>1042.6500000000001</v>
      </c>
      <c r="BH7" s="24">
        <v>897.3</v>
      </c>
      <c r="BI7" s="24">
        <v>1138.72</v>
      </c>
      <c r="BJ7" s="24">
        <v>855.74</v>
      </c>
      <c r="BK7" s="24">
        <v>1491.92</v>
      </c>
      <c r="BL7" s="24">
        <v>1006.65</v>
      </c>
      <c r="BM7" s="24">
        <v>998.42</v>
      </c>
      <c r="BN7" s="24">
        <v>1095.52</v>
      </c>
      <c r="BO7" s="24">
        <v>1056.55</v>
      </c>
      <c r="BP7" s="24">
        <v>974.72</v>
      </c>
      <c r="BQ7" s="24">
        <v>80.930000000000007</v>
      </c>
      <c r="BR7" s="24">
        <v>77.760000000000005</v>
      </c>
      <c r="BS7" s="24">
        <v>76.150000000000006</v>
      </c>
      <c r="BT7" s="24">
        <v>46.46</v>
      </c>
      <c r="BU7" s="24">
        <v>41.58</v>
      </c>
      <c r="BV7" s="24">
        <v>46.77</v>
      </c>
      <c r="BW7" s="24">
        <v>43.43</v>
      </c>
      <c r="BX7" s="24">
        <v>41.41</v>
      </c>
      <c r="BY7" s="24">
        <v>39.64</v>
      </c>
      <c r="BZ7" s="24">
        <v>40</v>
      </c>
      <c r="CA7" s="24">
        <v>44.22</v>
      </c>
      <c r="CB7" s="24">
        <v>219.66</v>
      </c>
      <c r="CC7" s="24">
        <v>226.42</v>
      </c>
      <c r="CD7" s="24">
        <v>233.51</v>
      </c>
      <c r="CE7" s="24">
        <v>316.14</v>
      </c>
      <c r="CF7" s="24">
        <v>421.77</v>
      </c>
      <c r="CG7" s="24">
        <v>348.75</v>
      </c>
      <c r="CH7" s="24">
        <v>400.44</v>
      </c>
      <c r="CI7" s="24">
        <v>417.56</v>
      </c>
      <c r="CJ7" s="24">
        <v>449.72</v>
      </c>
      <c r="CK7" s="24">
        <v>437.27</v>
      </c>
      <c r="CL7" s="24">
        <v>392.85</v>
      </c>
      <c r="CM7" s="24">
        <v>26.36</v>
      </c>
      <c r="CN7" s="24">
        <v>26.06</v>
      </c>
      <c r="CO7" s="24">
        <v>26.97</v>
      </c>
      <c r="CP7" s="24">
        <v>24.55</v>
      </c>
      <c r="CQ7" s="24">
        <v>24.24</v>
      </c>
      <c r="CR7" s="24">
        <v>29.8</v>
      </c>
      <c r="CS7" s="24">
        <v>32.229999999999997</v>
      </c>
      <c r="CT7" s="24">
        <v>32.479999999999997</v>
      </c>
      <c r="CU7" s="24">
        <v>30.19</v>
      </c>
      <c r="CV7" s="24">
        <v>28.77</v>
      </c>
      <c r="CW7" s="24">
        <v>32.229999999999997</v>
      </c>
      <c r="CX7" s="24">
        <v>80.08</v>
      </c>
      <c r="CY7" s="24">
        <v>86.23</v>
      </c>
      <c r="CZ7" s="24">
        <v>83.46</v>
      </c>
      <c r="DA7" s="24">
        <v>80.83</v>
      </c>
      <c r="DB7" s="24">
        <v>80</v>
      </c>
      <c r="DC7" s="24">
        <v>66.95</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0.02</v>
      </c>
      <c r="EL7" s="24">
        <v>0.01</v>
      </c>
      <c r="EM7" s="24">
        <v>1.6</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2022-12-01T02:04:12Z</dcterms:created>
  <dcterms:modified xsi:type="dcterms:W3CDTF">2023-01-10T06:30:59Z</dcterms:modified>
  <cp:category/>
</cp:coreProperties>
</file>