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zamami\Desktop\令和４年度\庁内照会等\公営企業に係る経営比較分析表\"/>
    </mc:Choice>
  </mc:AlternateContent>
  <xr:revisionPtr revIDLastSave="0" documentId="13_ncr:1_{BE05B678-05D3-405E-9A83-494DAC37ACF6}" xr6:coauthVersionLast="47" xr6:coauthVersionMax="47" xr10:uidLastSave="{00000000-0000-0000-0000-000000000000}"/>
  <workbookProtection workbookAlgorithmName="SHA-512" workbookHashValue="EY9iGsInM+lkM9GMVLIIM/mKQhjcB5y+fRuw5BNuKnebkNNTrWkIigoocxkci/nNPGLDlEBMdkrcNadEgHFDlQ==" workbookSaltValue="HjRZ5PjavQKfUFg8iJbnd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H86" i="4"/>
  <c r="E86" i="4"/>
  <c r="AL10" i="4"/>
  <c r="AD10" i="4"/>
  <c r="P10" i="4"/>
  <c r="B10" i="4"/>
  <c r="AD8" i="4"/>
  <c r="W8" i="4"/>
  <c r="B6"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<sst xmlns="http://schemas.openxmlformats.org/spreadsheetml/2006/main" count="236" uniqueCount="122">
  <si>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</si>
  <si>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</si>
  <si>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</si>
  <si>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</si>
  <si>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</si>
  <si>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</si>
  <si>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</si>
  <si>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</si>
  <si>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</si>
  <si>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</si>
  <si>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</si>
  <si>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</si>
  <si>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</si>
  <si>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</si>
  <si>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</si>
  <si>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</si>
  <si>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</si>
  <si>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</si>
  <si>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</si>
  <si>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</si>
  <si>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</si>
  <si>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</si>
  <si>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</si>
  <si>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</si>
  <si>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</si>
  <si>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</si>
  <si>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</si>
  <si>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</si>
  <si>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</si>
  <si>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</si>
  <si>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</si>
  <si>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</si>
  <si>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</si>
  <si>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</si>
  <si>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</si>
  <si>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</si>
  <si>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</si>
  <si>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</si>
  <si>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</si>
  <si>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</si>
  <si>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</si>
  <si>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</si>
  <si>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</si>
  <si>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</si>
  <si>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</si>
  <si>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</si>
  <si>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</si>
  <si>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</si>
  <si>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</si>
  <si>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</si>
  <si>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</si>
  <si>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</si>
  <si>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</si>
  <si>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</si>
  <si>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</si>
  <si>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</si>
  <si>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</si>
  <si>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</si>
  <si>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</si>
  <si>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</si>
  <si>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</si>
  <si>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</si>
  <si>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</si>
  <si>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</si>
  <si>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</si>
  <si>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</si>
  <si>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</si>
  <si>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</si>
  <si>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</si>
  <si>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</si>
  <si>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</si>
  <si>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</si>
  <si>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</si>
  <si>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</si>
  <si>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</si>
  <si>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</si>
  <si>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</si>
  <si>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</si>
  <si>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</si>
  <si>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</si>
  <si>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</si>
  <si>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</si>
  <si>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</si>
  <si>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</si>
  <si>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</si>
  <si>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</si>
  <si>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</si>
  <si>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</si>
  <si>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</si>
  <si>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</si>
  <si>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</si>
  <si>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</si>
  <si>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</si>
  <si>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</si>
  <si>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</si>
  <si>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</si>
  <si>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</si>
  <si>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</si>
  <si>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</si>
  <si>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</si>
  <si>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</si>
  <si>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</si>
  <si>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</si>
  <si>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</si>
  <si>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</si>
  <si>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</si>
  <si>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</si>
  <si>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</si>
  <si>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</si>
  <si>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</si>
  <si>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</si>
  <si>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</si>
  <si>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</si>
  <si>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</si>
  <si>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</si>
  <si>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</si>
  <si>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</si>
  <si>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</si>
  <si>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</si>
  <si>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　　　　　　　　　　　　　　　　　　　　　　　　　　・89.91％と単年度における収支が昨年度より良化した。
事業の繰越による事業費の減少が要因と考えられる。総収益のうち一般会計からの繰入による負担が多いいため費用の削減が求められる。今後、使用料等の見直を検討。                      　　　　　　　　　　　　　　　　　　　　　　　　　　　　　　　　　　　　　　　　　　　　④企業債残高対策事業規模比率（％）　　　　　　　　　　　　　　　　　企業債の比率について、全国及び類似団体と比較しても高い状況で、計画的な事業計画が求められる。（共用開始以降更新の時期を迎えた設備機器が多く、処理能力の維持を行うため必要事項なっている。）　　　　　　　　　　　　　　　　　　　⑤経費回収率（％）　　　　　　　　　　　　　　　　　　　　　　　経費回収率は全国・類似団体と比較して大きく下回っている。令和3年度は大雨災害による大規模な修繕が要因で特に低い数値となっている。使用料以外における負担が多くなっているため、経費の抑制は必要であるが必要最小限の費用となっており、今後は料金の見直しなど検討。　　　　　　　　　　　　　　　　　　　　　　　　　　　　⑥汚水処理原価（円）　　　　　　　　　　　　　　　　　　　　　　汚水処理原価における費用は大雨災害による大規模な修繕及び新型コロナウイルスの影響による使用料の減少等の要因で大幅に増加している。全国・類似団体と比較すると高い状態である。今年度に限らず有収水量の向上がなく、処理費のみが高くなっている状況が続いている。また接続率の向上・不明水等の対策が課題となっている。　　　　　　　　　　　　　　　　　　　　　　　　　⑦施設利用率（％）　　　　　　　　　　　　　　　　　　　　　　　　利用率は新型コロナ感染症の影響により昨年度から大幅に下がり、平均値を下回っている。処理能力に対する一日当たりの割合は低い状況ではあるが、観光客等が増大する夏場の水量（日）や利用者が増加することも見据えているため適切と判断。　　　　　　　　　　　　　　　　　　　　　　　　　　　　　　⑧水洗化率（％）　　　　　　　　　　　　　　　　　　　　　　　　水洗化率については若干向上。全国・類似団体と比較し若干高い状態であるが、接続率の向上の為の周知を引き続き行っていく。　</t>
    <rPh sb="42" eb="45">
      <t>タンネンド</t>
    </rPh>
    <rPh sb="49" eb="51">
      <t>シュウシ</t>
    </rPh>
    <rPh sb="52" eb="54">
      <t>サクネン</t>
    </rPh>
    <rPh sb="54" eb="55">
      <t>ド</t>
    </rPh>
    <rPh sb="57" eb="59">
      <t>リョウカ</t>
    </rPh>
    <rPh sb="63" eb="65">
      <t>ジギョウ</t>
    </rPh>
    <rPh sb="66" eb="68">
      <t>クリコシ</t>
    </rPh>
    <rPh sb="71" eb="74">
      <t>ジギョウヒ</t>
    </rPh>
    <rPh sb="75" eb="77">
      <t>ゲンショウ</t>
    </rPh>
    <rPh sb="78" eb="80">
      <t>ヨウイン</t>
    </rPh>
    <rPh sb="81" eb="82">
      <t>カンガ</t>
    </rPh>
    <rPh sb="383" eb="385">
      <t>ケイヒ</t>
    </rPh>
    <rPh sb="389" eb="391">
      <t>ゼンコク</t>
    </rPh>
    <rPh sb="392" eb="394">
      <t>ルイジ</t>
    </rPh>
    <rPh sb="394" eb="396">
      <t>ダンタイ</t>
    </rPh>
    <rPh sb="397" eb="399">
      <t>ヒカク</t>
    </rPh>
    <rPh sb="401" eb="402">
      <t>オオ</t>
    </rPh>
    <rPh sb="404" eb="406">
      <t>シタマワ</t>
    </rPh>
    <rPh sb="411" eb="412">
      <t>レイ</t>
    </rPh>
    <rPh sb="412" eb="413">
      <t>ワ</t>
    </rPh>
    <rPh sb="414" eb="416">
      <t>ネンド</t>
    </rPh>
    <rPh sb="417" eb="419">
      <t>オオアメ</t>
    </rPh>
    <rPh sb="419" eb="421">
      <t>サイガイ</t>
    </rPh>
    <rPh sb="424" eb="427">
      <t>ダイキボ</t>
    </rPh>
    <rPh sb="428" eb="430">
      <t>シュウゼン</t>
    </rPh>
    <rPh sb="431" eb="433">
      <t>ヨウイン</t>
    </rPh>
    <rPh sb="434" eb="435">
      <t>トク</t>
    </rPh>
    <rPh sb="436" eb="437">
      <t>ヒク</t>
    </rPh>
    <rPh sb="438" eb="440">
      <t>スウチ</t>
    </rPh>
    <rPh sb="583" eb="585">
      <t>オオアメ</t>
    </rPh>
    <rPh sb="585" eb="587">
      <t>サイガイ</t>
    </rPh>
    <rPh sb="590" eb="593">
      <t>ダイキボ</t>
    </rPh>
    <rPh sb="594" eb="596">
      <t>シュウゼン</t>
    </rPh>
    <rPh sb="596" eb="597">
      <t>オヨ</t>
    </rPh>
    <rPh sb="598" eb="600">
      <t>シンガタ</t>
    </rPh>
    <rPh sb="608" eb="610">
      <t>エイキョウ</t>
    </rPh>
    <rPh sb="613" eb="616">
      <t>シヨウリョウ</t>
    </rPh>
    <rPh sb="617" eb="619">
      <t>ゲンショウ</t>
    </rPh>
    <rPh sb="619" eb="620">
      <t>ナド</t>
    </rPh>
    <rPh sb="621" eb="623">
      <t>ヨウイン</t>
    </rPh>
    <rPh sb="624" eb="626">
      <t>オオハバ</t>
    </rPh>
    <rPh sb="627" eb="629">
      <t>ゾウカ</t>
    </rPh>
    <rPh sb="655" eb="658">
      <t>コンネンド</t>
    </rPh>
    <rPh sb="659" eb="660">
      <t>カギ</t>
    </rPh>
    <rPh sb="686" eb="688">
      <t>ジョウキョウ</t>
    </rPh>
    <rPh sb="689" eb="690">
      <t>ツヅ</t>
    </rPh>
    <rPh sb="712" eb="714">
      <t>カダイ</t>
    </rPh>
    <rPh sb="783" eb="785">
      <t>シンガタ</t>
    </rPh>
    <rPh sb="788" eb="791">
      <t>カンセンショウ</t>
    </rPh>
    <rPh sb="792" eb="794">
      <t>エイキョウ</t>
    </rPh>
    <rPh sb="797" eb="800">
      <t>サクネンド</t>
    </rPh>
    <rPh sb="802" eb="804">
      <t>オオハバ</t>
    </rPh>
    <rPh sb="805" eb="806">
      <t>サ</t>
    </rPh>
    <rPh sb="809" eb="812">
      <t>ヘイキンチ</t>
    </rPh>
    <rPh sb="820" eb="822">
      <t>ショリ</t>
    </rPh>
    <rPh sb="822" eb="824">
      <t>ノウリョク</t>
    </rPh>
    <rPh sb="825" eb="826">
      <t>タイ</t>
    </rPh>
    <rPh sb="828" eb="830">
      <t>イチニチ</t>
    </rPh>
    <rPh sb="830" eb="831">
      <t>ア</t>
    </rPh>
    <rPh sb="834" eb="836">
      <t>ワリアイ</t>
    </rPh>
    <rPh sb="837" eb="838">
      <t>ヒク</t>
    </rPh>
    <rPh sb="839" eb="841">
      <t>ジョウキョウ</t>
    </rPh>
    <rPh sb="995" eb="996">
      <t>タメ</t>
    </rPh>
    <rPh sb="997" eb="999">
      <t>シュウチ</t>
    </rPh>
    <rPh sb="1000" eb="1001">
      <t>ヒ</t>
    </rPh>
    <rPh sb="1002" eb="1003">
      <t>ツヅ</t>
    </rPh>
    <rPh sb="1004" eb="1005">
      <t>オコナ</t>
    </rPh>
    <phoneticPr fontId="4"/>
  </si>
  <si>
    <t>①②該当なし。　　　　　　　　　　　　　　　　　　　　　　　③管渠改善率（％）　　　　　　　　　　　　　　　　　　　　　管渠等（管路含む）については、管渠内のポンプ類の設備改築のみ実施。共用開始後20年以内で改築対象ではなかったため、これまでは未実施である。今後は処理場同様　管渠等の点検調査も含めた改築計画の必要性を判断していく。（当面は機器等の更新事業を中心に取り組むが、段階的に必要性を判断していく）</t>
    <phoneticPr fontId="4"/>
  </si>
  <si>
    <t>経営の健全性・効率性において
・収益的収支比率・・・一般会計からからの歳入に依存する割合が大きい為、改善策が必要。
・経営回収率・・・使用料賄える割合が低い為、今後使用料の見直しなどの検討が必要。
2老朽化の状況対応について　　　　　　　　　　　　　　　　　　　　　　現時点でストックマネジメント事業計画における改築更新（管渠施設・処理場）を実施継続。　　　　　　　　　　　　　　　　　　　　　　　　　　管渠（管路含む）については対応年数判断の上、新規処理地区の追加等、財政面も考慮し、必要に応じた計画を今後検討する。（改築事業終了後）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</si>
</sst>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08-4394-A25C-7AA83B4A30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C508-4394-A25C-7AA83B4A30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43.33</c:v>
                </c:pt>
                <c:pt idx="1">
                  <c:v>47.67</c:v>
                </c:pt>
                <c:pt idx="2">
                  <c:v>43.17</c:v>
                </c:pt>
                <c:pt idx="3">
                  <c:v>25.83</c:v>
                </c:pt>
                <c:pt idx="4">
                  <c:v>25.38</c:v>
                </c:pt>
              </c:numCache>
            </c:numRef>
          </c:val>
          <c:extLst>
            <c:ext xmlns:c16="http://schemas.microsoft.com/office/drawing/2014/chart" uri="{C3380CC4-5D6E-409C-BE32-E72D297353CC}">
              <c16:uniqueId val="{00000000-ED9A-4DA4-AAC6-1BAE7BA4DA6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D9A-4DA4-AAC6-1BAE7BA4DA6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86.63</c:v>
                </c:pt>
                <c:pt idx="1">
                  <c:v>91.99</c:v>
                </c:pt>
                <c:pt idx="2">
                  <c:v>92.96</c:v>
                </c:pt>
                <c:pt idx="3">
                  <c:v>93.81</c:v>
                </c:pt>
                <c:pt idx="4">
                  <c:v>96.48</c:v>
                </c:pt>
              </c:numCache>
            </c:numRef>
          </c:val>
          <c:extLst>
            <c:ext xmlns:c16="http://schemas.microsoft.com/office/drawing/2014/chart" uri="{C3380CC4-5D6E-409C-BE32-E72D297353CC}">
              <c16:uniqueId val="{00000000-FB6C-4A8E-83A9-B01141E5A6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B6C-4A8E-83A9-B01141E5A6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99.82</c:v>
                </c:pt>
                <c:pt idx="1">
                  <c:v>100.43</c:v>
                </c:pt>
                <c:pt idx="2">
                  <c:v>99.94</c:v>
                </c:pt>
                <c:pt idx="3">
                  <c:v>83.35</c:v>
                </c:pt>
                <c:pt idx="4">
                  <c:v>89.91</c:v>
                </c:pt>
              </c:numCache>
            </c:numRef>
          </c:val>
          <c:extLst>
            <c:ext xmlns:c16="http://schemas.microsoft.com/office/drawing/2014/chart" uri="{C3380CC4-5D6E-409C-BE32-E72D297353CC}">
              <c16:uniqueId val="{00000000-14C4-483B-A4D4-5A5CD78E8C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4-483B-A4D4-5A5CD78E8C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81-4C3C-8299-BA8732A37D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81-4C3C-8299-BA8732A37D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1-42DB-9227-0630ACC143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1-42DB-9227-0630ACC143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E1-4BD6-AE2F-D7057C3786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E1-4BD6-AE2F-D7057C3786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E5-46C3-9511-F0539D47B2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E5-46C3-9511-F0539D47B2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2135.1999999999998</c:v>
                </c:pt>
                <c:pt idx="1">
                  <c:v>2288.27</c:v>
                </c:pt>
                <c:pt idx="2">
                  <c:v>2047.58</c:v>
                </c:pt>
                <c:pt idx="3">
                  <c:v>2068.4</c:v>
                </c:pt>
                <c:pt idx="4">
                  <c:v>1907.14</c:v>
                </c:pt>
              </c:numCache>
            </c:numRef>
          </c:val>
          <c:extLst>
            <c:ext xmlns:c16="http://schemas.microsoft.com/office/drawing/2014/chart" uri="{C3380CC4-5D6E-409C-BE32-E72D297353CC}">
              <c16:uniqueId val="{00000000-EEBD-4983-960B-F4E491227F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EEBD-4983-960B-F4E491227F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54.03</c:v>
                </c:pt>
                <c:pt idx="1">
                  <c:v>44.18</c:v>
                </c:pt>
                <c:pt idx="2">
                  <c:v>48.08</c:v>
                </c:pt>
                <c:pt idx="3">
                  <c:v>50.25</c:v>
                </c:pt>
                <c:pt idx="4">
                  <c:v>23.8</c:v>
                </c:pt>
              </c:numCache>
            </c:numRef>
          </c:val>
          <c:extLst>
            <c:ext xmlns:c16="http://schemas.microsoft.com/office/drawing/2014/chart" uri="{C3380CC4-5D6E-409C-BE32-E72D297353CC}">
              <c16:uniqueId val="{00000000-8752-4EC3-A64A-10D2689BA45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8752-4EC3-A64A-10D2689BA45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311.88</c:v>
                </c:pt>
                <c:pt idx="1">
                  <c:v>382.3</c:v>
                </c:pt>
                <c:pt idx="2">
                  <c:v>364.21</c:v>
                </c:pt>
                <c:pt idx="3">
                  <c:v>305.06</c:v>
                </c:pt>
                <c:pt idx="4">
                  <c:v>666.87</c:v>
                </c:pt>
              </c:numCache>
            </c:numRef>
          </c:val>
          <c:extLst>
            <c:ext xmlns:c16="http://schemas.microsoft.com/office/drawing/2014/chart" uri="{C3380CC4-5D6E-409C-BE32-E72D297353CC}">
              <c16:uniqueId val="{00000000-6DCD-4E63-9D17-EF8B0E250C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DCD-4E63-9D17-EF8B0E250C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沖縄県　座間味村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920</v>
      </c>
      <c r="AM8" s="37"/>
      <c r="AN8" s="37"/>
      <c r="AO8" s="37"/>
      <c r="AP8" s="37"/>
      <c r="AQ8" s="37"/>
      <c r="AR8" s="37"/>
      <c r="AS8" s="37"/>
      <c r="AT8" s="38">
        <f>データ!T6</f>
        <v>16.739999999999998</v>
      </c>
      <c r="AU8" s="38"/>
      <c r="AV8" s="38"/>
      <c r="AW8" s="38"/>
      <c r="AX8" s="38"/>
      <c r="AY8" s="38"/>
      <c r="AZ8" s="38"/>
      <c r="BA8" s="38"/>
      <c r="BB8" s="38">
        <f>データ!U6</f>
        <v>54.96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65.209999999999994</v>
      </c>
      <c r="Q10" s="38"/>
      <c r="R10" s="38"/>
      <c r="S10" s="38"/>
      <c r="T10" s="38"/>
      <c r="U10" s="38"/>
      <c r="V10" s="38"/>
      <c r="W10" s="38">
        <f>データ!Q6</f>
        <v>130.96</v>
      </c>
      <c r="X10" s="38"/>
      <c r="Y10" s="38"/>
      <c r="Z10" s="38"/>
      <c r="AA10" s="38"/>
      <c r="AB10" s="38"/>
      <c r="AC10" s="38"/>
      <c r="AD10" s="37">
        <f>データ!R6</f>
        <v>2681</v>
      </c>
      <c r="AE10" s="37"/>
      <c r="AF10" s="37"/>
      <c r="AG10" s="37"/>
      <c r="AH10" s="37"/>
      <c r="AI10" s="37"/>
      <c r="AJ10" s="37"/>
      <c r="AK10" s="2"/>
      <c r="AL10" s="37">
        <f>データ!V6</f>
        <v>568</v>
      </c>
      <c r="AM10" s="37"/>
      <c r="AN10" s="37"/>
      <c r="AO10" s="37"/>
      <c r="AP10" s="37"/>
      <c r="AQ10" s="37"/>
      <c r="AR10" s="37"/>
      <c r="AS10" s="37"/>
      <c r="AT10" s="38">
        <f>データ!W6</f>
        <v>0.28999999999999998</v>
      </c>
      <c r="AU10" s="38"/>
      <c r="AV10" s="38"/>
      <c r="AW10" s="38"/>
      <c r="AX10" s="38"/>
      <c r="AY10" s="38"/>
      <c r="AZ10" s="38"/>
      <c r="BA10" s="38"/>
      <c r="BB10" s="38">
        <f>データ!X6</f>
        <v>1958.62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CnQlsQl0JBjpwII+GfI1KcTrINeTT3xSXbBbkKEq4K+ldIP/8ysIXan6PoIF2VkM8B2DJY7+9LfZytg1pYZj7Q==" saltValue="U08Ue77KwyiLJN1RYRcHs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473545</v>
      </c>
      <c r="D6" s="19">
        <f t="shared" si="3"/>
        <v>47</v>
      </c>
      <c r="E6" s="19">
        <f t="shared" si="3"/>
        <v>17</v>
      </c>
      <c r="F6" s="19">
        <f t="shared" si="3"/>
        <v>4</v>
      </c>
      <c r="G6" s="19">
        <f t="shared" si="3"/>
        <v>0</v>
      </c>
      <c r="H6" s="19" t="str">
        <f t="shared" si="3"/>
        <v>沖縄県　座間味村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65.209999999999994</v>
      </c>
      <c r="Q6" s="20">
        <f t="shared" si="3"/>
        <v>130.96</v>
      </c>
      <c r="R6" s="20">
        <f t="shared" si="3"/>
        <v>2681</v>
      </c>
      <c r="S6" s="20">
        <f t="shared" si="3"/>
        <v>920</v>
      </c>
      <c r="T6" s="20">
        <f t="shared" si="3"/>
        <v>16.739999999999998</v>
      </c>
      <c r="U6" s="20">
        <f t="shared" si="3"/>
        <v>54.96</v>
      </c>
      <c r="V6" s="20">
        <f t="shared" si="3"/>
        <v>568</v>
      </c>
      <c r="W6" s="20">
        <f t="shared" si="3"/>
        <v>0.28999999999999998</v>
      </c>
      <c r="X6" s="20">
        <f t="shared" si="3"/>
        <v>1958.62</v>
      </c>
      <c r="Y6" s="21">
        <f>IF(Y7="",NA(),Y7)</f>
        <v>99.82</v>
      </c>
      <c r="Z6" s="21">
        <f t="shared" ref="Z6:AH6" si="4">IF(Z7="",NA(),Z7)</f>
        <v>100.43</v>
      </c>
      <c r="AA6" s="21">
        <f t="shared" si="4"/>
        <v>99.94</v>
      </c>
      <c r="AB6" s="21">
        <f t="shared" si="4"/>
        <v>83.35</v>
      </c>
      <c r="AC6" s="21">
        <f t="shared" si="4"/>
        <v>89.91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2135.1999999999998</v>
      </c>
      <c r="BG6" s="21">
        <f t="shared" ref="BG6:BO6" si="7">IF(BG7="",NA(),BG7)</f>
        <v>2288.27</v>
      </c>
      <c r="BH6" s="21">
        <f t="shared" si="7"/>
        <v>2047.58</v>
      </c>
      <c r="BI6" s="21">
        <f t="shared" si="7"/>
        <v>2068.4</v>
      </c>
      <c r="BJ6" s="21">
        <f t="shared" si="7"/>
        <v>1907.14</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54.03</v>
      </c>
      <c r="BR6" s="21">
        <f t="shared" ref="BR6:BZ6" si="8">IF(BR7="",NA(),BR7)</f>
        <v>44.18</v>
      </c>
      <c r="BS6" s="21">
        <f t="shared" si="8"/>
        <v>48.08</v>
      </c>
      <c r="BT6" s="21">
        <f t="shared" si="8"/>
        <v>50.25</v>
      </c>
      <c r="BU6" s="21">
        <f t="shared" si="8"/>
        <v>23.8</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311.88</v>
      </c>
      <c r="CC6" s="21">
        <f t="shared" ref="CC6:CK6" si="9">IF(CC7="",NA(),CC7)</f>
        <v>382.3</v>
      </c>
      <c r="CD6" s="21">
        <f t="shared" si="9"/>
        <v>364.21</v>
      </c>
      <c r="CE6" s="21">
        <f t="shared" si="9"/>
        <v>305.06</v>
      </c>
      <c r="CF6" s="21">
        <f t="shared" si="9"/>
        <v>666.87</v>
      </c>
      <c r="CG6" s="21">
        <f t="shared" si="9"/>
        <v>221.81</v>
      </c>
      <c r="CH6" s="21">
        <f t="shared" si="9"/>
        <v>230.02</v>
      </c>
      <c r="CI6" s="21">
        <f t="shared" si="9"/>
        <v>228.47</v>
      </c>
      <c r="CJ6" s="21">
        <f t="shared" si="9"/>
        <v>224.88</v>
      </c>
      <c r="CK6" s="21">
        <f t="shared" si="9"/>
        <v>228.64</v>
      </c>
      <c r="CL6" s="20" t="str">
        <f>IF(CL7="","",IF(CL7="-","【-】","【"&amp;SUBSTITUTE(TEXT(CL7,"#,##0.00"),"-","△")&amp;"】"))</f>
        <v>【216.39】</v>
      </c>
      <c r="CM6" s="21">
        <f>IF(CM7="",NA(),CM7)</f>
        <v>43.33</v>
      </c>
      <c r="CN6" s="21">
        <f t="shared" ref="CN6:CV6" si="10">IF(CN7="",NA(),CN7)</f>
        <v>47.67</v>
      </c>
      <c r="CO6" s="21">
        <f t="shared" si="10"/>
        <v>43.17</v>
      </c>
      <c r="CP6" s="21">
        <f t="shared" si="10"/>
        <v>25.83</v>
      </c>
      <c r="CQ6" s="21">
        <f t="shared" si="10"/>
        <v>25.38</v>
      </c>
      <c r="CR6" s="21">
        <f t="shared" si="10"/>
        <v>43.36</v>
      </c>
      <c r="CS6" s="21">
        <f t="shared" si="10"/>
        <v>42.56</v>
      </c>
      <c r="CT6" s="21">
        <f t="shared" si="10"/>
        <v>42.47</v>
      </c>
      <c r="CU6" s="21">
        <f t="shared" si="10"/>
        <v>42.4</v>
      </c>
      <c r="CV6" s="21">
        <f t="shared" si="10"/>
        <v>42.28</v>
      </c>
      <c r="CW6" s="20" t="str">
        <f>IF(CW7="","",IF(CW7="-","【-】","【"&amp;SUBSTITUTE(TEXT(CW7,"#,##0.00"),"-","△")&amp;"】"))</f>
        <v>【42.57】</v>
      </c>
      <c r="CX6" s="21">
        <f>IF(CX7="",NA(),CX7)</f>
        <v>86.63</v>
      </c>
      <c r="CY6" s="21">
        <f t="shared" ref="CY6:DG6" si="11">IF(CY7="",NA(),CY7)</f>
        <v>91.99</v>
      </c>
      <c r="CZ6" s="21">
        <f t="shared" si="11"/>
        <v>92.96</v>
      </c>
      <c r="DA6" s="21">
        <f t="shared" si="11"/>
        <v>93.81</v>
      </c>
      <c r="DB6" s="21">
        <f t="shared" si="11"/>
        <v>96.48</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473545</v>
      </c>
      <c r="D7" s="23">
        <v>47</v>
      </c>
      <c r="E7" s="23">
        <v>17</v>
      </c>
      <c r="F7" s="23">
        <v>4</v>
      </c>
      <c r="G7" s="23">
        <v>0</v>
      </c>
      <c r="H7" s="23" t="s">
        <v>98</v>
      </c>
      <c r="I7" s="23" t="s">
        <v>99</v>
      </c>
      <c r="J7" s="23" t="s">
        <v>100</v>
      </c>
      <c r="K7" s="23" t="s">
        <v>101</v>
      </c>
      <c r="L7" s="23" t="s">
        <v>102</v>
      </c>
      <c r="M7" s="23" t="s">
        <v>103</v>
      </c>
      <c r="N7" s="24" t="s">
        <v>104</v>
      </c>
      <c r="O7" s="24" t="s">
        <v>105</v>
      </c>
      <c r="P7" s="24">
        <v>65.209999999999994</v>
      </c>
      <c r="Q7" s="24">
        <v>130.96</v>
      </c>
      <c r="R7" s="24">
        <v>2681</v>
      </c>
      <c r="S7" s="24">
        <v>920</v>
      </c>
      <c r="T7" s="24">
        <v>16.739999999999998</v>
      </c>
      <c r="U7" s="24">
        <v>54.96</v>
      </c>
      <c r="V7" s="24">
        <v>568</v>
      </c>
      <c r="W7" s="24">
        <v>0.28999999999999998</v>
      </c>
      <c r="X7" s="24">
        <v>1958.62</v>
      </c>
      <c r="Y7" s="24">
        <v>99.82</v>
      </c>
      <c r="Z7" s="24">
        <v>100.43</v>
      </c>
      <c r="AA7" s="24">
        <v>99.94</v>
      </c>
      <c r="AB7" s="24">
        <v>83.35</v>
      </c>
      <c r="AC7" s="24">
        <v>89.91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2135.1999999999998</v>
      </c>
      <c r="BG7" s="24">
        <v>2288.27</v>
      </c>
      <c r="BH7" s="24">
        <v>2047.58</v>
      </c>
      <c r="BI7" s="24">
        <v>2068.4</v>
      </c>
      <c r="BJ7" s="24">
        <v>1907.14</v>
      </c>
      <c r="BK7" s="24">
        <v>1243.71</v>
      </c>
      <c r="BL7" s="24">
        <v>1194.1500000000001</v>
      </c>
      <c r="BM7" s="24">
        <v>1206.79</v>
      </c>
      <c r="BN7" s="24">
        <v>1258.43</v>
      </c>
      <c r="BO7" s="24">
        <v>1163.75</v>
      </c>
      <c r="BP7" s="24">
        <v>1201.79</v>
      </c>
      <c r="BQ7" s="24">
        <v>54.03</v>
      </c>
      <c r="BR7" s="24">
        <v>44.18</v>
      </c>
      <c r="BS7" s="24">
        <v>48.08</v>
      </c>
      <c r="BT7" s="24">
        <v>50.25</v>
      </c>
      <c r="BU7" s="24">
        <v>23.8</v>
      </c>
      <c r="BV7" s="24">
        <v>74.3</v>
      </c>
      <c r="BW7" s="24">
        <v>72.260000000000005</v>
      </c>
      <c r="BX7" s="24">
        <v>71.84</v>
      </c>
      <c r="BY7" s="24">
        <v>73.36</v>
      </c>
      <c r="BZ7" s="24">
        <v>72.599999999999994</v>
      </c>
      <c r="CA7" s="24">
        <v>75.31</v>
      </c>
      <c r="CB7" s="24">
        <v>311.88</v>
      </c>
      <c r="CC7" s="24">
        <v>382.3</v>
      </c>
      <c r="CD7" s="24">
        <v>364.21</v>
      </c>
      <c r="CE7" s="24">
        <v>305.06</v>
      </c>
      <c r="CF7" s="24">
        <v>666.87</v>
      </c>
      <c r="CG7" s="24">
        <v>221.81</v>
      </c>
      <c r="CH7" s="24">
        <v>230.02</v>
      </c>
      <c r="CI7" s="24">
        <v>228.47</v>
      </c>
      <c r="CJ7" s="24">
        <v>224.88</v>
      </c>
      <c r="CK7" s="24">
        <v>228.64</v>
      </c>
      <c r="CL7" s="24">
        <v>216.39</v>
      </c>
      <c r="CM7" s="24">
        <v>43.33</v>
      </c>
      <c r="CN7" s="24">
        <v>47.67</v>
      </c>
      <c r="CO7" s="24">
        <v>43.17</v>
      </c>
      <c r="CP7" s="24">
        <v>25.83</v>
      </c>
      <c r="CQ7" s="24">
        <v>25.38</v>
      </c>
      <c r="CR7" s="24">
        <v>43.36</v>
      </c>
      <c r="CS7" s="24">
        <v>42.56</v>
      </c>
      <c r="CT7" s="24">
        <v>42.47</v>
      </c>
      <c r="CU7" s="24">
        <v>42.4</v>
      </c>
      <c r="CV7" s="24">
        <v>42.28</v>
      </c>
      <c r="CW7" s="24">
        <v>42.57</v>
      </c>
      <c r="CX7" s="24">
        <v>86.63</v>
      </c>
      <c r="CY7" s="24">
        <v>91.99</v>
      </c>
      <c r="CZ7" s="24">
        <v>92.96</v>
      </c>
      <c r="DA7" s="24">
        <v>93.81</v>
      </c>
      <c r="DB7" s="24">
        <v>96.48</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cp:lastModifiedBy>
  <dcterms:created xsi:type="dcterms:W3CDTF">2022-12-01T01:53:13Z</dcterms:created>
  <dcterms:modified xsi:type="dcterms:W3CDTF">2023-01-16T06:52:28Z</dcterms:modified>
  <cp:category/>
</cp:coreProperties>
</file>