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7"/>
  <workbookPr/>
  <mc:AlternateContent xmlns:mc="http://schemas.openxmlformats.org/markup-compatibility/2006">
    <mc:Choice Requires="x15">
      <x15ac:absPath xmlns:x15ac="http://schemas.microsoft.com/office/spreadsheetml/2010/11/ac" url="\\file\共有フォルダ\上下水道課\05　下水道係\下水道\維持管理業務\調査回答文書\R4年度\県市町村課\財政経由で提出\⑦経営比較分析表の分析等について（依頼）\"/>
    </mc:Choice>
  </mc:AlternateContent>
  <xr:revisionPtr revIDLastSave="0" documentId="13_ncr:1_{FA53E3D4-2669-4CA6-A4BC-95B8FC56EB83}" xr6:coauthVersionLast="36" xr6:coauthVersionMax="36" xr10:uidLastSave="{00000000-0000-0000-0000-000000000000}"/>
  <workbookProtection workbookAlgorithmName="SHA-512" workbookHashValue="Kq+AFCzHdsEG2HP7mQTzKDjqXKh7K4NZFcxw4b7ZHFOHLihZ0JA+hD6o6mS/0em48HCvvLoeuuSAatM6W+vunw==" workbookSaltValue="2wfXpzix9YVWOd2r9kcBQA==" workbookSpinCount="100000" lockStructure="1"/>
  <bookViews>
    <workbookView xWindow="0" yWindow="0" windowWidth="15360" windowHeight="7632"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O85"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G85" i="4" s="1"/>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V6" i="5"/>
  <c r="AL10" i="4" s="1"/>
  <c r="U6" i="5"/>
  <c r="T6" i="5"/>
  <c r="S6" i="5"/>
  <c r="R6" i="5"/>
  <c r="Q6" i="5"/>
  <c r="W10" i="4" s="1"/>
  <c r="P6" i="5"/>
  <c r="O6" i="5"/>
  <c r="N6" i="5"/>
  <c r="B10" i="4" s="1"/>
  <c r="M6" i="5"/>
  <c r="L6" i="5"/>
  <c r="K6" i="5"/>
  <c r="P8" i="4" s="1"/>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L85" i="4"/>
  <c r="K85" i="4"/>
  <c r="J85" i="4"/>
  <c r="I85" i="4"/>
  <c r="H85" i="4"/>
  <c r="BB10" i="4"/>
  <c r="AT10" i="4"/>
  <c r="AD10" i="4"/>
  <c r="P10" i="4"/>
  <c r="I10" i="4"/>
  <c r="BB8" i="4"/>
  <c r="AT8" i="4"/>
  <c r="AL8" i="4"/>
  <c r="AD8" i="4"/>
  <c r="W8" i="4"/>
  <c r="B8" i="4"/>
  <c r="B6" i="4"/>
</calcChain>
</file>

<file path=xl/sharedStrings.xml><?xml version="1.0" encoding="utf-8"?>
<sst xmlns="http://schemas.openxmlformats.org/spreadsheetml/2006/main" count="299" uniqueCount="117">
  <si>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</si>
  <si>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</si>
  <si>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</si>
  <si>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</si>
  <si>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</si>
  <si>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</si>
  <si>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</si>
  <si>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</si>
  <si>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</si>
  <si>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</si>
  <si>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</si>
  <si>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</si>
  <si>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</si>
  <si>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</si>
  <si>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</si>
  <si>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</si>
  <si>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</si>
  <si>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</si>
  <si>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</si>
  <si>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</si>
  <si>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</si>
  <si>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</si>
  <si>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</si>
  <si>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</si>
  <si>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</si>
  <si>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</si>
  <si>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</si>
  <si>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</si>
  <si>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</si>
  <si>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</si>
  <si>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</si>
  <si>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</si>
  <si>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</si>
  <si>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</si>
  <si>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</si>
  <si>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</si>
  <si>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</si>
  <si>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</si>
  <si>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</si>
  <si>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</si>
  <si>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</si>
  <si>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</si>
  <si>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</si>
  <si>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</si>
  <si>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</si>
  <si>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</si>
  <si>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</si>
  <si>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</si>
  <si>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</si>
  <si>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</si>
  <si>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</si>
  <si>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</si>
  <si>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</si>
  <si>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</si>
  <si>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</si>
  <si>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</si>
  <si>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</si>
  <si>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</si>
  <si>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</si>
  <si>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</si>
  <si>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</si>
  <si>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</si>
  <si>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</si>
  <si>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</si>
  <si>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</si>
  <si>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</si>
  <si>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</si>
  <si>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</si>
  <si>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</si>
  <si>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</si>
  <si>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</si>
  <si>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</si>
  <si>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</si>
  <si>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</si>
  <si>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</si>
  <si>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</si>
  <si>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</si>
  <si>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</si>
  <si>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</si>
  <si>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</si>
  <si>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</si>
  <si>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</si>
  <si>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</si>
  <si>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</si>
  <si>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</si>
  <si>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</si>
  <si>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</si>
  <si>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</si>
  <si>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</si>
  <si>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</si>
  <si>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</si>
  <si>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</si>
  <si>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</si>
  <si>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</si>
  <si>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</si>
  <si>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</si>
  <si>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北中城村</t>
  </si>
  <si>
    <t>法適用</t>
  </si>
  <si>
    <t>下水道事業</t>
  </si>
  <si>
    <t>公共下水道</t>
  </si>
  <si>
    <t>Cc2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</si>
  <si>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</si>
  <si>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</si>
  <si>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</si>
  <si>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</si>
  <si>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</si>
  <si>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</si>
  <si>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</si>
  <si>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</si>
  <si>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</si>
  <si>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</si>
  <si>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</si>
  <si>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</si>
  <si>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</si>
  <si>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本村においては、令和2年度より地方公営企業法の一部を適用し地方公営企業会計へ移行した。そのため、令和元年度以前の数値は0となっている。
①経常収支比率：単年度収支は100％を超え黒字となっており、全国及び類似団体平均値並みの結果となったが、今後赤字にならないよう継続して下水道接続等収入増や維持管理費削減に取り組む必要がある。
②累積欠損金比率：0％で健全値である。
③流動比率：100％を下回っているが、前年度より約9％増加している。一般会計繰入金や他会計借入金に依存している状況にあるため、独自財源確保の必要がある。
④企業債残高対事業規模比率：全国及び類似団体平均値を大きく上回っている。未普及解消のための整備が途上であり、整備にかける投資が今後も継続すること、汚水整備に加え雨水整備も入っていることから、企業債残高は今後も上昇していくものと見込まれる。
⑤経費回収率：100％を下回っており、全国及び類似団体平均値も大きく下回っている。汚水処理に係る費用が下水道使用料等で賄えていないため、水洗化率向上に取り組む必要がある。
⑥汚水処理原価：全国及び類似団体平均値と比べ低い状況となっている。
⑦施設利用率：処理場を有していないため0となっている。
⑧水洗化率：全国及び類似団体平均値を下回っているが、前年度より微増している。今後も引き続き、未接続世帯訪問等を行い、普及促進を進めていく必要がある。</t>
    <rPh sb="110" eb="111">
      <t>ナ</t>
    </rPh>
    <rPh sb="206" eb="209">
      <t>ゼンネンド</t>
    </rPh>
    <rPh sb="211" eb="212">
      <t>ヤク</t>
    </rPh>
    <rPh sb="214" eb="216">
      <t>ゾウカ</t>
    </rPh>
    <rPh sb="563" eb="566">
      <t>ゼンネンド</t>
    </rPh>
    <rPh sb="568" eb="570">
      <t>ビゾウ</t>
    </rPh>
    <phoneticPr fontId="4"/>
  </si>
  <si>
    <t>①有形固定資産減価償却率：全国及び類似団体平均値を下回っており、良好な状態を示している。
②管渠老朽化率 ③管渠改善率：供用開始して25年経っているが、耐用年数を超える管渠が無いため、当該値は0となっている。
しかし、今後の老朽化に備えるため、ストックマネジメント計画を策定し、事業の計画・運営に取り組む必要がある。</t>
    <phoneticPr fontId="4"/>
  </si>
  <si>
    <t>本村の下水道事業は、総収益における一般会計からの繰入金の割合が毎年40％前後で推移しており、繰入金に依存した経営となっている。
　また、流動比率が100％を下回っていることから資金繰りが苦しく、水道事業会計から借入を行わなければならない財政状況となっている。
　下水道普及率は63.3％と低く、整備にかける投資がこれから増加していくことから、資金繰りに注意し、収支バランスをとりながら財政運営を行う必要がある。
　今後は、策定した経営戦略を元に、中長期の経営改善に向け、下水道整備率の向上、水洗化率向上のための普及啓蒙活動の強化、必要な事業の取捨選択など、健全な財政運営のために可能な取り組みを実施していく。</t>
    <rPh sb="134" eb="137">
      <t>フキュウリツ</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</si>
</sst>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3" fillId="0" borderId="6" xfId="0" applyFont="1" applyBorder="1" applyAlignment="1" applyProtection="1">
      <alignment horizontal="left" vertical="top" wrapText="1"/>
      <protection locked="0"/>
    </xf>
    <xf numFmtId="0" fontId="13" fillId="0" borderId="0" xfId="0" applyFont="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739A-4351-8407-9629785C343C}"/>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1.65</c:v>
                </c:pt>
                <c:pt idx="4">
                  <c:v>0.14000000000000001</c:v>
                </c:pt>
              </c:numCache>
            </c:numRef>
          </c:val>
          <c:smooth val="0"/>
          <c:extLst>
            <c:ext xmlns:c16="http://schemas.microsoft.com/office/drawing/2014/chart" uri="{C3380CC4-5D6E-409C-BE32-E72D297353CC}">
              <c16:uniqueId val="{00000001-739A-4351-8407-9629785C343C}"/>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0D8-4795-928A-232B8D638912}"/>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50.53</c:v>
                </c:pt>
                <c:pt idx="4">
                  <c:v>51.42</c:v>
                </c:pt>
              </c:numCache>
            </c:numRef>
          </c:val>
          <c:smooth val="0"/>
          <c:extLst>
            <c:ext xmlns:c16="http://schemas.microsoft.com/office/drawing/2014/chart" uri="{C3380CC4-5D6E-409C-BE32-E72D297353CC}">
              <c16:uniqueId val="{00000001-70D8-4795-928A-232B8D638912}"/>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69.709999999999994</c:v>
                </c:pt>
                <c:pt idx="4">
                  <c:v>71.72</c:v>
                </c:pt>
              </c:numCache>
            </c:numRef>
          </c:val>
          <c:extLst>
            <c:ext xmlns:c16="http://schemas.microsoft.com/office/drawing/2014/chart" uri="{C3380CC4-5D6E-409C-BE32-E72D297353CC}">
              <c16:uniqueId val="{00000000-BABA-44A5-B2E0-508E411EC685}"/>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82.08</c:v>
                </c:pt>
                <c:pt idx="4">
                  <c:v>81.34</c:v>
                </c:pt>
              </c:numCache>
            </c:numRef>
          </c:val>
          <c:smooth val="0"/>
          <c:extLst>
            <c:ext xmlns:c16="http://schemas.microsoft.com/office/drawing/2014/chart" uri="{C3380CC4-5D6E-409C-BE32-E72D297353CC}">
              <c16:uniqueId val="{00000001-BABA-44A5-B2E0-508E411EC685}"/>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114.54</c:v>
                </c:pt>
                <c:pt idx="4">
                  <c:v>107.11</c:v>
                </c:pt>
              </c:numCache>
            </c:numRef>
          </c:val>
          <c:extLst>
            <c:ext xmlns:c16="http://schemas.microsoft.com/office/drawing/2014/chart" uri="{C3380CC4-5D6E-409C-BE32-E72D297353CC}">
              <c16:uniqueId val="{00000000-41D1-45E3-B94F-EC2233991ADA}"/>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107.21</c:v>
                </c:pt>
                <c:pt idx="4">
                  <c:v>107.08</c:v>
                </c:pt>
              </c:numCache>
            </c:numRef>
          </c:val>
          <c:smooth val="0"/>
          <c:extLst>
            <c:ext xmlns:c16="http://schemas.microsoft.com/office/drawing/2014/chart" uri="{C3380CC4-5D6E-409C-BE32-E72D297353CC}">
              <c16:uniqueId val="{00000001-41D1-45E3-B94F-EC2233991ADA}"/>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2.5299999999999998</c:v>
                </c:pt>
                <c:pt idx="4">
                  <c:v>5.12</c:v>
                </c:pt>
              </c:numCache>
            </c:numRef>
          </c:val>
          <c:extLst>
            <c:ext xmlns:c16="http://schemas.microsoft.com/office/drawing/2014/chart" uri="{C3380CC4-5D6E-409C-BE32-E72D297353CC}">
              <c16:uniqueId val="{00000000-7880-4BE9-A959-5E922EEDF083}"/>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12.7</c:v>
                </c:pt>
                <c:pt idx="4">
                  <c:v>14.65</c:v>
                </c:pt>
              </c:numCache>
            </c:numRef>
          </c:val>
          <c:smooth val="0"/>
          <c:extLst>
            <c:ext xmlns:c16="http://schemas.microsoft.com/office/drawing/2014/chart" uri="{C3380CC4-5D6E-409C-BE32-E72D297353CC}">
              <c16:uniqueId val="{00000001-7880-4BE9-A959-5E922EEDF083}"/>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BB10-4019-80A6-86D88D061D9B}"/>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
                  <c:v>0</c:v>
                </c:pt>
                <c:pt idx="4">
                  <c:v>0.1</c:v>
                </c:pt>
              </c:numCache>
            </c:numRef>
          </c:val>
          <c:smooth val="0"/>
          <c:extLst>
            <c:ext xmlns:c16="http://schemas.microsoft.com/office/drawing/2014/chart" uri="{C3380CC4-5D6E-409C-BE32-E72D297353CC}">
              <c16:uniqueId val="{00000001-BB10-4019-80A6-86D88D061D9B}"/>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2501-46ED-9387-8B6479734281}"/>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43.71</c:v>
                </c:pt>
                <c:pt idx="4">
                  <c:v>45.94</c:v>
                </c:pt>
              </c:numCache>
            </c:numRef>
          </c:val>
          <c:smooth val="0"/>
          <c:extLst>
            <c:ext xmlns:c16="http://schemas.microsoft.com/office/drawing/2014/chart" uri="{C3380CC4-5D6E-409C-BE32-E72D297353CC}">
              <c16:uniqueId val="{00000001-2501-46ED-9387-8B6479734281}"/>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88.83</c:v>
                </c:pt>
                <c:pt idx="4">
                  <c:v>97.64</c:v>
                </c:pt>
              </c:numCache>
            </c:numRef>
          </c:val>
          <c:extLst>
            <c:ext xmlns:c16="http://schemas.microsoft.com/office/drawing/2014/chart" uri="{C3380CC4-5D6E-409C-BE32-E72D297353CC}">
              <c16:uniqueId val="{00000000-DF43-41A1-BC33-83AFB4430275}"/>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40.67</c:v>
                </c:pt>
                <c:pt idx="4">
                  <c:v>47.7</c:v>
                </c:pt>
              </c:numCache>
            </c:numRef>
          </c:val>
          <c:smooth val="0"/>
          <c:extLst>
            <c:ext xmlns:c16="http://schemas.microsoft.com/office/drawing/2014/chart" uri="{C3380CC4-5D6E-409C-BE32-E72D297353CC}">
              <c16:uniqueId val="{00000001-DF43-41A1-BC33-83AFB4430275}"/>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1585.71</c:v>
                </c:pt>
                <c:pt idx="4">
                  <c:v>1525.86</c:v>
                </c:pt>
              </c:numCache>
            </c:numRef>
          </c:val>
          <c:extLst>
            <c:ext xmlns:c16="http://schemas.microsoft.com/office/drawing/2014/chart" uri="{C3380CC4-5D6E-409C-BE32-E72D297353CC}">
              <c16:uniqueId val="{00000000-7F5B-4C95-969A-7BA5726A66CE}"/>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1050.51</c:v>
                </c:pt>
                <c:pt idx="4">
                  <c:v>1102.01</c:v>
                </c:pt>
              </c:numCache>
            </c:numRef>
          </c:val>
          <c:smooth val="0"/>
          <c:extLst>
            <c:ext xmlns:c16="http://schemas.microsoft.com/office/drawing/2014/chart" uri="{C3380CC4-5D6E-409C-BE32-E72D297353CC}">
              <c16:uniqueId val="{00000001-7F5B-4C95-969A-7BA5726A66CE}"/>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72.13</c:v>
                </c:pt>
                <c:pt idx="4">
                  <c:v>68.599999999999994</c:v>
                </c:pt>
              </c:numCache>
            </c:numRef>
          </c:val>
          <c:extLst>
            <c:ext xmlns:c16="http://schemas.microsoft.com/office/drawing/2014/chart" uri="{C3380CC4-5D6E-409C-BE32-E72D297353CC}">
              <c16:uniqueId val="{00000000-892D-4293-904E-967F01D1E495}"/>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82.65</c:v>
                </c:pt>
                <c:pt idx="4">
                  <c:v>82.55</c:v>
                </c:pt>
              </c:numCache>
            </c:numRef>
          </c:val>
          <c:smooth val="0"/>
          <c:extLst>
            <c:ext xmlns:c16="http://schemas.microsoft.com/office/drawing/2014/chart" uri="{C3380CC4-5D6E-409C-BE32-E72D297353CC}">
              <c16:uniqueId val="{00000001-892D-4293-904E-967F01D1E495}"/>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114.99</c:v>
                </c:pt>
                <c:pt idx="4">
                  <c:v>119.46</c:v>
                </c:pt>
              </c:numCache>
            </c:numRef>
          </c:val>
          <c:extLst>
            <c:ext xmlns:c16="http://schemas.microsoft.com/office/drawing/2014/chart" uri="{C3380CC4-5D6E-409C-BE32-E72D297353CC}">
              <c16:uniqueId val="{00000000-BADE-42A9-856A-98D2A3431FB0}"/>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186.3</c:v>
                </c:pt>
                <c:pt idx="4">
                  <c:v>188.38</c:v>
                </c:pt>
              </c:numCache>
            </c:numRef>
          </c:val>
          <c:smooth val="0"/>
          <c:extLst>
            <c:ext xmlns:c16="http://schemas.microsoft.com/office/drawing/2014/chart" uri="{C3380CC4-5D6E-409C-BE32-E72D297353CC}">
              <c16:uniqueId val="{00000001-BADE-42A9-856A-98D2A3431FB0}"/>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election activeCell="BL47" sqref="BL47:BZ63"/>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0" t="s">
        <v>0</v>
      </c>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row>
    <row r="3" spans="1:78" ht="9.75" customHeight="1" x14ac:dyDescent="0.2">
      <c r="A3" s="2"/>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row>
    <row r="4" spans="1:78" ht="9.75" customHeight="1" x14ac:dyDescent="0.2">
      <c r="A4" s="2"/>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1" t="str">
        <f>データ!H6</f>
        <v>沖縄県　北中城村</v>
      </c>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60" t="s">
        <v>1</v>
      </c>
      <c r="C7" s="60"/>
      <c r="D7" s="60"/>
      <c r="E7" s="60"/>
      <c r="F7" s="60"/>
      <c r="G7" s="60"/>
      <c r="H7" s="60"/>
      <c r="I7" s="60" t="s">
        <v>2</v>
      </c>
      <c r="J7" s="60"/>
      <c r="K7" s="60"/>
      <c r="L7" s="60"/>
      <c r="M7" s="60"/>
      <c r="N7" s="60"/>
      <c r="O7" s="60"/>
      <c r="P7" s="60" t="s">
        <v>3</v>
      </c>
      <c r="Q7" s="60"/>
      <c r="R7" s="60"/>
      <c r="S7" s="60"/>
      <c r="T7" s="60"/>
      <c r="U7" s="60"/>
      <c r="V7" s="60"/>
      <c r="W7" s="60" t="s">
        <v>4</v>
      </c>
      <c r="X7" s="60"/>
      <c r="Y7" s="60"/>
      <c r="Z7" s="60"/>
      <c r="AA7" s="60"/>
      <c r="AB7" s="60"/>
      <c r="AC7" s="60"/>
      <c r="AD7" s="60" t="s">
        <v>5</v>
      </c>
      <c r="AE7" s="60"/>
      <c r="AF7" s="60"/>
      <c r="AG7" s="60"/>
      <c r="AH7" s="60"/>
      <c r="AI7" s="60"/>
      <c r="AJ7" s="60"/>
      <c r="AK7" s="3"/>
      <c r="AL7" s="60" t="s">
        <v>6</v>
      </c>
      <c r="AM7" s="60"/>
      <c r="AN7" s="60"/>
      <c r="AO7" s="60"/>
      <c r="AP7" s="60"/>
      <c r="AQ7" s="60"/>
      <c r="AR7" s="60"/>
      <c r="AS7" s="60"/>
      <c r="AT7" s="60" t="s">
        <v>7</v>
      </c>
      <c r="AU7" s="60"/>
      <c r="AV7" s="60"/>
      <c r="AW7" s="60"/>
      <c r="AX7" s="60"/>
      <c r="AY7" s="60"/>
      <c r="AZ7" s="60"/>
      <c r="BA7" s="60"/>
      <c r="BB7" s="60" t="s">
        <v>8</v>
      </c>
      <c r="BC7" s="60"/>
      <c r="BD7" s="60"/>
      <c r="BE7" s="60"/>
      <c r="BF7" s="60"/>
      <c r="BG7" s="60"/>
      <c r="BH7" s="60"/>
      <c r="BI7" s="60"/>
      <c r="BJ7" s="3"/>
      <c r="BK7" s="3"/>
      <c r="BL7" s="63" t="s">
        <v>9</v>
      </c>
      <c r="BM7" s="64"/>
      <c r="BN7" s="64"/>
      <c r="BO7" s="64"/>
      <c r="BP7" s="64"/>
      <c r="BQ7" s="64"/>
      <c r="BR7" s="64"/>
      <c r="BS7" s="64"/>
      <c r="BT7" s="64"/>
      <c r="BU7" s="64"/>
      <c r="BV7" s="64"/>
      <c r="BW7" s="64"/>
      <c r="BX7" s="64"/>
      <c r="BY7" s="65"/>
    </row>
    <row r="8" spans="1:78" ht="18.75" customHeight="1" x14ac:dyDescent="0.2">
      <c r="A8" s="2"/>
      <c r="B8" s="66" t="str">
        <f>データ!I6</f>
        <v>法適用</v>
      </c>
      <c r="C8" s="66"/>
      <c r="D8" s="66"/>
      <c r="E8" s="66"/>
      <c r="F8" s="66"/>
      <c r="G8" s="66"/>
      <c r="H8" s="66"/>
      <c r="I8" s="66" t="str">
        <f>データ!J6</f>
        <v>下水道事業</v>
      </c>
      <c r="J8" s="66"/>
      <c r="K8" s="66"/>
      <c r="L8" s="66"/>
      <c r="M8" s="66"/>
      <c r="N8" s="66"/>
      <c r="O8" s="66"/>
      <c r="P8" s="66" t="str">
        <f>データ!K6</f>
        <v>公共下水道</v>
      </c>
      <c r="Q8" s="66"/>
      <c r="R8" s="66"/>
      <c r="S8" s="66"/>
      <c r="T8" s="66"/>
      <c r="U8" s="66"/>
      <c r="V8" s="66"/>
      <c r="W8" s="66" t="str">
        <f>データ!L6</f>
        <v>Cc2</v>
      </c>
      <c r="X8" s="66"/>
      <c r="Y8" s="66"/>
      <c r="Z8" s="66"/>
      <c r="AA8" s="66"/>
      <c r="AB8" s="66"/>
      <c r="AC8" s="66"/>
      <c r="AD8" s="67" t="str">
        <f>データ!$M$6</f>
        <v>非設置</v>
      </c>
      <c r="AE8" s="67"/>
      <c r="AF8" s="67"/>
      <c r="AG8" s="67"/>
      <c r="AH8" s="67"/>
      <c r="AI8" s="67"/>
      <c r="AJ8" s="67"/>
      <c r="AK8" s="3"/>
      <c r="AL8" s="55">
        <f>データ!S6</f>
        <v>17892</v>
      </c>
      <c r="AM8" s="55"/>
      <c r="AN8" s="55"/>
      <c r="AO8" s="55"/>
      <c r="AP8" s="55"/>
      <c r="AQ8" s="55"/>
      <c r="AR8" s="55"/>
      <c r="AS8" s="55"/>
      <c r="AT8" s="54">
        <f>データ!T6</f>
        <v>11.54</v>
      </c>
      <c r="AU8" s="54"/>
      <c r="AV8" s="54"/>
      <c r="AW8" s="54"/>
      <c r="AX8" s="54"/>
      <c r="AY8" s="54"/>
      <c r="AZ8" s="54"/>
      <c r="BA8" s="54"/>
      <c r="BB8" s="54">
        <f>データ!U6</f>
        <v>1550.43</v>
      </c>
      <c r="BC8" s="54"/>
      <c r="BD8" s="54"/>
      <c r="BE8" s="54"/>
      <c r="BF8" s="54"/>
      <c r="BG8" s="54"/>
      <c r="BH8" s="54"/>
      <c r="BI8" s="54"/>
      <c r="BJ8" s="3"/>
      <c r="BK8" s="3"/>
      <c r="BL8" s="68" t="s">
        <v>10</v>
      </c>
      <c r="BM8" s="69"/>
      <c r="BN8" s="58" t="s">
        <v>11</v>
      </c>
      <c r="BO8" s="58"/>
      <c r="BP8" s="58"/>
      <c r="BQ8" s="58"/>
      <c r="BR8" s="58"/>
      <c r="BS8" s="58"/>
      <c r="BT8" s="58"/>
      <c r="BU8" s="58"/>
      <c r="BV8" s="58"/>
      <c r="BW8" s="58"/>
      <c r="BX8" s="58"/>
      <c r="BY8" s="59"/>
    </row>
    <row r="9" spans="1:78" ht="18.75" customHeight="1" x14ac:dyDescent="0.2">
      <c r="A9" s="2"/>
      <c r="B9" s="60" t="s">
        <v>12</v>
      </c>
      <c r="C9" s="60"/>
      <c r="D9" s="60"/>
      <c r="E9" s="60"/>
      <c r="F9" s="60"/>
      <c r="G9" s="60"/>
      <c r="H9" s="60"/>
      <c r="I9" s="60" t="s">
        <v>13</v>
      </c>
      <c r="J9" s="60"/>
      <c r="K9" s="60"/>
      <c r="L9" s="60"/>
      <c r="M9" s="60"/>
      <c r="N9" s="60"/>
      <c r="O9" s="60"/>
      <c r="P9" s="60" t="s">
        <v>14</v>
      </c>
      <c r="Q9" s="60"/>
      <c r="R9" s="60"/>
      <c r="S9" s="60"/>
      <c r="T9" s="60"/>
      <c r="U9" s="60"/>
      <c r="V9" s="60"/>
      <c r="W9" s="60" t="s">
        <v>15</v>
      </c>
      <c r="X9" s="60"/>
      <c r="Y9" s="60"/>
      <c r="Z9" s="60"/>
      <c r="AA9" s="60"/>
      <c r="AB9" s="60"/>
      <c r="AC9" s="60"/>
      <c r="AD9" s="60" t="s">
        <v>16</v>
      </c>
      <c r="AE9" s="60"/>
      <c r="AF9" s="60"/>
      <c r="AG9" s="60"/>
      <c r="AH9" s="60"/>
      <c r="AI9" s="60"/>
      <c r="AJ9" s="60"/>
      <c r="AK9" s="3"/>
      <c r="AL9" s="60" t="s">
        <v>17</v>
      </c>
      <c r="AM9" s="60"/>
      <c r="AN9" s="60"/>
      <c r="AO9" s="60"/>
      <c r="AP9" s="60"/>
      <c r="AQ9" s="60"/>
      <c r="AR9" s="60"/>
      <c r="AS9" s="60"/>
      <c r="AT9" s="60" t="s">
        <v>18</v>
      </c>
      <c r="AU9" s="60"/>
      <c r="AV9" s="60"/>
      <c r="AW9" s="60"/>
      <c r="AX9" s="60"/>
      <c r="AY9" s="60"/>
      <c r="AZ9" s="60"/>
      <c r="BA9" s="60"/>
      <c r="BB9" s="60" t="s">
        <v>19</v>
      </c>
      <c r="BC9" s="60"/>
      <c r="BD9" s="60"/>
      <c r="BE9" s="60"/>
      <c r="BF9" s="60"/>
      <c r="BG9" s="60"/>
      <c r="BH9" s="60"/>
      <c r="BI9" s="60"/>
      <c r="BJ9" s="3"/>
      <c r="BK9" s="3"/>
      <c r="BL9" s="61" t="s">
        <v>20</v>
      </c>
      <c r="BM9" s="62"/>
      <c r="BN9" s="52" t="s">
        <v>21</v>
      </c>
      <c r="BO9" s="52"/>
      <c r="BP9" s="52"/>
      <c r="BQ9" s="52"/>
      <c r="BR9" s="52"/>
      <c r="BS9" s="52"/>
      <c r="BT9" s="52"/>
      <c r="BU9" s="52"/>
      <c r="BV9" s="52"/>
      <c r="BW9" s="52"/>
      <c r="BX9" s="52"/>
      <c r="BY9" s="53"/>
    </row>
    <row r="10" spans="1:78" ht="18.75" customHeight="1" x14ac:dyDescent="0.2">
      <c r="A10" s="2"/>
      <c r="B10" s="54" t="str">
        <f>データ!N6</f>
        <v>-</v>
      </c>
      <c r="C10" s="54"/>
      <c r="D10" s="54"/>
      <c r="E10" s="54"/>
      <c r="F10" s="54"/>
      <c r="G10" s="54"/>
      <c r="H10" s="54"/>
      <c r="I10" s="54">
        <f>データ!O6</f>
        <v>70.69</v>
      </c>
      <c r="J10" s="54"/>
      <c r="K10" s="54"/>
      <c r="L10" s="54"/>
      <c r="M10" s="54"/>
      <c r="N10" s="54"/>
      <c r="O10" s="54"/>
      <c r="P10" s="54">
        <f>データ!P6</f>
        <v>63.34</v>
      </c>
      <c r="Q10" s="54"/>
      <c r="R10" s="54"/>
      <c r="S10" s="54"/>
      <c r="T10" s="54"/>
      <c r="U10" s="54"/>
      <c r="V10" s="54"/>
      <c r="W10" s="54">
        <f>データ!Q6</f>
        <v>100</v>
      </c>
      <c r="X10" s="54"/>
      <c r="Y10" s="54"/>
      <c r="Z10" s="54"/>
      <c r="AA10" s="54"/>
      <c r="AB10" s="54"/>
      <c r="AC10" s="54"/>
      <c r="AD10" s="55">
        <f>データ!R6</f>
        <v>1155</v>
      </c>
      <c r="AE10" s="55"/>
      <c r="AF10" s="55"/>
      <c r="AG10" s="55"/>
      <c r="AH10" s="55"/>
      <c r="AI10" s="55"/>
      <c r="AJ10" s="55"/>
      <c r="AK10" s="2"/>
      <c r="AL10" s="55">
        <f>データ!V6</f>
        <v>11315</v>
      </c>
      <c r="AM10" s="55"/>
      <c r="AN10" s="55"/>
      <c r="AO10" s="55"/>
      <c r="AP10" s="55"/>
      <c r="AQ10" s="55"/>
      <c r="AR10" s="55"/>
      <c r="AS10" s="55"/>
      <c r="AT10" s="54">
        <f>データ!W6</f>
        <v>4.18</v>
      </c>
      <c r="AU10" s="54"/>
      <c r="AV10" s="54"/>
      <c r="AW10" s="54"/>
      <c r="AX10" s="54"/>
      <c r="AY10" s="54"/>
      <c r="AZ10" s="54"/>
      <c r="BA10" s="54"/>
      <c r="BB10" s="54">
        <f>データ!X6</f>
        <v>2706.94</v>
      </c>
      <c r="BC10" s="54"/>
      <c r="BD10" s="54"/>
      <c r="BE10" s="54"/>
      <c r="BF10" s="54"/>
      <c r="BG10" s="54"/>
      <c r="BH10" s="54"/>
      <c r="BI10" s="54"/>
      <c r="BJ10" s="2"/>
      <c r="BK10" s="2"/>
      <c r="BL10" s="56" t="s">
        <v>22</v>
      </c>
      <c r="BM10" s="57"/>
      <c r="BN10" s="45" t="s">
        <v>23</v>
      </c>
      <c r="BO10" s="45"/>
      <c r="BP10" s="45"/>
      <c r="BQ10" s="45"/>
      <c r="BR10" s="45"/>
      <c r="BS10" s="45"/>
      <c r="BT10" s="45"/>
      <c r="BU10" s="45"/>
      <c r="BV10" s="45"/>
      <c r="BW10" s="45"/>
      <c r="BX10" s="45"/>
      <c r="BY10" s="4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7" t="s">
        <v>24</v>
      </c>
      <c r="BM11" s="47"/>
      <c r="BN11" s="47"/>
      <c r="BO11" s="47"/>
      <c r="BP11" s="47"/>
      <c r="BQ11" s="47"/>
      <c r="BR11" s="47"/>
      <c r="BS11" s="47"/>
      <c r="BT11" s="47"/>
      <c r="BU11" s="47"/>
      <c r="BV11" s="47"/>
      <c r="BW11" s="47"/>
      <c r="BX11" s="47"/>
      <c r="BY11" s="47"/>
      <c r="BZ11" s="4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7"/>
      <c r="BM12" s="47"/>
      <c r="BN12" s="47"/>
      <c r="BO12" s="47"/>
      <c r="BP12" s="47"/>
      <c r="BQ12" s="47"/>
      <c r="BR12" s="47"/>
      <c r="BS12" s="47"/>
      <c r="BT12" s="47"/>
      <c r="BU12" s="47"/>
      <c r="BV12" s="47"/>
      <c r="BW12" s="47"/>
      <c r="BX12" s="47"/>
      <c r="BY12" s="47"/>
      <c r="BZ12" s="4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8"/>
      <c r="BM13" s="48"/>
      <c r="BN13" s="48"/>
      <c r="BO13" s="48"/>
      <c r="BP13" s="48"/>
      <c r="BQ13" s="48"/>
      <c r="BR13" s="48"/>
      <c r="BS13" s="48"/>
      <c r="BT13" s="48"/>
      <c r="BU13" s="48"/>
      <c r="BV13" s="48"/>
      <c r="BW13" s="48"/>
      <c r="BX13" s="48"/>
      <c r="BY13" s="48"/>
      <c r="BZ13" s="48"/>
    </row>
    <row r="14" spans="1:78" ht="13.5" customHeight="1" x14ac:dyDescent="0.2">
      <c r="A14" s="2"/>
      <c r="B14" s="49" t="s">
        <v>25</v>
      </c>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1"/>
      <c r="BK14" s="2"/>
      <c r="BL14" s="38" t="s">
        <v>26</v>
      </c>
      <c r="BM14" s="39"/>
      <c r="BN14" s="39"/>
      <c r="BO14" s="39"/>
      <c r="BP14" s="39"/>
      <c r="BQ14" s="39"/>
      <c r="BR14" s="39"/>
      <c r="BS14" s="39"/>
      <c r="BT14" s="39"/>
      <c r="BU14" s="39"/>
      <c r="BV14" s="39"/>
      <c r="BW14" s="39"/>
      <c r="BX14" s="39"/>
      <c r="BY14" s="39"/>
      <c r="BZ14" s="40"/>
    </row>
    <row r="15" spans="1:78" ht="13.5" customHeight="1" x14ac:dyDescent="0.2">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80" t="s">
        <v>114</v>
      </c>
      <c r="BM16" s="81"/>
      <c r="BN16" s="81"/>
      <c r="BO16" s="81"/>
      <c r="BP16" s="81"/>
      <c r="BQ16" s="81"/>
      <c r="BR16" s="81"/>
      <c r="BS16" s="81"/>
      <c r="BT16" s="81"/>
      <c r="BU16" s="81"/>
      <c r="BV16" s="81"/>
      <c r="BW16" s="81"/>
      <c r="BX16" s="81"/>
      <c r="BY16" s="81"/>
      <c r="BZ16" s="82"/>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80"/>
      <c r="BM17" s="81"/>
      <c r="BN17" s="81"/>
      <c r="BO17" s="81"/>
      <c r="BP17" s="81"/>
      <c r="BQ17" s="81"/>
      <c r="BR17" s="81"/>
      <c r="BS17" s="81"/>
      <c r="BT17" s="81"/>
      <c r="BU17" s="81"/>
      <c r="BV17" s="81"/>
      <c r="BW17" s="81"/>
      <c r="BX17" s="81"/>
      <c r="BY17" s="81"/>
      <c r="BZ17" s="82"/>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80"/>
      <c r="BM18" s="81"/>
      <c r="BN18" s="81"/>
      <c r="BO18" s="81"/>
      <c r="BP18" s="81"/>
      <c r="BQ18" s="81"/>
      <c r="BR18" s="81"/>
      <c r="BS18" s="81"/>
      <c r="BT18" s="81"/>
      <c r="BU18" s="81"/>
      <c r="BV18" s="81"/>
      <c r="BW18" s="81"/>
      <c r="BX18" s="81"/>
      <c r="BY18" s="81"/>
      <c r="BZ18" s="82"/>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80"/>
      <c r="BM19" s="81"/>
      <c r="BN19" s="81"/>
      <c r="BO19" s="81"/>
      <c r="BP19" s="81"/>
      <c r="BQ19" s="81"/>
      <c r="BR19" s="81"/>
      <c r="BS19" s="81"/>
      <c r="BT19" s="81"/>
      <c r="BU19" s="81"/>
      <c r="BV19" s="81"/>
      <c r="BW19" s="81"/>
      <c r="BX19" s="81"/>
      <c r="BY19" s="81"/>
      <c r="BZ19" s="82"/>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80"/>
      <c r="BM20" s="81"/>
      <c r="BN20" s="81"/>
      <c r="BO20" s="81"/>
      <c r="BP20" s="81"/>
      <c r="BQ20" s="81"/>
      <c r="BR20" s="81"/>
      <c r="BS20" s="81"/>
      <c r="BT20" s="81"/>
      <c r="BU20" s="81"/>
      <c r="BV20" s="81"/>
      <c r="BW20" s="81"/>
      <c r="BX20" s="81"/>
      <c r="BY20" s="81"/>
      <c r="BZ20" s="82"/>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80"/>
      <c r="BM21" s="81"/>
      <c r="BN21" s="81"/>
      <c r="BO21" s="81"/>
      <c r="BP21" s="81"/>
      <c r="BQ21" s="81"/>
      <c r="BR21" s="81"/>
      <c r="BS21" s="81"/>
      <c r="BT21" s="81"/>
      <c r="BU21" s="81"/>
      <c r="BV21" s="81"/>
      <c r="BW21" s="81"/>
      <c r="BX21" s="81"/>
      <c r="BY21" s="81"/>
      <c r="BZ21" s="82"/>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80"/>
      <c r="BM22" s="81"/>
      <c r="BN22" s="81"/>
      <c r="BO22" s="81"/>
      <c r="BP22" s="81"/>
      <c r="BQ22" s="81"/>
      <c r="BR22" s="81"/>
      <c r="BS22" s="81"/>
      <c r="BT22" s="81"/>
      <c r="BU22" s="81"/>
      <c r="BV22" s="81"/>
      <c r="BW22" s="81"/>
      <c r="BX22" s="81"/>
      <c r="BY22" s="81"/>
      <c r="BZ22" s="82"/>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80"/>
      <c r="BM23" s="81"/>
      <c r="BN23" s="81"/>
      <c r="BO23" s="81"/>
      <c r="BP23" s="81"/>
      <c r="BQ23" s="81"/>
      <c r="BR23" s="81"/>
      <c r="BS23" s="81"/>
      <c r="BT23" s="81"/>
      <c r="BU23" s="81"/>
      <c r="BV23" s="81"/>
      <c r="BW23" s="81"/>
      <c r="BX23" s="81"/>
      <c r="BY23" s="81"/>
      <c r="BZ23" s="82"/>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80"/>
      <c r="BM24" s="81"/>
      <c r="BN24" s="81"/>
      <c r="BO24" s="81"/>
      <c r="BP24" s="81"/>
      <c r="BQ24" s="81"/>
      <c r="BR24" s="81"/>
      <c r="BS24" s="81"/>
      <c r="BT24" s="81"/>
      <c r="BU24" s="81"/>
      <c r="BV24" s="81"/>
      <c r="BW24" s="81"/>
      <c r="BX24" s="81"/>
      <c r="BY24" s="81"/>
      <c r="BZ24" s="82"/>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80"/>
      <c r="BM25" s="81"/>
      <c r="BN25" s="81"/>
      <c r="BO25" s="81"/>
      <c r="BP25" s="81"/>
      <c r="BQ25" s="81"/>
      <c r="BR25" s="81"/>
      <c r="BS25" s="81"/>
      <c r="BT25" s="81"/>
      <c r="BU25" s="81"/>
      <c r="BV25" s="81"/>
      <c r="BW25" s="81"/>
      <c r="BX25" s="81"/>
      <c r="BY25" s="81"/>
      <c r="BZ25" s="82"/>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80"/>
      <c r="BM26" s="81"/>
      <c r="BN26" s="81"/>
      <c r="BO26" s="81"/>
      <c r="BP26" s="81"/>
      <c r="BQ26" s="81"/>
      <c r="BR26" s="81"/>
      <c r="BS26" s="81"/>
      <c r="BT26" s="81"/>
      <c r="BU26" s="81"/>
      <c r="BV26" s="81"/>
      <c r="BW26" s="81"/>
      <c r="BX26" s="81"/>
      <c r="BY26" s="81"/>
      <c r="BZ26" s="82"/>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80"/>
      <c r="BM27" s="81"/>
      <c r="BN27" s="81"/>
      <c r="BO27" s="81"/>
      <c r="BP27" s="81"/>
      <c r="BQ27" s="81"/>
      <c r="BR27" s="81"/>
      <c r="BS27" s="81"/>
      <c r="BT27" s="81"/>
      <c r="BU27" s="81"/>
      <c r="BV27" s="81"/>
      <c r="BW27" s="81"/>
      <c r="BX27" s="81"/>
      <c r="BY27" s="81"/>
      <c r="BZ27" s="82"/>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80"/>
      <c r="BM28" s="81"/>
      <c r="BN28" s="81"/>
      <c r="BO28" s="81"/>
      <c r="BP28" s="81"/>
      <c r="BQ28" s="81"/>
      <c r="BR28" s="81"/>
      <c r="BS28" s="81"/>
      <c r="BT28" s="81"/>
      <c r="BU28" s="81"/>
      <c r="BV28" s="81"/>
      <c r="BW28" s="81"/>
      <c r="BX28" s="81"/>
      <c r="BY28" s="81"/>
      <c r="BZ28" s="82"/>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80"/>
      <c r="BM29" s="81"/>
      <c r="BN29" s="81"/>
      <c r="BO29" s="81"/>
      <c r="BP29" s="81"/>
      <c r="BQ29" s="81"/>
      <c r="BR29" s="81"/>
      <c r="BS29" s="81"/>
      <c r="BT29" s="81"/>
      <c r="BU29" s="81"/>
      <c r="BV29" s="81"/>
      <c r="BW29" s="81"/>
      <c r="BX29" s="81"/>
      <c r="BY29" s="81"/>
      <c r="BZ29" s="82"/>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80"/>
      <c r="BM30" s="81"/>
      <c r="BN30" s="81"/>
      <c r="BO30" s="81"/>
      <c r="BP30" s="81"/>
      <c r="BQ30" s="81"/>
      <c r="BR30" s="81"/>
      <c r="BS30" s="81"/>
      <c r="BT30" s="81"/>
      <c r="BU30" s="81"/>
      <c r="BV30" s="81"/>
      <c r="BW30" s="81"/>
      <c r="BX30" s="81"/>
      <c r="BY30" s="81"/>
      <c r="BZ30" s="82"/>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80"/>
      <c r="BM31" s="81"/>
      <c r="BN31" s="81"/>
      <c r="BO31" s="81"/>
      <c r="BP31" s="81"/>
      <c r="BQ31" s="81"/>
      <c r="BR31" s="81"/>
      <c r="BS31" s="81"/>
      <c r="BT31" s="81"/>
      <c r="BU31" s="81"/>
      <c r="BV31" s="81"/>
      <c r="BW31" s="81"/>
      <c r="BX31" s="81"/>
      <c r="BY31" s="81"/>
      <c r="BZ31" s="82"/>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80"/>
      <c r="BM32" s="81"/>
      <c r="BN32" s="81"/>
      <c r="BO32" s="81"/>
      <c r="BP32" s="81"/>
      <c r="BQ32" s="81"/>
      <c r="BR32" s="81"/>
      <c r="BS32" s="81"/>
      <c r="BT32" s="81"/>
      <c r="BU32" s="81"/>
      <c r="BV32" s="81"/>
      <c r="BW32" s="81"/>
      <c r="BX32" s="81"/>
      <c r="BY32" s="81"/>
      <c r="BZ32" s="82"/>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80"/>
      <c r="BM33" s="81"/>
      <c r="BN33" s="81"/>
      <c r="BO33" s="81"/>
      <c r="BP33" s="81"/>
      <c r="BQ33" s="81"/>
      <c r="BR33" s="81"/>
      <c r="BS33" s="81"/>
      <c r="BT33" s="81"/>
      <c r="BU33" s="81"/>
      <c r="BV33" s="81"/>
      <c r="BW33" s="81"/>
      <c r="BX33" s="81"/>
      <c r="BY33" s="81"/>
      <c r="BZ33" s="82"/>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80"/>
      <c r="BM34" s="81"/>
      <c r="BN34" s="81"/>
      <c r="BO34" s="81"/>
      <c r="BP34" s="81"/>
      <c r="BQ34" s="81"/>
      <c r="BR34" s="81"/>
      <c r="BS34" s="81"/>
      <c r="BT34" s="81"/>
      <c r="BU34" s="81"/>
      <c r="BV34" s="81"/>
      <c r="BW34" s="81"/>
      <c r="BX34" s="81"/>
      <c r="BY34" s="81"/>
      <c r="BZ34" s="82"/>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80"/>
      <c r="BM35" s="81"/>
      <c r="BN35" s="81"/>
      <c r="BO35" s="81"/>
      <c r="BP35" s="81"/>
      <c r="BQ35" s="81"/>
      <c r="BR35" s="81"/>
      <c r="BS35" s="81"/>
      <c r="BT35" s="81"/>
      <c r="BU35" s="81"/>
      <c r="BV35" s="81"/>
      <c r="BW35" s="81"/>
      <c r="BX35" s="81"/>
      <c r="BY35" s="81"/>
      <c r="BZ35" s="82"/>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80"/>
      <c r="BM36" s="81"/>
      <c r="BN36" s="81"/>
      <c r="BO36" s="81"/>
      <c r="BP36" s="81"/>
      <c r="BQ36" s="81"/>
      <c r="BR36" s="81"/>
      <c r="BS36" s="81"/>
      <c r="BT36" s="81"/>
      <c r="BU36" s="81"/>
      <c r="BV36" s="81"/>
      <c r="BW36" s="81"/>
      <c r="BX36" s="81"/>
      <c r="BY36" s="81"/>
      <c r="BZ36" s="82"/>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80"/>
      <c r="BM37" s="81"/>
      <c r="BN37" s="81"/>
      <c r="BO37" s="81"/>
      <c r="BP37" s="81"/>
      <c r="BQ37" s="81"/>
      <c r="BR37" s="81"/>
      <c r="BS37" s="81"/>
      <c r="BT37" s="81"/>
      <c r="BU37" s="81"/>
      <c r="BV37" s="81"/>
      <c r="BW37" s="81"/>
      <c r="BX37" s="81"/>
      <c r="BY37" s="81"/>
      <c r="BZ37" s="82"/>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80"/>
      <c r="BM38" s="81"/>
      <c r="BN38" s="81"/>
      <c r="BO38" s="81"/>
      <c r="BP38" s="81"/>
      <c r="BQ38" s="81"/>
      <c r="BR38" s="81"/>
      <c r="BS38" s="81"/>
      <c r="BT38" s="81"/>
      <c r="BU38" s="81"/>
      <c r="BV38" s="81"/>
      <c r="BW38" s="81"/>
      <c r="BX38" s="81"/>
      <c r="BY38" s="81"/>
      <c r="BZ38" s="82"/>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80"/>
      <c r="BM39" s="81"/>
      <c r="BN39" s="81"/>
      <c r="BO39" s="81"/>
      <c r="BP39" s="81"/>
      <c r="BQ39" s="81"/>
      <c r="BR39" s="81"/>
      <c r="BS39" s="81"/>
      <c r="BT39" s="81"/>
      <c r="BU39" s="81"/>
      <c r="BV39" s="81"/>
      <c r="BW39" s="81"/>
      <c r="BX39" s="81"/>
      <c r="BY39" s="81"/>
      <c r="BZ39" s="82"/>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80"/>
      <c r="BM40" s="81"/>
      <c r="BN40" s="81"/>
      <c r="BO40" s="81"/>
      <c r="BP40" s="81"/>
      <c r="BQ40" s="81"/>
      <c r="BR40" s="81"/>
      <c r="BS40" s="81"/>
      <c r="BT40" s="81"/>
      <c r="BU40" s="81"/>
      <c r="BV40" s="81"/>
      <c r="BW40" s="81"/>
      <c r="BX40" s="81"/>
      <c r="BY40" s="81"/>
      <c r="BZ40" s="82"/>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80"/>
      <c r="BM41" s="81"/>
      <c r="BN41" s="81"/>
      <c r="BO41" s="81"/>
      <c r="BP41" s="81"/>
      <c r="BQ41" s="81"/>
      <c r="BR41" s="81"/>
      <c r="BS41" s="81"/>
      <c r="BT41" s="81"/>
      <c r="BU41" s="81"/>
      <c r="BV41" s="81"/>
      <c r="BW41" s="81"/>
      <c r="BX41" s="81"/>
      <c r="BY41" s="81"/>
      <c r="BZ41" s="82"/>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80"/>
      <c r="BM42" s="81"/>
      <c r="BN42" s="81"/>
      <c r="BO42" s="81"/>
      <c r="BP42" s="81"/>
      <c r="BQ42" s="81"/>
      <c r="BR42" s="81"/>
      <c r="BS42" s="81"/>
      <c r="BT42" s="81"/>
      <c r="BU42" s="81"/>
      <c r="BV42" s="81"/>
      <c r="BW42" s="81"/>
      <c r="BX42" s="81"/>
      <c r="BY42" s="81"/>
      <c r="BZ42" s="82"/>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80"/>
      <c r="BM43" s="81"/>
      <c r="BN43" s="81"/>
      <c r="BO43" s="81"/>
      <c r="BP43" s="81"/>
      <c r="BQ43" s="81"/>
      <c r="BR43" s="81"/>
      <c r="BS43" s="81"/>
      <c r="BT43" s="81"/>
      <c r="BU43" s="81"/>
      <c r="BV43" s="81"/>
      <c r="BW43" s="81"/>
      <c r="BX43" s="81"/>
      <c r="BY43" s="81"/>
      <c r="BZ43" s="82"/>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83"/>
      <c r="BM44" s="84"/>
      <c r="BN44" s="84"/>
      <c r="BO44" s="84"/>
      <c r="BP44" s="84"/>
      <c r="BQ44" s="84"/>
      <c r="BR44" s="84"/>
      <c r="BS44" s="84"/>
      <c r="BT44" s="84"/>
      <c r="BU44" s="84"/>
      <c r="BV44" s="84"/>
      <c r="BW44" s="84"/>
      <c r="BX44" s="84"/>
      <c r="BY44" s="84"/>
      <c r="BZ44" s="85"/>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115</v>
      </c>
      <c r="BM47" s="30"/>
      <c r="BN47" s="30"/>
      <c r="BO47" s="30"/>
      <c r="BP47" s="30"/>
      <c r="BQ47" s="30"/>
      <c r="BR47" s="30"/>
      <c r="BS47" s="30"/>
      <c r="BT47" s="30"/>
      <c r="BU47" s="30"/>
      <c r="BV47" s="30"/>
      <c r="BW47" s="30"/>
      <c r="BX47" s="30"/>
      <c r="BY47" s="30"/>
      <c r="BZ47" s="3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2">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2">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116</v>
      </c>
      <c r="BM66" s="30"/>
      <c r="BN66" s="30"/>
      <c r="BO66" s="30"/>
      <c r="BP66" s="30"/>
      <c r="BQ66" s="30"/>
      <c r="BR66" s="30"/>
      <c r="BS66" s="30"/>
      <c r="BT66" s="30"/>
      <c r="BU66" s="30"/>
      <c r="BV66" s="30"/>
      <c r="BW66" s="30"/>
      <c r="BX66" s="30"/>
      <c r="BY66" s="30"/>
      <c r="BZ66" s="3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2">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【107.02】</v>
      </c>
      <c r="F85" s="12" t="str">
        <f>データ!AT6</f>
        <v>【3.09】</v>
      </c>
      <c r="G85" s="12" t="str">
        <f>データ!BE6</f>
        <v>【71.39】</v>
      </c>
      <c r="H85" s="12" t="str">
        <f>データ!BP6</f>
        <v>【669.11】</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2sblAPuA8V9DNys+1XXNi6Jlcfc0DWRAye9aMASTyd4ieJWlsl4FsBHWEH4gDSdTRrJo/ZH2evCbZMbsvKnp8g==" saltValue="msMqTbwaypyIIoV/d7OaR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L45:BZ46"/>
    <mergeCell ref="BN9:BY9"/>
    <mergeCell ref="B10:H10"/>
    <mergeCell ref="I10:O10"/>
    <mergeCell ref="P10:V10"/>
    <mergeCell ref="W10:AC10"/>
    <mergeCell ref="AD10:AJ10"/>
    <mergeCell ref="AL10:AS10"/>
    <mergeCell ref="AT10:BA10"/>
    <mergeCell ref="BB10:BI10"/>
    <mergeCell ref="BL10:BM10"/>
    <mergeCell ref="BN10:BY10"/>
    <mergeCell ref="BL11:BZ13"/>
    <mergeCell ref="B14:BJ15"/>
    <mergeCell ref="BL14:BZ15"/>
    <mergeCell ref="BL16:BZ44"/>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2" x14ac:dyDescent="0.2"/>
  <cols>
    <col min="2" max="144" width="11.8867187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2">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2">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
      <c r="A6" s="14" t="s">
        <v>95</v>
      </c>
      <c r="B6" s="19">
        <f>B7</f>
        <v>2021</v>
      </c>
      <c r="C6" s="19">
        <f t="shared" ref="C6:X6" si="3">C7</f>
        <v>473278</v>
      </c>
      <c r="D6" s="19">
        <f t="shared" si="3"/>
        <v>46</v>
      </c>
      <c r="E6" s="19">
        <f t="shared" si="3"/>
        <v>17</v>
      </c>
      <c r="F6" s="19">
        <f t="shared" si="3"/>
        <v>1</v>
      </c>
      <c r="G6" s="19">
        <f t="shared" si="3"/>
        <v>0</v>
      </c>
      <c r="H6" s="19" t="str">
        <f t="shared" si="3"/>
        <v>沖縄県　北中城村</v>
      </c>
      <c r="I6" s="19" t="str">
        <f t="shared" si="3"/>
        <v>法適用</v>
      </c>
      <c r="J6" s="19" t="str">
        <f t="shared" si="3"/>
        <v>下水道事業</v>
      </c>
      <c r="K6" s="19" t="str">
        <f t="shared" si="3"/>
        <v>公共下水道</v>
      </c>
      <c r="L6" s="19" t="str">
        <f t="shared" si="3"/>
        <v>Cc2</v>
      </c>
      <c r="M6" s="19" t="str">
        <f t="shared" si="3"/>
        <v>非設置</v>
      </c>
      <c r="N6" s="20" t="str">
        <f t="shared" si="3"/>
        <v>-</v>
      </c>
      <c r="O6" s="20">
        <f t="shared" si="3"/>
        <v>70.69</v>
      </c>
      <c r="P6" s="20">
        <f t="shared" si="3"/>
        <v>63.34</v>
      </c>
      <c r="Q6" s="20">
        <f t="shared" si="3"/>
        <v>100</v>
      </c>
      <c r="R6" s="20">
        <f t="shared" si="3"/>
        <v>1155</v>
      </c>
      <c r="S6" s="20">
        <f t="shared" si="3"/>
        <v>17892</v>
      </c>
      <c r="T6" s="20">
        <f t="shared" si="3"/>
        <v>11.54</v>
      </c>
      <c r="U6" s="20">
        <f t="shared" si="3"/>
        <v>1550.43</v>
      </c>
      <c r="V6" s="20">
        <f t="shared" si="3"/>
        <v>11315</v>
      </c>
      <c r="W6" s="20">
        <f t="shared" si="3"/>
        <v>4.18</v>
      </c>
      <c r="X6" s="20">
        <f t="shared" si="3"/>
        <v>2706.94</v>
      </c>
      <c r="Y6" s="21" t="str">
        <f>IF(Y7="",NA(),Y7)</f>
        <v>-</v>
      </c>
      <c r="Z6" s="21" t="str">
        <f t="shared" ref="Z6:AH6" si="4">IF(Z7="",NA(),Z7)</f>
        <v>-</v>
      </c>
      <c r="AA6" s="21" t="str">
        <f t="shared" si="4"/>
        <v>-</v>
      </c>
      <c r="AB6" s="21">
        <f t="shared" si="4"/>
        <v>114.54</v>
      </c>
      <c r="AC6" s="21">
        <f t="shared" si="4"/>
        <v>107.11</v>
      </c>
      <c r="AD6" s="21" t="str">
        <f t="shared" si="4"/>
        <v>-</v>
      </c>
      <c r="AE6" s="21" t="str">
        <f t="shared" si="4"/>
        <v>-</v>
      </c>
      <c r="AF6" s="21" t="str">
        <f t="shared" si="4"/>
        <v>-</v>
      </c>
      <c r="AG6" s="21">
        <f t="shared" si="4"/>
        <v>107.21</v>
      </c>
      <c r="AH6" s="21">
        <f t="shared" si="4"/>
        <v>107.08</v>
      </c>
      <c r="AI6" s="20" t="str">
        <f>IF(AI7="","",IF(AI7="-","【-】","【"&amp;SUBSTITUTE(TEXT(AI7,"#,##0.00"),"-","△")&amp;"】"))</f>
        <v>【107.02】</v>
      </c>
      <c r="AJ6" s="21" t="str">
        <f>IF(AJ7="",NA(),AJ7)</f>
        <v>-</v>
      </c>
      <c r="AK6" s="21" t="str">
        <f t="shared" ref="AK6:AS6" si="5">IF(AK7="",NA(),AK7)</f>
        <v>-</v>
      </c>
      <c r="AL6" s="21" t="str">
        <f t="shared" si="5"/>
        <v>-</v>
      </c>
      <c r="AM6" s="20">
        <f t="shared" si="5"/>
        <v>0</v>
      </c>
      <c r="AN6" s="20">
        <f t="shared" si="5"/>
        <v>0</v>
      </c>
      <c r="AO6" s="21" t="str">
        <f t="shared" si="5"/>
        <v>-</v>
      </c>
      <c r="AP6" s="21" t="str">
        <f t="shared" si="5"/>
        <v>-</v>
      </c>
      <c r="AQ6" s="21" t="str">
        <f t="shared" si="5"/>
        <v>-</v>
      </c>
      <c r="AR6" s="21">
        <f t="shared" si="5"/>
        <v>43.71</v>
      </c>
      <c r="AS6" s="21">
        <f t="shared" si="5"/>
        <v>45.94</v>
      </c>
      <c r="AT6" s="20" t="str">
        <f>IF(AT7="","",IF(AT7="-","【-】","【"&amp;SUBSTITUTE(TEXT(AT7,"#,##0.00"),"-","△")&amp;"】"))</f>
        <v>【3.09】</v>
      </c>
      <c r="AU6" s="21" t="str">
        <f>IF(AU7="",NA(),AU7)</f>
        <v>-</v>
      </c>
      <c r="AV6" s="21" t="str">
        <f t="shared" ref="AV6:BD6" si="6">IF(AV7="",NA(),AV7)</f>
        <v>-</v>
      </c>
      <c r="AW6" s="21" t="str">
        <f t="shared" si="6"/>
        <v>-</v>
      </c>
      <c r="AX6" s="21">
        <f t="shared" si="6"/>
        <v>88.83</v>
      </c>
      <c r="AY6" s="21">
        <f t="shared" si="6"/>
        <v>97.64</v>
      </c>
      <c r="AZ6" s="21" t="str">
        <f t="shared" si="6"/>
        <v>-</v>
      </c>
      <c r="BA6" s="21" t="str">
        <f t="shared" si="6"/>
        <v>-</v>
      </c>
      <c r="BB6" s="21" t="str">
        <f t="shared" si="6"/>
        <v>-</v>
      </c>
      <c r="BC6" s="21">
        <f t="shared" si="6"/>
        <v>40.67</v>
      </c>
      <c r="BD6" s="21">
        <f t="shared" si="6"/>
        <v>47.7</v>
      </c>
      <c r="BE6" s="20" t="str">
        <f>IF(BE7="","",IF(BE7="-","【-】","【"&amp;SUBSTITUTE(TEXT(BE7,"#,##0.00"),"-","△")&amp;"】"))</f>
        <v>【71.39】</v>
      </c>
      <c r="BF6" s="21" t="str">
        <f>IF(BF7="",NA(),BF7)</f>
        <v>-</v>
      </c>
      <c r="BG6" s="21" t="str">
        <f t="shared" ref="BG6:BO6" si="7">IF(BG7="",NA(),BG7)</f>
        <v>-</v>
      </c>
      <c r="BH6" s="21" t="str">
        <f t="shared" si="7"/>
        <v>-</v>
      </c>
      <c r="BI6" s="21">
        <f t="shared" si="7"/>
        <v>1585.71</v>
      </c>
      <c r="BJ6" s="21">
        <f t="shared" si="7"/>
        <v>1525.86</v>
      </c>
      <c r="BK6" s="21" t="str">
        <f t="shared" si="7"/>
        <v>-</v>
      </c>
      <c r="BL6" s="21" t="str">
        <f t="shared" si="7"/>
        <v>-</v>
      </c>
      <c r="BM6" s="21" t="str">
        <f t="shared" si="7"/>
        <v>-</v>
      </c>
      <c r="BN6" s="21">
        <f t="shared" si="7"/>
        <v>1050.51</v>
      </c>
      <c r="BO6" s="21">
        <f t="shared" si="7"/>
        <v>1102.01</v>
      </c>
      <c r="BP6" s="20" t="str">
        <f>IF(BP7="","",IF(BP7="-","【-】","【"&amp;SUBSTITUTE(TEXT(BP7,"#,##0.00"),"-","△")&amp;"】"))</f>
        <v>【669.11】</v>
      </c>
      <c r="BQ6" s="21" t="str">
        <f>IF(BQ7="",NA(),BQ7)</f>
        <v>-</v>
      </c>
      <c r="BR6" s="21" t="str">
        <f t="shared" ref="BR6:BZ6" si="8">IF(BR7="",NA(),BR7)</f>
        <v>-</v>
      </c>
      <c r="BS6" s="21" t="str">
        <f t="shared" si="8"/>
        <v>-</v>
      </c>
      <c r="BT6" s="21">
        <f t="shared" si="8"/>
        <v>72.13</v>
      </c>
      <c r="BU6" s="21">
        <f t="shared" si="8"/>
        <v>68.599999999999994</v>
      </c>
      <c r="BV6" s="21" t="str">
        <f t="shared" si="8"/>
        <v>-</v>
      </c>
      <c r="BW6" s="21" t="str">
        <f t="shared" si="8"/>
        <v>-</v>
      </c>
      <c r="BX6" s="21" t="str">
        <f t="shared" si="8"/>
        <v>-</v>
      </c>
      <c r="BY6" s="21">
        <f t="shared" si="8"/>
        <v>82.65</v>
      </c>
      <c r="BZ6" s="21">
        <f t="shared" si="8"/>
        <v>82.55</v>
      </c>
      <c r="CA6" s="20" t="str">
        <f>IF(CA7="","",IF(CA7="-","【-】","【"&amp;SUBSTITUTE(TEXT(CA7,"#,##0.00"),"-","△")&amp;"】"))</f>
        <v>【99.73】</v>
      </c>
      <c r="CB6" s="21" t="str">
        <f>IF(CB7="",NA(),CB7)</f>
        <v>-</v>
      </c>
      <c r="CC6" s="21" t="str">
        <f t="shared" ref="CC6:CK6" si="9">IF(CC7="",NA(),CC7)</f>
        <v>-</v>
      </c>
      <c r="CD6" s="21" t="str">
        <f t="shared" si="9"/>
        <v>-</v>
      </c>
      <c r="CE6" s="21">
        <f t="shared" si="9"/>
        <v>114.99</v>
      </c>
      <c r="CF6" s="21">
        <f t="shared" si="9"/>
        <v>119.46</v>
      </c>
      <c r="CG6" s="21" t="str">
        <f t="shared" si="9"/>
        <v>-</v>
      </c>
      <c r="CH6" s="21" t="str">
        <f t="shared" si="9"/>
        <v>-</v>
      </c>
      <c r="CI6" s="21" t="str">
        <f t="shared" si="9"/>
        <v>-</v>
      </c>
      <c r="CJ6" s="21">
        <f t="shared" si="9"/>
        <v>186.3</v>
      </c>
      <c r="CK6" s="21">
        <f t="shared" si="9"/>
        <v>188.38</v>
      </c>
      <c r="CL6" s="20" t="str">
        <f>IF(CL7="","",IF(CL7="-","【-】","【"&amp;SUBSTITUTE(TEXT(CL7,"#,##0.00"),"-","△")&amp;"】"))</f>
        <v>【134.98】</v>
      </c>
      <c r="CM6" s="21" t="str">
        <f>IF(CM7="",NA(),CM7)</f>
        <v>-</v>
      </c>
      <c r="CN6" s="21" t="str">
        <f t="shared" ref="CN6:CV6" si="10">IF(CN7="",NA(),CN7)</f>
        <v>-</v>
      </c>
      <c r="CO6" s="21" t="str">
        <f t="shared" si="10"/>
        <v>-</v>
      </c>
      <c r="CP6" s="21" t="str">
        <f t="shared" si="10"/>
        <v>-</v>
      </c>
      <c r="CQ6" s="21" t="str">
        <f t="shared" si="10"/>
        <v>-</v>
      </c>
      <c r="CR6" s="21" t="str">
        <f t="shared" si="10"/>
        <v>-</v>
      </c>
      <c r="CS6" s="21" t="str">
        <f t="shared" si="10"/>
        <v>-</v>
      </c>
      <c r="CT6" s="21" t="str">
        <f t="shared" si="10"/>
        <v>-</v>
      </c>
      <c r="CU6" s="21">
        <f t="shared" si="10"/>
        <v>50.53</v>
      </c>
      <c r="CV6" s="21">
        <f t="shared" si="10"/>
        <v>51.42</v>
      </c>
      <c r="CW6" s="20" t="str">
        <f>IF(CW7="","",IF(CW7="-","【-】","【"&amp;SUBSTITUTE(TEXT(CW7,"#,##0.00"),"-","△")&amp;"】"))</f>
        <v>【59.99】</v>
      </c>
      <c r="CX6" s="21" t="str">
        <f>IF(CX7="",NA(),CX7)</f>
        <v>-</v>
      </c>
      <c r="CY6" s="21" t="str">
        <f t="shared" ref="CY6:DG6" si="11">IF(CY7="",NA(),CY7)</f>
        <v>-</v>
      </c>
      <c r="CZ6" s="21" t="str">
        <f t="shared" si="11"/>
        <v>-</v>
      </c>
      <c r="DA6" s="21">
        <f t="shared" si="11"/>
        <v>69.709999999999994</v>
      </c>
      <c r="DB6" s="21">
        <f t="shared" si="11"/>
        <v>71.72</v>
      </c>
      <c r="DC6" s="21" t="str">
        <f t="shared" si="11"/>
        <v>-</v>
      </c>
      <c r="DD6" s="21" t="str">
        <f t="shared" si="11"/>
        <v>-</v>
      </c>
      <c r="DE6" s="21" t="str">
        <f t="shared" si="11"/>
        <v>-</v>
      </c>
      <c r="DF6" s="21">
        <f t="shared" si="11"/>
        <v>82.08</v>
      </c>
      <c r="DG6" s="21">
        <f t="shared" si="11"/>
        <v>81.34</v>
      </c>
      <c r="DH6" s="20" t="str">
        <f>IF(DH7="","",IF(DH7="-","【-】","【"&amp;SUBSTITUTE(TEXT(DH7,"#,##0.00"),"-","△")&amp;"】"))</f>
        <v>【95.72】</v>
      </c>
      <c r="DI6" s="21" t="str">
        <f>IF(DI7="",NA(),DI7)</f>
        <v>-</v>
      </c>
      <c r="DJ6" s="21" t="str">
        <f t="shared" ref="DJ6:DR6" si="12">IF(DJ7="",NA(),DJ7)</f>
        <v>-</v>
      </c>
      <c r="DK6" s="21" t="str">
        <f t="shared" si="12"/>
        <v>-</v>
      </c>
      <c r="DL6" s="21">
        <f t="shared" si="12"/>
        <v>2.5299999999999998</v>
      </c>
      <c r="DM6" s="21">
        <f t="shared" si="12"/>
        <v>5.12</v>
      </c>
      <c r="DN6" s="21" t="str">
        <f t="shared" si="12"/>
        <v>-</v>
      </c>
      <c r="DO6" s="21" t="str">
        <f t="shared" si="12"/>
        <v>-</v>
      </c>
      <c r="DP6" s="21" t="str">
        <f t="shared" si="12"/>
        <v>-</v>
      </c>
      <c r="DQ6" s="21">
        <f t="shared" si="12"/>
        <v>12.7</v>
      </c>
      <c r="DR6" s="21">
        <f t="shared" si="12"/>
        <v>14.65</v>
      </c>
      <c r="DS6" s="20" t="str">
        <f>IF(DS7="","",IF(DS7="-","【-】","【"&amp;SUBSTITUTE(TEXT(DS7,"#,##0.00"),"-","△")&amp;"】"))</f>
        <v>【38.17】</v>
      </c>
      <c r="DT6" s="21" t="str">
        <f>IF(DT7="",NA(),DT7)</f>
        <v>-</v>
      </c>
      <c r="DU6" s="21" t="str">
        <f t="shared" ref="DU6:EC6" si="13">IF(DU7="",NA(),DU7)</f>
        <v>-</v>
      </c>
      <c r="DV6" s="21" t="str">
        <f t="shared" si="13"/>
        <v>-</v>
      </c>
      <c r="DW6" s="20">
        <f t="shared" si="13"/>
        <v>0</v>
      </c>
      <c r="DX6" s="20">
        <f t="shared" si="13"/>
        <v>0</v>
      </c>
      <c r="DY6" s="21" t="str">
        <f t="shared" si="13"/>
        <v>-</v>
      </c>
      <c r="DZ6" s="21" t="str">
        <f t="shared" si="13"/>
        <v>-</v>
      </c>
      <c r="EA6" s="21" t="str">
        <f t="shared" si="13"/>
        <v>-</v>
      </c>
      <c r="EB6" s="20">
        <f t="shared" si="13"/>
        <v>0</v>
      </c>
      <c r="EC6" s="21">
        <f t="shared" si="13"/>
        <v>0.1</v>
      </c>
      <c r="ED6" s="20" t="str">
        <f>IF(ED7="","",IF(ED7="-","【-】","【"&amp;SUBSTITUTE(TEXT(ED7,"#,##0.00"),"-","△")&amp;"】"))</f>
        <v>【6.54】</v>
      </c>
      <c r="EE6" s="21" t="str">
        <f>IF(EE7="",NA(),EE7)</f>
        <v>-</v>
      </c>
      <c r="EF6" s="21" t="str">
        <f t="shared" ref="EF6:EN6" si="14">IF(EF7="",NA(),EF7)</f>
        <v>-</v>
      </c>
      <c r="EG6" s="21" t="str">
        <f t="shared" si="14"/>
        <v>-</v>
      </c>
      <c r="EH6" s="20">
        <f t="shared" si="14"/>
        <v>0</v>
      </c>
      <c r="EI6" s="20">
        <f t="shared" si="14"/>
        <v>0</v>
      </c>
      <c r="EJ6" s="21" t="str">
        <f t="shared" si="14"/>
        <v>-</v>
      </c>
      <c r="EK6" s="21" t="str">
        <f t="shared" si="14"/>
        <v>-</v>
      </c>
      <c r="EL6" s="21" t="str">
        <f t="shared" si="14"/>
        <v>-</v>
      </c>
      <c r="EM6" s="21">
        <f t="shared" si="14"/>
        <v>1.65</v>
      </c>
      <c r="EN6" s="21">
        <f t="shared" si="14"/>
        <v>0.14000000000000001</v>
      </c>
      <c r="EO6" s="20" t="str">
        <f>IF(EO7="","",IF(EO7="-","【-】","【"&amp;SUBSTITUTE(TEXT(EO7,"#,##0.00"),"-","△")&amp;"】"))</f>
        <v>【0.24】</v>
      </c>
    </row>
    <row r="7" spans="1:148" s="22" customFormat="1" x14ac:dyDescent="0.2">
      <c r="A7" s="14"/>
      <c r="B7" s="23">
        <v>2021</v>
      </c>
      <c r="C7" s="23">
        <v>473278</v>
      </c>
      <c r="D7" s="23">
        <v>46</v>
      </c>
      <c r="E7" s="23">
        <v>17</v>
      </c>
      <c r="F7" s="23">
        <v>1</v>
      </c>
      <c r="G7" s="23">
        <v>0</v>
      </c>
      <c r="H7" s="23" t="s">
        <v>96</v>
      </c>
      <c r="I7" s="23" t="s">
        <v>97</v>
      </c>
      <c r="J7" s="23" t="s">
        <v>98</v>
      </c>
      <c r="K7" s="23" t="s">
        <v>99</v>
      </c>
      <c r="L7" s="23" t="s">
        <v>100</v>
      </c>
      <c r="M7" s="23" t="s">
        <v>101</v>
      </c>
      <c r="N7" s="24" t="s">
        <v>102</v>
      </c>
      <c r="O7" s="24">
        <v>70.69</v>
      </c>
      <c r="P7" s="24">
        <v>63.34</v>
      </c>
      <c r="Q7" s="24">
        <v>100</v>
      </c>
      <c r="R7" s="24">
        <v>1155</v>
      </c>
      <c r="S7" s="24">
        <v>17892</v>
      </c>
      <c r="T7" s="24">
        <v>11.54</v>
      </c>
      <c r="U7" s="24">
        <v>1550.43</v>
      </c>
      <c r="V7" s="24">
        <v>11315</v>
      </c>
      <c r="W7" s="24">
        <v>4.18</v>
      </c>
      <c r="X7" s="24">
        <v>2706.94</v>
      </c>
      <c r="Y7" s="24" t="s">
        <v>102</v>
      </c>
      <c r="Z7" s="24" t="s">
        <v>102</v>
      </c>
      <c r="AA7" s="24" t="s">
        <v>102</v>
      </c>
      <c r="AB7" s="24">
        <v>114.54</v>
      </c>
      <c r="AC7" s="24">
        <v>107.11</v>
      </c>
      <c r="AD7" s="24" t="s">
        <v>102</v>
      </c>
      <c r="AE7" s="24" t="s">
        <v>102</v>
      </c>
      <c r="AF7" s="24" t="s">
        <v>102</v>
      </c>
      <c r="AG7" s="24">
        <v>107.21</v>
      </c>
      <c r="AH7" s="24">
        <v>107.08</v>
      </c>
      <c r="AI7" s="24">
        <v>107.02</v>
      </c>
      <c r="AJ7" s="24" t="s">
        <v>102</v>
      </c>
      <c r="AK7" s="24" t="s">
        <v>102</v>
      </c>
      <c r="AL7" s="24" t="s">
        <v>102</v>
      </c>
      <c r="AM7" s="24">
        <v>0</v>
      </c>
      <c r="AN7" s="24">
        <v>0</v>
      </c>
      <c r="AO7" s="24" t="s">
        <v>102</v>
      </c>
      <c r="AP7" s="24" t="s">
        <v>102</v>
      </c>
      <c r="AQ7" s="24" t="s">
        <v>102</v>
      </c>
      <c r="AR7" s="24">
        <v>43.71</v>
      </c>
      <c r="AS7" s="24">
        <v>45.94</v>
      </c>
      <c r="AT7" s="24">
        <v>3.09</v>
      </c>
      <c r="AU7" s="24" t="s">
        <v>102</v>
      </c>
      <c r="AV7" s="24" t="s">
        <v>102</v>
      </c>
      <c r="AW7" s="24" t="s">
        <v>102</v>
      </c>
      <c r="AX7" s="24">
        <v>88.83</v>
      </c>
      <c r="AY7" s="24">
        <v>97.64</v>
      </c>
      <c r="AZ7" s="24" t="s">
        <v>102</v>
      </c>
      <c r="BA7" s="24" t="s">
        <v>102</v>
      </c>
      <c r="BB7" s="24" t="s">
        <v>102</v>
      </c>
      <c r="BC7" s="24">
        <v>40.67</v>
      </c>
      <c r="BD7" s="24">
        <v>47.7</v>
      </c>
      <c r="BE7" s="24">
        <v>71.39</v>
      </c>
      <c r="BF7" s="24" t="s">
        <v>102</v>
      </c>
      <c r="BG7" s="24" t="s">
        <v>102</v>
      </c>
      <c r="BH7" s="24" t="s">
        <v>102</v>
      </c>
      <c r="BI7" s="24">
        <v>1585.71</v>
      </c>
      <c r="BJ7" s="24">
        <v>1525.86</v>
      </c>
      <c r="BK7" s="24" t="s">
        <v>102</v>
      </c>
      <c r="BL7" s="24" t="s">
        <v>102</v>
      </c>
      <c r="BM7" s="24" t="s">
        <v>102</v>
      </c>
      <c r="BN7" s="24">
        <v>1050.51</v>
      </c>
      <c r="BO7" s="24">
        <v>1102.01</v>
      </c>
      <c r="BP7" s="24">
        <v>669.11</v>
      </c>
      <c r="BQ7" s="24" t="s">
        <v>102</v>
      </c>
      <c r="BR7" s="24" t="s">
        <v>102</v>
      </c>
      <c r="BS7" s="24" t="s">
        <v>102</v>
      </c>
      <c r="BT7" s="24">
        <v>72.13</v>
      </c>
      <c r="BU7" s="24">
        <v>68.599999999999994</v>
      </c>
      <c r="BV7" s="24" t="s">
        <v>102</v>
      </c>
      <c r="BW7" s="24" t="s">
        <v>102</v>
      </c>
      <c r="BX7" s="24" t="s">
        <v>102</v>
      </c>
      <c r="BY7" s="24">
        <v>82.65</v>
      </c>
      <c r="BZ7" s="24">
        <v>82.55</v>
      </c>
      <c r="CA7" s="24">
        <v>99.73</v>
      </c>
      <c r="CB7" s="24" t="s">
        <v>102</v>
      </c>
      <c r="CC7" s="24" t="s">
        <v>102</v>
      </c>
      <c r="CD7" s="24" t="s">
        <v>102</v>
      </c>
      <c r="CE7" s="24">
        <v>114.99</v>
      </c>
      <c r="CF7" s="24">
        <v>119.46</v>
      </c>
      <c r="CG7" s="24" t="s">
        <v>102</v>
      </c>
      <c r="CH7" s="24" t="s">
        <v>102</v>
      </c>
      <c r="CI7" s="24" t="s">
        <v>102</v>
      </c>
      <c r="CJ7" s="24">
        <v>186.3</v>
      </c>
      <c r="CK7" s="24">
        <v>188.38</v>
      </c>
      <c r="CL7" s="24">
        <v>134.97999999999999</v>
      </c>
      <c r="CM7" s="24" t="s">
        <v>102</v>
      </c>
      <c r="CN7" s="24" t="s">
        <v>102</v>
      </c>
      <c r="CO7" s="24" t="s">
        <v>102</v>
      </c>
      <c r="CP7" s="24" t="s">
        <v>102</v>
      </c>
      <c r="CQ7" s="24" t="s">
        <v>102</v>
      </c>
      <c r="CR7" s="24" t="s">
        <v>102</v>
      </c>
      <c r="CS7" s="24" t="s">
        <v>102</v>
      </c>
      <c r="CT7" s="24" t="s">
        <v>102</v>
      </c>
      <c r="CU7" s="24">
        <v>50.53</v>
      </c>
      <c r="CV7" s="24">
        <v>51.42</v>
      </c>
      <c r="CW7" s="24">
        <v>59.99</v>
      </c>
      <c r="CX7" s="24" t="s">
        <v>102</v>
      </c>
      <c r="CY7" s="24" t="s">
        <v>102</v>
      </c>
      <c r="CZ7" s="24" t="s">
        <v>102</v>
      </c>
      <c r="DA7" s="24">
        <v>69.709999999999994</v>
      </c>
      <c r="DB7" s="24">
        <v>71.72</v>
      </c>
      <c r="DC7" s="24" t="s">
        <v>102</v>
      </c>
      <c r="DD7" s="24" t="s">
        <v>102</v>
      </c>
      <c r="DE7" s="24" t="s">
        <v>102</v>
      </c>
      <c r="DF7" s="24">
        <v>82.08</v>
      </c>
      <c r="DG7" s="24">
        <v>81.34</v>
      </c>
      <c r="DH7" s="24">
        <v>95.72</v>
      </c>
      <c r="DI7" s="24" t="s">
        <v>102</v>
      </c>
      <c r="DJ7" s="24" t="s">
        <v>102</v>
      </c>
      <c r="DK7" s="24" t="s">
        <v>102</v>
      </c>
      <c r="DL7" s="24">
        <v>2.5299999999999998</v>
      </c>
      <c r="DM7" s="24">
        <v>5.12</v>
      </c>
      <c r="DN7" s="24" t="s">
        <v>102</v>
      </c>
      <c r="DO7" s="24" t="s">
        <v>102</v>
      </c>
      <c r="DP7" s="24" t="s">
        <v>102</v>
      </c>
      <c r="DQ7" s="24">
        <v>12.7</v>
      </c>
      <c r="DR7" s="24">
        <v>14.65</v>
      </c>
      <c r="DS7" s="24">
        <v>38.17</v>
      </c>
      <c r="DT7" s="24" t="s">
        <v>102</v>
      </c>
      <c r="DU7" s="24" t="s">
        <v>102</v>
      </c>
      <c r="DV7" s="24" t="s">
        <v>102</v>
      </c>
      <c r="DW7" s="24">
        <v>0</v>
      </c>
      <c r="DX7" s="24">
        <v>0</v>
      </c>
      <c r="DY7" s="24" t="s">
        <v>102</v>
      </c>
      <c r="DZ7" s="24" t="s">
        <v>102</v>
      </c>
      <c r="EA7" s="24" t="s">
        <v>102</v>
      </c>
      <c r="EB7" s="24">
        <v>0</v>
      </c>
      <c r="EC7" s="24">
        <v>0.1</v>
      </c>
      <c r="ED7" s="24">
        <v>6.54</v>
      </c>
      <c r="EE7" s="24" t="s">
        <v>102</v>
      </c>
      <c r="EF7" s="24" t="s">
        <v>102</v>
      </c>
      <c r="EG7" s="24" t="s">
        <v>102</v>
      </c>
      <c r="EH7" s="24">
        <v>0</v>
      </c>
      <c r="EI7" s="24">
        <v>0</v>
      </c>
      <c r="EJ7" s="24" t="s">
        <v>102</v>
      </c>
      <c r="EK7" s="24" t="s">
        <v>102</v>
      </c>
      <c r="EL7" s="24" t="s">
        <v>102</v>
      </c>
      <c r="EM7" s="24">
        <v>1.65</v>
      </c>
      <c r="EN7" s="24">
        <v>0.14000000000000001</v>
      </c>
      <c r="EO7" s="24">
        <v>0.24</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2">
      <c r="B11">
        <v>4</v>
      </c>
      <c r="C11">
        <v>3</v>
      </c>
      <c r="D11">
        <v>2</v>
      </c>
      <c r="E11">
        <v>1</v>
      </c>
      <c r="F11">
        <v>0</v>
      </c>
      <c r="G11" t="s">
        <v>108</v>
      </c>
    </row>
    <row r="12" spans="1:148" x14ac:dyDescent="0.2">
      <c r="B12">
        <v>1</v>
      </c>
      <c r="C12">
        <v>1</v>
      </c>
      <c r="D12">
        <v>1</v>
      </c>
      <c r="E12">
        <v>2</v>
      </c>
      <c r="F12">
        <v>3</v>
      </c>
      <c r="G12" t="s">
        <v>109</v>
      </c>
    </row>
    <row r="13" spans="1:148" x14ac:dyDescent="0.2">
      <c r="B13" t="s">
        <v>110</v>
      </c>
      <c r="C13" t="s">
        <v>111</v>
      </c>
      <c r="D13" t="s">
        <v>112</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KNG0328</cp:lastModifiedBy>
  <cp:lastPrinted>2023-01-19T00:01:04Z</cp:lastPrinted>
  <dcterms:created xsi:type="dcterms:W3CDTF">2023-01-12T23:36:08Z</dcterms:created>
  <dcterms:modified xsi:type="dcterms:W3CDTF">2023-01-19T00:01:05Z</dcterms:modified>
  <cp:category/>
</cp:coreProperties>
</file>