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fs\部署\45上下水道課\20係\03経理係\01 水道事業\経営\経営比較分析\R3経営比較分析表\"/>
    </mc:Choice>
  </mc:AlternateContent>
  <workbookProtection workbookAlgorithmName="SHA-512" workbookHashValue="5SiKQ7IIEwz4Dihsz1YP3yB5ZKzLe6wBXNbcasru1JdxJwOZEcltFFCKDv0w/dtLK1cKXql7WQi5Cn4ukL1mmA==" workbookSaltValue="/l25O5cInkkW1uu+nSJ/m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<sst xmlns="http://schemas.openxmlformats.org/spreadsheetml/2006/main" count="228" uniqueCount="114">
  <si>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</si>
  <si>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</si>
  <si>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</si>
  <si>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</si>
  <si>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</si>
  <si>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</si>
  <si>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</si>
  <si>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</si>
  <si>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</si>
  <si>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</si>
  <si>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</si>
  <si>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</si>
  <si>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</si>
  <si>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</si>
  <si>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</si>
  <si>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</si>
  <si>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</si>
  <si>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</si>
  <si>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</si>
  <si>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</si>
  <si>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</si>
  <si>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</si>
  <si>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</si>
  <si>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</si>
  <si>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</si>
  <si>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</si>
  <si>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</si>
  <si>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</si>
  <si>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</si>
  <si>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</si>
  <si>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</si>
  <si>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</si>
  <si>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</si>
  <si>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</si>
  <si>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</si>
  <si>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</si>
  <si>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</si>
  <si>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</si>
  <si>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</si>
  <si>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</si>
  <si>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</si>
  <si>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</si>
  <si>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</si>
  <si>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</si>
  <si>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</si>
  <si>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</si>
  <si>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</si>
  <si>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</si>
  <si>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</si>
  <si>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</si>
  <si>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</si>
  <si>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</si>
  <si>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</si>
  <si>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</si>
  <si>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</si>
  <si>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</si>
  <si>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</si>
  <si>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</si>
  <si>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</si>
  <si>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</si>
  <si>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</si>
  <si>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</si>
  <si>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</si>
  <si>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</si>
  <si>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</si>
  <si>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</si>
  <si>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</si>
  <si>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</si>
  <si>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</si>
  <si>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</si>
  <si>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</si>
  <si>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</si>
  <si>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</si>
  <si>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</si>
  <si>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</si>
  <si>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</si>
  <si>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</si>
  <si>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</si>
  <si>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</si>
  <si>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</si>
  <si>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</si>
  <si>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</si>
  <si>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</si>
  <si>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</si>
  <si>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</si>
  <si>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</si>
  <si>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</si>
  <si>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</si>
  <si>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</si>
  <si>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</si>
  <si>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</si>
  <si>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</si>
  <si>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</si>
  <si>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</si>
  <si>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</si>
  <si>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</si>
  <si>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</si>
  <si>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</si>
  <si>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</si>
  <si>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</si>
  <si>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</si>
  <si>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</si>
  <si>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</si>
  <si>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</si>
  <si>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</si>
  <si>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</si>
  <si>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</si>
  <si>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</si>
  <si>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</si>
  <si>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</si>
  <si>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</si>
  <si>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や効率性及び固定資産の老朽化状況等から判断した結果、本町の水道事業は概ね健全な経営であると判断します。今後は、多くの管路が法定耐用年数を超え、更新費用の増加も見込まれるため、引き続き事業の効率化に努めてまいります。</t>
    <rPh sb="0" eb="2">
      <t>ケイエイ</t>
    </rPh>
    <rPh sb="3" eb="6">
      <t>ケンゼンセイ</t>
    </rPh>
    <rPh sb="7" eb="10">
      <t>コウリツセイ</t>
    </rPh>
    <rPh sb="10" eb="11">
      <t>オヨ</t>
    </rPh>
    <rPh sb="12" eb="14">
      <t>コテイ</t>
    </rPh>
    <rPh sb="14" eb="16">
      <t>シサン</t>
    </rPh>
    <rPh sb="17" eb="20">
      <t>ロウキュウカ</t>
    </rPh>
    <rPh sb="20" eb="22">
      <t>ジョウキョウ</t>
    </rPh>
    <rPh sb="22" eb="23">
      <t>トウ</t>
    </rPh>
    <rPh sb="25" eb="27">
      <t>ハンダン</t>
    </rPh>
    <rPh sb="29" eb="31">
      <t>ケッカ</t>
    </rPh>
    <rPh sb="32" eb="34">
      <t>ホンチョウ</t>
    </rPh>
    <rPh sb="35" eb="37">
      <t>スイドウ</t>
    </rPh>
    <rPh sb="37" eb="39">
      <t>ジギョウ</t>
    </rPh>
    <rPh sb="40" eb="41">
      <t>オオム</t>
    </rPh>
    <rPh sb="42" eb="44">
      <t>ケンゼン</t>
    </rPh>
    <rPh sb="45" eb="47">
      <t>ケイエイ</t>
    </rPh>
    <rPh sb="51" eb="53">
      <t>ハンダン</t>
    </rPh>
    <rPh sb="57" eb="59">
      <t>コンゴ</t>
    </rPh>
    <rPh sb="61" eb="62">
      <t>オオ</t>
    </rPh>
    <rPh sb="64" eb="66">
      <t>カンロ</t>
    </rPh>
    <rPh sb="67" eb="69">
      <t>ホウテイ</t>
    </rPh>
    <rPh sb="69" eb="71">
      <t>タイヨウ</t>
    </rPh>
    <rPh sb="71" eb="73">
      <t>ネンスウ</t>
    </rPh>
    <rPh sb="74" eb="75">
      <t>コ</t>
    </rPh>
    <rPh sb="77" eb="79">
      <t>コウシン</t>
    </rPh>
    <rPh sb="79" eb="81">
      <t>ヒヨウ</t>
    </rPh>
    <rPh sb="82" eb="84">
      <t>ゾウカ</t>
    </rPh>
    <rPh sb="85" eb="87">
      <t>ミコ</t>
    </rPh>
    <rPh sb="93" eb="94">
      <t>ヒ</t>
    </rPh>
    <rPh sb="95" eb="96">
      <t>ツヅ</t>
    </rPh>
    <rPh sb="97" eb="99">
      <t>ジギョウ</t>
    </rPh>
    <rPh sb="100" eb="103">
      <t>コウリツカ</t>
    </rPh>
    <rPh sb="104" eb="105">
      <t>ツト</t>
    </rPh>
    <phoneticPr fontId="4"/>
  </si>
  <si>
    <t>①経営収支比率：収支比率は黒字であることを表す100％以上の水準を維持しています。
②累積欠損金比率：継続して0％を維持しており、経営の健全化に寄与しています。　　　　                     
③流動比率：指標は1000％を超え、1年以内の短期債務に対する支払能力は健全な状態となっています。       　　　　　　　　　　　　　　　 
④企業債残高対給水収益比率：新規起債がなく類似団体平均値より低い数値で推移しています。今後は管路更新等や設備投資に伴う企業債の発行等により将来的に比率の上昇が予測されます。      　　　　　　　　　　　      　　　　　　　 
⑤料金回収率：数値は100％を下回っています。これは給水に係る費用を「その他営業収益(施設提供対価料)」で賄っていることが影響しています。                                        
⑥給水原価及び⑦施設利用率：両指標とも数値が前年度より悪化しております。これは本町から複数市町村にまたがる米軍施設に給水を行ってますが、その水道料金は事務局となっている他団体が収納しているため、当該給水に係る水量を統計上本町の配水量及び有収水量として計上しないこととして数値を整理したことによるもので、実態としては大きな変動はありません。なお、本町水道料金見合分は「施設提供対価料」として事務局より配分されます。                                           
⑧有収率：類似団体平均値及び全国平均より高い水準を維持しています。今後も漏水調査等により効果的に漏水の発見、早期修繕を実施し、有収率の維持及び向上に努めます。</t>
    <rPh sb="8" eb="10">
      <t>シュウシ</t>
    </rPh>
    <rPh sb="10" eb="12">
      <t>ヒリツ</t>
    </rPh>
    <rPh sb="13" eb="15">
      <t>クロジ</t>
    </rPh>
    <rPh sb="21" eb="22">
      <t>アラワ</t>
    </rPh>
    <rPh sb="27" eb="29">
      <t>イジョウ</t>
    </rPh>
    <rPh sb="30" eb="32">
      <t>スイジュン</t>
    </rPh>
    <rPh sb="33" eb="35">
      <t>イジ</t>
    </rPh>
    <rPh sb="58" eb="60">
      <t>イジ</t>
    </rPh>
    <rPh sb="142" eb="144">
      <t>ケンゼン</t>
    </rPh>
    <rPh sb="145" eb="147">
      <t>ジョウタイ</t>
    </rPh>
    <rPh sb="204" eb="207">
      <t>ヘイキンチ</t>
    </rPh>
    <rPh sb="211" eb="212">
      <t>スウ</t>
    </rPh>
    <rPh sb="214" eb="216">
      <t>スイイ</t>
    </rPh>
    <rPh sb="229" eb="230">
      <t>トウ</t>
    </rPh>
    <rPh sb="231" eb="233">
      <t>セツビ</t>
    </rPh>
    <rPh sb="233" eb="235">
      <t>トウシ</t>
    </rPh>
    <rPh sb="236" eb="237">
      <t>トモナ</t>
    </rPh>
    <rPh sb="238" eb="240">
      <t>キギョウ</t>
    </rPh>
    <rPh sb="240" eb="241">
      <t>サイ</t>
    </rPh>
    <rPh sb="242" eb="244">
      <t>ハッコウ</t>
    </rPh>
    <rPh sb="244" eb="245">
      <t>トウ</t>
    </rPh>
    <rPh sb="248" eb="251">
      <t>ショウライテキ</t>
    </rPh>
    <rPh sb="252" eb="254">
      <t>ヒリツ</t>
    </rPh>
    <rPh sb="255" eb="257">
      <t>ジョウショウ</t>
    </rPh>
    <rPh sb="258" eb="260">
      <t>ヨソク</t>
    </rPh>
    <rPh sb="304" eb="306">
      <t>スウチ</t>
    </rPh>
    <rPh sb="358" eb="360">
      <t>エイキョウ</t>
    </rPh>
    <rPh sb="412" eb="413">
      <t>オヨ</t>
    </rPh>
    <rPh sb="421" eb="422">
      <t>リョウ</t>
    </rPh>
    <rPh sb="422" eb="424">
      <t>シヒョウ</t>
    </rPh>
    <rPh sb="426" eb="428">
      <t>スウチ</t>
    </rPh>
    <rPh sb="429" eb="432">
      <t>ゼンネンド</t>
    </rPh>
    <rPh sb="434" eb="436">
      <t>アッカ</t>
    </rPh>
    <rPh sb="446" eb="448">
      <t>ホンチョウ</t>
    </rPh>
    <rPh sb="450" eb="452">
      <t>フクスウ</t>
    </rPh>
    <rPh sb="452" eb="455">
      <t>シチョウソン</t>
    </rPh>
    <rPh sb="460" eb="462">
      <t>ベイグン</t>
    </rPh>
    <rPh sb="462" eb="464">
      <t>シセツ</t>
    </rPh>
    <rPh sb="465" eb="467">
      <t>キュウスイ</t>
    </rPh>
    <rPh sb="468" eb="469">
      <t>オコナ</t>
    </rPh>
    <rPh sb="477" eb="479">
      <t>スイドウ</t>
    </rPh>
    <rPh sb="479" eb="481">
      <t>リョウキン</t>
    </rPh>
    <rPh sb="482" eb="485">
      <t>ジムキョク</t>
    </rPh>
    <rPh sb="491" eb="492">
      <t>タ</t>
    </rPh>
    <rPh sb="492" eb="494">
      <t>ダンタイ</t>
    </rPh>
    <rPh sb="495" eb="497">
      <t>シュウノウ</t>
    </rPh>
    <rPh sb="504" eb="506">
      <t>トウガイ</t>
    </rPh>
    <rPh sb="506" eb="508">
      <t>キュウスイ</t>
    </rPh>
    <rPh sb="509" eb="510">
      <t>カカ</t>
    </rPh>
    <rPh sb="511" eb="513">
      <t>スイリョウ</t>
    </rPh>
    <rPh sb="514" eb="516">
      <t>トウケイ</t>
    </rPh>
    <rPh sb="516" eb="517">
      <t>ジョウ</t>
    </rPh>
    <rPh sb="517" eb="519">
      <t>ホンチョウ</t>
    </rPh>
    <rPh sb="520" eb="522">
      <t>ハイスイ</t>
    </rPh>
    <rPh sb="522" eb="523">
      <t>リョウ</t>
    </rPh>
    <rPh sb="523" eb="524">
      <t>オヨ</t>
    </rPh>
    <rPh sb="525" eb="527">
      <t>ユウシュウ</t>
    </rPh>
    <rPh sb="527" eb="529">
      <t>スイリョウ</t>
    </rPh>
    <rPh sb="532" eb="534">
      <t>ケイジョウ</t>
    </rPh>
    <rPh sb="542" eb="544">
      <t>スウチ</t>
    </rPh>
    <rPh sb="545" eb="547">
      <t>セイリ</t>
    </rPh>
    <rPh sb="558" eb="560">
      <t>ジッタイ</t>
    </rPh>
    <rPh sb="564" eb="565">
      <t>オオ</t>
    </rPh>
    <rPh sb="567" eb="569">
      <t>ヘンドウ</t>
    </rPh>
    <rPh sb="579" eb="581">
      <t>ホンチョウ</t>
    </rPh>
    <rPh sb="581" eb="583">
      <t>スイドウ</t>
    </rPh>
    <rPh sb="583" eb="585">
      <t>リョウキン</t>
    </rPh>
    <rPh sb="585" eb="587">
      <t>ミアイ</t>
    </rPh>
    <rPh sb="587" eb="588">
      <t>ブン</t>
    </rPh>
    <rPh sb="590" eb="592">
      <t>シセツ</t>
    </rPh>
    <rPh sb="592" eb="594">
      <t>テイキョウ</t>
    </rPh>
    <rPh sb="594" eb="596">
      <t>タイカ</t>
    </rPh>
    <rPh sb="596" eb="597">
      <t>リョウ</t>
    </rPh>
    <rPh sb="601" eb="604">
      <t>ジムキョク</t>
    </rPh>
    <rPh sb="606" eb="608">
      <t>ハイブン</t>
    </rPh>
    <rPh sb="666" eb="669">
      <t>ヘイキンチ</t>
    </rPh>
    <rPh sb="669" eb="670">
      <t>オヨ</t>
    </rPh>
    <rPh sb="671" eb="673">
      <t>ゼンコク</t>
    </rPh>
    <rPh sb="673" eb="675">
      <t>ヘイキン</t>
    </rPh>
    <rPh sb="677" eb="678">
      <t>タカ</t>
    </rPh>
    <rPh sb="679" eb="681">
      <t>スイジュン</t>
    </rPh>
    <rPh sb="693" eb="695">
      <t>ロウスイ</t>
    </rPh>
    <rPh sb="695" eb="697">
      <t>チョウサ</t>
    </rPh>
    <rPh sb="697" eb="698">
      <t>トウ</t>
    </rPh>
    <rPh sb="701" eb="704">
      <t>コウカテキ</t>
    </rPh>
    <rPh sb="705" eb="707">
      <t>ロウスイ</t>
    </rPh>
    <rPh sb="708" eb="710">
      <t>ハッケン</t>
    </rPh>
    <rPh sb="711" eb="713">
      <t>ソウキ</t>
    </rPh>
    <rPh sb="713" eb="715">
      <t>シュウゼン</t>
    </rPh>
    <rPh sb="716" eb="718">
      <t>ジッシ</t>
    </rPh>
    <rPh sb="720" eb="723">
      <t>ユウシュウリツ</t>
    </rPh>
    <rPh sb="724" eb="726">
      <t>イジ</t>
    </rPh>
    <rPh sb="726" eb="727">
      <t>オヨ</t>
    </rPh>
    <rPh sb="728" eb="730">
      <t>コウジョウ</t>
    </rPh>
    <rPh sb="731" eb="732">
      <t>ツト</t>
    </rPh>
    <phoneticPr fontId="4"/>
  </si>
  <si>
    <t>①有形固定資産減価償却率：指標は増加傾向にあり法定耐用年数に近い資産が多いことを示しています。今後は、施設更新等の財源確保や計画的な更新を図っていく必要があります。
②管路経年化率：類似団体との比較においてもかなり低い数値を維持しています。今後は法定耐用年数に達する管路が増加することが考えられるため、事業費の平準化を図り、計画的かつ効率的な更新に取り組む必要があります。
③管路更新率：今年度は更新率が類似団体平均値及び全国平均よりも高い数値となっています。今後は法定耐用年数を超過する施設割合は増加していくため、更新に必要な財源確保や計画的な更新を図っていく必要があります。</t>
    <rPh sb="35" eb="36">
      <t>オオ</t>
    </rPh>
    <rPh sb="40" eb="41">
      <t>シメ</t>
    </rPh>
    <rPh sb="47" eb="49">
      <t>コンゴ</t>
    </rPh>
    <rPh sb="51" eb="53">
      <t>シセツ</t>
    </rPh>
    <rPh sb="53" eb="55">
      <t>コウシン</t>
    </rPh>
    <rPh sb="55" eb="56">
      <t>トウ</t>
    </rPh>
    <rPh sb="57" eb="59">
      <t>ザイゲン</t>
    </rPh>
    <rPh sb="59" eb="61">
      <t>カクホ</t>
    </rPh>
    <rPh sb="62" eb="65">
      <t>ケイカクテキ</t>
    </rPh>
    <rPh sb="66" eb="68">
      <t>コウシン</t>
    </rPh>
    <rPh sb="69" eb="70">
      <t>ハカ</t>
    </rPh>
    <rPh sb="74" eb="76">
      <t>ヒツヨウ</t>
    </rPh>
    <rPh sb="112" eb="114">
      <t>イジ</t>
    </rPh>
    <rPh sb="120" eb="122">
      <t>コンゴ</t>
    </rPh>
    <rPh sb="123" eb="125">
      <t>ホウテイ</t>
    </rPh>
    <rPh sb="125" eb="127">
      <t>タイヨウ</t>
    </rPh>
    <rPh sb="127" eb="129">
      <t>ネンスウ</t>
    </rPh>
    <rPh sb="130" eb="131">
      <t>タッ</t>
    </rPh>
    <rPh sb="133" eb="135">
      <t>カンロ</t>
    </rPh>
    <rPh sb="136" eb="138">
      <t>ゾウカ</t>
    </rPh>
    <rPh sb="143" eb="144">
      <t>カンガ</t>
    </rPh>
    <rPh sb="151" eb="154">
      <t>ジギョウヒ</t>
    </rPh>
    <rPh sb="155" eb="158">
      <t>ヘイジュンカ</t>
    </rPh>
    <rPh sb="159" eb="160">
      <t>ハカ</t>
    </rPh>
    <rPh sb="162" eb="165">
      <t>ケイカクテキ</t>
    </rPh>
    <rPh sb="167" eb="170">
      <t>コウリツテキ</t>
    </rPh>
    <rPh sb="171" eb="173">
      <t>コウシン</t>
    </rPh>
    <rPh sb="174" eb="175">
      <t>ト</t>
    </rPh>
    <rPh sb="176" eb="177">
      <t>ク</t>
    </rPh>
    <rPh sb="178" eb="180">
      <t>ヒツヨウ</t>
    </rPh>
    <rPh sb="202" eb="204">
      <t>ルイジ</t>
    </rPh>
    <rPh sb="204" eb="206">
      <t>ダンタイ</t>
    </rPh>
    <rPh sb="206" eb="209">
      <t>ヘイキンチ</t>
    </rPh>
    <rPh sb="209" eb="210">
      <t>オヨ</t>
    </rPh>
    <rPh sb="211" eb="213">
      <t>ゼンコク</t>
    </rPh>
    <rPh sb="213" eb="215">
      <t>ヘイキン</t>
    </rPh>
    <rPh sb="218" eb="219">
      <t>タカ</t>
    </rPh>
    <rPh sb="220" eb="222">
      <t>スウチ</t>
    </rPh>
    <rPh sb="230" eb="232">
      <t>コンゴ</t>
    </rPh>
    <rPh sb="258" eb="260">
      <t>コウシン</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</si>
</sst>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0.28999999999999998</c:v>
                </c:pt>
                <c:pt idx="1">
                  <c:v>0.28000000000000003</c:v>
                </c:pt>
                <c:pt idx="2" formatCode="#,##0.00;&quot;△&quot;#,##0.00">
                  <c:v>0</c:v>
                </c:pt>
                <c:pt idx="3">
                  <c:v>0.78</c:v>
                </c:pt>
                <c:pt idx="4">
                  <c:v>0.95</c:v>
                </c:pt>
              </c:numCache>
            </c:numRef>
          </c:val>
          <c:extLst xmlns:c16r2="http://schemas.microsoft.com/office/drawing/2015/06/chart">
            <c:ext xmlns:c16="http://schemas.microsoft.com/office/drawing/2014/chart" uri="{C3380CC4-5D6E-409C-BE32-E72D297353CC}">
              <c16:uniqueId val="{00000000-072C-45E1-9200-7506939A08B8}"/>
            </c:ext>
          </c:extLst>
        </c:ser>
        <c:dLbls>
          <c:showLegendKey val="0"/>
          <c:showVal val="0"/>
          <c:showCatName val="0"/>
          <c:showSerName val="0"/>
          <c:showPercent val="0"/>
          <c:showBubbleSize val="0"/>
        </c:dLbls>
        <c:gapWidth val="150"/>
        <c:axId val="380414776"/>
        <c:axId val="3804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072C-45E1-9200-7506939A08B8}"/>
            </c:ext>
          </c:extLst>
        </c:ser>
        <c:dLbls>
          <c:showLegendKey val="0"/>
          <c:showVal val="0"/>
          <c:showCatName val="0"/>
          <c:showSerName val="0"/>
          <c:showPercent val="0"/>
          <c:showBubbleSize val="0"/>
        </c:dLbls>
        <c:marker val="1"/>
        <c:smooth val="0"/>
        <c:axId val="380414776"/>
        <c:axId val="380415160"/>
      </c:lineChart>
      <c:dateAx>
        <c:axId val="380414776"/>
        <c:scaling>
          <c:orientation val="minMax"/>
        </c:scaling>
        <c:delete val="1"/>
        <c:axPos val="b"/>
        <c:numFmt formatCode="&quot;H&quot;yy" sourceLinked="1"/>
        <c:majorTickMark val="none"/>
        <c:minorTickMark val="none"/>
        <c:tickLblPos val="none"/>
        <c:crossAx val="380415160"/>
        <c:crosses val="autoZero"/>
        <c:auto val="1"/>
        <c:lblOffset val="100"/>
        <c:baseTimeUnit val="years"/>
      </c:dateAx>
      <c:valAx>
        <c:axId val="3804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60.06</c:v>
                </c:pt>
                <c:pt idx="1">
                  <c:v>73.63</c:v>
                </c:pt>
                <c:pt idx="2">
                  <c:v>74.099999999999994</c:v>
                </c:pt>
                <c:pt idx="3">
                  <c:v>80.7</c:v>
                </c:pt>
                <c:pt idx="4">
                  <c:v>59.17</c:v>
                </c:pt>
              </c:numCache>
            </c:numRef>
          </c:val>
          <c:extLst xmlns:c16r2="http://schemas.microsoft.com/office/drawing/2015/06/chart">
            <c:ext xmlns:c16="http://schemas.microsoft.com/office/drawing/2014/chart" uri="{C3380CC4-5D6E-409C-BE32-E72D297353CC}">
              <c16:uniqueId val="{00000000-C168-466C-B728-AAE5F5D6AF16}"/>
            </c:ext>
          </c:extLst>
        </c:ser>
        <c:dLbls>
          <c:showLegendKey val="0"/>
          <c:showVal val="0"/>
          <c:showCatName val="0"/>
          <c:showSerName val="0"/>
          <c:showPercent val="0"/>
          <c:showBubbleSize val="0"/>
        </c:dLbls>
        <c:gapWidth val="150"/>
        <c:axId val="381312744"/>
        <c:axId val="38130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C168-466C-B728-AAE5F5D6AF16}"/>
            </c:ext>
          </c:extLst>
        </c:ser>
        <c:dLbls>
          <c:showLegendKey val="0"/>
          <c:showVal val="0"/>
          <c:showCatName val="0"/>
          <c:showSerName val="0"/>
          <c:showPercent val="0"/>
          <c:showBubbleSize val="0"/>
        </c:dLbls>
        <c:marker val="1"/>
        <c:smooth val="0"/>
        <c:axId val="381312744"/>
        <c:axId val="381308824"/>
      </c:lineChart>
      <c:dateAx>
        <c:axId val="381312744"/>
        <c:scaling>
          <c:orientation val="minMax"/>
        </c:scaling>
        <c:delete val="1"/>
        <c:axPos val="b"/>
        <c:numFmt formatCode="&quot;H&quot;yy" sourceLinked="1"/>
        <c:majorTickMark val="none"/>
        <c:minorTickMark val="none"/>
        <c:tickLblPos val="none"/>
        <c:crossAx val="381308824"/>
        <c:crosses val="autoZero"/>
        <c:auto val="1"/>
        <c:lblOffset val="100"/>
        <c:baseTimeUnit val="years"/>
      </c:dateAx>
      <c:valAx>
        <c:axId val="38130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1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96.03</c:v>
                </c:pt>
                <c:pt idx="1">
                  <c:v>95.28</c:v>
                </c:pt>
                <c:pt idx="2">
                  <c:v>95.12</c:v>
                </c:pt>
                <c:pt idx="3">
                  <c:v>88.97</c:v>
                </c:pt>
                <c:pt idx="4">
                  <c:v>94</c:v>
                </c:pt>
              </c:numCache>
            </c:numRef>
          </c:val>
          <c:extLst xmlns:c16r2="http://schemas.microsoft.com/office/drawing/2015/06/chart">
            <c:ext xmlns:c16="http://schemas.microsoft.com/office/drawing/2014/chart" uri="{C3380CC4-5D6E-409C-BE32-E72D297353CC}">
              <c16:uniqueId val="{00000000-3C04-45AA-9AE1-D409966114C6}"/>
            </c:ext>
          </c:extLst>
        </c:ser>
        <c:dLbls>
          <c:showLegendKey val="0"/>
          <c:showVal val="0"/>
          <c:showCatName val="0"/>
          <c:showSerName val="0"/>
          <c:showPercent val="0"/>
          <c:showBubbleSize val="0"/>
        </c:dLbls>
        <c:gapWidth val="150"/>
        <c:axId val="381313920"/>
        <c:axId val="3813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3C04-45AA-9AE1-D409966114C6}"/>
            </c:ext>
          </c:extLst>
        </c:ser>
        <c:dLbls>
          <c:showLegendKey val="0"/>
          <c:showVal val="0"/>
          <c:showCatName val="0"/>
          <c:showSerName val="0"/>
          <c:showPercent val="0"/>
          <c:showBubbleSize val="0"/>
        </c:dLbls>
        <c:marker val="1"/>
        <c:smooth val="0"/>
        <c:axId val="381313920"/>
        <c:axId val="381312352"/>
      </c:lineChart>
      <c:dateAx>
        <c:axId val="381313920"/>
        <c:scaling>
          <c:orientation val="minMax"/>
        </c:scaling>
        <c:delete val="1"/>
        <c:axPos val="b"/>
        <c:numFmt formatCode="&quot;H&quot;yy" sourceLinked="1"/>
        <c:majorTickMark val="none"/>
        <c:minorTickMark val="none"/>
        <c:tickLblPos val="none"/>
        <c:crossAx val="381312352"/>
        <c:crosses val="autoZero"/>
        <c:auto val="1"/>
        <c:lblOffset val="100"/>
        <c:baseTimeUnit val="years"/>
      </c:dateAx>
      <c:valAx>
        <c:axId val="3813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111.47</c:v>
                </c:pt>
                <c:pt idx="1">
                  <c:v>106.63</c:v>
                </c:pt>
                <c:pt idx="2">
                  <c:v>110.41</c:v>
                </c:pt>
                <c:pt idx="3">
                  <c:v>107.95</c:v>
                </c:pt>
                <c:pt idx="4">
                  <c:v>109.16</c:v>
                </c:pt>
              </c:numCache>
            </c:numRef>
          </c:val>
          <c:extLst xmlns:c16r2="http://schemas.microsoft.com/office/drawing/2015/06/chart">
            <c:ext xmlns:c16="http://schemas.microsoft.com/office/drawing/2014/chart" uri="{C3380CC4-5D6E-409C-BE32-E72D297353CC}">
              <c16:uniqueId val="{00000000-37F9-401A-A255-A71123421B3F}"/>
            </c:ext>
          </c:extLst>
        </c:ser>
        <c:dLbls>
          <c:showLegendKey val="0"/>
          <c:showVal val="0"/>
          <c:showCatName val="0"/>
          <c:showSerName val="0"/>
          <c:showPercent val="0"/>
          <c:showBubbleSize val="0"/>
        </c:dLbls>
        <c:gapWidth val="150"/>
        <c:axId val="380396752"/>
        <c:axId val="3807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37F9-401A-A255-A71123421B3F}"/>
            </c:ext>
          </c:extLst>
        </c:ser>
        <c:dLbls>
          <c:showLegendKey val="0"/>
          <c:showVal val="0"/>
          <c:showCatName val="0"/>
          <c:showSerName val="0"/>
          <c:showPercent val="0"/>
          <c:showBubbleSize val="0"/>
        </c:dLbls>
        <c:marker val="1"/>
        <c:smooth val="0"/>
        <c:axId val="380396752"/>
        <c:axId val="380789952"/>
      </c:lineChart>
      <c:dateAx>
        <c:axId val="380396752"/>
        <c:scaling>
          <c:orientation val="minMax"/>
        </c:scaling>
        <c:delete val="1"/>
        <c:axPos val="b"/>
        <c:numFmt formatCode="&quot;H&quot;yy" sourceLinked="1"/>
        <c:majorTickMark val="none"/>
        <c:minorTickMark val="none"/>
        <c:tickLblPos val="none"/>
        <c:crossAx val="380789952"/>
        <c:crosses val="autoZero"/>
        <c:auto val="1"/>
        <c:lblOffset val="100"/>
        <c:baseTimeUnit val="years"/>
      </c:dateAx>
      <c:valAx>
        <c:axId val="38078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3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47.86</c:v>
                </c:pt>
                <c:pt idx="1">
                  <c:v>49.35</c:v>
                </c:pt>
                <c:pt idx="2">
                  <c:v>51.33</c:v>
                </c:pt>
                <c:pt idx="3">
                  <c:v>52.77</c:v>
                </c:pt>
                <c:pt idx="4">
                  <c:v>53.02</c:v>
                </c:pt>
              </c:numCache>
            </c:numRef>
          </c:val>
          <c:extLst xmlns:c16r2="http://schemas.microsoft.com/office/drawing/2015/06/chart">
            <c:ext xmlns:c16="http://schemas.microsoft.com/office/drawing/2014/chart" uri="{C3380CC4-5D6E-409C-BE32-E72D297353CC}">
              <c16:uniqueId val="{00000000-E85A-4105-8469-2285F0699714}"/>
            </c:ext>
          </c:extLst>
        </c:ser>
        <c:dLbls>
          <c:showLegendKey val="0"/>
          <c:showVal val="0"/>
          <c:showCatName val="0"/>
          <c:showSerName val="0"/>
          <c:showPercent val="0"/>
          <c:showBubbleSize val="0"/>
        </c:dLbls>
        <c:gapWidth val="150"/>
        <c:axId val="380878608"/>
        <c:axId val="3809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E85A-4105-8469-2285F0699714}"/>
            </c:ext>
          </c:extLst>
        </c:ser>
        <c:dLbls>
          <c:showLegendKey val="0"/>
          <c:showVal val="0"/>
          <c:showCatName val="0"/>
          <c:showSerName val="0"/>
          <c:showPercent val="0"/>
          <c:showBubbleSize val="0"/>
        </c:dLbls>
        <c:marker val="1"/>
        <c:smooth val="0"/>
        <c:axId val="380878608"/>
        <c:axId val="380975600"/>
      </c:lineChart>
      <c:dateAx>
        <c:axId val="380878608"/>
        <c:scaling>
          <c:orientation val="minMax"/>
        </c:scaling>
        <c:delete val="1"/>
        <c:axPos val="b"/>
        <c:numFmt formatCode="&quot;H&quot;yy" sourceLinked="1"/>
        <c:majorTickMark val="none"/>
        <c:minorTickMark val="none"/>
        <c:tickLblPos val="none"/>
        <c:crossAx val="380975600"/>
        <c:crosses val="autoZero"/>
        <c:auto val="1"/>
        <c:lblOffset val="100"/>
        <c:baseTimeUnit val="years"/>
      </c:dateAx>
      <c:valAx>
        <c:axId val="3809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8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2.08</c:v>
                </c:pt>
                <c:pt idx="1">
                  <c:v>3.85</c:v>
                </c:pt>
                <c:pt idx="2">
                  <c:v>4.5</c:v>
                </c:pt>
                <c:pt idx="3">
                  <c:v>5.8</c:v>
                </c:pt>
                <c:pt idx="4">
                  <c:v>5.71</c:v>
                </c:pt>
              </c:numCache>
            </c:numRef>
          </c:val>
          <c:extLst xmlns:c16r2="http://schemas.microsoft.com/office/drawing/2015/06/chart">
            <c:ext xmlns:c16="http://schemas.microsoft.com/office/drawing/2014/chart" uri="{C3380CC4-5D6E-409C-BE32-E72D297353CC}">
              <c16:uniqueId val="{00000000-D50D-4491-B4A8-5931B0986CDE}"/>
            </c:ext>
          </c:extLst>
        </c:ser>
        <c:dLbls>
          <c:showLegendKey val="0"/>
          <c:showVal val="0"/>
          <c:showCatName val="0"/>
          <c:showSerName val="0"/>
          <c:showPercent val="0"/>
          <c:showBubbleSize val="0"/>
        </c:dLbls>
        <c:gapWidth val="150"/>
        <c:axId val="132510776"/>
        <c:axId val="1325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D50D-4491-B4A8-5931B0986CDE}"/>
            </c:ext>
          </c:extLst>
        </c:ser>
        <c:dLbls>
          <c:showLegendKey val="0"/>
          <c:showVal val="0"/>
          <c:showCatName val="0"/>
          <c:showSerName val="0"/>
          <c:showPercent val="0"/>
          <c:showBubbleSize val="0"/>
        </c:dLbls>
        <c:marker val="1"/>
        <c:smooth val="0"/>
        <c:axId val="132510776"/>
        <c:axId val="132511952"/>
      </c:lineChart>
      <c:dateAx>
        <c:axId val="132510776"/>
        <c:scaling>
          <c:orientation val="minMax"/>
        </c:scaling>
        <c:delete val="1"/>
        <c:axPos val="b"/>
        <c:numFmt formatCode="&quot;H&quot;yy" sourceLinked="1"/>
        <c:majorTickMark val="none"/>
        <c:minorTickMark val="none"/>
        <c:tickLblPos val="none"/>
        <c:crossAx val="132511952"/>
        <c:crosses val="autoZero"/>
        <c:auto val="1"/>
        <c:lblOffset val="100"/>
        <c:baseTimeUnit val="years"/>
      </c:dateAx>
      <c:valAx>
        <c:axId val="13251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20-48B4-8B45-CF6B9179723E}"/>
            </c:ext>
          </c:extLst>
        </c:ser>
        <c:dLbls>
          <c:showLegendKey val="0"/>
          <c:showVal val="0"/>
          <c:showCatName val="0"/>
          <c:showSerName val="0"/>
          <c:showPercent val="0"/>
          <c:showBubbleSize val="0"/>
        </c:dLbls>
        <c:gapWidth val="150"/>
        <c:axId val="381049624"/>
        <c:axId val="3810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7120-48B4-8B45-CF6B9179723E}"/>
            </c:ext>
          </c:extLst>
        </c:ser>
        <c:dLbls>
          <c:showLegendKey val="0"/>
          <c:showVal val="0"/>
          <c:showCatName val="0"/>
          <c:showSerName val="0"/>
          <c:showPercent val="0"/>
          <c:showBubbleSize val="0"/>
        </c:dLbls>
        <c:marker val="1"/>
        <c:smooth val="0"/>
        <c:axId val="381049624"/>
        <c:axId val="381050016"/>
      </c:lineChart>
      <c:dateAx>
        <c:axId val="381049624"/>
        <c:scaling>
          <c:orientation val="minMax"/>
        </c:scaling>
        <c:delete val="1"/>
        <c:axPos val="b"/>
        <c:numFmt formatCode="&quot;H&quot;yy" sourceLinked="1"/>
        <c:majorTickMark val="none"/>
        <c:minorTickMark val="none"/>
        <c:tickLblPos val="none"/>
        <c:crossAx val="381050016"/>
        <c:crosses val="autoZero"/>
        <c:auto val="1"/>
        <c:lblOffset val="100"/>
        <c:baseTimeUnit val="years"/>
      </c:dateAx>
      <c:valAx>
        <c:axId val="3810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0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1636.7</c:v>
                </c:pt>
                <c:pt idx="1">
                  <c:v>1445.26</c:v>
                </c:pt>
                <c:pt idx="2">
                  <c:v>1757.18</c:v>
                </c:pt>
                <c:pt idx="3">
                  <c:v>1477.67</c:v>
                </c:pt>
                <c:pt idx="4">
                  <c:v>1358.75</c:v>
                </c:pt>
              </c:numCache>
            </c:numRef>
          </c:val>
          <c:extLst xmlns:c16r2="http://schemas.microsoft.com/office/drawing/2015/06/chart">
            <c:ext xmlns:c16="http://schemas.microsoft.com/office/drawing/2014/chart" uri="{C3380CC4-5D6E-409C-BE32-E72D297353CC}">
              <c16:uniqueId val="{00000000-EEED-42FE-9EF6-82FCC363C679}"/>
            </c:ext>
          </c:extLst>
        </c:ser>
        <c:dLbls>
          <c:showLegendKey val="0"/>
          <c:showVal val="0"/>
          <c:showCatName val="0"/>
          <c:showSerName val="0"/>
          <c:showPercent val="0"/>
          <c:showBubbleSize val="0"/>
        </c:dLbls>
        <c:gapWidth val="150"/>
        <c:axId val="381042960"/>
        <c:axId val="3810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EEED-42FE-9EF6-82FCC363C679}"/>
            </c:ext>
          </c:extLst>
        </c:ser>
        <c:dLbls>
          <c:showLegendKey val="0"/>
          <c:showVal val="0"/>
          <c:showCatName val="0"/>
          <c:showSerName val="0"/>
          <c:showPercent val="0"/>
          <c:showBubbleSize val="0"/>
        </c:dLbls>
        <c:marker val="1"/>
        <c:smooth val="0"/>
        <c:axId val="381042960"/>
        <c:axId val="381046880"/>
      </c:lineChart>
      <c:dateAx>
        <c:axId val="381042960"/>
        <c:scaling>
          <c:orientation val="minMax"/>
        </c:scaling>
        <c:delete val="1"/>
        <c:axPos val="b"/>
        <c:numFmt formatCode="&quot;H&quot;yy" sourceLinked="1"/>
        <c:majorTickMark val="none"/>
        <c:minorTickMark val="none"/>
        <c:tickLblPos val="none"/>
        <c:crossAx val="381046880"/>
        <c:crosses val="autoZero"/>
        <c:auto val="1"/>
        <c:lblOffset val="100"/>
        <c:baseTimeUnit val="years"/>
      </c:dateAx>
      <c:valAx>
        <c:axId val="38104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04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69.62</c:v>
                </c:pt>
                <c:pt idx="1">
                  <c:v>63.2</c:v>
                </c:pt>
                <c:pt idx="2">
                  <c:v>56.55</c:v>
                </c:pt>
                <c:pt idx="3">
                  <c:v>58.65</c:v>
                </c:pt>
                <c:pt idx="4">
                  <c:v>50.01</c:v>
                </c:pt>
              </c:numCache>
            </c:numRef>
          </c:val>
          <c:extLst xmlns:c16r2="http://schemas.microsoft.com/office/drawing/2015/06/chart">
            <c:ext xmlns:c16="http://schemas.microsoft.com/office/drawing/2014/chart" uri="{C3380CC4-5D6E-409C-BE32-E72D297353CC}">
              <c16:uniqueId val="{00000000-CC3E-4E1B-BCA7-23C28C52EB20}"/>
            </c:ext>
          </c:extLst>
        </c:ser>
        <c:dLbls>
          <c:showLegendKey val="0"/>
          <c:showVal val="0"/>
          <c:showCatName val="0"/>
          <c:showSerName val="0"/>
          <c:showPercent val="0"/>
          <c:showBubbleSize val="0"/>
        </c:dLbls>
        <c:gapWidth val="150"/>
        <c:axId val="381045312"/>
        <c:axId val="38104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CC3E-4E1B-BCA7-23C28C52EB20}"/>
            </c:ext>
          </c:extLst>
        </c:ser>
        <c:dLbls>
          <c:showLegendKey val="0"/>
          <c:showVal val="0"/>
          <c:showCatName val="0"/>
          <c:showSerName val="0"/>
          <c:showPercent val="0"/>
          <c:showBubbleSize val="0"/>
        </c:dLbls>
        <c:marker val="1"/>
        <c:smooth val="0"/>
        <c:axId val="381045312"/>
        <c:axId val="381046488"/>
      </c:lineChart>
      <c:dateAx>
        <c:axId val="381045312"/>
        <c:scaling>
          <c:orientation val="minMax"/>
        </c:scaling>
        <c:delete val="1"/>
        <c:axPos val="b"/>
        <c:numFmt formatCode="&quot;H&quot;yy" sourceLinked="1"/>
        <c:majorTickMark val="none"/>
        <c:minorTickMark val="none"/>
        <c:tickLblPos val="none"/>
        <c:crossAx val="381046488"/>
        <c:crosses val="autoZero"/>
        <c:auto val="1"/>
        <c:lblOffset val="100"/>
        <c:baseTimeUnit val="years"/>
      </c:dateAx>
      <c:valAx>
        <c:axId val="38104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92.26</c:v>
                </c:pt>
                <c:pt idx="1">
                  <c:v>88.54</c:v>
                </c:pt>
                <c:pt idx="2">
                  <c:v>92.82</c:v>
                </c:pt>
                <c:pt idx="3">
                  <c:v>80.77</c:v>
                </c:pt>
                <c:pt idx="4">
                  <c:v>85.4</c:v>
                </c:pt>
              </c:numCache>
            </c:numRef>
          </c:val>
          <c:extLst xmlns:c16r2="http://schemas.microsoft.com/office/drawing/2015/06/chart">
            <c:ext xmlns:c16="http://schemas.microsoft.com/office/drawing/2014/chart" uri="{C3380CC4-5D6E-409C-BE32-E72D297353CC}">
              <c16:uniqueId val="{00000000-02E1-4ECB-B174-1231C8DA1BB6}"/>
            </c:ext>
          </c:extLst>
        </c:ser>
        <c:dLbls>
          <c:showLegendKey val="0"/>
          <c:showVal val="0"/>
          <c:showCatName val="0"/>
          <c:showSerName val="0"/>
          <c:showPercent val="0"/>
          <c:showBubbleSize val="0"/>
        </c:dLbls>
        <c:gapWidth val="150"/>
        <c:axId val="381047664"/>
        <c:axId val="38104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02E1-4ECB-B174-1231C8DA1BB6}"/>
            </c:ext>
          </c:extLst>
        </c:ser>
        <c:dLbls>
          <c:showLegendKey val="0"/>
          <c:showVal val="0"/>
          <c:showCatName val="0"/>
          <c:showSerName val="0"/>
          <c:showPercent val="0"/>
          <c:showBubbleSize val="0"/>
        </c:dLbls>
        <c:marker val="1"/>
        <c:smooth val="0"/>
        <c:axId val="381047664"/>
        <c:axId val="381048056"/>
      </c:lineChart>
      <c:dateAx>
        <c:axId val="381047664"/>
        <c:scaling>
          <c:orientation val="minMax"/>
        </c:scaling>
        <c:delete val="1"/>
        <c:axPos val="b"/>
        <c:numFmt formatCode="&quot;H&quot;yy" sourceLinked="1"/>
        <c:majorTickMark val="none"/>
        <c:minorTickMark val="none"/>
        <c:tickLblPos val="none"/>
        <c:crossAx val="381048056"/>
        <c:crosses val="autoZero"/>
        <c:auto val="1"/>
        <c:lblOffset val="100"/>
        <c:baseTimeUnit val="years"/>
      </c:dateAx>
      <c:valAx>
        <c:axId val="38104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4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166.05</c:v>
                </c:pt>
                <c:pt idx="1">
                  <c:v>142.93</c:v>
                </c:pt>
                <c:pt idx="2">
                  <c:v>138.19</c:v>
                </c:pt>
                <c:pt idx="3">
                  <c:v>136.22</c:v>
                </c:pt>
                <c:pt idx="4">
                  <c:v>173.86</c:v>
                </c:pt>
              </c:numCache>
            </c:numRef>
          </c:val>
          <c:extLst xmlns:c16r2="http://schemas.microsoft.com/office/drawing/2015/06/chart">
            <c:ext xmlns:c16="http://schemas.microsoft.com/office/drawing/2014/chart" uri="{C3380CC4-5D6E-409C-BE32-E72D297353CC}">
              <c16:uniqueId val="{00000000-8061-4288-A65C-E459E775A952}"/>
            </c:ext>
          </c:extLst>
        </c:ser>
        <c:dLbls>
          <c:showLegendKey val="0"/>
          <c:showVal val="0"/>
          <c:showCatName val="0"/>
          <c:showSerName val="0"/>
          <c:showPercent val="0"/>
          <c:showBubbleSize val="0"/>
        </c:dLbls>
        <c:gapWidth val="150"/>
        <c:axId val="381046096"/>
        <c:axId val="38104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8061-4288-A65C-E459E775A952}"/>
            </c:ext>
          </c:extLst>
        </c:ser>
        <c:dLbls>
          <c:showLegendKey val="0"/>
          <c:showVal val="0"/>
          <c:showCatName val="0"/>
          <c:showSerName val="0"/>
          <c:showPercent val="0"/>
          <c:showBubbleSize val="0"/>
        </c:dLbls>
        <c:marker val="1"/>
        <c:smooth val="0"/>
        <c:axId val="381046096"/>
        <c:axId val="381049232"/>
      </c:lineChart>
      <c:dateAx>
        <c:axId val="381046096"/>
        <c:scaling>
          <c:orientation val="minMax"/>
        </c:scaling>
        <c:delete val="1"/>
        <c:axPos val="b"/>
        <c:numFmt formatCode="&quot;H&quot;yy" sourceLinked="1"/>
        <c:majorTickMark val="none"/>
        <c:minorTickMark val="none"/>
        <c:tickLblPos val="none"/>
        <c:crossAx val="381049232"/>
        <c:crosses val="autoZero"/>
        <c:auto val="1"/>
        <c:lblOffset val="100"/>
        <c:baseTimeUnit val="years"/>
      </c:dateAx>
      <c:valAx>
        <c:axId val="38104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4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北谷町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29016</v>
      </c>
      <c r="AM8" s="45"/>
      <c r="AN8" s="45"/>
      <c r="AO8" s="45"/>
      <c r="AP8" s="45"/>
      <c r="AQ8" s="45"/>
      <c r="AR8" s="45"/>
      <c r="AS8" s="45"/>
      <c r="AT8" s="46">
        <f>データ!$S$6</f>
        <v>13.91</v>
      </c>
      <c r="AU8" s="47"/>
      <c r="AV8" s="47"/>
      <c r="AW8" s="47"/>
      <c r="AX8" s="47"/>
      <c r="AY8" s="47"/>
      <c r="AZ8" s="47"/>
      <c r="BA8" s="47"/>
      <c r="BB8" s="48">
        <f>データ!$T$6</f>
        <v>2085.98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92.38</v>
      </c>
      <c r="J10" s="47"/>
      <c r="K10" s="47"/>
      <c r="L10" s="47"/>
      <c r="M10" s="47"/>
      <c r="N10" s="47"/>
      <c r="O10" s="81"/>
      <c r="P10" s="48">
        <f>データ!$P$6</f>
        <v>100</v>
      </c>
      <c r="Q10" s="48"/>
      <c r="R10" s="48"/>
      <c r="S10" s="48"/>
      <c r="T10" s="48"/>
      <c r="U10" s="48"/>
      <c r="V10" s="48"/>
      <c r="W10" s="45">
        <f>データ!$Q$6</f>
        <v>2565</v>
      </c>
      <c r="X10" s="45"/>
      <c r="Y10" s="45"/>
      <c r="Z10" s="45"/>
      <c r="AA10" s="45"/>
      <c r="AB10" s="45"/>
      <c r="AC10" s="45"/>
      <c r="AD10" s="2"/>
      <c r="AE10" s="2"/>
      <c r="AF10" s="2"/>
      <c r="AG10" s="2"/>
      <c r="AH10" s="2"/>
      <c r="AI10" s="2"/>
      <c r="AJ10" s="2"/>
      <c r="AK10" s="2"/>
      <c r="AL10" s="45">
        <f>データ!$U$6</f>
        <v>28921</v>
      </c>
      <c r="AM10" s="45"/>
      <c r="AN10" s="45"/>
      <c r="AO10" s="45"/>
      <c r="AP10" s="45"/>
      <c r="AQ10" s="45"/>
      <c r="AR10" s="45"/>
      <c r="AS10" s="45"/>
      <c r="AT10" s="46">
        <f>データ!$V$6</f>
        <v>13.93</v>
      </c>
      <c r="AU10" s="47"/>
      <c r="AV10" s="47"/>
      <c r="AW10" s="47"/>
      <c r="AX10" s="47"/>
      <c r="AY10" s="47"/>
      <c r="AZ10" s="47"/>
      <c r="BA10" s="47"/>
      <c r="BB10" s="48">
        <f>データ!$W$6</f>
        <v>2076.17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Tn3/CW7n5rfrWtoUdF2QV1kCysfn7r6CVHIkXwgrWCqlvlI8enJOTs3c3TOCtSsxYYu22roCdkc2e9evrOZaw==" saltValue="yWu/pAq/mblFv/kRTOc0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473260</v>
      </c>
      <c r="D6" s="20">
        <f t="shared" si="3"/>
        <v>46</v>
      </c>
      <c r="E6" s="20">
        <f t="shared" si="3"/>
        <v>1</v>
      </c>
      <c r="F6" s="20">
        <f t="shared" si="3"/>
        <v>0</v>
      </c>
      <c r="G6" s="20">
        <f t="shared" si="3"/>
        <v>1</v>
      </c>
      <c r="H6" s="20" t="str">
        <f t="shared" si="3"/>
        <v>沖縄県　北谷町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92.38</v>
      </c>
      <c r="P6" s="21">
        <f t="shared" si="3"/>
        <v>100</v>
      </c>
      <c r="Q6" s="21">
        <f t="shared" si="3"/>
        <v>2565</v>
      </c>
      <c r="R6" s="21">
        <f t="shared" si="3"/>
        <v>29016</v>
      </c>
      <c r="S6" s="21">
        <f t="shared" si="3"/>
        <v>13.91</v>
      </c>
      <c r="T6" s="21">
        <f t="shared" si="3"/>
        <v>2085.98</v>
      </c>
      <c r="U6" s="21">
        <f t="shared" si="3"/>
        <v>28921</v>
      </c>
      <c r="V6" s="21">
        <f t="shared" si="3"/>
        <v>13.93</v>
      </c>
      <c r="W6" s="21">
        <f t="shared" si="3"/>
        <v>2076.17</v>
      </c>
      <c r="X6" s="22">
        <f>IF(X7="",NA(),X7)</f>
        <v>111.47</v>
      </c>
      <c r="Y6" s="22">
        <f t="shared" ref="Y6:AG6" si="4">IF(Y7="",NA(),Y7)</f>
        <v>106.63</v>
      </c>
      <c r="Z6" s="22">
        <f t="shared" si="4"/>
        <v>110.41</v>
      </c>
      <c r="AA6" s="22">
        <f t="shared" si="4"/>
        <v>107.95</v>
      </c>
      <c r="AB6" s="22">
        <f t="shared" si="4"/>
        <v>109.16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1636.7</v>
      </c>
      <c r="AU6" s="22">
        <f t="shared" ref="AU6:BC6" si="6">IF(AU7="",NA(),AU7)</f>
        <v>1445.26</v>
      </c>
      <c r="AV6" s="22">
        <f t="shared" si="6"/>
        <v>1757.18</v>
      </c>
      <c r="AW6" s="22">
        <f t="shared" si="6"/>
        <v>1477.67</v>
      </c>
      <c r="AX6" s="22">
        <f t="shared" si="6"/>
        <v>1358.75</v>
      </c>
      <c r="AY6" s="22">
        <f t="shared" si="6"/>
        <v>359.47</v>
      </c>
      <c r="AZ6" s="22">
        <f t="shared" si="6"/>
        <v>369.69</v>
      </c>
      <c r="BA6" s="22">
        <f t="shared" si="6"/>
        <v>379.08</v>
      </c>
      <c r="BB6" s="22">
        <f t="shared" si="6"/>
        <v>367.55</v>
      </c>
      <c r="BC6" s="22">
        <f t="shared" si="6"/>
        <v>378.56</v>
      </c>
      <c r="BD6" s="21" t="str">
        <f>IF(BD7="","",IF(BD7="-","【-】","【"&amp;SUBSTITUTE(TEXT(BD7,"#,##0.00"),"-","△")&amp;"】"))</f>
        <v>【261.51】</v>
      </c>
      <c r="BE6" s="22">
        <f>IF(BE7="",NA(),BE7)</f>
        <v>69.62</v>
      </c>
      <c r="BF6" s="22">
        <f t="shared" ref="BF6:BN6" si="7">IF(BF7="",NA(),BF7)</f>
        <v>63.2</v>
      </c>
      <c r="BG6" s="22">
        <f t="shared" si="7"/>
        <v>56.55</v>
      </c>
      <c r="BH6" s="22">
        <f t="shared" si="7"/>
        <v>58.65</v>
      </c>
      <c r="BI6" s="22">
        <f t="shared" si="7"/>
        <v>50.01</v>
      </c>
      <c r="BJ6" s="22">
        <f t="shared" si="7"/>
        <v>401.79</v>
      </c>
      <c r="BK6" s="22">
        <f t="shared" si="7"/>
        <v>402.99</v>
      </c>
      <c r="BL6" s="22">
        <f t="shared" si="7"/>
        <v>398.98</v>
      </c>
      <c r="BM6" s="22">
        <f t="shared" si="7"/>
        <v>418.68</v>
      </c>
      <c r="BN6" s="22">
        <f t="shared" si="7"/>
        <v>395.68</v>
      </c>
      <c r="BO6" s="21" t="str">
        <f>IF(BO7="","",IF(BO7="-","【-】","【"&amp;SUBSTITUTE(TEXT(BO7,"#,##0.00"),"-","△")&amp;"】"))</f>
        <v>【265.16】</v>
      </c>
      <c r="BP6" s="22">
        <f>IF(BP7="",NA(),BP7)</f>
        <v>92.26</v>
      </c>
      <c r="BQ6" s="22">
        <f t="shared" ref="BQ6:BY6" si="8">IF(BQ7="",NA(),BQ7)</f>
        <v>88.54</v>
      </c>
      <c r="BR6" s="22">
        <f t="shared" si="8"/>
        <v>92.82</v>
      </c>
      <c r="BS6" s="22">
        <f t="shared" si="8"/>
        <v>80.77</v>
      </c>
      <c r="BT6" s="22">
        <f t="shared" si="8"/>
        <v>85.4</v>
      </c>
      <c r="BU6" s="22">
        <f t="shared" si="8"/>
        <v>100.12</v>
      </c>
      <c r="BV6" s="22">
        <f t="shared" si="8"/>
        <v>98.66</v>
      </c>
      <c r="BW6" s="22">
        <f t="shared" si="8"/>
        <v>98.64</v>
      </c>
      <c r="BX6" s="22">
        <f t="shared" si="8"/>
        <v>94.78</v>
      </c>
      <c r="BY6" s="22">
        <f t="shared" si="8"/>
        <v>97.59</v>
      </c>
      <c r="BZ6" s="21" t="str">
        <f>IF(BZ7="","",IF(BZ7="-","【-】","【"&amp;SUBSTITUTE(TEXT(BZ7,"#,##0.00"),"-","△")&amp;"】"))</f>
        <v>【102.35】</v>
      </c>
      <c r="CA6" s="22">
        <f>IF(CA7="",NA(),CA7)</f>
        <v>166.05</v>
      </c>
      <c r="CB6" s="22">
        <f t="shared" ref="CB6:CJ6" si="9">IF(CB7="",NA(),CB7)</f>
        <v>142.93</v>
      </c>
      <c r="CC6" s="22">
        <f t="shared" si="9"/>
        <v>138.19</v>
      </c>
      <c r="CD6" s="22">
        <f t="shared" si="9"/>
        <v>136.22</v>
      </c>
      <c r="CE6" s="22">
        <f t="shared" si="9"/>
        <v>173.86</v>
      </c>
      <c r="CF6" s="22">
        <f t="shared" si="9"/>
        <v>174.97</v>
      </c>
      <c r="CG6" s="22">
        <f t="shared" si="9"/>
        <v>178.59</v>
      </c>
      <c r="CH6" s="22">
        <f t="shared" si="9"/>
        <v>178.92</v>
      </c>
      <c r="CI6" s="22">
        <f t="shared" si="9"/>
        <v>181.3</v>
      </c>
      <c r="CJ6" s="22">
        <f t="shared" si="9"/>
        <v>181.71</v>
      </c>
      <c r="CK6" s="21" t="str">
        <f>IF(CK7="","",IF(CK7="-","【-】","【"&amp;SUBSTITUTE(TEXT(CK7,"#,##0.00"),"-","△")&amp;"】"))</f>
        <v>【167.74】</v>
      </c>
      <c r="CL6" s="22">
        <f>IF(CL7="",NA(),CL7)</f>
        <v>60.06</v>
      </c>
      <c r="CM6" s="22">
        <f t="shared" ref="CM6:CU6" si="10">IF(CM7="",NA(),CM7)</f>
        <v>73.63</v>
      </c>
      <c r="CN6" s="22">
        <f t="shared" si="10"/>
        <v>74.099999999999994</v>
      </c>
      <c r="CO6" s="22">
        <f t="shared" si="10"/>
        <v>80.7</v>
      </c>
      <c r="CP6" s="22">
        <f t="shared" si="10"/>
        <v>59.17</v>
      </c>
      <c r="CQ6" s="22">
        <f t="shared" si="10"/>
        <v>55.63</v>
      </c>
      <c r="CR6" s="22">
        <f t="shared" si="10"/>
        <v>55.03</v>
      </c>
      <c r="CS6" s="22">
        <f t="shared" si="10"/>
        <v>55.14</v>
      </c>
      <c r="CT6" s="22">
        <f t="shared" si="10"/>
        <v>55.89</v>
      </c>
      <c r="CU6" s="22">
        <f t="shared" si="10"/>
        <v>55.72</v>
      </c>
      <c r="CV6" s="21" t="str">
        <f>IF(CV7="","",IF(CV7="-","【-】","【"&amp;SUBSTITUTE(TEXT(CV7,"#,##0.00"),"-","△")&amp;"】"))</f>
        <v>【60.29】</v>
      </c>
      <c r="CW6" s="22">
        <f>IF(CW7="",NA(),CW7)</f>
        <v>96.03</v>
      </c>
      <c r="CX6" s="22">
        <f t="shared" ref="CX6:DF6" si="11">IF(CX7="",NA(),CX7)</f>
        <v>95.28</v>
      </c>
      <c r="CY6" s="22">
        <f t="shared" si="11"/>
        <v>95.12</v>
      </c>
      <c r="CZ6" s="22">
        <f t="shared" si="11"/>
        <v>88.97</v>
      </c>
      <c r="DA6" s="22">
        <f t="shared" si="11"/>
        <v>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47.86</v>
      </c>
      <c r="DI6" s="22">
        <f t="shared" ref="DI6:DQ6" si="12">IF(DI7="",NA(),DI7)</f>
        <v>49.35</v>
      </c>
      <c r="DJ6" s="22">
        <f t="shared" si="12"/>
        <v>51.33</v>
      </c>
      <c r="DK6" s="22">
        <f t="shared" si="12"/>
        <v>52.77</v>
      </c>
      <c r="DL6" s="22">
        <f t="shared" si="12"/>
        <v>53.02</v>
      </c>
      <c r="DM6" s="22">
        <f t="shared" si="12"/>
        <v>48.05</v>
      </c>
      <c r="DN6" s="22">
        <f t="shared" si="12"/>
        <v>48.87</v>
      </c>
      <c r="DO6" s="22">
        <f t="shared" si="12"/>
        <v>49.92</v>
      </c>
      <c r="DP6" s="22">
        <f t="shared" si="12"/>
        <v>50.63</v>
      </c>
      <c r="DQ6" s="22">
        <f t="shared" si="12"/>
        <v>51.29</v>
      </c>
      <c r="DR6" s="21" t="str">
        <f>IF(DR7="","",IF(DR7="-","【-】","【"&amp;SUBSTITUTE(TEXT(DR7,"#,##0.00"),"-","△")&amp;"】"))</f>
        <v>【50.88】</v>
      </c>
      <c r="DS6" s="22">
        <f>IF(DS7="",NA(),DS7)</f>
        <v>2.08</v>
      </c>
      <c r="DT6" s="22">
        <f t="shared" ref="DT6:EB6" si="13">IF(DT7="",NA(),DT7)</f>
        <v>3.85</v>
      </c>
      <c r="DU6" s="22">
        <f t="shared" si="13"/>
        <v>4.5</v>
      </c>
      <c r="DV6" s="22">
        <f t="shared" si="13"/>
        <v>5.8</v>
      </c>
      <c r="DW6" s="22">
        <f t="shared" si="13"/>
        <v>5.71</v>
      </c>
      <c r="DX6" s="22">
        <f t="shared" si="13"/>
        <v>13.39</v>
      </c>
      <c r="DY6" s="22">
        <f t="shared" si="13"/>
        <v>14.85</v>
      </c>
      <c r="DZ6" s="22">
        <f t="shared" si="13"/>
        <v>16.88</v>
      </c>
      <c r="EA6" s="22">
        <f t="shared" si="13"/>
        <v>18.28</v>
      </c>
      <c r="EB6" s="22">
        <f t="shared" si="13"/>
        <v>19.61</v>
      </c>
      <c r="EC6" s="21" t="str">
        <f>IF(EC7="","",IF(EC7="-","【-】","【"&amp;SUBSTITUTE(TEXT(EC7,"#,##0.00"),"-","△")&amp;"】"))</f>
        <v>【22.30】</v>
      </c>
      <c r="ED6" s="22">
        <f>IF(ED7="",NA(),ED7)</f>
        <v>0.28999999999999998</v>
      </c>
      <c r="EE6" s="22">
        <f t="shared" ref="EE6:EM6" si="14">IF(EE7="",NA(),EE7)</f>
        <v>0.28000000000000003</v>
      </c>
      <c r="EF6" s="21">
        <f t="shared" si="14"/>
        <v>0</v>
      </c>
      <c r="EG6" s="22">
        <f t="shared" si="14"/>
        <v>0.78</v>
      </c>
      <c r="EH6" s="22">
        <f t="shared" si="14"/>
        <v>0.95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473260</v>
      </c>
      <c r="D7" s="24">
        <v>46</v>
      </c>
      <c r="E7" s="24">
        <v>1</v>
      </c>
      <c r="F7" s="24">
        <v>0</v>
      </c>
      <c r="G7" s="24">
        <v>1</v>
      </c>
      <c r="H7" s="24" t="s">
        <v>93</v>
      </c>
      <c r="I7" s="24" t="s">
        <v>94</v>
      </c>
      <c r="J7" s="24" t="s">
        <v>95</v>
      </c>
      <c r="K7" s="24" t="s">
        <v>96</v>
      </c>
      <c r="L7" s="24" t="s">
        <v>97</v>
      </c>
      <c r="M7" s="24" t="s">
        <v>98</v>
      </c>
      <c r="N7" s="25" t="s">
        <v>99</v>
      </c>
      <c r="O7" s="25">
        <v>92.38</v>
      </c>
      <c r="P7" s="25">
        <v>100</v>
      </c>
      <c r="Q7" s="25">
        <v>2565</v>
      </c>
      <c r="R7" s="25">
        <v>29016</v>
      </c>
      <c r="S7" s="25">
        <v>13.91</v>
      </c>
      <c r="T7" s="25">
        <v>2085.98</v>
      </c>
      <c r="U7" s="25">
        <v>28921</v>
      </c>
      <c r="V7" s="25">
        <v>13.93</v>
      </c>
      <c r="W7" s="25">
        <v>2076.17</v>
      </c>
      <c r="X7" s="25">
        <v>111.47</v>
      </c>
      <c r="Y7" s="25">
        <v>106.63</v>
      </c>
      <c r="Z7" s="25">
        <v>110.41</v>
      </c>
      <c r="AA7" s="25">
        <v>107.95</v>
      </c>
      <c r="AB7" s="25">
        <v>109.16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1636.7</v>
      </c>
      <c r="AU7" s="25">
        <v>1445.26</v>
      </c>
      <c r="AV7" s="25">
        <v>1757.18</v>
      </c>
      <c r="AW7" s="25">
        <v>1477.67</v>
      </c>
      <c r="AX7" s="25">
        <v>1358.75</v>
      </c>
      <c r="AY7" s="25">
        <v>359.47</v>
      </c>
      <c r="AZ7" s="25">
        <v>369.69</v>
      </c>
      <c r="BA7" s="25">
        <v>379.08</v>
      </c>
      <c r="BB7" s="25">
        <v>367.55</v>
      </c>
      <c r="BC7" s="25">
        <v>378.56</v>
      </c>
      <c r="BD7" s="25">
        <v>261.51</v>
      </c>
      <c r="BE7" s="25">
        <v>69.62</v>
      </c>
      <c r="BF7" s="25">
        <v>63.2</v>
      </c>
      <c r="BG7" s="25">
        <v>56.55</v>
      </c>
      <c r="BH7" s="25">
        <v>58.65</v>
      </c>
      <c r="BI7" s="25">
        <v>50.01</v>
      </c>
      <c r="BJ7" s="25">
        <v>401.79</v>
      </c>
      <c r="BK7" s="25">
        <v>402.99</v>
      </c>
      <c r="BL7" s="25">
        <v>398.98</v>
      </c>
      <c r="BM7" s="25">
        <v>418.68</v>
      </c>
      <c r="BN7" s="25">
        <v>395.68</v>
      </c>
      <c r="BO7" s="25">
        <v>265.16000000000003</v>
      </c>
      <c r="BP7" s="25">
        <v>92.26</v>
      </c>
      <c r="BQ7" s="25">
        <v>88.54</v>
      </c>
      <c r="BR7" s="25">
        <v>92.82</v>
      </c>
      <c r="BS7" s="25">
        <v>80.77</v>
      </c>
      <c r="BT7" s="25">
        <v>85.4</v>
      </c>
      <c r="BU7" s="25">
        <v>100.12</v>
      </c>
      <c r="BV7" s="25">
        <v>98.66</v>
      </c>
      <c r="BW7" s="25">
        <v>98.64</v>
      </c>
      <c r="BX7" s="25">
        <v>94.78</v>
      </c>
      <c r="BY7" s="25">
        <v>97.59</v>
      </c>
      <c r="BZ7" s="25">
        <v>102.35</v>
      </c>
      <c r="CA7" s="25">
        <v>166.05</v>
      </c>
      <c r="CB7" s="25">
        <v>142.93</v>
      </c>
      <c r="CC7" s="25">
        <v>138.19</v>
      </c>
      <c r="CD7" s="25">
        <v>136.22</v>
      </c>
      <c r="CE7" s="25">
        <v>173.86</v>
      </c>
      <c r="CF7" s="25">
        <v>174.97</v>
      </c>
      <c r="CG7" s="25">
        <v>178.59</v>
      </c>
      <c r="CH7" s="25">
        <v>178.92</v>
      </c>
      <c r="CI7" s="25">
        <v>181.3</v>
      </c>
      <c r="CJ7" s="25">
        <v>181.71</v>
      </c>
      <c r="CK7" s="25">
        <v>167.74</v>
      </c>
      <c r="CL7" s="25">
        <v>60.06</v>
      </c>
      <c r="CM7" s="25">
        <v>73.63</v>
      </c>
      <c r="CN7" s="25">
        <v>74.099999999999994</v>
      </c>
      <c r="CO7" s="25">
        <v>80.7</v>
      </c>
      <c r="CP7" s="25">
        <v>59.17</v>
      </c>
      <c r="CQ7" s="25">
        <v>55.63</v>
      </c>
      <c r="CR7" s="25">
        <v>55.03</v>
      </c>
      <c r="CS7" s="25">
        <v>55.14</v>
      </c>
      <c r="CT7" s="25">
        <v>55.89</v>
      </c>
      <c r="CU7" s="25">
        <v>55.72</v>
      </c>
      <c r="CV7" s="25">
        <v>60.29</v>
      </c>
      <c r="CW7" s="25">
        <v>96.03</v>
      </c>
      <c r="CX7" s="25">
        <v>95.28</v>
      </c>
      <c r="CY7" s="25">
        <v>95.12</v>
      </c>
      <c r="CZ7" s="25">
        <v>88.97</v>
      </c>
      <c r="DA7" s="25">
        <v>94</v>
      </c>
      <c r="DB7" s="25">
        <v>82.04</v>
      </c>
      <c r="DC7" s="25">
        <v>81.900000000000006</v>
      </c>
      <c r="DD7" s="25">
        <v>81.39</v>
      </c>
      <c r="DE7" s="25">
        <v>81.27</v>
      </c>
      <c r="DF7" s="25">
        <v>81.260000000000005</v>
      </c>
      <c r="DG7" s="25">
        <v>90.12</v>
      </c>
      <c r="DH7" s="25">
        <v>47.86</v>
      </c>
      <c r="DI7" s="25">
        <v>49.35</v>
      </c>
      <c r="DJ7" s="25">
        <v>51.33</v>
      </c>
      <c r="DK7" s="25">
        <v>52.77</v>
      </c>
      <c r="DL7" s="25">
        <v>53.02</v>
      </c>
      <c r="DM7" s="25">
        <v>48.05</v>
      </c>
      <c r="DN7" s="25">
        <v>48.87</v>
      </c>
      <c r="DO7" s="25">
        <v>49.92</v>
      </c>
      <c r="DP7" s="25">
        <v>50.63</v>
      </c>
      <c r="DQ7" s="25">
        <v>51.29</v>
      </c>
      <c r="DR7" s="25">
        <v>50.88</v>
      </c>
      <c r="DS7" s="25">
        <v>2.08</v>
      </c>
      <c r="DT7" s="25">
        <v>3.85</v>
      </c>
      <c r="DU7" s="25">
        <v>4.5</v>
      </c>
      <c r="DV7" s="25">
        <v>5.8</v>
      </c>
      <c r="DW7" s="25">
        <v>5.71</v>
      </c>
      <c r="DX7" s="25">
        <v>13.39</v>
      </c>
      <c r="DY7" s="25">
        <v>14.85</v>
      </c>
      <c r="DZ7" s="25">
        <v>16.88</v>
      </c>
      <c r="EA7" s="25">
        <v>18.28</v>
      </c>
      <c r="EB7" s="25">
        <v>19.61</v>
      </c>
      <c r="EC7" s="25">
        <v>22.3</v>
      </c>
      <c r="ED7" s="25">
        <v>0.28999999999999998</v>
      </c>
      <c r="EE7" s="25">
        <v>0.28000000000000003</v>
      </c>
      <c r="EF7" s="25">
        <v>0</v>
      </c>
      <c r="EG7" s="25">
        <v>0.78</v>
      </c>
      <c r="EH7" s="25">
        <v>0.95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あゆみ</cp:lastModifiedBy>
  <cp:lastPrinted>2023-01-17T02:59:59Z</cp:lastPrinted>
  <dcterms:created xsi:type="dcterms:W3CDTF">2022-12-01T01:07:36Z</dcterms:created>
  <dcterms:modified xsi:type="dcterms:W3CDTF">2023-01-17T04:35:05Z</dcterms:modified>
  <cp:category/>
</cp:coreProperties>
</file>