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kfl001.motobu.local\本部町職員共有\公営企業課\施設班\上下水道課やふそ\○県市町村課関係\令和4年度　市町村課\230120【ご依頼：120〆】公営企業に係る経営比較分析表（令和３年度決算）の分析等について（１通目）\"/>
    </mc:Choice>
  </mc:AlternateContent>
  <workbookProtection workbookAlgorithmName="SHA-512" workbookHashValue="68QXghLHk/fnpE4G0TVqYtXF/hO9N2G6uU3SxgtYjHKruRxh+zurwiZH6w9dVkgayzH3++nDHtjQ7LHK4+zbvw==" workbookSaltValue="mZ+U5TMs7eNQAKlsbnfX8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<sst xmlns="http://schemas.openxmlformats.org/spreadsheetml/2006/main" count="236" uniqueCount="119">
  <si>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</si>
  <si>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</si>
  <si>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</si>
  <si>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</si>
  <si>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</si>
  <si>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</si>
  <si>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</si>
  <si>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</si>
  <si>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</si>
  <si>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</si>
  <si>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</si>
  <si>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</si>
  <si>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</si>
  <si>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</si>
  <si>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</si>
  <si>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</si>
  <si>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</si>
  <si>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</si>
  <si>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</si>
  <si>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</si>
  <si>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</si>
  <si>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</si>
  <si>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</si>
  <si>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</si>
  <si>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</si>
  <si>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</si>
  <si>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</si>
  <si>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</si>
  <si>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</si>
  <si>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</si>
  <si>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</si>
  <si>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</si>
  <si>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</si>
  <si>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</si>
  <si>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</si>
  <si>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</si>
  <si>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</si>
  <si>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</si>
  <si>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</si>
  <si>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</si>
  <si>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</si>
  <si>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</si>
  <si>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</si>
  <si>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</si>
  <si>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</si>
  <si>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</si>
  <si>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</si>
  <si>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</si>
  <si>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</si>
  <si>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</si>
  <si>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</si>
  <si>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</si>
  <si>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</si>
  <si>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</si>
  <si>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</si>
  <si>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</si>
  <si>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</si>
  <si>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</si>
  <si>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</si>
  <si>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</si>
  <si>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</si>
  <si>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</si>
  <si>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</si>
  <si>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</si>
  <si>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</si>
  <si>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</si>
  <si>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</si>
  <si>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</si>
  <si>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</si>
  <si>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</si>
  <si>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</si>
  <si>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</si>
  <si>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</si>
  <si>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</si>
  <si>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</si>
  <si>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</si>
  <si>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</si>
  <si>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</si>
  <si>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</si>
  <si>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</si>
  <si>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</si>
  <si>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</si>
  <si>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</si>
  <si>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</si>
  <si>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</si>
  <si>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</si>
  <si>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</si>
  <si>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</si>
  <si>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</si>
  <si>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</si>
  <si>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</si>
  <si>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</si>
  <si>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</si>
  <si>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</si>
  <si>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</si>
  <si>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</si>
  <si>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</si>
  <si>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本部町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</si>
  <si>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</si>
  <si>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</si>
  <si>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</si>
  <si>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</si>
  <si>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</si>
  <si>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</si>
  <si>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</si>
  <si>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</si>
  <si>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</si>
  <si>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</si>
  <si>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</si>
  <si>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</si>
  <si>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</si>
  <si>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</si>
  <si>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</si>
  <si>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</si>
  <si>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</si>
  <si>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</si>
  <si>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年度も前年度同様、新型コロナウイルスの影響に伴い観光客数が減少し、主要消費施設である観光施設や宿泊施設での使用料収入が減少した。また、前年度が資金不足となったため、今年度に前年度繰上充当金を支出したため収益的収支が前年度より大幅に増加した。地方債残高が減少したため、企業債残高対事業規模比率は、前年度より減少した。経費回収率及び施設利用率は増加、汚水処理原価は減少した。水洗化率は前年度と同等である。
　今後は新たな整備を厳選し、施設の改築更新を主にしていきたい。一方、依然として高い施設利用率であることから、処理施設の増強も見極めていきたい。</t>
    <rPh sb="1" eb="4">
      <t>コンネンド</t>
    </rPh>
    <rPh sb="5" eb="8">
      <t>ゼンネンド</t>
    </rPh>
    <rPh sb="8" eb="10">
      <t>ドウヨウ</t>
    </rPh>
    <rPh sb="58" eb="60">
      <t>シュウニュウ</t>
    </rPh>
    <rPh sb="69" eb="72">
      <t>ゼンネンド</t>
    </rPh>
    <rPh sb="73" eb="75">
      <t>シキン</t>
    </rPh>
    <rPh sb="75" eb="77">
      <t>フソク</t>
    </rPh>
    <rPh sb="84" eb="87">
      <t>コンネンド</t>
    </rPh>
    <rPh sb="88" eb="91">
      <t>ゼンネンド</t>
    </rPh>
    <rPh sb="91" eb="92">
      <t>ク</t>
    </rPh>
    <rPh sb="92" eb="93">
      <t>ア</t>
    </rPh>
    <rPh sb="93" eb="95">
      <t>ジュウトウ</t>
    </rPh>
    <rPh sb="95" eb="96">
      <t>キン</t>
    </rPh>
    <rPh sb="97" eb="99">
      <t>シシュツ</t>
    </rPh>
    <rPh sb="103" eb="105">
      <t>シュウエキ</t>
    </rPh>
    <rPh sb="105" eb="106">
      <t>テキ</t>
    </rPh>
    <rPh sb="106" eb="108">
      <t>シュウシ</t>
    </rPh>
    <rPh sb="109" eb="112">
      <t>ゼンネンド</t>
    </rPh>
    <rPh sb="114" eb="116">
      <t>オオハバ</t>
    </rPh>
    <rPh sb="117" eb="119">
      <t>ゾウカ</t>
    </rPh>
    <rPh sb="122" eb="125">
      <t>チホウサイ</t>
    </rPh>
    <rPh sb="125" eb="127">
      <t>ザンダカ</t>
    </rPh>
    <rPh sb="128" eb="130">
      <t>ゲンショウ</t>
    </rPh>
    <rPh sb="135" eb="137">
      <t>キギョウ</t>
    </rPh>
    <rPh sb="137" eb="138">
      <t>サイ</t>
    </rPh>
    <rPh sb="138" eb="140">
      <t>ザンダカ</t>
    </rPh>
    <rPh sb="140" eb="141">
      <t>タイ</t>
    </rPh>
    <rPh sb="141" eb="143">
      <t>ジギョウ</t>
    </rPh>
    <rPh sb="143" eb="145">
      <t>キボ</t>
    </rPh>
    <rPh sb="145" eb="147">
      <t>ヒリツ</t>
    </rPh>
    <rPh sb="149" eb="152">
      <t>ゼンネンド</t>
    </rPh>
    <rPh sb="154" eb="156">
      <t>ゲンショウ</t>
    </rPh>
    <rPh sb="159" eb="161">
      <t>ケイヒ</t>
    </rPh>
    <rPh sb="161" eb="163">
      <t>カイシュウ</t>
    </rPh>
    <rPh sb="163" eb="164">
      <t>リツ</t>
    </rPh>
    <rPh sb="164" eb="165">
      <t>オヨ</t>
    </rPh>
    <rPh sb="166" eb="168">
      <t>シセツ</t>
    </rPh>
    <rPh sb="168" eb="171">
      <t>リヨウリツ</t>
    </rPh>
    <rPh sb="172" eb="174">
      <t>ゾウカ</t>
    </rPh>
    <rPh sb="175" eb="177">
      <t>オスイ</t>
    </rPh>
    <rPh sb="177" eb="179">
      <t>ショリ</t>
    </rPh>
    <rPh sb="179" eb="181">
      <t>ゲンカ</t>
    </rPh>
    <rPh sb="182" eb="184">
      <t>ゲンショウ</t>
    </rPh>
    <rPh sb="187" eb="190">
      <t>スイセンカ</t>
    </rPh>
    <rPh sb="190" eb="191">
      <t>リツ</t>
    </rPh>
    <rPh sb="192" eb="195">
      <t>ゼンネンド</t>
    </rPh>
    <rPh sb="196" eb="198">
      <t>ドウトウ</t>
    </rPh>
    <phoneticPr fontId="4"/>
  </si>
  <si>
    <t>　補助金削減の影響を受け、管渠改善率を大きく低下したままである。
　今後も、平成２５年度に策定した本部町公共下水道長寿命化計画に基づき、継続して改築を進めたい。</t>
    <phoneticPr fontId="4"/>
  </si>
  <si>
    <t>　一般会計繰入と企業債残高が多いため、現在、コロナ禍に加えて物価高騰などの社会状況下で町民生活を鑑みると料金改定について議会、町民に理解を得られる事は現時点で非常に困難である。施設の改築更新や管渠の改築更新は、ストックマネジメント計画を基に、長期的なスパンで更新費用を算出したうえで、安定経営のあるべき姿を検討していきたい。</t>
    <rPh sb="19" eb="21">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</si>
</sst>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0.38</c:v>
                </c:pt>
                <c:pt idx="1">
                  <c:v>0.86</c:v>
                </c:pt>
                <c:pt idx="2">
                  <c:v>0.3</c:v>
                </c:pt>
                <c:pt idx="3" formatCode="#,##0.00;&quot;△&quot;#,##0.00">
                  <c:v>0</c:v>
                </c:pt>
                <c:pt idx="4" formatCode="#,##0.00;&quot;△&quot;#,##0.00">
                  <c:v>0</c:v>
                </c:pt>
              </c:numCache>
            </c:numRef>
          </c:val>
          <c:extLst>
            <c:ext xmlns:c16="http://schemas.microsoft.com/office/drawing/2014/chart" uri="{C3380CC4-5D6E-409C-BE32-E72D297353CC}">
              <c16:uniqueId val="{00000000-DDA3-4369-BE46-51B07136E02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c:v>
                </c:pt>
                <c:pt idx="3">
                  <c:v>0.09</c:v>
                </c:pt>
                <c:pt idx="4">
                  <c:v>0.1</c:v>
                </c:pt>
              </c:numCache>
            </c:numRef>
          </c:val>
          <c:smooth val="0"/>
          <c:extLst>
            <c:ext xmlns:c16="http://schemas.microsoft.com/office/drawing/2014/chart" uri="{C3380CC4-5D6E-409C-BE32-E72D297353CC}">
              <c16:uniqueId val="{00000001-DDA3-4369-BE46-51B07136E02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84.6</c:v>
                </c:pt>
                <c:pt idx="1">
                  <c:v>84.77</c:v>
                </c:pt>
                <c:pt idx="2">
                  <c:v>83.69</c:v>
                </c:pt>
                <c:pt idx="3">
                  <c:v>75.13</c:v>
                </c:pt>
                <c:pt idx="4">
                  <c:v>78.02</c:v>
                </c:pt>
              </c:numCache>
            </c:numRef>
          </c:val>
          <c:extLst>
            <c:ext xmlns:c16="http://schemas.microsoft.com/office/drawing/2014/chart" uri="{C3380CC4-5D6E-409C-BE32-E72D297353CC}">
              <c16:uniqueId val="{00000000-0537-44FB-9EA7-D59AE0CC9C1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54.05</c:v>
                </c:pt>
                <c:pt idx="1">
                  <c:v>57.54</c:v>
                </c:pt>
                <c:pt idx="2">
                  <c:v>55.55</c:v>
                </c:pt>
                <c:pt idx="3">
                  <c:v>55.84</c:v>
                </c:pt>
                <c:pt idx="4">
                  <c:v>55.78</c:v>
                </c:pt>
              </c:numCache>
            </c:numRef>
          </c:val>
          <c:smooth val="0"/>
          <c:extLst>
            <c:ext xmlns:c16="http://schemas.microsoft.com/office/drawing/2014/chart" uri="{C3380CC4-5D6E-409C-BE32-E72D297353CC}">
              <c16:uniqueId val="{00000001-0537-44FB-9EA7-D59AE0CC9C1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82.04</c:v>
                </c:pt>
                <c:pt idx="1">
                  <c:v>84.13</c:v>
                </c:pt>
                <c:pt idx="2">
                  <c:v>84.41</c:v>
                </c:pt>
                <c:pt idx="3">
                  <c:v>84.66</c:v>
                </c:pt>
                <c:pt idx="4">
                  <c:v>84.9</c:v>
                </c:pt>
              </c:numCache>
            </c:numRef>
          </c:val>
          <c:extLst>
            <c:ext xmlns:c16="http://schemas.microsoft.com/office/drawing/2014/chart" uri="{C3380CC4-5D6E-409C-BE32-E72D297353CC}">
              <c16:uniqueId val="{00000000-80B2-454C-B36D-EF421EF4351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92.88</c:v>
                </c:pt>
                <c:pt idx="1">
                  <c:v>92.87</c:v>
                </c:pt>
                <c:pt idx="2">
                  <c:v>91.64</c:v>
                </c:pt>
                <c:pt idx="3">
                  <c:v>92.34</c:v>
                </c:pt>
                <c:pt idx="4">
                  <c:v>91.78</c:v>
                </c:pt>
              </c:numCache>
            </c:numRef>
          </c:val>
          <c:smooth val="0"/>
          <c:extLst>
            <c:ext xmlns:c16="http://schemas.microsoft.com/office/drawing/2014/chart" uri="{C3380CC4-5D6E-409C-BE32-E72D297353CC}">
              <c16:uniqueId val="{00000001-80B2-454C-B36D-EF421EF4351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98.68</c:v>
                </c:pt>
                <c:pt idx="1">
                  <c:v>96.65</c:v>
                </c:pt>
                <c:pt idx="2">
                  <c:v>102.29</c:v>
                </c:pt>
                <c:pt idx="3">
                  <c:v>88.68</c:v>
                </c:pt>
                <c:pt idx="4">
                  <c:v>116.16</c:v>
                </c:pt>
              </c:numCache>
            </c:numRef>
          </c:val>
          <c:extLst>
            <c:ext xmlns:c16="http://schemas.microsoft.com/office/drawing/2014/chart" uri="{C3380CC4-5D6E-409C-BE32-E72D297353CC}">
              <c16:uniqueId val="{00000000-5DC3-4CF9-8731-7257629C4B3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C3-4CF9-8731-7257629C4B3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B2-4481-B380-02030A6637B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B2-4481-B380-02030A6637B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6C-45F8-9CF2-16F6A3563A6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6C-45F8-9CF2-16F6A3563A6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01-4B1E-AD97-855C5464FC8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01-4B1E-AD97-855C5464FC8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53-4DC2-95AC-A0DABA72B85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53-4DC2-95AC-A0DABA72B85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808.72</c:v>
                </c:pt>
                <c:pt idx="1">
                  <c:v>809.77</c:v>
                </c:pt>
                <c:pt idx="2">
                  <c:v>703.57</c:v>
                </c:pt>
                <c:pt idx="3">
                  <c:v>792.46</c:v>
                </c:pt>
                <c:pt idx="4">
                  <c:v>679.2</c:v>
                </c:pt>
              </c:numCache>
            </c:numRef>
          </c:val>
          <c:extLst>
            <c:ext xmlns:c16="http://schemas.microsoft.com/office/drawing/2014/chart" uri="{C3380CC4-5D6E-409C-BE32-E72D297353CC}">
              <c16:uniqueId val="{00000000-480C-4812-804C-4E224BFCFCA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798.84</c:v>
                </c:pt>
                <c:pt idx="1">
                  <c:v>692.13</c:v>
                </c:pt>
                <c:pt idx="2">
                  <c:v>807.75</c:v>
                </c:pt>
                <c:pt idx="3">
                  <c:v>812.92</c:v>
                </c:pt>
                <c:pt idx="4">
                  <c:v>765.48</c:v>
                </c:pt>
              </c:numCache>
            </c:numRef>
          </c:val>
          <c:smooth val="0"/>
          <c:extLst>
            <c:ext xmlns:c16="http://schemas.microsoft.com/office/drawing/2014/chart" uri="{C3380CC4-5D6E-409C-BE32-E72D297353CC}">
              <c16:uniqueId val="{00000001-480C-4812-804C-4E224BFCFCA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85.98</c:v>
                </c:pt>
                <c:pt idx="1">
                  <c:v>86.14</c:v>
                </c:pt>
                <c:pt idx="2">
                  <c:v>87.06</c:v>
                </c:pt>
                <c:pt idx="3">
                  <c:v>70.2</c:v>
                </c:pt>
                <c:pt idx="4">
                  <c:v>79.739999999999995</c:v>
                </c:pt>
              </c:numCache>
            </c:numRef>
          </c:val>
          <c:extLst>
            <c:ext xmlns:c16="http://schemas.microsoft.com/office/drawing/2014/chart" uri="{C3380CC4-5D6E-409C-BE32-E72D297353CC}">
              <c16:uniqueId val="{00000000-D511-432B-8D61-2E7620488F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86.85</c:v>
                </c:pt>
                <c:pt idx="1">
                  <c:v>88.98</c:v>
                </c:pt>
                <c:pt idx="2">
                  <c:v>86.94</c:v>
                </c:pt>
                <c:pt idx="3">
                  <c:v>85.4</c:v>
                </c:pt>
                <c:pt idx="4">
                  <c:v>87.8</c:v>
                </c:pt>
              </c:numCache>
            </c:numRef>
          </c:val>
          <c:smooth val="0"/>
          <c:extLst>
            <c:ext xmlns:c16="http://schemas.microsoft.com/office/drawing/2014/chart" uri="{C3380CC4-5D6E-409C-BE32-E72D297353CC}">
              <c16:uniqueId val="{00000001-D511-432B-8D61-2E7620488F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171.01</c:v>
                </c:pt>
                <c:pt idx="4">
                  <c:v>150</c:v>
                </c:pt>
              </c:numCache>
            </c:numRef>
          </c:val>
          <c:extLst>
            <c:ext xmlns:c16="http://schemas.microsoft.com/office/drawing/2014/chart" uri="{C3380CC4-5D6E-409C-BE32-E72D297353CC}">
              <c16:uniqueId val="{00000000-66EB-4244-A690-6E0757F687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177.15</c:v>
                </c:pt>
                <c:pt idx="1">
                  <c:v>175.05</c:v>
                </c:pt>
                <c:pt idx="2">
                  <c:v>179.63</c:v>
                </c:pt>
                <c:pt idx="3">
                  <c:v>188.57</c:v>
                </c:pt>
                <c:pt idx="4">
                  <c:v>187.69</c:v>
                </c:pt>
              </c:numCache>
            </c:numRef>
          </c:val>
          <c:smooth val="0"/>
          <c:extLst>
            <c:ext xmlns:c16="http://schemas.microsoft.com/office/drawing/2014/chart" uri="{C3380CC4-5D6E-409C-BE32-E72D297353CC}">
              <c16:uniqueId val="{00000001-66EB-4244-A690-6E0757F687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F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本部町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Cd1</v>
      </c>
      <c r="X8" s="66"/>
      <c r="Y8" s="66"/>
      <c r="Z8" s="66"/>
      <c r="AA8" s="66"/>
      <c r="AB8" s="66"/>
      <c r="AC8" s="66"/>
      <c r="AD8" s="67" t="str">
        <f>データ!$M$6</f>
        <v>非設置</v>
      </c>
      <c r="AE8" s="67"/>
      <c r="AF8" s="67"/>
      <c r="AG8" s="67"/>
      <c r="AH8" s="67"/>
      <c r="AI8" s="67"/>
      <c r="AJ8" s="67"/>
      <c r="AK8" s="3"/>
      <c r="AL8" s="55">
        <f>データ!S6</f>
        <v>13107</v>
      </c>
      <c r="AM8" s="55"/>
      <c r="AN8" s="55"/>
      <c r="AO8" s="55"/>
      <c r="AP8" s="55"/>
      <c r="AQ8" s="55"/>
      <c r="AR8" s="55"/>
      <c r="AS8" s="55"/>
      <c r="AT8" s="54">
        <f>データ!T6</f>
        <v>54.36</v>
      </c>
      <c r="AU8" s="54"/>
      <c r="AV8" s="54"/>
      <c r="AW8" s="54"/>
      <c r="AX8" s="54"/>
      <c r="AY8" s="54"/>
      <c r="AZ8" s="54"/>
      <c r="BA8" s="54"/>
      <c r="BB8" s="54">
        <f>データ!U6</f>
        <v>241.11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64.09</v>
      </c>
      <c r="Q10" s="54"/>
      <c r="R10" s="54"/>
      <c r="S10" s="54"/>
      <c r="T10" s="54"/>
      <c r="U10" s="54"/>
      <c r="V10" s="54"/>
      <c r="W10" s="54">
        <f>データ!Q6</f>
        <v>74.27</v>
      </c>
      <c r="X10" s="54"/>
      <c r="Y10" s="54"/>
      <c r="Z10" s="54"/>
      <c r="AA10" s="54"/>
      <c r="AB10" s="54"/>
      <c r="AC10" s="54"/>
      <c r="AD10" s="55">
        <f>データ!R6</f>
        <v>1474</v>
      </c>
      <c r="AE10" s="55"/>
      <c r="AF10" s="55"/>
      <c r="AG10" s="55"/>
      <c r="AH10" s="55"/>
      <c r="AI10" s="55"/>
      <c r="AJ10" s="55"/>
      <c r="AK10" s="2"/>
      <c r="AL10" s="55">
        <f>データ!V6</f>
        <v>8345</v>
      </c>
      <c r="AM10" s="55"/>
      <c r="AN10" s="55"/>
      <c r="AO10" s="55"/>
      <c r="AP10" s="55"/>
      <c r="AQ10" s="55"/>
      <c r="AR10" s="55"/>
      <c r="AS10" s="55"/>
      <c r="AT10" s="54">
        <f>データ!W6</f>
        <v>4.4400000000000004</v>
      </c>
      <c r="AU10" s="54"/>
      <c r="AV10" s="54"/>
      <c r="AW10" s="54"/>
      <c r="AX10" s="54"/>
      <c r="AY10" s="54"/>
      <c r="AZ10" s="54"/>
      <c r="BA10" s="54"/>
      <c r="BB10" s="54">
        <f>データ!X6</f>
        <v>1879.5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LWFoojHdLqtMba5MXRYC2v2pQvYAiqEm4JkwiGhKQXBggySB2N/n+XO3xxu0LhEx3bIf+5GEYJX+kFqaDFu0ag==" saltValue="ympSCcQoArozh0pPxX8dy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473081</v>
      </c>
      <c r="D6" s="19">
        <f t="shared" si="3"/>
        <v>47</v>
      </c>
      <c r="E6" s="19">
        <f t="shared" si="3"/>
        <v>17</v>
      </c>
      <c r="F6" s="19">
        <f t="shared" si="3"/>
        <v>1</v>
      </c>
      <c r="G6" s="19">
        <f t="shared" si="3"/>
        <v>0</v>
      </c>
      <c r="H6" s="19" t="str">
        <f t="shared" si="3"/>
        <v>沖縄県　本部町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64.09</v>
      </c>
      <c r="Q6" s="20">
        <f t="shared" si="3"/>
        <v>74.27</v>
      </c>
      <c r="R6" s="20">
        <f t="shared" si="3"/>
        <v>1474</v>
      </c>
      <c r="S6" s="20">
        <f t="shared" si="3"/>
        <v>13107</v>
      </c>
      <c r="T6" s="20">
        <f t="shared" si="3"/>
        <v>54.36</v>
      </c>
      <c r="U6" s="20">
        <f t="shared" si="3"/>
        <v>241.11</v>
      </c>
      <c r="V6" s="20">
        <f t="shared" si="3"/>
        <v>8345</v>
      </c>
      <c r="W6" s="20">
        <f t="shared" si="3"/>
        <v>4.4400000000000004</v>
      </c>
      <c r="X6" s="20">
        <f t="shared" si="3"/>
        <v>1879.5</v>
      </c>
      <c r="Y6" s="21">
        <f>IF(Y7="",NA(),Y7)</f>
        <v>98.68</v>
      </c>
      <c r="Z6" s="21">
        <f t="shared" ref="Z6:AH6" si="4">IF(Z7="",NA(),Z7)</f>
        <v>96.65</v>
      </c>
      <c r="AA6" s="21">
        <f t="shared" si="4"/>
        <v>102.29</v>
      </c>
      <c r="AB6" s="21">
        <f t="shared" si="4"/>
        <v>88.68</v>
      </c>
      <c r="AC6" s="21">
        <f t="shared" si="4"/>
        <v>116.16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808.72</v>
      </c>
      <c r="BG6" s="21">
        <f t="shared" ref="BG6:BO6" si="7">IF(BG7="",NA(),BG7)</f>
        <v>809.77</v>
      </c>
      <c r="BH6" s="21">
        <f t="shared" si="7"/>
        <v>703.57</v>
      </c>
      <c r="BI6" s="21">
        <f t="shared" si="7"/>
        <v>792.46</v>
      </c>
      <c r="BJ6" s="21">
        <f t="shared" si="7"/>
        <v>679.2</v>
      </c>
      <c r="BK6" s="21">
        <f t="shared" si="7"/>
        <v>798.84</v>
      </c>
      <c r="BL6" s="21">
        <f t="shared" si="7"/>
        <v>692.13</v>
      </c>
      <c r="BM6" s="21">
        <f t="shared" si="7"/>
        <v>807.75</v>
      </c>
      <c r="BN6" s="21">
        <f t="shared" si="7"/>
        <v>812.92</v>
      </c>
      <c r="BO6" s="21">
        <f t="shared" si="7"/>
        <v>765.48</v>
      </c>
      <c r="BP6" s="20" t="str">
        <f>IF(BP7="","",IF(BP7="-","【-】","【"&amp;SUBSTITUTE(TEXT(BP7,"#,##0.00"),"-","△")&amp;"】"))</f>
        <v>【669.11】</v>
      </c>
      <c r="BQ6" s="21">
        <f>IF(BQ7="",NA(),BQ7)</f>
        <v>85.98</v>
      </c>
      <c r="BR6" s="21">
        <f t="shared" ref="BR6:BZ6" si="8">IF(BR7="",NA(),BR7)</f>
        <v>86.14</v>
      </c>
      <c r="BS6" s="21">
        <f t="shared" si="8"/>
        <v>87.06</v>
      </c>
      <c r="BT6" s="21">
        <f t="shared" si="8"/>
        <v>70.2</v>
      </c>
      <c r="BU6" s="21">
        <f t="shared" si="8"/>
        <v>79.739999999999995</v>
      </c>
      <c r="BV6" s="21">
        <f t="shared" si="8"/>
        <v>86.85</v>
      </c>
      <c r="BW6" s="21">
        <f t="shared" si="8"/>
        <v>88.98</v>
      </c>
      <c r="BX6" s="21">
        <f t="shared" si="8"/>
        <v>86.94</v>
      </c>
      <c r="BY6" s="21">
        <f t="shared" si="8"/>
        <v>85.4</v>
      </c>
      <c r="BZ6" s="21">
        <f t="shared" si="8"/>
        <v>87.8</v>
      </c>
      <c r="CA6" s="20" t="str">
        <f>IF(CA7="","",IF(CA7="-","【-】","【"&amp;SUBSTITUTE(TEXT(CA7,"#,##0.00"),"-","△")&amp;"】"))</f>
        <v>【99.73】</v>
      </c>
      <c r="CB6" s="21">
        <f>IF(CB7="",NA(),CB7)</f>
        <v>150</v>
      </c>
      <c r="CC6" s="21">
        <f t="shared" ref="CC6:CK6" si="9">IF(CC7="",NA(),CC7)</f>
        <v>150</v>
      </c>
      <c r="CD6" s="21">
        <f t="shared" si="9"/>
        <v>150</v>
      </c>
      <c r="CE6" s="21">
        <f t="shared" si="9"/>
        <v>171.01</v>
      </c>
      <c r="CF6" s="21">
        <f t="shared" si="9"/>
        <v>150</v>
      </c>
      <c r="CG6" s="21">
        <f t="shared" si="9"/>
        <v>177.15</v>
      </c>
      <c r="CH6" s="21">
        <f t="shared" si="9"/>
        <v>175.05</v>
      </c>
      <c r="CI6" s="21">
        <f t="shared" si="9"/>
        <v>179.63</v>
      </c>
      <c r="CJ6" s="21">
        <f t="shared" si="9"/>
        <v>188.57</v>
      </c>
      <c r="CK6" s="21">
        <f t="shared" si="9"/>
        <v>187.69</v>
      </c>
      <c r="CL6" s="20" t="str">
        <f>IF(CL7="","",IF(CL7="-","【-】","【"&amp;SUBSTITUTE(TEXT(CL7,"#,##0.00"),"-","△")&amp;"】"))</f>
        <v>【134.98】</v>
      </c>
      <c r="CM6" s="21">
        <f>IF(CM7="",NA(),CM7)</f>
        <v>84.6</v>
      </c>
      <c r="CN6" s="21">
        <f t="shared" ref="CN6:CV6" si="10">IF(CN7="",NA(),CN7)</f>
        <v>84.77</v>
      </c>
      <c r="CO6" s="21">
        <f t="shared" si="10"/>
        <v>83.69</v>
      </c>
      <c r="CP6" s="21">
        <f t="shared" si="10"/>
        <v>75.13</v>
      </c>
      <c r="CQ6" s="21">
        <f t="shared" si="10"/>
        <v>78.02</v>
      </c>
      <c r="CR6" s="21">
        <f t="shared" si="10"/>
        <v>54.05</v>
      </c>
      <c r="CS6" s="21">
        <f t="shared" si="10"/>
        <v>57.54</v>
      </c>
      <c r="CT6" s="21">
        <f t="shared" si="10"/>
        <v>55.55</v>
      </c>
      <c r="CU6" s="21">
        <f t="shared" si="10"/>
        <v>55.84</v>
      </c>
      <c r="CV6" s="21">
        <f t="shared" si="10"/>
        <v>55.78</v>
      </c>
      <c r="CW6" s="20" t="str">
        <f>IF(CW7="","",IF(CW7="-","【-】","【"&amp;SUBSTITUTE(TEXT(CW7,"#,##0.00"),"-","△")&amp;"】"))</f>
        <v>【59.99】</v>
      </c>
      <c r="CX6" s="21">
        <f>IF(CX7="",NA(),CX7)</f>
        <v>82.04</v>
      </c>
      <c r="CY6" s="21">
        <f t="shared" ref="CY6:DG6" si="11">IF(CY7="",NA(),CY7)</f>
        <v>84.13</v>
      </c>
      <c r="CZ6" s="21">
        <f t="shared" si="11"/>
        <v>84.41</v>
      </c>
      <c r="DA6" s="21">
        <f t="shared" si="11"/>
        <v>84.66</v>
      </c>
      <c r="DB6" s="21">
        <f t="shared" si="11"/>
        <v>84.9</v>
      </c>
      <c r="DC6" s="21">
        <f t="shared" si="11"/>
        <v>92.88</v>
      </c>
      <c r="DD6" s="21">
        <f t="shared" si="11"/>
        <v>92.87</v>
      </c>
      <c r="DE6" s="21">
        <f t="shared" si="11"/>
        <v>91.64</v>
      </c>
      <c r="DF6" s="21">
        <f t="shared" si="11"/>
        <v>92.34</v>
      </c>
      <c r="DG6" s="21">
        <f t="shared" si="11"/>
        <v>91.78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0.38</v>
      </c>
      <c r="EF6" s="21">
        <f t="shared" ref="EF6:EN6" si="14">IF(EF7="",NA(),EF7)</f>
        <v>0.86</v>
      </c>
      <c r="EG6" s="21">
        <f t="shared" si="14"/>
        <v>0.3</v>
      </c>
      <c r="EH6" s="20">
        <f t="shared" si="14"/>
        <v>0</v>
      </c>
      <c r="EI6" s="20">
        <f t="shared" si="14"/>
        <v>0</v>
      </c>
      <c r="EJ6" s="21">
        <f t="shared" si="14"/>
        <v>0.15</v>
      </c>
      <c r="EK6" s="21">
        <f t="shared" si="14"/>
        <v>0.16</v>
      </c>
      <c r="EL6" s="21">
        <f t="shared" si="14"/>
        <v>0.1</v>
      </c>
      <c r="EM6" s="21">
        <f t="shared" si="14"/>
        <v>0.09</v>
      </c>
      <c r="EN6" s="21">
        <f t="shared" si="14"/>
        <v>0.1</v>
      </c>
      <c r="EO6" s="20" t="str">
        <f>IF(EO7="","",IF(EO7="-","【-】","【"&amp;SUBSTITUTE(TEXT(EO7,"#,##0.00"),"-","△")&amp;"】"))</f>
        <v>【0.24】</v>
      </c>
    </row>
    <row r="7" spans="1:145" s="22" customFormat="1" x14ac:dyDescent="0.15">
      <c r="A7" s="14"/>
      <c r="B7" s="23">
        <v>2021</v>
      </c>
      <c r="C7" s="23">
        <v>473081</v>
      </c>
      <c r="D7" s="23">
        <v>47</v>
      </c>
      <c r="E7" s="23">
        <v>17</v>
      </c>
      <c r="F7" s="23">
        <v>1</v>
      </c>
      <c r="G7" s="23">
        <v>0</v>
      </c>
      <c r="H7" s="23" t="s">
        <v>97</v>
      </c>
      <c r="I7" s="23" t="s">
        <v>98</v>
      </c>
      <c r="J7" s="23" t="s">
        <v>99</v>
      </c>
      <c r="K7" s="23" t="s">
        <v>100</v>
      </c>
      <c r="L7" s="23" t="s">
        <v>101</v>
      </c>
      <c r="M7" s="23" t="s">
        <v>102</v>
      </c>
      <c r="N7" s="24" t="s">
        <v>103</v>
      </c>
      <c r="O7" s="24" t="s">
        <v>104</v>
      </c>
      <c r="P7" s="24">
        <v>64.09</v>
      </c>
      <c r="Q7" s="24">
        <v>74.27</v>
      </c>
      <c r="R7" s="24">
        <v>1474</v>
      </c>
      <c r="S7" s="24">
        <v>13107</v>
      </c>
      <c r="T7" s="24">
        <v>54.36</v>
      </c>
      <c r="U7" s="24">
        <v>241.11</v>
      </c>
      <c r="V7" s="24">
        <v>8345</v>
      </c>
      <c r="W7" s="24">
        <v>4.4400000000000004</v>
      </c>
      <c r="X7" s="24">
        <v>1879.5</v>
      </c>
      <c r="Y7" s="24">
        <v>98.68</v>
      </c>
      <c r="Z7" s="24">
        <v>96.65</v>
      </c>
      <c r="AA7" s="24">
        <v>102.29</v>
      </c>
      <c r="AB7" s="24">
        <v>88.68</v>
      </c>
      <c r="AC7" s="24">
        <v>116.16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808.72</v>
      </c>
      <c r="BG7" s="24">
        <v>809.77</v>
      </c>
      <c r="BH7" s="24">
        <v>703.57</v>
      </c>
      <c r="BI7" s="24">
        <v>792.46</v>
      </c>
      <c r="BJ7" s="24">
        <v>679.2</v>
      </c>
      <c r="BK7" s="24">
        <v>798.84</v>
      </c>
      <c r="BL7" s="24">
        <v>692.13</v>
      </c>
      <c r="BM7" s="24">
        <v>807.75</v>
      </c>
      <c r="BN7" s="24">
        <v>812.92</v>
      </c>
      <c r="BO7" s="24">
        <v>765.48</v>
      </c>
      <c r="BP7" s="24">
        <v>669.11</v>
      </c>
      <c r="BQ7" s="24">
        <v>85.98</v>
      </c>
      <c r="BR7" s="24">
        <v>86.14</v>
      </c>
      <c r="BS7" s="24">
        <v>87.06</v>
      </c>
      <c r="BT7" s="24">
        <v>70.2</v>
      </c>
      <c r="BU7" s="24">
        <v>79.739999999999995</v>
      </c>
      <c r="BV7" s="24">
        <v>86.85</v>
      </c>
      <c r="BW7" s="24">
        <v>88.98</v>
      </c>
      <c r="BX7" s="24">
        <v>86.94</v>
      </c>
      <c r="BY7" s="24">
        <v>85.4</v>
      </c>
      <c r="BZ7" s="24">
        <v>87.8</v>
      </c>
      <c r="CA7" s="24">
        <v>99.73</v>
      </c>
      <c r="CB7" s="24">
        <v>150</v>
      </c>
      <c r="CC7" s="24">
        <v>150</v>
      </c>
      <c r="CD7" s="24">
        <v>150</v>
      </c>
      <c r="CE7" s="24">
        <v>171.01</v>
      </c>
      <c r="CF7" s="24">
        <v>150</v>
      </c>
      <c r="CG7" s="24">
        <v>177.15</v>
      </c>
      <c r="CH7" s="24">
        <v>175.05</v>
      </c>
      <c r="CI7" s="24">
        <v>179.63</v>
      </c>
      <c r="CJ7" s="24">
        <v>188.57</v>
      </c>
      <c r="CK7" s="24">
        <v>187.69</v>
      </c>
      <c r="CL7" s="24">
        <v>134.97999999999999</v>
      </c>
      <c r="CM7" s="24">
        <v>84.6</v>
      </c>
      <c r="CN7" s="24">
        <v>84.77</v>
      </c>
      <c r="CO7" s="24">
        <v>83.69</v>
      </c>
      <c r="CP7" s="24">
        <v>75.13</v>
      </c>
      <c r="CQ7" s="24">
        <v>78.02</v>
      </c>
      <c r="CR7" s="24">
        <v>54.05</v>
      </c>
      <c r="CS7" s="24">
        <v>57.54</v>
      </c>
      <c r="CT7" s="24">
        <v>55.55</v>
      </c>
      <c r="CU7" s="24">
        <v>55.84</v>
      </c>
      <c r="CV7" s="24">
        <v>55.78</v>
      </c>
      <c r="CW7" s="24">
        <v>59.99</v>
      </c>
      <c r="CX7" s="24">
        <v>82.04</v>
      </c>
      <c r="CY7" s="24">
        <v>84.13</v>
      </c>
      <c r="CZ7" s="24">
        <v>84.41</v>
      </c>
      <c r="DA7" s="24">
        <v>84.66</v>
      </c>
      <c r="DB7" s="24">
        <v>84.9</v>
      </c>
      <c r="DC7" s="24">
        <v>92.88</v>
      </c>
      <c r="DD7" s="24">
        <v>92.87</v>
      </c>
      <c r="DE7" s="24">
        <v>91.64</v>
      </c>
      <c r="DF7" s="24">
        <v>92.34</v>
      </c>
      <c r="DG7" s="24">
        <v>91.78</v>
      </c>
      <c r="DH7" s="24">
        <v>95.72</v>
      </c>
      <c r="DI7" s="24"/>
      <c r="DJ7" s="24"/>
      <c r="DK7" s="24"/>
      <c r="DL7" s="24"/>
      <c r="DM7" s="24"/>
      <c r="DN7" s="24"/>
      <c r="DO7" s="24"/>
      <c r="DP7" s="24"/>
      <c r="DQ7" s="24"/>
      <c r="DR7" s="24"/>
      <c r="DS7" s="24"/>
      <c r="DT7" s="24"/>
      <c r="DU7" s="24"/>
      <c r="DV7" s="24"/>
      <c r="DW7" s="24"/>
      <c r="DX7" s="24"/>
      <c r="DY7" s="24"/>
      <c r="DZ7" s="24"/>
      <c r="EA7" s="24"/>
      <c r="EB7" s="24"/>
      <c r="EC7" s="24"/>
      <c r="ED7" s="24"/>
      <c r="EE7" s="24">
        <v>0.38</v>
      </c>
      <c r="EF7" s="24">
        <v>0.86</v>
      </c>
      <c r="EG7" s="24">
        <v>0.3</v>
      </c>
      <c r="EH7" s="24">
        <v>0</v>
      </c>
      <c r="EI7" s="24">
        <v>0</v>
      </c>
      <c r="EJ7" s="24">
        <v>0.15</v>
      </c>
      <c r="EK7" s="24">
        <v>0.16</v>
      </c>
      <c r="EL7" s="24">
        <v>0.1</v>
      </c>
      <c r="EM7" s="24">
        <v>0.09</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屋富祖　博文</cp:lastModifiedBy>
  <dcterms:created xsi:type="dcterms:W3CDTF">2023-01-12T23:54:44Z</dcterms:created>
  <dcterms:modified xsi:type="dcterms:W3CDTF">2023-01-18T08:53:04Z</dcterms:modified>
  <cp:category/>
</cp:coreProperties>
</file>