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水道総務課\３．企画経営係\１．企画経営\１．経営計画（経営戦略）・経営分析等\１．経営比較分析表\２．下水道事業\R3\"/>
    </mc:Choice>
  </mc:AlternateContent>
  <workbookProtection workbookAlgorithmName="SHA-512" workbookHashValue="J6FMh2cNDdSr8GS42CZ2g/LDsEfxZ2HQ9uemqgDloFJyRAXgjaGCnDgzES/nrsqlB4ndRRniGh9BXrjF+S8GrA==" workbookSaltValue="Re/15BK+8/UtHhfjOJ87a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S6" i="5"/>
  <c r="AL8" i="4" s="1"/>
  <c r="R6" i="5"/>
  <c r="AD10" i="4" s="1"/>
  <c r="Q6" i="5"/>
  <c r="W10" i="4" s="1"/>
  <c r="P6" i="5"/>
  <c r="O6" i="5"/>
  <c r="I10" i="4" s="1"/>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BB10" i="4"/>
  <c r="AT10" i="4"/>
  <c r="P10" i="4"/>
  <c r="AT8" i="4"/>
  <c r="W8" i="4"/>
  <c r="P8" i="4"/>
  <c r="B6" i="4"/>
</calcChain>
</file>

<file path=xl/sharedStrings.xml><?xml version="1.0" encoding="utf-8"?>
<sst xmlns="http://schemas.openxmlformats.org/spreadsheetml/2006/main" count="297" uniqueCount="118">
  <si>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</si>
  <si>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</si>
  <si>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</si>
  <si>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</si>
  <si>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</si>
  <si>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</si>
  <si>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</si>
  <si>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</si>
  <si>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</si>
  <si>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</si>
  <si>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</si>
  <si>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</si>
  <si>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</si>
  <si>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</si>
  <si>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</si>
  <si>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</si>
  <si>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</si>
  <si>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</si>
  <si>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</si>
  <si>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</si>
  <si>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</si>
  <si>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</si>
  <si>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</si>
  <si>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</si>
  <si>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</si>
  <si>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</si>
  <si>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</si>
  <si>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</si>
  <si>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</si>
  <si>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</si>
  <si>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</si>
  <si>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</si>
  <si>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</si>
  <si>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</si>
  <si>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</si>
  <si>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</si>
  <si>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</si>
  <si>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</si>
  <si>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</si>
  <si>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</si>
  <si>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</si>
  <si>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</si>
  <si>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</si>
  <si>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</si>
  <si>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</si>
  <si>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</si>
  <si>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</si>
  <si>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</si>
  <si>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</si>
  <si>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</si>
  <si>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</si>
  <si>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</si>
  <si>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</si>
  <si>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</si>
  <si>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</si>
  <si>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</si>
  <si>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</si>
  <si>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</si>
  <si>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</si>
  <si>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</si>
  <si>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</si>
  <si>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</si>
  <si>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</si>
  <si>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</si>
  <si>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</si>
  <si>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</si>
  <si>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</si>
  <si>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</si>
  <si>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</si>
  <si>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</si>
  <si>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</si>
  <si>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</si>
  <si>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</si>
  <si>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</si>
  <si>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</si>
  <si>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</si>
  <si>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</si>
  <si>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</si>
  <si>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</si>
  <si>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</si>
  <si>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</si>
  <si>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</si>
  <si>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</si>
  <si>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</si>
  <si>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</si>
  <si>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</si>
  <si>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</si>
  <si>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</si>
  <si>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</si>
  <si>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</si>
  <si>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</si>
  <si>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</si>
  <si>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</si>
  <si>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</si>
  <si>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</si>
  <si>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</si>
  <si>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うるま市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</si>
  <si>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</si>
  <si>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</si>
  <si>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</si>
  <si>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</si>
  <si>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</si>
  <si>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</si>
  <si>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</si>
  <si>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</si>
  <si>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</si>
  <si>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</si>
  <si>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</si>
  <si>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</si>
  <si>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</si>
  <si>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</si>
  <si>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</si>
  <si>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</si>
  <si>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</si>
  <si>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</si>
  <si>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①有形固定資産減価償却率は６．８９％と類似団体平均値よりも低い。これは、供用開始が類似団体よりも遅いためであり、今後数年は類似団体平均値よりも低いと予想されるが、減価償却率の伸び率が類似団体平均値よりも大きいことから、将来は平均値程度になることが予想される。
➁管渠老朽化率は0％となっているが、昭和49年の供用開始以来、順次管路が法定耐用年数（50年）を迎え、老朽管渠率は増加していくことが見込まれる。
③管渠改善率は０．１％と類似団体平均値よりも低い。今後は順次管渠が法定耐用年数を迎え、老朽化が進行することが見込まれることから、ストックマネジメント計画に基づく修繕・更新計画（Ｒ4年度予定）を策定し、計画的に老朽管渠の更新を行う。
</t>
    <phoneticPr fontId="4"/>
  </si>
  <si>
    <t xml:space="preserve">本市は、類似団体平均値と比較して全体的に経営の健全性を表す指標が類似団体平均値より低く、特に流動比率・経費回収率が大幅に低い。施設規模に対する使用料収入の割合が類似団体や近隣市町村と比較しても低く、適切な使用料水準の確保が課題であることから、令和４年度に使用料の増額改定を行う。それでも財源の十分な確保には至らない試算であることから、中長期的な視点で適切な使用料水準の確保に向けて今後も取り組む必要がある。同時に、収益基盤の強化の観点から水洗化率の向上、施設利用率の改善（不明水対策）など幅広く健全経営及び経営効率化に取り組む必要がある。
　そのため、平成３０年度に策定した経営戦略について、ストックマネジメント計画を踏まえた見直しを令和７年度までに行うこととし、経営戦略に基づいた効率的な事業運営を行っていく。
</t>
    <phoneticPr fontId="4"/>
  </si>
  <si>
    <t xml:space="preserve">①経常収支比率は100％以上で推移し、適切な水準である。しかし、経費回収率が６０％にも満たないことから、主に一般会計からの補てん財源で賄っているのが現状であり、更新費用の確保を十分に行えていないことが今後課題となってくる。それでも、下水道事業の持続運営のため今後も収支バランスは黒字を維持する必要がある。
②累積欠損金比率は０％を下回り、健全な状態にある。
③流動比率は100％を下回り、類似団体平均値より大幅に低い。企業債償還金が負債の大部分を占めていることから支払い能力が無いというわけではないが、更新費用の確保という観点から、今後は適切な使用料の水準を確保し、経常利益を着実に確保する必要がある。
④企業債残高対事業規模比率は類似団体平均値よりも高い水準にある。本市の営業収益が類似団体と比較して少ない割に比率が類似団体平均よりも高いということは、これまでに過度な投資を行った可能性があるため、今後は中長期的な視点で最適な投資規模及び適切な使用料水準の確保を検討する必要がある。
⑤経費回収率は５８.６８％で類似団体平均値と比較して大幅に低い水準にある。汚水処理費の約４割を一般会計からの補てん収入で補い事業経営を維持している状況をうけ、使用料増額改定を行う予定である。段階的な増額であることから、大幅な改善はすぐにはできないが、今後も経費の節減や経営の効率化に努めるとともに、下水道接続促進や料金の適正化に継続して取り組む必要がある。
⑥汚水処理原価は類似団体平均値並みであり、適切な水準であるが、昨今の物価高騰等社会情勢の変動に影響されやすい部分もあり、また、施設の老朽化により維持管理費の増加が予測されることも踏まえ、今後はより一層の効率的・効果的な下水道整備が重要となる。
⑦施設利用率は類似団体平均値より高い利用率となっており、施設の利用状況や規模は適正な水準にある。今後も不明水量の把握及び不明水の改善対策に取り組み、施設への負荷軽減に努める。
⑧水洗化率は全国及び類似団体平均値より低い水準にある。昨年度よりも減少した背景として、水洗化人口の伸び数よりも処理区域内人口の伸び数が大きかったことからであり、水洗化人口は着実に伸びている。また、水質保全の観点からも今後も継続して接続促進に取り組む。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</si>
</sst>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0.05</c:v>
                </c:pt>
                <c:pt idx="4">
                  <c:v>0.1</c:v>
                </c:pt>
              </c:numCache>
            </c:numRef>
          </c:val>
          <c:extLst>
            <c:ext xmlns:c16="http://schemas.microsoft.com/office/drawing/2014/chart" uri="{C3380CC4-5D6E-409C-BE32-E72D297353CC}">
              <c16:uniqueId val="{00000000-D722-47F3-AB91-F19DC9A6358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0.09</c:v>
                </c:pt>
                <c:pt idx="4">
                  <c:v>0.17</c:v>
                </c:pt>
              </c:numCache>
            </c:numRef>
          </c:val>
          <c:smooth val="0"/>
          <c:extLst>
            <c:ext xmlns:c16="http://schemas.microsoft.com/office/drawing/2014/chart" uri="{C3380CC4-5D6E-409C-BE32-E72D297353CC}">
              <c16:uniqueId val="{00000001-D722-47F3-AB91-F19DC9A6358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99.4</c:v>
                </c:pt>
                <c:pt idx="4">
                  <c:v>83.31</c:v>
                </c:pt>
              </c:numCache>
            </c:numRef>
          </c:val>
          <c:extLst>
            <c:ext xmlns:c16="http://schemas.microsoft.com/office/drawing/2014/chart" uri="{C3380CC4-5D6E-409C-BE32-E72D297353CC}">
              <c16:uniqueId val="{00000000-96A1-4A3F-8C9F-EA0866CBD87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65.28</c:v>
                </c:pt>
                <c:pt idx="4">
                  <c:v>64.92</c:v>
                </c:pt>
              </c:numCache>
            </c:numRef>
          </c:val>
          <c:smooth val="0"/>
          <c:extLst>
            <c:ext xmlns:c16="http://schemas.microsoft.com/office/drawing/2014/chart" uri="{C3380CC4-5D6E-409C-BE32-E72D297353CC}">
              <c16:uniqueId val="{00000001-96A1-4A3F-8C9F-EA0866CBD87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82.22</c:v>
                </c:pt>
                <c:pt idx="4">
                  <c:v>81.36</c:v>
                </c:pt>
              </c:numCache>
            </c:numRef>
          </c:val>
          <c:extLst>
            <c:ext xmlns:c16="http://schemas.microsoft.com/office/drawing/2014/chart" uri="{C3380CC4-5D6E-409C-BE32-E72D297353CC}">
              <c16:uniqueId val="{00000000-00C7-4D2D-B0B5-2E5555487E8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92.72</c:v>
                </c:pt>
                <c:pt idx="4">
                  <c:v>92.88</c:v>
                </c:pt>
              </c:numCache>
            </c:numRef>
          </c:val>
          <c:smooth val="0"/>
          <c:extLst>
            <c:ext xmlns:c16="http://schemas.microsoft.com/office/drawing/2014/chart" uri="{C3380CC4-5D6E-409C-BE32-E72D297353CC}">
              <c16:uniqueId val="{00000001-00C7-4D2D-B0B5-2E5555487E8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105.99</c:v>
                </c:pt>
                <c:pt idx="4">
                  <c:v>105.8</c:v>
                </c:pt>
              </c:numCache>
            </c:numRef>
          </c:val>
          <c:extLst>
            <c:ext xmlns:c16="http://schemas.microsoft.com/office/drawing/2014/chart" uri="{C3380CC4-5D6E-409C-BE32-E72D297353CC}">
              <c16:uniqueId val="{00000000-F401-442C-A3F3-1DB42988404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107.85</c:v>
                </c:pt>
                <c:pt idx="4">
                  <c:v>108.04</c:v>
                </c:pt>
              </c:numCache>
            </c:numRef>
          </c:val>
          <c:smooth val="0"/>
          <c:extLst>
            <c:ext xmlns:c16="http://schemas.microsoft.com/office/drawing/2014/chart" uri="{C3380CC4-5D6E-409C-BE32-E72D297353CC}">
              <c16:uniqueId val="{00000001-F401-442C-A3F3-1DB42988404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3.49</c:v>
                </c:pt>
                <c:pt idx="4">
                  <c:v>6.89</c:v>
                </c:pt>
              </c:numCache>
            </c:numRef>
          </c:val>
          <c:extLst>
            <c:ext xmlns:c16="http://schemas.microsoft.com/office/drawing/2014/chart" uri="{C3380CC4-5D6E-409C-BE32-E72D297353CC}">
              <c16:uniqueId val="{00000000-57D5-4EA0-85ED-CE83DE69765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23.79</c:v>
                </c:pt>
                <c:pt idx="4">
                  <c:v>25.66</c:v>
                </c:pt>
              </c:numCache>
            </c:numRef>
          </c:val>
          <c:smooth val="0"/>
          <c:extLst>
            <c:ext xmlns:c16="http://schemas.microsoft.com/office/drawing/2014/chart" uri="{C3380CC4-5D6E-409C-BE32-E72D297353CC}">
              <c16:uniqueId val="{00000001-57D5-4EA0-85ED-CE83DE69765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58C7-435D-BF99-09E374BE0CF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1.22</c:v>
                </c:pt>
                <c:pt idx="4">
                  <c:v>1.61</c:v>
                </c:pt>
              </c:numCache>
            </c:numRef>
          </c:val>
          <c:smooth val="0"/>
          <c:extLst>
            <c:ext xmlns:c16="http://schemas.microsoft.com/office/drawing/2014/chart" uri="{C3380CC4-5D6E-409C-BE32-E72D297353CC}">
              <c16:uniqueId val="{00000001-58C7-435D-BF99-09E374BE0CF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BF74-4E20-B6D1-C10BE5A04D4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4.72</c:v>
                </c:pt>
                <c:pt idx="4">
                  <c:v>4.49</c:v>
                </c:pt>
              </c:numCache>
            </c:numRef>
          </c:val>
          <c:smooth val="0"/>
          <c:extLst>
            <c:ext xmlns:c16="http://schemas.microsoft.com/office/drawing/2014/chart" uri="{C3380CC4-5D6E-409C-BE32-E72D297353CC}">
              <c16:uniqueId val="{00000001-BF74-4E20-B6D1-C10BE5A04D4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35.200000000000003</c:v>
                </c:pt>
                <c:pt idx="4">
                  <c:v>40.950000000000003</c:v>
                </c:pt>
              </c:numCache>
            </c:numRef>
          </c:val>
          <c:extLst>
            <c:ext xmlns:c16="http://schemas.microsoft.com/office/drawing/2014/chart" uri="{C3380CC4-5D6E-409C-BE32-E72D297353CC}">
              <c16:uniqueId val="{00000000-4EAD-48B0-956A-E3919564BF0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67.930000000000007</c:v>
                </c:pt>
                <c:pt idx="4">
                  <c:v>68.53</c:v>
                </c:pt>
              </c:numCache>
            </c:numRef>
          </c:val>
          <c:smooth val="0"/>
          <c:extLst>
            <c:ext xmlns:c16="http://schemas.microsoft.com/office/drawing/2014/chart" uri="{C3380CC4-5D6E-409C-BE32-E72D297353CC}">
              <c16:uniqueId val="{00000001-4EAD-48B0-956A-E3919564BF0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927.43</c:v>
                </c:pt>
                <c:pt idx="4">
                  <c:v>888.04</c:v>
                </c:pt>
              </c:numCache>
            </c:numRef>
          </c:val>
          <c:extLst>
            <c:ext xmlns:c16="http://schemas.microsoft.com/office/drawing/2014/chart" uri="{C3380CC4-5D6E-409C-BE32-E72D297353CC}">
              <c16:uniqueId val="{00000000-E30A-459B-9D5A-5D1E4A441CF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857.88</c:v>
                </c:pt>
                <c:pt idx="4">
                  <c:v>825.1</c:v>
                </c:pt>
              </c:numCache>
            </c:numRef>
          </c:val>
          <c:smooth val="0"/>
          <c:extLst>
            <c:ext xmlns:c16="http://schemas.microsoft.com/office/drawing/2014/chart" uri="{C3380CC4-5D6E-409C-BE32-E72D297353CC}">
              <c16:uniqueId val="{00000001-E30A-459B-9D5A-5D1E4A441CF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57.5</c:v>
                </c:pt>
                <c:pt idx="4">
                  <c:v>58.68</c:v>
                </c:pt>
              </c:numCache>
            </c:numRef>
          </c:val>
          <c:extLst>
            <c:ext xmlns:c16="http://schemas.microsoft.com/office/drawing/2014/chart" uri="{C3380CC4-5D6E-409C-BE32-E72D297353CC}">
              <c16:uniqueId val="{00000000-0B52-433B-85BC-8CED24441A0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94.97</c:v>
                </c:pt>
                <c:pt idx="4">
                  <c:v>97.07</c:v>
                </c:pt>
              </c:numCache>
            </c:numRef>
          </c:val>
          <c:smooth val="0"/>
          <c:extLst>
            <c:ext xmlns:c16="http://schemas.microsoft.com/office/drawing/2014/chart" uri="{C3380CC4-5D6E-409C-BE32-E72D297353CC}">
              <c16:uniqueId val="{00000001-0B52-433B-85BC-8CED24441A0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150</c:v>
                </c:pt>
                <c:pt idx="4">
                  <c:v>150</c:v>
                </c:pt>
              </c:numCache>
            </c:numRef>
          </c:val>
          <c:extLst>
            <c:ext xmlns:c16="http://schemas.microsoft.com/office/drawing/2014/chart" uri="{C3380CC4-5D6E-409C-BE32-E72D297353CC}">
              <c16:uniqueId val="{00000000-BB34-480A-ADDA-B02E579C2B0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159.49</c:v>
                </c:pt>
                <c:pt idx="4">
                  <c:v>157.81</c:v>
                </c:pt>
              </c:numCache>
            </c:numRef>
          </c:val>
          <c:smooth val="0"/>
          <c:extLst>
            <c:ext xmlns:c16="http://schemas.microsoft.com/office/drawing/2014/chart" uri="{C3380CC4-5D6E-409C-BE32-E72D297353CC}">
              <c16:uniqueId val="{00000001-BB34-480A-ADDA-B02E579C2B0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13" zoomScaleNormal="100" workbookViewId="0">
      <selection activeCell="CI26" sqref="CI2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沖縄県　うるま市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Bd1</v>
      </c>
      <c r="X8" s="35"/>
      <c r="Y8" s="35"/>
      <c r="Z8" s="35"/>
      <c r="AA8" s="35"/>
      <c r="AB8" s="35"/>
      <c r="AC8" s="35"/>
      <c r="AD8" s="36" t="str">
        <f>データ!$M$6</f>
        <v>非設置</v>
      </c>
      <c r="AE8" s="36"/>
      <c r="AF8" s="36"/>
      <c r="AG8" s="36"/>
      <c r="AH8" s="36"/>
      <c r="AI8" s="36"/>
      <c r="AJ8" s="36"/>
      <c r="AK8" s="3"/>
      <c r="AL8" s="37">
        <f>データ!S6</f>
        <v>125701</v>
      </c>
      <c r="AM8" s="37"/>
      <c r="AN8" s="37"/>
      <c r="AO8" s="37"/>
      <c r="AP8" s="37"/>
      <c r="AQ8" s="37"/>
      <c r="AR8" s="37"/>
      <c r="AS8" s="37"/>
      <c r="AT8" s="38">
        <f>データ!T6</f>
        <v>87.02</v>
      </c>
      <c r="AU8" s="38"/>
      <c r="AV8" s="38"/>
      <c r="AW8" s="38"/>
      <c r="AX8" s="38"/>
      <c r="AY8" s="38"/>
      <c r="AZ8" s="38"/>
      <c r="BA8" s="38"/>
      <c r="BB8" s="38">
        <f>データ!U6</f>
        <v>1444.51</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68.540000000000006</v>
      </c>
      <c r="J10" s="38"/>
      <c r="K10" s="38"/>
      <c r="L10" s="38"/>
      <c r="M10" s="38"/>
      <c r="N10" s="38"/>
      <c r="O10" s="38"/>
      <c r="P10" s="38">
        <f>データ!P6</f>
        <v>67.34</v>
      </c>
      <c r="Q10" s="38"/>
      <c r="R10" s="38"/>
      <c r="S10" s="38"/>
      <c r="T10" s="38"/>
      <c r="U10" s="38"/>
      <c r="V10" s="38"/>
      <c r="W10" s="38">
        <f>データ!Q6</f>
        <v>92.02</v>
      </c>
      <c r="X10" s="38"/>
      <c r="Y10" s="38"/>
      <c r="Z10" s="38"/>
      <c r="AA10" s="38"/>
      <c r="AB10" s="38"/>
      <c r="AC10" s="38"/>
      <c r="AD10" s="37">
        <f>データ!R6</f>
        <v>1485</v>
      </c>
      <c r="AE10" s="37"/>
      <c r="AF10" s="37"/>
      <c r="AG10" s="37"/>
      <c r="AH10" s="37"/>
      <c r="AI10" s="37"/>
      <c r="AJ10" s="37"/>
      <c r="AK10" s="2"/>
      <c r="AL10" s="37">
        <f>データ!V6</f>
        <v>84554</v>
      </c>
      <c r="AM10" s="37"/>
      <c r="AN10" s="37"/>
      <c r="AO10" s="37"/>
      <c r="AP10" s="37"/>
      <c r="AQ10" s="37"/>
      <c r="AR10" s="37"/>
      <c r="AS10" s="37"/>
      <c r="AT10" s="38">
        <f>データ!W6</f>
        <v>19.84</v>
      </c>
      <c r="AU10" s="38"/>
      <c r="AV10" s="38"/>
      <c r="AW10" s="38"/>
      <c r="AX10" s="38"/>
      <c r="AY10" s="38"/>
      <c r="AZ10" s="38"/>
      <c r="BA10" s="38"/>
      <c r="BB10" s="38">
        <f>データ!X6</f>
        <v>4261.79</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117</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115</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1"/>
      <c r="BM60" s="72"/>
      <c r="BN60" s="72"/>
      <c r="BO60" s="72"/>
      <c r="BP60" s="72"/>
      <c r="BQ60" s="72"/>
      <c r="BR60" s="72"/>
      <c r="BS60" s="72"/>
      <c r="BT60" s="72"/>
      <c r="BU60" s="72"/>
      <c r="BV60" s="72"/>
      <c r="BW60" s="72"/>
      <c r="BX60" s="72"/>
      <c r="BY60" s="72"/>
      <c r="BZ60" s="7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116</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nXYphaLI5hBMMjv7A36nDT7Tot78gKo5qD06sAm2T9rJ6tzFwJSg9oFuKS1LDDxqCt0+zn4rcd/Mqzvsr8Z9Ww==" saltValue="4Rx4YL9FKzfrjcCTn78kig=="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472131</v>
      </c>
      <c r="D6" s="19">
        <f t="shared" si="3"/>
        <v>46</v>
      </c>
      <c r="E6" s="19">
        <f t="shared" si="3"/>
        <v>17</v>
      </c>
      <c r="F6" s="19">
        <f t="shared" si="3"/>
        <v>1</v>
      </c>
      <c r="G6" s="19">
        <f t="shared" si="3"/>
        <v>0</v>
      </c>
      <c r="H6" s="19" t="str">
        <f t="shared" si="3"/>
        <v>沖縄県　うるま市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68.540000000000006</v>
      </c>
      <c r="P6" s="20">
        <f t="shared" si="3"/>
        <v>67.34</v>
      </c>
      <c r="Q6" s="20">
        <f t="shared" si="3"/>
        <v>92.02</v>
      </c>
      <c r="R6" s="20">
        <f t="shared" si="3"/>
        <v>1485</v>
      </c>
      <c r="S6" s="20">
        <f t="shared" si="3"/>
        <v>125701</v>
      </c>
      <c r="T6" s="20">
        <f t="shared" si="3"/>
        <v>87.02</v>
      </c>
      <c r="U6" s="20">
        <f t="shared" si="3"/>
        <v>1444.51</v>
      </c>
      <c r="V6" s="20">
        <f t="shared" si="3"/>
        <v>84554</v>
      </c>
      <c r="W6" s="20">
        <f t="shared" si="3"/>
        <v>19.84</v>
      </c>
      <c r="X6" s="20">
        <f t="shared" si="3"/>
        <v>4261.79</v>
      </c>
      <c r="Y6" s="21" t="str">
        <f>IF(Y7="",NA(),Y7)</f>
        <v>-</v>
      </c>
      <c r="Z6" s="21" t="str">
        <f t="shared" ref="Z6:AH6" si="4">IF(Z7="",NA(),Z7)</f>
        <v>-</v>
      </c>
      <c r="AA6" s="21" t="str">
        <f t="shared" si="4"/>
        <v>-</v>
      </c>
      <c r="AB6" s="21">
        <f t="shared" si="4"/>
        <v>105.99</v>
      </c>
      <c r="AC6" s="21">
        <f t="shared" si="4"/>
        <v>105.8</v>
      </c>
      <c r="AD6" s="21" t="str">
        <f t="shared" si="4"/>
        <v>-</v>
      </c>
      <c r="AE6" s="21" t="str">
        <f t="shared" si="4"/>
        <v>-</v>
      </c>
      <c r="AF6" s="21" t="str">
        <f t="shared" si="4"/>
        <v>-</v>
      </c>
      <c r="AG6" s="21">
        <f t="shared" si="4"/>
        <v>107.85</v>
      </c>
      <c r="AH6" s="21">
        <f t="shared" si="4"/>
        <v>108.04</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4.72</v>
      </c>
      <c r="AS6" s="21">
        <f t="shared" si="5"/>
        <v>4.49</v>
      </c>
      <c r="AT6" s="20" t="str">
        <f>IF(AT7="","",IF(AT7="-","【-】","【"&amp;SUBSTITUTE(TEXT(AT7,"#,##0.00"),"-","△")&amp;"】"))</f>
        <v>【3.09】</v>
      </c>
      <c r="AU6" s="21" t="str">
        <f>IF(AU7="",NA(),AU7)</f>
        <v>-</v>
      </c>
      <c r="AV6" s="21" t="str">
        <f t="shared" ref="AV6:BD6" si="6">IF(AV7="",NA(),AV7)</f>
        <v>-</v>
      </c>
      <c r="AW6" s="21" t="str">
        <f t="shared" si="6"/>
        <v>-</v>
      </c>
      <c r="AX6" s="21">
        <f t="shared" si="6"/>
        <v>35.200000000000003</v>
      </c>
      <c r="AY6" s="21">
        <f t="shared" si="6"/>
        <v>40.950000000000003</v>
      </c>
      <c r="AZ6" s="21" t="str">
        <f t="shared" si="6"/>
        <v>-</v>
      </c>
      <c r="BA6" s="21" t="str">
        <f t="shared" si="6"/>
        <v>-</v>
      </c>
      <c r="BB6" s="21" t="str">
        <f t="shared" si="6"/>
        <v>-</v>
      </c>
      <c r="BC6" s="21">
        <f t="shared" si="6"/>
        <v>67.930000000000007</v>
      </c>
      <c r="BD6" s="21">
        <f t="shared" si="6"/>
        <v>68.53</v>
      </c>
      <c r="BE6" s="20" t="str">
        <f>IF(BE7="","",IF(BE7="-","【-】","【"&amp;SUBSTITUTE(TEXT(BE7,"#,##0.00"),"-","△")&amp;"】"))</f>
        <v>【71.39】</v>
      </c>
      <c r="BF6" s="21" t="str">
        <f>IF(BF7="",NA(),BF7)</f>
        <v>-</v>
      </c>
      <c r="BG6" s="21" t="str">
        <f t="shared" ref="BG6:BO6" si="7">IF(BG7="",NA(),BG7)</f>
        <v>-</v>
      </c>
      <c r="BH6" s="21" t="str">
        <f t="shared" si="7"/>
        <v>-</v>
      </c>
      <c r="BI6" s="21">
        <f t="shared" si="7"/>
        <v>927.43</v>
      </c>
      <c r="BJ6" s="21">
        <f t="shared" si="7"/>
        <v>888.04</v>
      </c>
      <c r="BK6" s="21" t="str">
        <f t="shared" si="7"/>
        <v>-</v>
      </c>
      <c r="BL6" s="21" t="str">
        <f t="shared" si="7"/>
        <v>-</v>
      </c>
      <c r="BM6" s="21" t="str">
        <f t="shared" si="7"/>
        <v>-</v>
      </c>
      <c r="BN6" s="21">
        <f t="shared" si="7"/>
        <v>857.88</v>
      </c>
      <c r="BO6" s="21">
        <f t="shared" si="7"/>
        <v>825.1</v>
      </c>
      <c r="BP6" s="20" t="str">
        <f>IF(BP7="","",IF(BP7="-","【-】","【"&amp;SUBSTITUTE(TEXT(BP7,"#,##0.00"),"-","△")&amp;"】"))</f>
        <v>【669.11】</v>
      </c>
      <c r="BQ6" s="21" t="str">
        <f>IF(BQ7="",NA(),BQ7)</f>
        <v>-</v>
      </c>
      <c r="BR6" s="21" t="str">
        <f t="shared" ref="BR6:BZ6" si="8">IF(BR7="",NA(),BR7)</f>
        <v>-</v>
      </c>
      <c r="BS6" s="21" t="str">
        <f t="shared" si="8"/>
        <v>-</v>
      </c>
      <c r="BT6" s="21">
        <f t="shared" si="8"/>
        <v>57.5</v>
      </c>
      <c r="BU6" s="21">
        <f t="shared" si="8"/>
        <v>58.68</v>
      </c>
      <c r="BV6" s="21" t="str">
        <f t="shared" si="8"/>
        <v>-</v>
      </c>
      <c r="BW6" s="21" t="str">
        <f t="shared" si="8"/>
        <v>-</v>
      </c>
      <c r="BX6" s="21" t="str">
        <f t="shared" si="8"/>
        <v>-</v>
      </c>
      <c r="BY6" s="21">
        <f t="shared" si="8"/>
        <v>94.97</v>
      </c>
      <c r="BZ6" s="21">
        <f t="shared" si="8"/>
        <v>97.07</v>
      </c>
      <c r="CA6" s="20" t="str">
        <f>IF(CA7="","",IF(CA7="-","【-】","【"&amp;SUBSTITUTE(TEXT(CA7,"#,##0.00"),"-","△")&amp;"】"))</f>
        <v>【99.73】</v>
      </c>
      <c r="CB6" s="21" t="str">
        <f>IF(CB7="",NA(),CB7)</f>
        <v>-</v>
      </c>
      <c r="CC6" s="21" t="str">
        <f t="shared" ref="CC6:CK6" si="9">IF(CC7="",NA(),CC7)</f>
        <v>-</v>
      </c>
      <c r="CD6" s="21" t="str">
        <f t="shared" si="9"/>
        <v>-</v>
      </c>
      <c r="CE6" s="21">
        <f t="shared" si="9"/>
        <v>150</v>
      </c>
      <c r="CF6" s="21">
        <f t="shared" si="9"/>
        <v>150</v>
      </c>
      <c r="CG6" s="21" t="str">
        <f t="shared" si="9"/>
        <v>-</v>
      </c>
      <c r="CH6" s="21" t="str">
        <f t="shared" si="9"/>
        <v>-</v>
      </c>
      <c r="CI6" s="21" t="str">
        <f t="shared" si="9"/>
        <v>-</v>
      </c>
      <c r="CJ6" s="21">
        <f t="shared" si="9"/>
        <v>159.49</v>
      </c>
      <c r="CK6" s="21">
        <f t="shared" si="9"/>
        <v>157.81</v>
      </c>
      <c r="CL6" s="20" t="str">
        <f>IF(CL7="","",IF(CL7="-","【-】","【"&amp;SUBSTITUTE(TEXT(CL7,"#,##0.00"),"-","△")&amp;"】"))</f>
        <v>【134.98】</v>
      </c>
      <c r="CM6" s="21" t="str">
        <f>IF(CM7="",NA(),CM7)</f>
        <v>-</v>
      </c>
      <c r="CN6" s="21" t="str">
        <f t="shared" ref="CN6:CV6" si="10">IF(CN7="",NA(),CN7)</f>
        <v>-</v>
      </c>
      <c r="CO6" s="21" t="str">
        <f t="shared" si="10"/>
        <v>-</v>
      </c>
      <c r="CP6" s="21">
        <f t="shared" si="10"/>
        <v>99.4</v>
      </c>
      <c r="CQ6" s="21">
        <f t="shared" si="10"/>
        <v>83.31</v>
      </c>
      <c r="CR6" s="21" t="str">
        <f t="shared" si="10"/>
        <v>-</v>
      </c>
      <c r="CS6" s="21" t="str">
        <f t="shared" si="10"/>
        <v>-</v>
      </c>
      <c r="CT6" s="21" t="str">
        <f t="shared" si="10"/>
        <v>-</v>
      </c>
      <c r="CU6" s="21">
        <f t="shared" si="10"/>
        <v>65.28</v>
      </c>
      <c r="CV6" s="21">
        <f t="shared" si="10"/>
        <v>64.92</v>
      </c>
      <c r="CW6" s="20" t="str">
        <f>IF(CW7="","",IF(CW7="-","【-】","【"&amp;SUBSTITUTE(TEXT(CW7,"#,##0.00"),"-","△")&amp;"】"))</f>
        <v>【59.99】</v>
      </c>
      <c r="CX6" s="21" t="str">
        <f>IF(CX7="",NA(),CX7)</f>
        <v>-</v>
      </c>
      <c r="CY6" s="21" t="str">
        <f t="shared" ref="CY6:DG6" si="11">IF(CY7="",NA(),CY7)</f>
        <v>-</v>
      </c>
      <c r="CZ6" s="21" t="str">
        <f t="shared" si="11"/>
        <v>-</v>
      </c>
      <c r="DA6" s="21">
        <f t="shared" si="11"/>
        <v>82.22</v>
      </c>
      <c r="DB6" s="21">
        <f t="shared" si="11"/>
        <v>81.36</v>
      </c>
      <c r="DC6" s="21" t="str">
        <f t="shared" si="11"/>
        <v>-</v>
      </c>
      <c r="DD6" s="21" t="str">
        <f t="shared" si="11"/>
        <v>-</v>
      </c>
      <c r="DE6" s="21" t="str">
        <f t="shared" si="11"/>
        <v>-</v>
      </c>
      <c r="DF6" s="21">
        <f t="shared" si="11"/>
        <v>92.72</v>
      </c>
      <c r="DG6" s="21">
        <f t="shared" si="11"/>
        <v>92.88</v>
      </c>
      <c r="DH6" s="20" t="str">
        <f>IF(DH7="","",IF(DH7="-","【-】","【"&amp;SUBSTITUTE(TEXT(DH7,"#,##0.00"),"-","△")&amp;"】"))</f>
        <v>【95.72】</v>
      </c>
      <c r="DI6" s="21" t="str">
        <f>IF(DI7="",NA(),DI7)</f>
        <v>-</v>
      </c>
      <c r="DJ6" s="21" t="str">
        <f t="shared" ref="DJ6:DR6" si="12">IF(DJ7="",NA(),DJ7)</f>
        <v>-</v>
      </c>
      <c r="DK6" s="21" t="str">
        <f t="shared" si="12"/>
        <v>-</v>
      </c>
      <c r="DL6" s="21">
        <f t="shared" si="12"/>
        <v>3.49</v>
      </c>
      <c r="DM6" s="21">
        <f t="shared" si="12"/>
        <v>6.89</v>
      </c>
      <c r="DN6" s="21" t="str">
        <f t="shared" si="12"/>
        <v>-</v>
      </c>
      <c r="DO6" s="21" t="str">
        <f t="shared" si="12"/>
        <v>-</v>
      </c>
      <c r="DP6" s="21" t="str">
        <f t="shared" si="12"/>
        <v>-</v>
      </c>
      <c r="DQ6" s="21">
        <f t="shared" si="12"/>
        <v>23.79</v>
      </c>
      <c r="DR6" s="21">
        <f t="shared" si="12"/>
        <v>25.66</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1.22</v>
      </c>
      <c r="EC6" s="21">
        <f t="shared" si="13"/>
        <v>1.61</v>
      </c>
      <c r="ED6" s="20" t="str">
        <f>IF(ED7="","",IF(ED7="-","【-】","【"&amp;SUBSTITUTE(TEXT(ED7,"#,##0.00"),"-","△")&amp;"】"))</f>
        <v>【6.54】</v>
      </c>
      <c r="EE6" s="21" t="str">
        <f>IF(EE7="",NA(),EE7)</f>
        <v>-</v>
      </c>
      <c r="EF6" s="21" t="str">
        <f t="shared" ref="EF6:EN6" si="14">IF(EF7="",NA(),EF7)</f>
        <v>-</v>
      </c>
      <c r="EG6" s="21" t="str">
        <f t="shared" si="14"/>
        <v>-</v>
      </c>
      <c r="EH6" s="21">
        <f t="shared" si="14"/>
        <v>0.05</v>
      </c>
      <c r="EI6" s="21">
        <f t="shared" si="14"/>
        <v>0.1</v>
      </c>
      <c r="EJ6" s="21" t="str">
        <f t="shared" si="14"/>
        <v>-</v>
      </c>
      <c r="EK6" s="21" t="str">
        <f t="shared" si="14"/>
        <v>-</v>
      </c>
      <c r="EL6" s="21" t="str">
        <f t="shared" si="14"/>
        <v>-</v>
      </c>
      <c r="EM6" s="21">
        <f t="shared" si="14"/>
        <v>0.09</v>
      </c>
      <c r="EN6" s="21">
        <f t="shared" si="14"/>
        <v>0.17</v>
      </c>
      <c r="EO6" s="20" t="str">
        <f>IF(EO7="","",IF(EO7="-","【-】","【"&amp;SUBSTITUTE(TEXT(EO7,"#,##0.00"),"-","△")&amp;"】"))</f>
        <v>【0.24】</v>
      </c>
    </row>
    <row r="7" spans="1:148" s="22" customFormat="1" x14ac:dyDescent="0.15">
      <c r="A7" s="14"/>
      <c r="B7" s="23">
        <v>2021</v>
      </c>
      <c r="C7" s="23">
        <v>472131</v>
      </c>
      <c r="D7" s="23">
        <v>46</v>
      </c>
      <c r="E7" s="23">
        <v>17</v>
      </c>
      <c r="F7" s="23">
        <v>1</v>
      </c>
      <c r="G7" s="23">
        <v>0</v>
      </c>
      <c r="H7" s="23" t="s">
        <v>96</v>
      </c>
      <c r="I7" s="23" t="s">
        <v>97</v>
      </c>
      <c r="J7" s="23" t="s">
        <v>98</v>
      </c>
      <c r="K7" s="23" t="s">
        <v>99</v>
      </c>
      <c r="L7" s="23" t="s">
        <v>100</v>
      </c>
      <c r="M7" s="23" t="s">
        <v>101</v>
      </c>
      <c r="N7" s="24" t="s">
        <v>102</v>
      </c>
      <c r="O7" s="24">
        <v>68.540000000000006</v>
      </c>
      <c r="P7" s="24">
        <v>67.34</v>
      </c>
      <c r="Q7" s="24">
        <v>92.02</v>
      </c>
      <c r="R7" s="24">
        <v>1485</v>
      </c>
      <c r="S7" s="24">
        <v>125701</v>
      </c>
      <c r="T7" s="24">
        <v>87.02</v>
      </c>
      <c r="U7" s="24">
        <v>1444.51</v>
      </c>
      <c r="V7" s="24">
        <v>84554</v>
      </c>
      <c r="W7" s="24">
        <v>19.84</v>
      </c>
      <c r="X7" s="24">
        <v>4261.79</v>
      </c>
      <c r="Y7" s="24" t="s">
        <v>102</v>
      </c>
      <c r="Z7" s="24" t="s">
        <v>102</v>
      </c>
      <c r="AA7" s="24" t="s">
        <v>102</v>
      </c>
      <c r="AB7" s="24">
        <v>105.99</v>
      </c>
      <c r="AC7" s="24">
        <v>105.8</v>
      </c>
      <c r="AD7" s="24" t="s">
        <v>102</v>
      </c>
      <c r="AE7" s="24" t="s">
        <v>102</v>
      </c>
      <c r="AF7" s="24" t="s">
        <v>102</v>
      </c>
      <c r="AG7" s="24">
        <v>107.85</v>
      </c>
      <c r="AH7" s="24">
        <v>108.04</v>
      </c>
      <c r="AI7" s="24">
        <v>107.02</v>
      </c>
      <c r="AJ7" s="24" t="s">
        <v>102</v>
      </c>
      <c r="AK7" s="24" t="s">
        <v>102</v>
      </c>
      <c r="AL7" s="24" t="s">
        <v>102</v>
      </c>
      <c r="AM7" s="24">
        <v>0</v>
      </c>
      <c r="AN7" s="24">
        <v>0</v>
      </c>
      <c r="AO7" s="24" t="s">
        <v>102</v>
      </c>
      <c r="AP7" s="24" t="s">
        <v>102</v>
      </c>
      <c r="AQ7" s="24" t="s">
        <v>102</v>
      </c>
      <c r="AR7" s="24">
        <v>4.72</v>
      </c>
      <c r="AS7" s="24">
        <v>4.49</v>
      </c>
      <c r="AT7" s="24">
        <v>3.09</v>
      </c>
      <c r="AU7" s="24" t="s">
        <v>102</v>
      </c>
      <c r="AV7" s="24" t="s">
        <v>102</v>
      </c>
      <c r="AW7" s="24" t="s">
        <v>102</v>
      </c>
      <c r="AX7" s="24">
        <v>35.200000000000003</v>
      </c>
      <c r="AY7" s="24">
        <v>40.950000000000003</v>
      </c>
      <c r="AZ7" s="24" t="s">
        <v>102</v>
      </c>
      <c r="BA7" s="24" t="s">
        <v>102</v>
      </c>
      <c r="BB7" s="24" t="s">
        <v>102</v>
      </c>
      <c r="BC7" s="24">
        <v>67.930000000000007</v>
      </c>
      <c r="BD7" s="24">
        <v>68.53</v>
      </c>
      <c r="BE7" s="24">
        <v>71.39</v>
      </c>
      <c r="BF7" s="24" t="s">
        <v>102</v>
      </c>
      <c r="BG7" s="24" t="s">
        <v>102</v>
      </c>
      <c r="BH7" s="24" t="s">
        <v>102</v>
      </c>
      <c r="BI7" s="24">
        <v>927.43</v>
      </c>
      <c r="BJ7" s="24">
        <v>888.04</v>
      </c>
      <c r="BK7" s="24" t="s">
        <v>102</v>
      </c>
      <c r="BL7" s="24" t="s">
        <v>102</v>
      </c>
      <c r="BM7" s="24" t="s">
        <v>102</v>
      </c>
      <c r="BN7" s="24">
        <v>857.88</v>
      </c>
      <c r="BO7" s="24">
        <v>825.1</v>
      </c>
      <c r="BP7" s="24">
        <v>669.11</v>
      </c>
      <c r="BQ7" s="24" t="s">
        <v>102</v>
      </c>
      <c r="BR7" s="24" t="s">
        <v>102</v>
      </c>
      <c r="BS7" s="24" t="s">
        <v>102</v>
      </c>
      <c r="BT7" s="24">
        <v>57.5</v>
      </c>
      <c r="BU7" s="24">
        <v>58.68</v>
      </c>
      <c r="BV7" s="24" t="s">
        <v>102</v>
      </c>
      <c r="BW7" s="24" t="s">
        <v>102</v>
      </c>
      <c r="BX7" s="24" t="s">
        <v>102</v>
      </c>
      <c r="BY7" s="24">
        <v>94.97</v>
      </c>
      <c r="BZ7" s="24">
        <v>97.07</v>
      </c>
      <c r="CA7" s="24">
        <v>99.73</v>
      </c>
      <c r="CB7" s="24" t="s">
        <v>102</v>
      </c>
      <c r="CC7" s="24" t="s">
        <v>102</v>
      </c>
      <c r="CD7" s="24" t="s">
        <v>102</v>
      </c>
      <c r="CE7" s="24">
        <v>150</v>
      </c>
      <c r="CF7" s="24">
        <v>150</v>
      </c>
      <c r="CG7" s="24" t="s">
        <v>102</v>
      </c>
      <c r="CH7" s="24" t="s">
        <v>102</v>
      </c>
      <c r="CI7" s="24" t="s">
        <v>102</v>
      </c>
      <c r="CJ7" s="24">
        <v>159.49</v>
      </c>
      <c r="CK7" s="24">
        <v>157.81</v>
      </c>
      <c r="CL7" s="24">
        <v>134.97999999999999</v>
      </c>
      <c r="CM7" s="24" t="s">
        <v>102</v>
      </c>
      <c r="CN7" s="24" t="s">
        <v>102</v>
      </c>
      <c r="CO7" s="24" t="s">
        <v>102</v>
      </c>
      <c r="CP7" s="24">
        <v>99.4</v>
      </c>
      <c r="CQ7" s="24">
        <v>83.31</v>
      </c>
      <c r="CR7" s="24" t="s">
        <v>102</v>
      </c>
      <c r="CS7" s="24" t="s">
        <v>102</v>
      </c>
      <c r="CT7" s="24" t="s">
        <v>102</v>
      </c>
      <c r="CU7" s="24">
        <v>65.28</v>
      </c>
      <c r="CV7" s="24">
        <v>64.92</v>
      </c>
      <c r="CW7" s="24">
        <v>59.99</v>
      </c>
      <c r="CX7" s="24" t="s">
        <v>102</v>
      </c>
      <c r="CY7" s="24" t="s">
        <v>102</v>
      </c>
      <c r="CZ7" s="24" t="s">
        <v>102</v>
      </c>
      <c r="DA7" s="24">
        <v>82.22</v>
      </c>
      <c r="DB7" s="24">
        <v>81.36</v>
      </c>
      <c r="DC7" s="24" t="s">
        <v>102</v>
      </c>
      <c r="DD7" s="24" t="s">
        <v>102</v>
      </c>
      <c r="DE7" s="24" t="s">
        <v>102</v>
      </c>
      <c r="DF7" s="24">
        <v>92.72</v>
      </c>
      <c r="DG7" s="24">
        <v>92.88</v>
      </c>
      <c r="DH7" s="24">
        <v>95.72</v>
      </c>
      <c r="DI7" s="24" t="s">
        <v>102</v>
      </c>
      <c r="DJ7" s="24" t="s">
        <v>102</v>
      </c>
      <c r="DK7" s="24" t="s">
        <v>102</v>
      </c>
      <c r="DL7" s="24">
        <v>3.49</v>
      </c>
      <c r="DM7" s="24">
        <v>6.89</v>
      </c>
      <c r="DN7" s="24" t="s">
        <v>102</v>
      </c>
      <c r="DO7" s="24" t="s">
        <v>102</v>
      </c>
      <c r="DP7" s="24" t="s">
        <v>102</v>
      </c>
      <c r="DQ7" s="24">
        <v>23.79</v>
      </c>
      <c r="DR7" s="24">
        <v>25.66</v>
      </c>
      <c r="DS7" s="24">
        <v>38.17</v>
      </c>
      <c r="DT7" s="24" t="s">
        <v>102</v>
      </c>
      <c r="DU7" s="24" t="s">
        <v>102</v>
      </c>
      <c r="DV7" s="24" t="s">
        <v>102</v>
      </c>
      <c r="DW7" s="24">
        <v>0</v>
      </c>
      <c r="DX7" s="24">
        <v>0</v>
      </c>
      <c r="DY7" s="24" t="s">
        <v>102</v>
      </c>
      <c r="DZ7" s="24" t="s">
        <v>102</v>
      </c>
      <c r="EA7" s="24" t="s">
        <v>102</v>
      </c>
      <c r="EB7" s="24">
        <v>1.22</v>
      </c>
      <c r="EC7" s="24">
        <v>1.61</v>
      </c>
      <c r="ED7" s="24">
        <v>6.54</v>
      </c>
      <c r="EE7" s="24" t="s">
        <v>102</v>
      </c>
      <c r="EF7" s="24" t="s">
        <v>102</v>
      </c>
      <c r="EG7" s="24" t="s">
        <v>102</v>
      </c>
      <c r="EH7" s="24">
        <v>0.05</v>
      </c>
      <c r="EI7" s="24">
        <v>0.1</v>
      </c>
      <c r="EJ7" s="24" t="s">
        <v>102</v>
      </c>
      <c r="EK7" s="24" t="s">
        <v>102</v>
      </c>
      <c r="EL7" s="24" t="s">
        <v>102</v>
      </c>
      <c r="EM7" s="24">
        <v>0.09</v>
      </c>
      <c r="EN7" s="24">
        <v>0.17</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金城　幸定</cp:lastModifiedBy>
  <cp:lastPrinted>2023-01-17T23:40:32Z</cp:lastPrinted>
  <dcterms:created xsi:type="dcterms:W3CDTF">2023-01-12T23:36:05Z</dcterms:created>
  <dcterms:modified xsi:type="dcterms:W3CDTF">2023-01-18T00:53:13Z</dcterms:modified>
  <cp:category/>
</cp:coreProperties>
</file>