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095\Desktop\公営企業に係る経営比較分析表（令和３年度決算）の分析等について\回答\"/>
    </mc:Choice>
  </mc:AlternateContent>
  <workbookProtection workbookAlgorithmName="SHA-512" workbookHashValue="wFKylpSL1DX5YlAtmSHqNX+r2H9UofoOJ0DrhRB1Hp60QClDy2e6C9AH8/A8Xrt+0UgXJyd0lfSpuIuyHYvwvQ==" workbookSaltValue="8jQ+bgdWDSYLQBe6nKYgl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<sst xmlns="http://schemas.openxmlformats.org/spreadsheetml/2006/main" count="257" uniqueCount="118">
  <si>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</si>
  <si>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</si>
  <si>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</si>
  <si>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</si>
  <si>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</si>
  <si>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</si>
  <si>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</si>
  <si>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</si>
  <si>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</si>
  <si>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</si>
  <si>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</si>
  <si>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</si>
  <si>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</si>
  <si>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</si>
  <si>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</si>
  <si>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</si>
  <si>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</si>
  <si>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</si>
  <si>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</si>
  <si>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</si>
  <si>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</si>
  <si>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</si>
  <si>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</si>
  <si>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</si>
  <si>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</si>
  <si>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</si>
  <si>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</si>
  <si>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</si>
  <si>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</si>
  <si>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</si>
  <si>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</si>
  <si>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</si>
  <si>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</si>
  <si>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</si>
  <si>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</si>
  <si>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</si>
  <si>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</si>
  <si>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</si>
  <si>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</si>
  <si>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</si>
  <si>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</si>
  <si>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</si>
  <si>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</si>
  <si>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</si>
  <si>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</si>
  <si>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</si>
  <si>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</si>
  <si>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</si>
  <si>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</si>
  <si>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</si>
  <si>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</si>
  <si>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</si>
  <si>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</si>
  <si>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</si>
  <si>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</si>
  <si>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</si>
  <si>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</si>
  <si>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</si>
  <si>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</si>
  <si>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</si>
  <si>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</si>
  <si>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</si>
  <si>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</si>
  <si>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</si>
  <si>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</si>
  <si>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</si>
  <si>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</si>
  <si>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</si>
  <si>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</si>
  <si>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</si>
  <si>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</si>
  <si>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</si>
  <si>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</si>
  <si>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</si>
  <si>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</si>
  <si>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</si>
  <si>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</si>
  <si>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</si>
  <si>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</si>
  <si>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</si>
  <si>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</si>
  <si>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</si>
  <si>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</si>
  <si>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</si>
  <si>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</si>
  <si>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</si>
  <si>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</si>
  <si>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</si>
  <si>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</si>
  <si>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</si>
  <si>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</si>
  <si>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</si>
  <si>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</si>
  <si>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</si>
  <si>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</si>
  <si>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</si>
  <si>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</si>
  <si>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</si>
  <si>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</si>
  <si>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</si>
  <si>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</si>
  <si>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</si>
  <si>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</si>
  <si>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</si>
  <si>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</si>
  <si>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</si>
  <si>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</si>
  <si>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</si>
  <si>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</si>
  <si>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</si>
  <si>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</si>
  <si>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</si>
  <si>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</si>
  <si>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</si>
  <si>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</si>
  <si>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各年度の値は黒字であることを示す100％以上となっている。類似団体平均値及び全国平均を上回っていることから健全な状況といえるが、今後の更新投資等に係る費用を確保するためには、更なる費用削減に取り組む必要がある。また、公営企業会計は独立採算の原則があることから、基準外繰入金を削減するため、引き続き使用料の適正化について検討していかなければならない。
②４ヶ年間0％となっており、健全な経営といえるが、今後の管路更新等を勘案し引き続き使用料の適正化について検討していく必要がある。
③１年以内に現金化できる資産で、１年以内に支払わなければならない負債を賄われていることを示す100％以上となっており、R1以降より同等の水準を維持している。
④各年度の値は類似団体平均値及び全国平均と比べ下回っているが、管路更新等を勘案し随時その適正度を検討していく必要がある。
⑤類似団体平均値を上回っているが、今後の管路更新等による経費の増加を考慮し、経営状況の見直しを行う必要がある。
⑥類似団体平均値及び全国平均を下回っているが、今後も経費削減等の取組を行う必要がある。
⑦本市は処理場を有していないため0％となっている。
⑧類似団体平均値及び全国平均を下回っているため、積極的な普及活動を行っていく必要がある。</t>
    <phoneticPr fontId="4"/>
  </si>
  <si>
    <t>①類似団体平均値及び全国平均を下回っている。H30に法適用したため、減価償却を開始したばかりであるので、今後の管路更新等にそなえ経費削減を図る必要がある。
②４ヶ年間0％の値となっている。今後耐用年数に達し更新時期を迎える管路が増加することが考えられるため、事業費の平準化を図り、計画的かつ効率的な更新に取り組む必要がある。
③類似団体平均値及び全国平均より下回っている。年度によりばらつきがあるため、投資のあり方について検討していく必要がある。（H30より法適用したため非表示だが、H29は0.34％である。）</t>
    <phoneticPr fontId="4"/>
  </si>
  <si>
    <t>経営の圧迫の原因となっている老朽化した施設等の計画的維持管理の見直し、不明水対策の強化、下水道使用料の増収（普及強化等）を中心に取り組み、より健全な下水道事業運営となるよう経営努力を図る必要がある。
　また、R2年4月より使用料改定を行ったが（改定率約18％）、新型コロナウイルス感染症拡大に伴う緊急事態宣言等により営業用及び官公署等の水量が減少したため、使用料の増収は当初の予定より見込まれなかった。H30に地方公営企業法を適用し企業会計方式を導入したことにより、資産の状況が明確になったため、今後も引き続き経営の見直しについて検討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</si>
</sst>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0.04</c:v>
                </c:pt>
                <c:pt idx="2" formatCode="#,##0.00;&quot;△&quot;#,##0.00">
                  <c:v>0</c:v>
                </c:pt>
                <c:pt idx="3">
                  <c:v>0.04</c:v>
                </c:pt>
                <c:pt idx="4">
                  <c:v>0.03</c:v>
                </c:pt>
              </c:numCache>
            </c:numRef>
          </c:val>
          <c:extLst>
            <c:ext xmlns:c16="http://schemas.microsoft.com/office/drawing/2014/chart" uri="{C3380CC4-5D6E-409C-BE32-E72D297353CC}">
              <c16:uniqueId val="{00000000-89F1-4BCA-A14D-4C93468F4A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0.12</c:v>
                </c:pt>
                <c:pt idx="3">
                  <c:v>0.08</c:v>
                </c:pt>
                <c:pt idx="4">
                  <c:v>0.24</c:v>
                </c:pt>
              </c:numCache>
            </c:numRef>
          </c:val>
          <c:smooth val="0"/>
          <c:extLst>
            <c:ext xmlns:c16="http://schemas.microsoft.com/office/drawing/2014/chart" uri="{C3380CC4-5D6E-409C-BE32-E72D297353CC}">
              <c16:uniqueId val="{00000001-89F1-4BCA-A14D-4C93468F4A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E9-405F-B7E6-8F807D4287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56.51</c:v>
                </c:pt>
                <c:pt idx="2">
                  <c:v>57.04</c:v>
                </c:pt>
                <c:pt idx="3">
                  <c:v>60.78</c:v>
                </c:pt>
                <c:pt idx="4">
                  <c:v>59.96</c:v>
                </c:pt>
              </c:numCache>
            </c:numRef>
          </c:val>
          <c:smooth val="0"/>
          <c:extLst>
            <c:ext xmlns:c16="http://schemas.microsoft.com/office/drawing/2014/chart" uri="{C3380CC4-5D6E-409C-BE32-E72D297353CC}">
              <c16:uniqueId val="{00000001-9BE9-405F-B7E6-8F807D4287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81.489999999999995</c:v>
                </c:pt>
                <c:pt idx="2">
                  <c:v>82.38</c:v>
                </c:pt>
                <c:pt idx="3">
                  <c:v>83.44</c:v>
                </c:pt>
                <c:pt idx="4">
                  <c:v>84.5</c:v>
                </c:pt>
              </c:numCache>
            </c:numRef>
          </c:val>
          <c:extLst>
            <c:ext xmlns:c16="http://schemas.microsoft.com/office/drawing/2014/chart" uri="{C3380CC4-5D6E-409C-BE32-E72D297353CC}">
              <c16:uniqueId val="{00000000-BC82-4844-8605-917A7CDCE6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93.91</c:v>
                </c:pt>
                <c:pt idx="2">
                  <c:v>93.73</c:v>
                </c:pt>
                <c:pt idx="3">
                  <c:v>94.17</c:v>
                </c:pt>
                <c:pt idx="4">
                  <c:v>94.27</c:v>
                </c:pt>
              </c:numCache>
            </c:numRef>
          </c:val>
          <c:smooth val="0"/>
          <c:extLst>
            <c:ext xmlns:c16="http://schemas.microsoft.com/office/drawing/2014/chart" uri="{C3380CC4-5D6E-409C-BE32-E72D297353CC}">
              <c16:uniqueId val="{00000001-BC82-4844-8605-917A7CDCE6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110.71</c:v>
                </c:pt>
                <c:pt idx="2">
                  <c:v>108.54</c:v>
                </c:pt>
                <c:pt idx="3">
                  <c:v>116.09</c:v>
                </c:pt>
                <c:pt idx="4">
                  <c:v>111.85</c:v>
                </c:pt>
              </c:numCache>
            </c:numRef>
          </c:val>
          <c:extLst>
            <c:ext xmlns:c16="http://schemas.microsoft.com/office/drawing/2014/chart" uri="{C3380CC4-5D6E-409C-BE32-E72D297353CC}">
              <c16:uniqueId val="{00000000-EBE9-46BB-9B16-EF35CCD02B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107.95</c:v>
                </c:pt>
                <c:pt idx="2">
                  <c:v>106.32</c:v>
                </c:pt>
                <c:pt idx="3">
                  <c:v>106.67</c:v>
                </c:pt>
                <c:pt idx="4">
                  <c:v>106.9</c:v>
                </c:pt>
              </c:numCache>
            </c:numRef>
          </c:val>
          <c:smooth val="0"/>
          <c:extLst>
            <c:ext xmlns:c16="http://schemas.microsoft.com/office/drawing/2014/chart" uri="{C3380CC4-5D6E-409C-BE32-E72D297353CC}">
              <c16:uniqueId val="{00000001-EBE9-46BB-9B16-EF35CCD02B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3.85</c:v>
                </c:pt>
                <c:pt idx="2">
                  <c:v>7.68</c:v>
                </c:pt>
                <c:pt idx="3">
                  <c:v>11.29</c:v>
                </c:pt>
                <c:pt idx="4">
                  <c:v>14.57</c:v>
                </c:pt>
              </c:numCache>
            </c:numRef>
          </c:val>
          <c:extLst>
            <c:ext xmlns:c16="http://schemas.microsoft.com/office/drawing/2014/chart" uri="{C3380CC4-5D6E-409C-BE32-E72D297353CC}">
              <c16:uniqueId val="{00000000-6953-4932-B88E-AFDB02CB04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22.74</c:v>
                </c:pt>
                <c:pt idx="2">
                  <c:v>21.22</c:v>
                </c:pt>
                <c:pt idx="3">
                  <c:v>23.25</c:v>
                </c:pt>
                <c:pt idx="4">
                  <c:v>25.2</c:v>
                </c:pt>
              </c:numCache>
            </c:numRef>
          </c:val>
          <c:smooth val="0"/>
          <c:extLst>
            <c:ext xmlns:c16="http://schemas.microsoft.com/office/drawing/2014/chart" uri="{C3380CC4-5D6E-409C-BE32-E72D297353CC}">
              <c16:uniqueId val="{00000001-6953-4932-B88E-AFDB02CB04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895-45B2-86DD-FFCC839EE0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0.18</c:v>
                </c:pt>
                <c:pt idx="2">
                  <c:v>0.83</c:v>
                </c:pt>
                <c:pt idx="3">
                  <c:v>1.06</c:v>
                </c:pt>
                <c:pt idx="4">
                  <c:v>2.02</c:v>
                </c:pt>
              </c:numCache>
            </c:numRef>
          </c:val>
          <c:smooth val="0"/>
          <c:extLst>
            <c:ext xmlns:c16="http://schemas.microsoft.com/office/drawing/2014/chart" uri="{C3380CC4-5D6E-409C-BE32-E72D297353CC}">
              <c16:uniqueId val="{00000001-E895-45B2-86DD-FFCC839EE0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A82-4239-B614-7FA520D4E2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1.03</c:v>
                </c:pt>
                <c:pt idx="2">
                  <c:v>1.35</c:v>
                </c:pt>
                <c:pt idx="3">
                  <c:v>3.68</c:v>
                </c:pt>
                <c:pt idx="4">
                  <c:v>5.3</c:v>
                </c:pt>
              </c:numCache>
            </c:numRef>
          </c:val>
          <c:smooth val="0"/>
          <c:extLst>
            <c:ext xmlns:c16="http://schemas.microsoft.com/office/drawing/2014/chart" uri="{C3380CC4-5D6E-409C-BE32-E72D297353CC}">
              <c16:uniqueId val="{00000001-EA82-4239-B614-7FA520D4E2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96.98</c:v>
                </c:pt>
                <c:pt idx="2">
                  <c:v>138.58000000000001</c:v>
                </c:pt>
                <c:pt idx="3">
                  <c:v>149.08000000000001</c:v>
                </c:pt>
                <c:pt idx="4">
                  <c:v>146.25</c:v>
                </c:pt>
              </c:numCache>
            </c:numRef>
          </c:val>
          <c:extLst>
            <c:ext xmlns:c16="http://schemas.microsoft.com/office/drawing/2014/chart" uri="{C3380CC4-5D6E-409C-BE32-E72D297353CC}">
              <c16:uniqueId val="{00000000-8FBB-4A20-BB63-C0591FC9AF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80.5</c:v>
                </c:pt>
                <c:pt idx="2">
                  <c:v>71.540000000000006</c:v>
                </c:pt>
                <c:pt idx="3">
                  <c:v>67.86</c:v>
                </c:pt>
                <c:pt idx="4">
                  <c:v>72.92</c:v>
                </c:pt>
              </c:numCache>
            </c:numRef>
          </c:val>
          <c:smooth val="0"/>
          <c:extLst>
            <c:ext xmlns:c16="http://schemas.microsoft.com/office/drawing/2014/chart" uri="{C3380CC4-5D6E-409C-BE32-E72D297353CC}">
              <c16:uniqueId val="{00000001-8FBB-4A20-BB63-C0591FC9AF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408.83</c:v>
                </c:pt>
                <c:pt idx="2">
                  <c:v>353.53</c:v>
                </c:pt>
                <c:pt idx="3">
                  <c:v>476.21</c:v>
                </c:pt>
                <c:pt idx="4">
                  <c:v>470.27</c:v>
                </c:pt>
              </c:numCache>
            </c:numRef>
          </c:val>
          <c:extLst>
            <c:ext xmlns:c16="http://schemas.microsoft.com/office/drawing/2014/chart" uri="{C3380CC4-5D6E-409C-BE32-E72D297353CC}">
              <c16:uniqueId val="{00000000-223F-47DC-84F4-773B40BDD0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605.9</c:v>
                </c:pt>
                <c:pt idx="2">
                  <c:v>653.69000000000005</c:v>
                </c:pt>
                <c:pt idx="3">
                  <c:v>709.4</c:v>
                </c:pt>
                <c:pt idx="4">
                  <c:v>734.47</c:v>
                </c:pt>
              </c:numCache>
            </c:numRef>
          </c:val>
          <c:smooth val="0"/>
          <c:extLst>
            <c:ext xmlns:c16="http://schemas.microsoft.com/office/drawing/2014/chart" uri="{C3380CC4-5D6E-409C-BE32-E72D297353CC}">
              <c16:uniqueId val="{00000001-223F-47DC-84F4-773B40BDD0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91.69</c:v>
                </c:pt>
                <c:pt idx="2">
                  <c:v>93.57</c:v>
                </c:pt>
                <c:pt idx="3">
                  <c:v>107.06</c:v>
                </c:pt>
                <c:pt idx="4">
                  <c:v>99.51</c:v>
                </c:pt>
              </c:numCache>
            </c:numRef>
          </c:val>
          <c:extLst>
            <c:ext xmlns:c16="http://schemas.microsoft.com/office/drawing/2014/chart" uri="{C3380CC4-5D6E-409C-BE32-E72D297353CC}">
              <c16:uniqueId val="{00000000-36D7-4735-9ECD-0E5E791FE8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89.41</c:v>
                </c:pt>
                <c:pt idx="2">
                  <c:v>88.05</c:v>
                </c:pt>
                <c:pt idx="3">
                  <c:v>91.14</c:v>
                </c:pt>
                <c:pt idx="4">
                  <c:v>90.69</c:v>
                </c:pt>
              </c:numCache>
            </c:numRef>
          </c:val>
          <c:smooth val="0"/>
          <c:extLst>
            <c:ext xmlns:c16="http://schemas.microsoft.com/office/drawing/2014/chart" uri="{C3380CC4-5D6E-409C-BE32-E72D297353CC}">
              <c16:uniqueId val="{00000001-36D7-4735-9ECD-0E5E791FE8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93.75</c:v>
                </c:pt>
                <c:pt idx="2">
                  <c:v>92.37</c:v>
                </c:pt>
                <c:pt idx="3">
                  <c:v>85.24</c:v>
                </c:pt>
                <c:pt idx="4">
                  <c:v>92.19</c:v>
                </c:pt>
              </c:numCache>
            </c:numRef>
          </c:val>
          <c:extLst>
            <c:ext xmlns:c16="http://schemas.microsoft.com/office/drawing/2014/chart" uri="{C3380CC4-5D6E-409C-BE32-E72D297353CC}">
              <c16:uniqueId val="{00000000-025E-47ED-BAD4-5BA53CBE14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025E-47ED-BAD4-5BA53CBE14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宜野湾市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自治体職員</v>
      </c>
      <c r="AE8" s="36"/>
      <c r="AF8" s="36"/>
      <c r="AG8" s="36"/>
      <c r="AH8" s="36"/>
      <c r="AI8" s="36"/>
      <c r="AJ8" s="36"/>
      <c r="AK8" s="3"/>
      <c r="AL8" s="37">
        <f>データ!S6</f>
        <v>100317</v>
      </c>
      <c r="AM8" s="37"/>
      <c r="AN8" s="37"/>
      <c r="AO8" s="37"/>
      <c r="AP8" s="37"/>
      <c r="AQ8" s="37"/>
      <c r="AR8" s="37"/>
      <c r="AS8" s="37"/>
      <c r="AT8" s="38">
        <f>データ!T6</f>
        <v>19.8</v>
      </c>
      <c r="AU8" s="38"/>
      <c r="AV8" s="38"/>
      <c r="AW8" s="38"/>
      <c r="AX8" s="38"/>
      <c r="AY8" s="38"/>
      <c r="AZ8" s="38"/>
      <c r="BA8" s="38"/>
      <c r="BB8" s="38">
        <f>データ!U6</f>
        <v>5066.5200000000004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76.010000000000005</v>
      </c>
      <c r="J10" s="38"/>
      <c r="K10" s="38"/>
      <c r="L10" s="38"/>
      <c r="M10" s="38"/>
      <c r="N10" s="38"/>
      <c r="O10" s="38"/>
      <c r="P10" s="38">
        <f>データ!P6</f>
        <v>95.94</v>
      </c>
      <c r="Q10" s="38"/>
      <c r="R10" s="38"/>
      <c r="S10" s="38"/>
      <c r="T10" s="38"/>
      <c r="U10" s="38"/>
      <c r="V10" s="38"/>
      <c r="W10" s="38">
        <f>データ!Q6</f>
        <v>100</v>
      </c>
      <c r="X10" s="38"/>
      <c r="Y10" s="38"/>
      <c r="Z10" s="38"/>
      <c r="AA10" s="38"/>
      <c r="AB10" s="38"/>
      <c r="AC10" s="38"/>
      <c r="AD10" s="37">
        <f>データ!R6</f>
        <v>1670</v>
      </c>
      <c r="AE10" s="37"/>
      <c r="AF10" s="37"/>
      <c r="AG10" s="37"/>
      <c r="AH10" s="37"/>
      <c r="AI10" s="37"/>
      <c r="AJ10" s="37"/>
      <c r="AK10" s="2"/>
      <c r="AL10" s="37">
        <f>データ!V6</f>
        <v>95843</v>
      </c>
      <c r="AM10" s="37"/>
      <c r="AN10" s="37"/>
      <c r="AO10" s="37"/>
      <c r="AP10" s="37"/>
      <c r="AQ10" s="37"/>
      <c r="AR10" s="37"/>
      <c r="AS10" s="37"/>
      <c r="AT10" s="38">
        <f>データ!W6</f>
        <v>18.07</v>
      </c>
      <c r="AU10" s="38"/>
      <c r="AV10" s="38"/>
      <c r="AW10" s="38"/>
      <c r="AX10" s="38"/>
      <c r="AY10" s="38"/>
      <c r="AZ10" s="38"/>
      <c r="BA10" s="38"/>
      <c r="BB10" s="38">
        <f>データ!X6</f>
        <v>5303.98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9i/qe51GbeOc/zH75yV1+XmZf2Upf0cAB/YJA723M1pWXIp7BY/RjKUqw2ABZkDcAvAW9H1y3lwpPfXbCk9sDA==" saltValue="psAtl2KNgE99kRf69UxER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472051</v>
      </c>
      <c r="D6" s="19">
        <f t="shared" si="3"/>
        <v>46</v>
      </c>
      <c r="E6" s="19">
        <f t="shared" si="3"/>
        <v>17</v>
      </c>
      <c r="F6" s="19">
        <f t="shared" si="3"/>
        <v>1</v>
      </c>
      <c r="G6" s="19">
        <f t="shared" si="3"/>
        <v>0</v>
      </c>
      <c r="H6" s="19" t="str">
        <f t="shared" si="3"/>
        <v>沖縄県　宜野湾市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76.010000000000005</v>
      </c>
      <c r="P6" s="20">
        <f t="shared" si="3"/>
        <v>95.94</v>
      </c>
      <c r="Q6" s="20">
        <f t="shared" si="3"/>
        <v>100</v>
      </c>
      <c r="R6" s="20">
        <f t="shared" si="3"/>
        <v>1670</v>
      </c>
      <c r="S6" s="20">
        <f t="shared" si="3"/>
        <v>100317</v>
      </c>
      <c r="T6" s="20">
        <f t="shared" si="3"/>
        <v>19.8</v>
      </c>
      <c r="U6" s="20">
        <f t="shared" si="3"/>
        <v>5066.5200000000004</v>
      </c>
      <c r="V6" s="20">
        <f t="shared" si="3"/>
        <v>95843</v>
      </c>
      <c r="W6" s="20">
        <f t="shared" si="3"/>
        <v>18.07</v>
      </c>
      <c r="X6" s="20">
        <f t="shared" si="3"/>
        <v>5303.98</v>
      </c>
      <c r="Y6" s="21" t="str">
        <f>IF(Y7="",NA(),Y7)</f>
        <v>-</v>
      </c>
      <c r="Z6" s="21">
        <f t="shared" ref="Z6:AH6" si="4">IF(Z7="",NA(),Z7)</f>
        <v>110.71</v>
      </c>
      <c r="AA6" s="21">
        <f t="shared" si="4"/>
        <v>108.54</v>
      </c>
      <c r="AB6" s="21">
        <f t="shared" si="4"/>
        <v>116.09</v>
      </c>
      <c r="AC6" s="21">
        <f t="shared" si="4"/>
        <v>111.85</v>
      </c>
      <c r="AD6" s="21" t="str">
        <f t="shared" si="4"/>
        <v>-</v>
      </c>
      <c r="AE6" s="21">
        <f t="shared" si="4"/>
        <v>107.95</v>
      </c>
      <c r="AF6" s="21">
        <f t="shared" si="4"/>
        <v>106.32</v>
      </c>
      <c r="AG6" s="21">
        <f t="shared" si="4"/>
        <v>106.67</v>
      </c>
      <c r="AH6" s="21">
        <f t="shared" si="4"/>
        <v>106.9</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1.03</v>
      </c>
      <c r="AQ6" s="21">
        <f t="shared" si="5"/>
        <v>1.35</v>
      </c>
      <c r="AR6" s="21">
        <f t="shared" si="5"/>
        <v>3.68</v>
      </c>
      <c r="AS6" s="21">
        <f t="shared" si="5"/>
        <v>5.3</v>
      </c>
      <c r="AT6" s="20" t="str">
        <f>IF(AT7="","",IF(AT7="-","【-】","【"&amp;SUBSTITUTE(TEXT(AT7,"#,##0.00"),"-","△")&amp;"】"))</f>
        <v>【3.09】</v>
      </c>
      <c r="AU6" s="21" t="str">
        <f>IF(AU7="",NA(),AU7)</f>
        <v>-</v>
      </c>
      <c r="AV6" s="21">
        <f t="shared" ref="AV6:BD6" si="6">IF(AV7="",NA(),AV7)</f>
        <v>96.98</v>
      </c>
      <c r="AW6" s="21">
        <f t="shared" si="6"/>
        <v>138.58000000000001</v>
      </c>
      <c r="AX6" s="21">
        <f t="shared" si="6"/>
        <v>149.08000000000001</v>
      </c>
      <c r="AY6" s="21">
        <f t="shared" si="6"/>
        <v>146.25</v>
      </c>
      <c r="AZ6" s="21" t="str">
        <f t="shared" si="6"/>
        <v>-</v>
      </c>
      <c r="BA6" s="21">
        <f t="shared" si="6"/>
        <v>80.5</v>
      </c>
      <c r="BB6" s="21">
        <f t="shared" si="6"/>
        <v>71.540000000000006</v>
      </c>
      <c r="BC6" s="21">
        <f t="shared" si="6"/>
        <v>67.86</v>
      </c>
      <c r="BD6" s="21">
        <f t="shared" si="6"/>
        <v>72.92</v>
      </c>
      <c r="BE6" s="20" t="str">
        <f>IF(BE7="","",IF(BE7="-","【-】","【"&amp;SUBSTITUTE(TEXT(BE7,"#,##0.00"),"-","△")&amp;"】"))</f>
        <v>【71.39】</v>
      </c>
      <c r="BF6" s="21" t="str">
        <f>IF(BF7="",NA(),BF7)</f>
        <v>-</v>
      </c>
      <c r="BG6" s="21">
        <f t="shared" ref="BG6:BO6" si="7">IF(BG7="",NA(),BG7)</f>
        <v>408.83</v>
      </c>
      <c r="BH6" s="21">
        <f t="shared" si="7"/>
        <v>353.53</v>
      </c>
      <c r="BI6" s="21">
        <f t="shared" si="7"/>
        <v>476.21</v>
      </c>
      <c r="BJ6" s="21">
        <f t="shared" si="7"/>
        <v>470.27</v>
      </c>
      <c r="BK6" s="21" t="str">
        <f t="shared" si="7"/>
        <v>-</v>
      </c>
      <c r="BL6" s="21">
        <f t="shared" si="7"/>
        <v>605.9</v>
      </c>
      <c r="BM6" s="21">
        <f t="shared" si="7"/>
        <v>653.69000000000005</v>
      </c>
      <c r="BN6" s="21">
        <f t="shared" si="7"/>
        <v>709.4</v>
      </c>
      <c r="BO6" s="21">
        <f t="shared" si="7"/>
        <v>734.47</v>
      </c>
      <c r="BP6" s="20" t="str">
        <f>IF(BP7="","",IF(BP7="-","【-】","【"&amp;SUBSTITUTE(TEXT(BP7,"#,##0.00"),"-","△")&amp;"】"))</f>
        <v>【669.11】</v>
      </c>
      <c r="BQ6" s="21" t="str">
        <f>IF(BQ7="",NA(),BQ7)</f>
        <v>-</v>
      </c>
      <c r="BR6" s="21">
        <f t="shared" ref="BR6:BZ6" si="8">IF(BR7="",NA(),BR7)</f>
        <v>91.69</v>
      </c>
      <c r="BS6" s="21">
        <f t="shared" si="8"/>
        <v>93.57</v>
      </c>
      <c r="BT6" s="21">
        <f t="shared" si="8"/>
        <v>107.06</v>
      </c>
      <c r="BU6" s="21">
        <f t="shared" si="8"/>
        <v>99.51</v>
      </c>
      <c r="BV6" s="21" t="str">
        <f t="shared" si="8"/>
        <v>-</v>
      </c>
      <c r="BW6" s="21">
        <f t="shared" si="8"/>
        <v>89.41</v>
      </c>
      <c r="BX6" s="21">
        <f t="shared" si="8"/>
        <v>88.05</v>
      </c>
      <c r="BY6" s="21">
        <f t="shared" si="8"/>
        <v>91.14</v>
      </c>
      <c r="BZ6" s="21">
        <f t="shared" si="8"/>
        <v>90.69</v>
      </c>
      <c r="CA6" s="20" t="str">
        <f>IF(CA7="","",IF(CA7="-","【-】","【"&amp;SUBSTITUTE(TEXT(CA7,"#,##0.00"),"-","△")&amp;"】"))</f>
        <v>【99.73】</v>
      </c>
      <c r="CB6" s="21" t="str">
        <f>IF(CB7="",NA(),CB7)</f>
        <v>-</v>
      </c>
      <c r="CC6" s="21">
        <f t="shared" ref="CC6:CK6" si="9">IF(CC7="",NA(),CC7)</f>
        <v>93.75</v>
      </c>
      <c r="CD6" s="21">
        <f t="shared" si="9"/>
        <v>92.37</v>
      </c>
      <c r="CE6" s="21">
        <f t="shared" si="9"/>
        <v>85.24</v>
      </c>
      <c r="CF6" s="21">
        <f t="shared" si="9"/>
        <v>92.19</v>
      </c>
      <c r="CG6" s="21" t="str">
        <f t="shared" si="9"/>
        <v>-</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56.51</v>
      </c>
      <c r="CT6" s="21">
        <f t="shared" si="10"/>
        <v>57.04</v>
      </c>
      <c r="CU6" s="21">
        <f t="shared" si="10"/>
        <v>60.78</v>
      </c>
      <c r="CV6" s="21">
        <f t="shared" si="10"/>
        <v>59.96</v>
      </c>
      <c r="CW6" s="20" t="str">
        <f>IF(CW7="","",IF(CW7="-","【-】","【"&amp;SUBSTITUTE(TEXT(CW7,"#,##0.00"),"-","△")&amp;"】"))</f>
        <v>【59.99】</v>
      </c>
      <c r="CX6" s="21" t="str">
        <f>IF(CX7="",NA(),CX7)</f>
        <v>-</v>
      </c>
      <c r="CY6" s="21">
        <f t="shared" ref="CY6:DG6" si="11">IF(CY7="",NA(),CY7)</f>
        <v>81.489999999999995</v>
      </c>
      <c r="CZ6" s="21">
        <f t="shared" si="11"/>
        <v>82.38</v>
      </c>
      <c r="DA6" s="21">
        <f t="shared" si="11"/>
        <v>83.44</v>
      </c>
      <c r="DB6" s="21">
        <f t="shared" si="11"/>
        <v>84.5</v>
      </c>
      <c r="DC6" s="21" t="str">
        <f t="shared" si="11"/>
        <v>-</v>
      </c>
      <c r="DD6" s="21">
        <f t="shared" si="11"/>
        <v>93.91</v>
      </c>
      <c r="DE6" s="21">
        <f t="shared" si="11"/>
        <v>93.73</v>
      </c>
      <c r="DF6" s="21">
        <f t="shared" si="11"/>
        <v>94.17</v>
      </c>
      <c r="DG6" s="21">
        <f t="shared" si="11"/>
        <v>94.27</v>
      </c>
      <c r="DH6" s="20" t="str">
        <f>IF(DH7="","",IF(DH7="-","【-】","【"&amp;SUBSTITUTE(TEXT(DH7,"#,##0.00"),"-","△")&amp;"】"))</f>
        <v>【95.72】</v>
      </c>
      <c r="DI6" s="21" t="str">
        <f>IF(DI7="",NA(),DI7)</f>
        <v>-</v>
      </c>
      <c r="DJ6" s="21">
        <f t="shared" ref="DJ6:DR6" si="12">IF(DJ7="",NA(),DJ7)</f>
        <v>3.85</v>
      </c>
      <c r="DK6" s="21">
        <f t="shared" si="12"/>
        <v>7.68</v>
      </c>
      <c r="DL6" s="21">
        <f t="shared" si="12"/>
        <v>11.29</v>
      </c>
      <c r="DM6" s="21">
        <f t="shared" si="12"/>
        <v>14.57</v>
      </c>
      <c r="DN6" s="21" t="str">
        <f t="shared" si="12"/>
        <v>-</v>
      </c>
      <c r="DO6" s="21">
        <f t="shared" si="12"/>
        <v>22.74</v>
      </c>
      <c r="DP6" s="21">
        <f t="shared" si="12"/>
        <v>21.22</v>
      </c>
      <c r="DQ6" s="21">
        <f t="shared" si="12"/>
        <v>23.25</v>
      </c>
      <c r="DR6" s="21">
        <f t="shared" si="12"/>
        <v>25.2</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0.18</v>
      </c>
      <c r="EA6" s="21">
        <f t="shared" si="13"/>
        <v>0.83</v>
      </c>
      <c r="EB6" s="21">
        <f t="shared" si="13"/>
        <v>1.06</v>
      </c>
      <c r="EC6" s="21">
        <f t="shared" si="13"/>
        <v>2.02</v>
      </c>
      <c r="ED6" s="20" t="str">
        <f>IF(ED7="","",IF(ED7="-","【-】","【"&amp;SUBSTITUTE(TEXT(ED7,"#,##0.00"),"-","△")&amp;"】"))</f>
        <v>【6.54】</v>
      </c>
      <c r="EE6" s="21" t="str">
        <f>IF(EE7="",NA(),EE7)</f>
        <v>-</v>
      </c>
      <c r="EF6" s="21">
        <f t="shared" ref="EF6:EN6" si="14">IF(EF7="",NA(),EF7)</f>
        <v>0.04</v>
      </c>
      <c r="EG6" s="20">
        <f t="shared" si="14"/>
        <v>0</v>
      </c>
      <c r="EH6" s="21">
        <f t="shared" si="14"/>
        <v>0.04</v>
      </c>
      <c r="EI6" s="21">
        <f t="shared" si="14"/>
        <v>0.03</v>
      </c>
      <c r="EJ6" s="21" t="str">
        <f t="shared" si="14"/>
        <v>-</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472051</v>
      </c>
      <c r="D7" s="23">
        <v>46</v>
      </c>
      <c r="E7" s="23">
        <v>17</v>
      </c>
      <c r="F7" s="23">
        <v>1</v>
      </c>
      <c r="G7" s="23">
        <v>0</v>
      </c>
      <c r="H7" s="23" t="s">
        <v>96</v>
      </c>
      <c r="I7" s="23" t="s">
        <v>97</v>
      </c>
      <c r="J7" s="23" t="s">
        <v>98</v>
      </c>
      <c r="K7" s="23" t="s">
        <v>99</v>
      </c>
      <c r="L7" s="23" t="s">
        <v>100</v>
      </c>
      <c r="M7" s="23" t="s">
        <v>101</v>
      </c>
      <c r="N7" s="24" t="s">
        <v>102</v>
      </c>
      <c r="O7" s="24">
        <v>76.010000000000005</v>
      </c>
      <c r="P7" s="24">
        <v>95.94</v>
      </c>
      <c r="Q7" s="24">
        <v>100</v>
      </c>
      <c r="R7" s="24">
        <v>1670</v>
      </c>
      <c r="S7" s="24">
        <v>100317</v>
      </c>
      <c r="T7" s="24">
        <v>19.8</v>
      </c>
      <c r="U7" s="24">
        <v>5066.5200000000004</v>
      </c>
      <c r="V7" s="24">
        <v>95843</v>
      </c>
      <c r="W7" s="24">
        <v>18.07</v>
      </c>
      <c r="X7" s="24">
        <v>5303.98</v>
      </c>
      <c r="Y7" s="24" t="s">
        <v>102</v>
      </c>
      <c r="Z7" s="24">
        <v>110.71</v>
      </c>
      <c r="AA7" s="24">
        <v>108.54</v>
      </c>
      <c r="AB7" s="24">
        <v>116.09</v>
      </c>
      <c r="AC7" s="24">
        <v>111.85</v>
      </c>
      <c r="AD7" s="24" t="s">
        <v>102</v>
      </c>
      <c r="AE7" s="24">
        <v>107.95</v>
      </c>
      <c r="AF7" s="24">
        <v>106.32</v>
      </c>
      <c r="AG7" s="24">
        <v>106.67</v>
      </c>
      <c r="AH7" s="24">
        <v>106.9</v>
      </c>
      <c r="AI7" s="24">
        <v>107.02</v>
      </c>
      <c r="AJ7" s="24" t="s">
        <v>102</v>
      </c>
      <c r="AK7" s="24">
        <v>0</v>
      </c>
      <c r="AL7" s="24">
        <v>0</v>
      </c>
      <c r="AM7" s="24">
        <v>0</v>
      </c>
      <c r="AN7" s="24">
        <v>0</v>
      </c>
      <c r="AO7" s="24" t="s">
        <v>102</v>
      </c>
      <c r="AP7" s="24">
        <v>1.03</v>
      </c>
      <c r="AQ7" s="24">
        <v>1.35</v>
      </c>
      <c r="AR7" s="24">
        <v>3.68</v>
      </c>
      <c r="AS7" s="24">
        <v>5.3</v>
      </c>
      <c r="AT7" s="24">
        <v>3.09</v>
      </c>
      <c r="AU7" s="24" t="s">
        <v>102</v>
      </c>
      <c r="AV7" s="24">
        <v>96.98</v>
      </c>
      <c r="AW7" s="24">
        <v>138.58000000000001</v>
      </c>
      <c r="AX7" s="24">
        <v>149.08000000000001</v>
      </c>
      <c r="AY7" s="24">
        <v>146.25</v>
      </c>
      <c r="AZ7" s="24" t="s">
        <v>102</v>
      </c>
      <c r="BA7" s="24">
        <v>80.5</v>
      </c>
      <c r="BB7" s="24">
        <v>71.540000000000006</v>
      </c>
      <c r="BC7" s="24">
        <v>67.86</v>
      </c>
      <c r="BD7" s="24">
        <v>72.92</v>
      </c>
      <c r="BE7" s="24">
        <v>71.39</v>
      </c>
      <c r="BF7" s="24" t="s">
        <v>102</v>
      </c>
      <c r="BG7" s="24">
        <v>408.83</v>
      </c>
      <c r="BH7" s="24">
        <v>353.53</v>
      </c>
      <c r="BI7" s="24">
        <v>476.21</v>
      </c>
      <c r="BJ7" s="24">
        <v>470.27</v>
      </c>
      <c r="BK7" s="24" t="s">
        <v>102</v>
      </c>
      <c r="BL7" s="24">
        <v>605.9</v>
      </c>
      <c r="BM7" s="24">
        <v>653.69000000000005</v>
      </c>
      <c r="BN7" s="24">
        <v>709.4</v>
      </c>
      <c r="BO7" s="24">
        <v>734.47</v>
      </c>
      <c r="BP7" s="24">
        <v>669.11</v>
      </c>
      <c r="BQ7" s="24" t="s">
        <v>102</v>
      </c>
      <c r="BR7" s="24">
        <v>91.69</v>
      </c>
      <c r="BS7" s="24">
        <v>93.57</v>
      </c>
      <c r="BT7" s="24">
        <v>107.06</v>
      </c>
      <c r="BU7" s="24">
        <v>99.51</v>
      </c>
      <c r="BV7" s="24" t="s">
        <v>102</v>
      </c>
      <c r="BW7" s="24">
        <v>89.41</v>
      </c>
      <c r="BX7" s="24">
        <v>88.05</v>
      </c>
      <c r="BY7" s="24">
        <v>91.14</v>
      </c>
      <c r="BZ7" s="24">
        <v>90.69</v>
      </c>
      <c r="CA7" s="24">
        <v>99.73</v>
      </c>
      <c r="CB7" s="24" t="s">
        <v>102</v>
      </c>
      <c r="CC7" s="24">
        <v>93.75</v>
      </c>
      <c r="CD7" s="24">
        <v>92.37</v>
      </c>
      <c r="CE7" s="24">
        <v>85.24</v>
      </c>
      <c r="CF7" s="24">
        <v>92.19</v>
      </c>
      <c r="CG7" s="24" t="s">
        <v>102</v>
      </c>
      <c r="CH7" s="24">
        <v>142.05000000000001</v>
      </c>
      <c r="CI7" s="24">
        <v>141.15</v>
      </c>
      <c r="CJ7" s="24">
        <v>136.86000000000001</v>
      </c>
      <c r="CK7" s="24">
        <v>138.52000000000001</v>
      </c>
      <c r="CL7" s="24">
        <v>134.97999999999999</v>
      </c>
      <c r="CM7" s="24" t="s">
        <v>102</v>
      </c>
      <c r="CN7" s="24" t="s">
        <v>102</v>
      </c>
      <c r="CO7" s="24" t="s">
        <v>102</v>
      </c>
      <c r="CP7" s="24" t="s">
        <v>102</v>
      </c>
      <c r="CQ7" s="24" t="s">
        <v>102</v>
      </c>
      <c r="CR7" s="24" t="s">
        <v>102</v>
      </c>
      <c r="CS7" s="24">
        <v>56.51</v>
      </c>
      <c r="CT7" s="24">
        <v>57.04</v>
      </c>
      <c r="CU7" s="24">
        <v>60.78</v>
      </c>
      <c r="CV7" s="24">
        <v>59.96</v>
      </c>
      <c r="CW7" s="24">
        <v>59.99</v>
      </c>
      <c r="CX7" s="24" t="s">
        <v>102</v>
      </c>
      <c r="CY7" s="24">
        <v>81.489999999999995</v>
      </c>
      <c r="CZ7" s="24">
        <v>82.38</v>
      </c>
      <c r="DA7" s="24">
        <v>83.44</v>
      </c>
      <c r="DB7" s="24">
        <v>84.5</v>
      </c>
      <c r="DC7" s="24" t="s">
        <v>102</v>
      </c>
      <c r="DD7" s="24">
        <v>93.91</v>
      </c>
      <c r="DE7" s="24">
        <v>93.73</v>
      </c>
      <c r="DF7" s="24">
        <v>94.17</v>
      </c>
      <c r="DG7" s="24">
        <v>94.27</v>
      </c>
      <c r="DH7" s="24">
        <v>95.72</v>
      </c>
      <c r="DI7" s="24" t="s">
        <v>102</v>
      </c>
      <c r="DJ7" s="24">
        <v>3.85</v>
      </c>
      <c r="DK7" s="24">
        <v>7.68</v>
      </c>
      <c r="DL7" s="24">
        <v>11.29</v>
      </c>
      <c r="DM7" s="24">
        <v>14.57</v>
      </c>
      <c r="DN7" s="24" t="s">
        <v>102</v>
      </c>
      <c r="DO7" s="24">
        <v>22.74</v>
      </c>
      <c r="DP7" s="24">
        <v>21.22</v>
      </c>
      <c r="DQ7" s="24">
        <v>23.25</v>
      </c>
      <c r="DR7" s="24">
        <v>25.2</v>
      </c>
      <c r="DS7" s="24">
        <v>38.17</v>
      </c>
      <c r="DT7" s="24" t="s">
        <v>102</v>
      </c>
      <c r="DU7" s="24">
        <v>0</v>
      </c>
      <c r="DV7" s="24">
        <v>0</v>
      </c>
      <c r="DW7" s="24">
        <v>0</v>
      </c>
      <c r="DX7" s="24">
        <v>0</v>
      </c>
      <c r="DY7" s="24" t="s">
        <v>102</v>
      </c>
      <c r="DZ7" s="24">
        <v>0.18</v>
      </c>
      <c r="EA7" s="24">
        <v>0.83</v>
      </c>
      <c r="EB7" s="24">
        <v>1.06</v>
      </c>
      <c r="EC7" s="24">
        <v>2.02</v>
      </c>
      <c r="ED7" s="24">
        <v>6.54</v>
      </c>
      <c r="EE7" s="24" t="s">
        <v>102</v>
      </c>
      <c r="EF7" s="24">
        <v>0.04</v>
      </c>
      <c r="EG7" s="24">
        <v>0</v>
      </c>
      <c r="EH7" s="24">
        <v>0.04</v>
      </c>
      <c r="EI7" s="24">
        <v>0.03</v>
      </c>
      <c r="EJ7" s="24" t="s">
        <v>102</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2023-01-19T00:10:13Z</cp:lastPrinted>
  <dcterms:created xsi:type="dcterms:W3CDTF">2023-01-12T23:36:00Z</dcterms:created>
  <dcterms:modified xsi:type="dcterms:W3CDTF">2023-01-19T00:10:21Z</dcterms:modified>
  <cp:category/>
</cp:coreProperties>
</file>