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014095\Desktop\公営企業に係る経営比較分析表（令和３年度決算）の分析等について\回答\"/>
    </mc:Choice>
  </mc:AlternateContent>
  <workbookProtection workbookAlgorithmName="SHA-512" workbookHashValue="+apLbge4LOCag/F1XGnUnL1B+39ocDI4hUnJcQv5T0jkbftBwUYFeSAIXhp5ADObXVgBAmkaLctMaawb7SktmA==" workbookSaltValue="6S7Yr/VTYi7EyeQNWb8Pr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<sst xmlns="http://schemas.openxmlformats.org/spreadsheetml/2006/main" count="228" uniqueCount="114">
  <si>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</si>
  <si>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</si>
  <si>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</si>
  <si>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</si>
  <si>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</si>
  <si>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</si>
  <si>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</si>
  <si>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</si>
  <si>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</si>
  <si>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</si>
  <si>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</si>
  <si>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</si>
  <si>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</si>
  <si>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</si>
  <si>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</si>
  <si>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</si>
  <si>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</si>
  <si>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</si>
  <si>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</si>
  <si>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</si>
  <si>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</si>
  <si>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</si>
  <si>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</si>
  <si>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</si>
  <si>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</si>
  <si>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</si>
  <si>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</si>
  <si>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</si>
  <si>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</si>
  <si>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</si>
  <si>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</si>
  <si>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</si>
  <si>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</si>
  <si>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</si>
  <si>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</si>
  <si>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</si>
  <si>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</si>
  <si>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</si>
  <si>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</si>
  <si>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</si>
  <si>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</si>
  <si>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</si>
  <si>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</si>
  <si>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</si>
  <si>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</si>
  <si>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</si>
  <si>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</si>
  <si>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</si>
  <si>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</si>
  <si>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</si>
  <si>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</si>
  <si>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</si>
  <si>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</si>
  <si>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</si>
  <si>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</si>
  <si>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</si>
  <si>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</si>
  <si>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</si>
  <si>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</si>
  <si>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</si>
  <si>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</si>
  <si>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</si>
  <si>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</si>
  <si>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</si>
  <si>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</si>
  <si>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</si>
  <si>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</si>
  <si>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</si>
  <si>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</si>
  <si>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</si>
  <si>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</si>
  <si>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</si>
  <si>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</si>
  <si>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</si>
  <si>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</si>
  <si>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</si>
  <si>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</si>
  <si>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</si>
  <si>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</si>
  <si>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</si>
  <si>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</si>
  <si>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</si>
  <si>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</si>
  <si>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</si>
  <si>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</si>
  <si>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</si>
  <si>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</si>
  <si>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</si>
  <si>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</si>
  <si>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</si>
  <si>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</si>
  <si>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</si>
  <si>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</si>
  <si>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宜野湾市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</si>
  <si>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</si>
  <si>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</si>
  <si>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</si>
  <si>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</si>
  <si>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</si>
  <si>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</si>
  <si>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</si>
  <si>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</si>
  <si>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</si>
  <si>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</si>
  <si>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</si>
  <si>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</si>
  <si>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</si>
  <si>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</si>
  <si>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</si>
  <si>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</si>
  <si>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</si>
  <si>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①各年度の値は黒字であることを示す100％以上となっている。
新型コロナウイルス感染症拡大に伴う緊急事態宣言等により営業用の水量が減少しているが、緊急経済対策として実施した水道基本料金免除を令和2年度の全戸対象から令和3年度は営業用に限定したため、給水収益は増加し経常収支比率が上昇した。
②５ヶ年間0％となっており、健全な状況といえる。
③流動比率は100％を上回っており、短期的な債務に対する支払能力は問題ない状況となっている。前年度より未払金の額が減少したことにより上昇している。
④類似団体平均値及び全国平均より低い値となっている。管路更新等を勘案し、随時その適正度を検討していく必要がある。H29以降減少し続けている。
⑤前年度より給水収益が増加し、供給単価が上昇した結果、料金回収率が100％を上回っている。
⑥概ね適正な水準を維持しているが、H29以降は類似団体平均値及び全国平均を上回っている。今後も投資の効率化や維持管理費の削減を検討していく。
（R2は194.45ではなく170.06である）
⑦類似団体平均値及び全国平均に比べて、高い値を維持していることから、施設の利用状況や規模は適正である。
⑧類似団体平均値及び全国平均に比べ高い値を維持していることから、効率的な収益へとつながっている。</t>
    <rPh sb="1" eb="4">
      <t>カクネンド</t>
    </rPh>
    <rPh sb="5" eb="6">
      <t>アタイ</t>
    </rPh>
    <rPh sb="7" eb="9">
      <t>クロジ</t>
    </rPh>
    <rPh sb="15" eb="16">
      <t>シメ</t>
    </rPh>
    <rPh sb="21" eb="23">
      <t>イジョウ</t>
    </rPh>
    <rPh sb="31" eb="33">
      <t>シンガタ</t>
    </rPh>
    <rPh sb="40" eb="43">
      <t>カンセンショウ</t>
    </rPh>
    <rPh sb="43" eb="45">
      <t>カクダイ</t>
    </rPh>
    <rPh sb="46" eb="47">
      <t>トモナ</t>
    </rPh>
    <rPh sb="48" eb="50">
      <t>キンキュウ</t>
    </rPh>
    <rPh sb="50" eb="52">
      <t>ジタイ</t>
    </rPh>
    <rPh sb="52" eb="54">
      <t>センゲン</t>
    </rPh>
    <rPh sb="54" eb="55">
      <t>ナド</t>
    </rPh>
    <rPh sb="58" eb="60">
      <t>エイギョウ</t>
    </rPh>
    <rPh sb="60" eb="61">
      <t>ヨウ</t>
    </rPh>
    <rPh sb="62" eb="64">
      <t>スイリョウ</t>
    </rPh>
    <rPh sb="65" eb="67">
      <t>ゲンショウ</t>
    </rPh>
    <rPh sb="95" eb="97">
      <t>レイワ</t>
    </rPh>
    <rPh sb="98" eb="100">
      <t>ネンド</t>
    </rPh>
    <rPh sb="132" eb="134">
      <t>ケイジョウ</t>
    </rPh>
    <rPh sb="134" eb="136">
      <t>シュウシ</t>
    </rPh>
    <rPh sb="136" eb="138">
      <t>ヒリツ</t>
    </rPh>
    <rPh sb="139" eb="141">
      <t>ジョウショウ</t>
    </rPh>
    <rPh sb="148" eb="149">
      <t>ネン</t>
    </rPh>
    <rPh sb="149" eb="150">
      <t>カン</t>
    </rPh>
    <rPh sb="159" eb="161">
      <t>ケンゼン</t>
    </rPh>
    <rPh sb="162" eb="164">
      <t>ジョウキョウ</t>
    </rPh>
    <rPh sb="216" eb="219">
      <t>ゼンネンド</t>
    </rPh>
    <rPh sb="221" eb="224">
      <t>ミバライキン</t>
    </rPh>
    <rPh sb="225" eb="226">
      <t>ガク</t>
    </rPh>
    <rPh sb="227" eb="229">
      <t>ゲンショウ</t>
    </rPh>
    <rPh sb="236" eb="238">
      <t>ジョウショウ</t>
    </rPh>
    <rPh sb="245" eb="247">
      <t>ルイジ</t>
    </rPh>
    <rPh sb="247" eb="249">
      <t>ダンタイ</t>
    </rPh>
    <rPh sb="249" eb="251">
      <t>ヘイキン</t>
    </rPh>
    <rPh sb="251" eb="252">
      <t>チ</t>
    </rPh>
    <rPh sb="252" eb="253">
      <t>オヨ</t>
    </rPh>
    <rPh sb="254" eb="256">
      <t>ゼンコク</t>
    </rPh>
    <rPh sb="256" eb="258">
      <t>ヘイキン</t>
    </rPh>
    <rPh sb="260" eb="261">
      <t>ヒク</t>
    </rPh>
    <rPh sb="262" eb="263">
      <t>アタイ</t>
    </rPh>
    <rPh sb="270" eb="272">
      <t>カンロ</t>
    </rPh>
    <rPh sb="272" eb="274">
      <t>コウシン</t>
    </rPh>
    <rPh sb="274" eb="275">
      <t>トウ</t>
    </rPh>
    <rPh sb="276" eb="278">
      <t>カンアン</t>
    </rPh>
    <rPh sb="280" eb="282">
      <t>ズイジ</t>
    </rPh>
    <rPh sb="284" eb="286">
      <t>テキセイ</t>
    </rPh>
    <rPh sb="286" eb="287">
      <t>ド</t>
    </rPh>
    <rPh sb="288" eb="290">
      <t>ケントウ</t>
    </rPh>
    <rPh sb="294" eb="296">
      <t>ヒツヨウ</t>
    </rPh>
    <rPh sb="303" eb="305">
      <t>イコウ</t>
    </rPh>
    <rPh sb="305" eb="307">
      <t>ゲンショウ</t>
    </rPh>
    <rPh sb="308" eb="309">
      <t>ツヅ</t>
    </rPh>
    <rPh sb="316" eb="319">
      <t>ゼンネンド</t>
    </rPh>
    <rPh sb="362" eb="363">
      <t>オオム</t>
    </rPh>
    <rPh sb="364" eb="366">
      <t>テキセイ</t>
    </rPh>
    <rPh sb="367" eb="369">
      <t>スイジュン</t>
    </rPh>
    <rPh sb="370" eb="372">
      <t>イジ</t>
    </rPh>
    <rPh sb="381" eb="383">
      <t>イコウ</t>
    </rPh>
    <rPh sb="384" eb="386">
      <t>ルイジ</t>
    </rPh>
    <rPh sb="386" eb="388">
      <t>ダンタイ</t>
    </rPh>
    <rPh sb="388" eb="390">
      <t>ヘイキン</t>
    </rPh>
    <rPh sb="390" eb="391">
      <t>チ</t>
    </rPh>
    <rPh sb="391" eb="392">
      <t>オヨ</t>
    </rPh>
    <rPh sb="393" eb="395">
      <t>ゼンコク</t>
    </rPh>
    <rPh sb="395" eb="397">
      <t>ヘイキン</t>
    </rPh>
    <rPh sb="398" eb="400">
      <t>ウワマワ</t>
    </rPh>
    <rPh sb="405" eb="407">
      <t>コンゴ</t>
    </rPh>
    <rPh sb="408" eb="410">
      <t>トウシ</t>
    </rPh>
    <rPh sb="411" eb="413">
      <t>コウリツ</t>
    </rPh>
    <rPh sb="413" eb="414">
      <t>カ</t>
    </rPh>
    <rPh sb="415" eb="417">
      <t>イジ</t>
    </rPh>
    <rPh sb="417" eb="419">
      <t>カンリ</t>
    </rPh>
    <rPh sb="419" eb="420">
      <t>ヒ</t>
    </rPh>
    <rPh sb="421" eb="423">
      <t>サクゲン</t>
    </rPh>
    <rPh sb="424" eb="426">
      <t>ケントウ</t>
    </rPh>
    <rPh sb="458" eb="460">
      <t>ルイジ</t>
    </rPh>
    <rPh sb="460" eb="462">
      <t>ダンタイ</t>
    </rPh>
    <rPh sb="462" eb="464">
      <t>ヘイキン</t>
    </rPh>
    <rPh sb="464" eb="465">
      <t>チ</t>
    </rPh>
    <rPh sb="465" eb="466">
      <t>オヨ</t>
    </rPh>
    <rPh sb="467" eb="469">
      <t>ゼンコク</t>
    </rPh>
    <rPh sb="469" eb="471">
      <t>ヘイキン</t>
    </rPh>
    <rPh sb="472" eb="473">
      <t>クラ</t>
    </rPh>
    <rPh sb="476" eb="477">
      <t>タカ</t>
    </rPh>
    <rPh sb="478" eb="479">
      <t>アタイ</t>
    </rPh>
    <rPh sb="480" eb="482">
      <t>イジ</t>
    </rPh>
    <rPh sb="491" eb="493">
      <t>シセツ</t>
    </rPh>
    <rPh sb="494" eb="496">
      <t>リヨウ</t>
    </rPh>
    <rPh sb="496" eb="498">
      <t>ジョウキョウ</t>
    </rPh>
    <rPh sb="499" eb="501">
      <t>キボ</t>
    </rPh>
    <rPh sb="502" eb="504">
      <t>テキセイ</t>
    </rPh>
    <rPh sb="510" eb="512">
      <t>ルイジ</t>
    </rPh>
    <rPh sb="512" eb="514">
      <t>ダンタイ</t>
    </rPh>
    <rPh sb="514" eb="516">
      <t>ヘイキン</t>
    </rPh>
    <rPh sb="516" eb="517">
      <t>チ</t>
    </rPh>
    <rPh sb="517" eb="518">
      <t>オヨ</t>
    </rPh>
    <rPh sb="519" eb="521">
      <t>ゼンコク</t>
    </rPh>
    <rPh sb="521" eb="523">
      <t>ヘイキン</t>
    </rPh>
    <rPh sb="524" eb="525">
      <t>クラ</t>
    </rPh>
    <rPh sb="526" eb="527">
      <t>タカ</t>
    </rPh>
    <rPh sb="528" eb="529">
      <t>アタイ</t>
    </rPh>
    <rPh sb="530" eb="532">
      <t>イジ</t>
    </rPh>
    <rPh sb="541" eb="543">
      <t>コウリツ</t>
    </rPh>
    <rPh sb="543" eb="544">
      <t>テキ</t>
    </rPh>
    <rPh sb="545" eb="547">
      <t>シュウエキ</t>
    </rPh>
    <phoneticPr fontId="4"/>
  </si>
  <si>
    <t>①類似団体平均値及び全国平均よりも低い値となっている。令和3年度に庁舎の増築・改修工事が完了したため低下している。
②類似団体平均値及び全国平均よりも低い値となっている。しかし今後耐用年数に達し更新時期を迎える管路が増加することが考えられるため、事業費の平準化を図り、計画的かつ効率的な更新に取り組む必要がある。
③類似団体平均値を上回っている。しかし、年度により値にばらつきがあるため、投資のあり方について検討していく必要がある。
（R1は0.33ではなく1.29である）</t>
    <rPh sb="59" eb="61">
      <t>ルイジ</t>
    </rPh>
    <rPh sb="61" eb="63">
      <t>ダンタイ</t>
    </rPh>
    <rPh sb="63" eb="65">
      <t>ヘイキン</t>
    </rPh>
    <rPh sb="65" eb="66">
      <t>チ</t>
    </rPh>
    <rPh sb="66" eb="67">
      <t>オヨ</t>
    </rPh>
    <rPh sb="68" eb="70">
      <t>ゼンコク</t>
    </rPh>
    <rPh sb="70" eb="72">
      <t>ヘイキン</t>
    </rPh>
    <rPh sb="75" eb="76">
      <t>ヒク</t>
    </rPh>
    <rPh sb="77" eb="78">
      <t>アタイ</t>
    </rPh>
    <rPh sb="88" eb="90">
      <t>コンゴ</t>
    </rPh>
    <rPh sb="90" eb="92">
      <t>タイヨウ</t>
    </rPh>
    <rPh sb="92" eb="94">
      <t>ネンスウ</t>
    </rPh>
    <rPh sb="95" eb="96">
      <t>タッ</t>
    </rPh>
    <rPh sb="97" eb="99">
      <t>コウシン</t>
    </rPh>
    <rPh sb="99" eb="101">
      <t>ジキ</t>
    </rPh>
    <rPh sb="102" eb="103">
      <t>ムカ</t>
    </rPh>
    <rPh sb="105" eb="107">
      <t>カンロ</t>
    </rPh>
    <rPh sb="108" eb="110">
      <t>ゾウカ</t>
    </rPh>
    <rPh sb="115" eb="116">
      <t>カンガ</t>
    </rPh>
    <rPh sb="123" eb="125">
      <t>ジギョウ</t>
    </rPh>
    <rPh sb="125" eb="126">
      <t>ヒ</t>
    </rPh>
    <rPh sb="127" eb="130">
      <t>ヘイジュンカ</t>
    </rPh>
    <rPh sb="131" eb="132">
      <t>ハカ</t>
    </rPh>
    <rPh sb="134" eb="137">
      <t>ケイカクテキ</t>
    </rPh>
    <rPh sb="139" eb="141">
      <t>コウリツ</t>
    </rPh>
    <rPh sb="141" eb="142">
      <t>テキ</t>
    </rPh>
    <rPh sb="143" eb="145">
      <t>コウシン</t>
    </rPh>
    <rPh sb="146" eb="147">
      <t>ト</t>
    </rPh>
    <rPh sb="148" eb="149">
      <t>ク</t>
    </rPh>
    <rPh sb="150" eb="152">
      <t>ヒツヨウ</t>
    </rPh>
    <rPh sb="158" eb="160">
      <t>ルイジ</t>
    </rPh>
    <rPh sb="160" eb="162">
      <t>ダンタイ</t>
    </rPh>
    <rPh sb="162" eb="165">
      <t>ヘイキンチ</t>
    </rPh>
    <rPh sb="166" eb="168">
      <t>ウワマワ</t>
    </rPh>
    <rPh sb="177" eb="179">
      <t>ネンド</t>
    </rPh>
    <rPh sb="182" eb="183">
      <t>アタイ</t>
    </rPh>
    <rPh sb="194" eb="196">
      <t>トウシ</t>
    </rPh>
    <rPh sb="199" eb="200">
      <t>カタ</t>
    </rPh>
    <rPh sb="204" eb="206">
      <t>ケントウ</t>
    </rPh>
    <rPh sb="210" eb="212">
      <t>ヒツヨウ</t>
    </rPh>
    <phoneticPr fontId="4"/>
  </si>
  <si>
    <t>新型コロナウイルス感染症拡大の影響を受け、令和2年度は例年より低い値となる指標があったが、令和3年度は給水収益の増加に伴い指標が上昇した。その結果、経営の健全化・効率性については概ね良好と判断できる。
　しかし、管路が順次更新時期を迎えることが見込まれるため、適切に更新や長寿命化等の対応をしていく必要がある。
　引き続き経営の健全化を確保しつつ、施設の老朽化に対応するため、経費の削減等に努め更新のあり方について検討していく必要がある。</t>
    <rPh sb="0" eb="2">
      <t>シンガタ</t>
    </rPh>
    <rPh sb="9" eb="12">
      <t>カンセンショウ</t>
    </rPh>
    <rPh sb="12" eb="14">
      <t>カクダイ</t>
    </rPh>
    <rPh sb="15" eb="17">
      <t>エイキョウ</t>
    </rPh>
    <rPh sb="18" eb="19">
      <t>ウ</t>
    </rPh>
    <rPh sb="21" eb="23">
      <t>レイワ</t>
    </rPh>
    <rPh sb="24" eb="26">
      <t>ネンド</t>
    </rPh>
    <rPh sb="27" eb="29">
      <t>レイネン</t>
    </rPh>
    <rPh sb="31" eb="32">
      <t>ヒク</t>
    </rPh>
    <rPh sb="33" eb="34">
      <t>アタイ</t>
    </rPh>
    <rPh sb="37" eb="39">
      <t>シヒョウ</t>
    </rPh>
    <rPh sb="45" eb="47">
      <t>レイワ</t>
    </rPh>
    <rPh sb="48" eb="50">
      <t>ネンド</t>
    </rPh>
    <rPh sb="56" eb="58">
      <t>ゾウカ</t>
    </rPh>
    <rPh sb="59" eb="60">
      <t>トモナ</t>
    </rPh>
    <rPh sb="61" eb="63">
      <t>シヒョウ</t>
    </rPh>
    <rPh sb="64" eb="66">
      <t>ジョウショウ</t>
    </rPh>
    <rPh sb="71" eb="73">
      <t>ケッカ</t>
    </rPh>
    <rPh sb="74" eb="76">
      <t>ケイエイ</t>
    </rPh>
    <rPh sb="77" eb="80">
      <t>ケンゼンカ</t>
    </rPh>
    <rPh sb="81" eb="83">
      <t>コウリツ</t>
    </rPh>
    <rPh sb="83" eb="84">
      <t>セイ</t>
    </rPh>
    <rPh sb="89" eb="90">
      <t>オオム</t>
    </rPh>
    <rPh sb="91" eb="93">
      <t>リョウコウ</t>
    </rPh>
    <rPh sb="94" eb="96">
      <t>ハンダン</t>
    </rPh>
    <rPh sb="106" eb="108">
      <t>カンロ</t>
    </rPh>
    <rPh sb="109" eb="111">
      <t>ジュンジ</t>
    </rPh>
    <rPh sb="111" eb="113">
      <t>コウシン</t>
    </rPh>
    <rPh sb="113" eb="115">
      <t>ジキ</t>
    </rPh>
    <rPh sb="116" eb="117">
      <t>ムカ</t>
    </rPh>
    <rPh sb="122" eb="124">
      <t>ミコ</t>
    </rPh>
    <rPh sb="130" eb="132">
      <t>テキセツ</t>
    </rPh>
    <rPh sb="133" eb="135">
      <t>コウシン</t>
    </rPh>
    <rPh sb="136" eb="140">
      <t>チョウジュミョウカ</t>
    </rPh>
    <rPh sb="140" eb="141">
      <t>トウ</t>
    </rPh>
    <rPh sb="142" eb="144">
      <t>タイオウ</t>
    </rPh>
    <rPh sb="149" eb="151">
      <t>ヒツヨウ</t>
    </rPh>
    <rPh sb="157" eb="158">
      <t>ヒ</t>
    </rPh>
    <rPh sb="159" eb="160">
      <t>ツヅ</t>
    </rPh>
    <rPh sb="161" eb="163">
      <t>ケイエイ</t>
    </rPh>
    <rPh sb="164" eb="167">
      <t>ケンゼンカ</t>
    </rPh>
    <rPh sb="168" eb="170">
      <t>カクホ</t>
    </rPh>
    <rPh sb="174" eb="176">
      <t>シセツ</t>
    </rPh>
    <rPh sb="177" eb="180">
      <t>ロウキュウカ</t>
    </rPh>
    <rPh sb="181" eb="183">
      <t>タイオウ</t>
    </rPh>
    <rPh sb="188" eb="190">
      <t>ケイヒ</t>
    </rPh>
    <rPh sb="191" eb="193">
      <t>サクゲン</t>
    </rPh>
    <rPh sb="193" eb="194">
      <t>トウ</t>
    </rPh>
    <rPh sb="195" eb="196">
      <t>ツト</t>
    </rPh>
    <rPh sb="197" eb="199">
      <t>コウシン</t>
    </rPh>
    <rPh sb="202" eb="203">
      <t>カタ</t>
    </rPh>
    <rPh sb="207" eb="209">
      <t>ケントウ</t>
    </rPh>
    <rPh sb="213" eb="21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</si>
</sst>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2.38</c:v>
                </c:pt>
                <c:pt idx="1">
                  <c:v>1.38</c:v>
                </c:pt>
                <c:pt idx="2">
                  <c:v>0.33</c:v>
                </c:pt>
                <c:pt idx="3">
                  <c:v>1.72</c:v>
                </c:pt>
                <c:pt idx="4">
                  <c:v>1.07</c:v>
                </c:pt>
              </c:numCache>
            </c:numRef>
          </c:val>
          <c:extLst>
            <c:ext xmlns:c16="http://schemas.microsoft.com/office/drawing/2014/chart" uri="{C3380CC4-5D6E-409C-BE32-E72D297353CC}">
              <c16:uniqueId val="{00000000-D2F0-48D4-A780-C00DD49B6D2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0.67</c:v>
                </c:pt>
                <c:pt idx="4">
                  <c:v>0.56000000000000005</c:v>
                </c:pt>
              </c:numCache>
            </c:numRef>
          </c:val>
          <c:smooth val="0"/>
          <c:extLst>
            <c:ext xmlns:c16="http://schemas.microsoft.com/office/drawing/2014/chart" uri="{C3380CC4-5D6E-409C-BE32-E72D297353CC}">
              <c16:uniqueId val="{00000001-D2F0-48D4-A780-C00DD49B6D2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78.680000000000007</c:v>
                </c:pt>
                <c:pt idx="1">
                  <c:v>77.89</c:v>
                </c:pt>
                <c:pt idx="2">
                  <c:v>78.650000000000006</c:v>
                </c:pt>
                <c:pt idx="3">
                  <c:v>80.260000000000005</c:v>
                </c:pt>
                <c:pt idx="4">
                  <c:v>82.13</c:v>
                </c:pt>
              </c:numCache>
            </c:numRef>
          </c:val>
          <c:extLst>
            <c:ext xmlns:c16="http://schemas.microsoft.com/office/drawing/2014/chart" uri="{C3380CC4-5D6E-409C-BE32-E72D297353CC}">
              <c16:uniqueId val="{00000000-F883-47C9-9A7E-49BFDA0FD67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63.23</c:v>
                </c:pt>
                <c:pt idx="4">
                  <c:v>59.4</c:v>
                </c:pt>
              </c:numCache>
            </c:numRef>
          </c:val>
          <c:smooth val="0"/>
          <c:extLst>
            <c:ext xmlns:c16="http://schemas.microsoft.com/office/drawing/2014/chart" uri="{C3380CC4-5D6E-409C-BE32-E72D297353CC}">
              <c16:uniqueId val="{00000001-F883-47C9-9A7E-49BFDA0FD67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95.81</c:v>
                </c:pt>
                <c:pt idx="1">
                  <c:v>95.54</c:v>
                </c:pt>
                <c:pt idx="2">
                  <c:v>95.49</c:v>
                </c:pt>
                <c:pt idx="3">
                  <c:v>95.98</c:v>
                </c:pt>
                <c:pt idx="4">
                  <c:v>96.15</c:v>
                </c:pt>
              </c:numCache>
            </c:numRef>
          </c:val>
          <c:extLst>
            <c:ext xmlns:c16="http://schemas.microsoft.com/office/drawing/2014/chart" uri="{C3380CC4-5D6E-409C-BE32-E72D297353CC}">
              <c16:uniqueId val="{00000000-677E-46C2-974E-2976AE0482F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89.35</c:v>
                </c:pt>
                <c:pt idx="4">
                  <c:v>87.57</c:v>
                </c:pt>
              </c:numCache>
            </c:numRef>
          </c:val>
          <c:smooth val="0"/>
          <c:extLst>
            <c:ext xmlns:c16="http://schemas.microsoft.com/office/drawing/2014/chart" uri="{C3380CC4-5D6E-409C-BE32-E72D297353CC}">
              <c16:uniqueId val="{00000001-677E-46C2-974E-2976AE0482F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114.67</c:v>
                </c:pt>
                <c:pt idx="1">
                  <c:v>114.49</c:v>
                </c:pt>
                <c:pt idx="2">
                  <c:v>111.19</c:v>
                </c:pt>
                <c:pt idx="3">
                  <c:v>105.89</c:v>
                </c:pt>
                <c:pt idx="4">
                  <c:v>108.71</c:v>
                </c:pt>
              </c:numCache>
            </c:numRef>
          </c:val>
          <c:extLst>
            <c:ext xmlns:c16="http://schemas.microsoft.com/office/drawing/2014/chart" uri="{C3380CC4-5D6E-409C-BE32-E72D297353CC}">
              <c16:uniqueId val="{00000000-CAAA-4BBF-A616-AEBCA06D73B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111.21</c:v>
                </c:pt>
                <c:pt idx="4">
                  <c:v>111.49</c:v>
                </c:pt>
              </c:numCache>
            </c:numRef>
          </c:val>
          <c:smooth val="0"/>
          <c:extLst>
            <c:ext xmlns:c16="http://schemas.microsoft.com/office/drawing/2014/chart" uri="{C3380CC4-5D6E-409C-BE32-E72D297353CC}">
              <c16:uniqueId val="{00000001-CAAA-4BBF-A616-AEBCA06D73B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47.28</c:v>
                </c:pt>
                <c:pt idx="1">
                  <c:v>47.24</c:v>
                </c:pt>
                <c:pt idx="2">
                  <c:v>47.53</c:v>
                </c:pt>
                <c:pt idx="3">
                  <c:v>48.17</c:v>
                </c:pt>
                <c:pt idx="4">
                  <c:v>46.69</c:v>
                </c:pt>
              </c:numCache>
            </c:numRef>
          </c:val>
          <c:extLst>
            <c:ext xmlns:c16="http://schemas.microsoft.com/office/drawing/2014/chart" uri="{C3380CC4-5D6E-409C-BE32-E72D297353CC}">
              <c16:uniqueId val="{00000000-8DC6-456B-8C32-56EC09AC17C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49.62</c:v>
                </c:pt>
                <c:pt idx="4">
                  <c:v>50.01</c:v>
                </c:pt>
              </c:numCache>
            </c:numRef>
          </c:val>
          <c:smooth val="0"/>
          <c:extLst>
            <c:ext xmlns:c16="http://schemas.microsoft.com/office/drawing/2014/chart" uri="{C3380CC4-5D6E-409C-BE32-E72D297353CC}">
              <c16:uniqueId val="{00000001-8DC6-456B-8C32-56EC09AC17C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2.13</c:v>
                </c:pt>
                <c:pt idx="1">
                  <c:v>4.91</c:v>
                </c:pt>
                <c:pt idx="2">
                  <c:v>4.57</c:v>
                </c:pt>
                <c:pt idx="3">
                  <c:v>9.92</c:v>
                </c:pt>
                <c:pt idx="4">
                  <c:v>12.51</c:v>
                </c:pt>
              </c:numCache>
            </c:numRef>
          </c:val>
          <c:extLst>
            <c:ext xmlns:c16="http://schemas.microsoft.com/office/drawing/2014/chart" uri="{C3380CC4-5D6E-409C-BE32-E72D297353CC}">
              <c16:uniqueId val="{00000000-F8AC-4EA7-85A6-C86BDB2F164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19.510000000000002</c:v>
                </c:pt>
                <c:pt idx="4">
                  <c:v>20.27</c:v>
                </c:pt>
              </c:numCache>
            </c:numRef>
          </c:val>
          <c:smooth val="0"/>
          <c:extLst>
            <c:ext xmlns:c16="http://schemas.microsoft.com/office/drawing/2014/chart" uri="{C3380CC4-5D6E-409C-BE32-E72D297353CC}">
              <c16:uniqueId val="{00000001-F8AC-4EA7-85A6-C86BDB2F164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9C-429F-A9BF-3E31DB1522D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formatCode="#,##0.00;&quot;△&quot;#,##0.00">
                  <c:v>0</c:v>
                </c:pt>
                <c:pt idx="4">
                  <c:v>0.87</c:v>
                </c:pt>
              </c:numCache>
            </c:numRef>
          </c:val>
          <c:smooth val="0"/>
          <c:extLst>
            <c:ext xmlns:c16="http://schemas.microsoft.com/office/drawing/2014/chart" uri="{C3380CC4-5D6E-409C-BE32-E72D297353CC}">
              <c16:uniqueId val="{00000001-EA9C-429F-A9BF-3E31DB1522D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785.9</c:v>
                </c:pt>
                <c:pt idx="1">
                  <c:v>1096.3699999999999</c:v>
                </c:pt>
                <c:pt idx="2">
                  <c:v>907.76</c:v>
                </c:pt>
                <c:pt idx="3">
                  <c:v>1279.92</c:v>
                </c:pt>
                <c:pt idx="4">
                  <c:v>1630.37</c:v>
                </c:pt>
              </c:numCache>
            </c:numRef>
          </c:val>
          <c:extLst>
            <c:ext xmlns:c16="http://schemas.microsoft.com/office/drawing/2014/chart" uri="{C3380CC4-5D6E-409C-BE32-E72D297353CC}">
              <c16:uniqueId val="{00000000-964C-4E3E-ADE8-294D0E79E62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360.96</c:v>
                </c:pt>
                <c:pt idx="4">
                  <c:v>354.57</c:v>
                </c:pt>
              </c:numCache>
            </c:numRef>
          </c:val>
          <c:smooth val="0"/>
          <c:extLst>
            <c:ext xmlns:c16="http://schemas.microsoft.com/office/drawing/2014/chart" uri="{C3380CC4-5D6E-409C-BE32-E72D297353CC}">
              <c16:uniqueId val="{00000001-964C-4E3E-ADE8-294D0E79E62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15.07</c:v>
                </c:pt>
                <c:pt idx="1">
                  <c:v>13.86</c:v>
                </c:pt>
                <c:pt idx="2">
                  <c:v>12.41</c:v>
                </c:pt>
                <c:pt idx="3">
                  <c:v>12.1</c:v>
                </c:pt>
                <c:pt idx="4">
                  <c:v>9.86</c:v>
                </c:pt>
              </c:numCache>
            </c:numRef>
          </c:val>
          <c:extLst>
            <c:ext xmlns:c16="http://schemas.microsoft.com/office/drawing/2014/chart" uri="{C3380CC4-5D6E-409C-BE32-E72D297353CC}">
              <c16:uniqueId val="{00000000-7756-4BDF-89D8-E13D9560312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239.18</c:v>
                </c:pt>
                <c:pt idx="4">
                  <c:v>303.45999999999998</c:v>
                </c:pt>
              </c:numCache>
            </c:numRef>
          </c:val>
          <c:smooth val="0"/>
          <c:extLst>
            <c:ext xmlns:c16="http://schemas.microsoft.com/office/drawing/2014/chart" uri="{C3380CC4-5D6E-409C-BE32-E72D297353CC}">
              <c16:uniqueId val="{00000001-7756-4BDF-89D8-E13D9560312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109.9</c:v>
                </c:pt>
                <c:pt idx="1">
                  <c:v>111.41</c:v>
                </c:pt>
                <c:pt idx="2">
                  <c:v>108.36</c:v>
                </c:pt>
                <c:pt idx="3">
                  <c:v>98.34</c:v>
                </c:pt>
                <c:pt idx="4">
                  <c:v>104.3</c:v>
                </c:pt>
              </c:numCache>
            </c:numRef>
          </c:val>
          <c:extLst>
            <c:ext xmlns:c16="http://schemas.microsoft.com/office/drawing/2014/chart" uri="{C3380CC4-5D6E-409C-BE32-E72D297353CC}">
              <c16:uniqueId val="{00000000-7ACB-475B-A5F9-668F4E8112C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101.89</c:v>
                </c:pt>
                <c:pt idx="4">
                  <c:v>103.79</c:v>
                </c:pt>
              </c:numCache>
            </c:numRef>
          </c:val>
          <c:smooth val="0"/>
          <c:extLst>
            <c:ext xmlns:c16="http://schemas.microsoft.com/office/drawing/2014/chart" uri="{C3380CC4-5D6E-409C-BE32-E72D297353CC}">
              <c16:uniqueId val="{00000001-7ACB-475B-A5F9-668F4E8112C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171.03</c:v>
                </c:pt>
                <c:pt idx="1">
                  <c:v>167.87</c:v>
                </c:pt>
                <c:pt idx="2">
                  <c:v>172.55</c:v>
                </c:pt>
                <c:pt idx="3">
                  <c:v>194.45</c:v>
                </c:pt>
                <c:pt idx="4">
                  <c:v>173.83</c:v>
                </c:pt>
              </c:numCache>
            </c:numRef>
          </c:val>
          <c:extLst>
            <c:ext xmlns:c16="http://schemas.microsoft.com/office/drawing/2014/chart" uri="{C3380CC4-5D6E-409C-BE32-E72D297353CC}">
              <c16:uniqueId val="{00000000-A6F4-42A6-A9F5-54BE3E4AE00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156.32</c:v>
                </c:pt>
                <c:pt idx="4">
                  <c:v>167.86</c:v>
                </c:pt>
              </c:numCache>
            </c:numRef>
          </c:val>
          <c:smooth val="0"/>
          <c:extLst>
            <c:ext xmlns:c16="http://schemas.microsoft.com/office/drawing/2014/chart" uri="{C3380CC4-5D6E-409C-BE32-E72D297353CC}">
              <c16:uniqueId val="{00000001-A6F4-42A6-A9F5-54BE3E4AE00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3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沖縄県　宜野湾市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自治体職員</v>
      </c>
      <c r="AE8" s="44"/>
      <c r="AF8" s="44"/>
      <c r="AG8" s="44"/>
      <c r="AH8" s="44"/>
      <c r="AI8" s="44"/>
      <c r="AJ8" s="44"/>
      <c r="AK8" s="2"/>
      <c r="AL8" s="45">
        <f>データ!$R$6</f>
        <v>100317</v>
      </c>
      <c r="AM8" s="45"/>
      <c r="AN8" s="45"/>
      <c r="AO8" s="45"/>
      <c r="AP8" s="45"/>
      <c r="AQ8" s="45"/>
      <c r="AR8" s="45"/>
      <c r="AS8" s="45"/>
      <c r="AT8" s="46">
        <f>データ!$S$6</f>
        <v>19.8</v>
      </c>
      <c r="AU8" s="47"/>
      <c r="AV8" s="47"/>
      <c r="AW8" s="47"/>
      <c r="AX8" s="47"/>
      <c r="AY8" s="47"/>
      <c r="AZ8" s="47"/>
      <c r="BA8" s="47"/>
      <c r="BB8" s="48">
        <f>データ!$T$6</f>
        <v>5066.5200000000004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95.42</v>
      </c>
      <c r="J10" s="47"/>
      <c r="K10" s="47"/>
      <c r="L10" s="47"/>
      <c r="M10" s="47"/>
      <c r="N10" s="47"/>
      <c r="O10" s="81"/>
      <c r="P10" s="48">
        <f>データ!$P$6</f>
        <v>100</v>
      </c>
      <c r="Q10" s="48"/>
      <c r="R10" s="48"/>
      <c r="S10" s="48"/>
      <c r="T10" s="48"/>
      <c r="U10" s="48"/>
      <c r="V10" s="48"/>
      <c r="W10" s="45">
        <f>データ!$Q$6</f>
        <v>3420</v>
      </c>
      <c r="X10" s="45"/>
      <c r="Y10" s="45"/>
      <c r="Z10" s="45"/>
      <c r="AA10" s="45"/>
      <c r="AB10" s="45"/>
      <c r="AC10" s="45"/>
      <c r="AD10" s="2"/>
      <c r="AE10" s="2"/>
      <c r="AF10" s="2"/>
      <c r="AG10" s="2"/>
      <c r="AH10" s="2"/>
      <c r="AI10" s="2"/>
      <c r="AJ10" s="2"/>
      <c r="AK10" s="2"/>
      <c r="AL10" s="45">
        <f>データ!$U$6</f>
        <v>99902</v>
      </c>
      <c r="AM10" s="45"/>
      <c r="AN10" s="45"/>
      <c r="AO10" s="45"/>
      <c r="AP10" s="45"/>
      <c r="AQ10" s="45"/>
      <c r="AR10" s="45"/>
      <c r="AS10" s="45"/>
      <c r="AT10" s="46">
        <f>データ!$V$6</f>
        <v>19.690000000000001</v>
      </c>
      <c r="AU10" s="47"/>
      <c r="AV10" s="47"/>
      <c r="AW10" s="47"/>
      <c r="AX10" s="47"/>
      <c r="AY10" s="47"/>
      <c r="AZ10" s="47"/>
      <c r="BA10" s="47"/>
      <c r="BB10" s="48">
        <f>データ!$W$6</f>
        <v>5073.74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0JHEg9iNCLvfQPOoroCTskBmEgvmdS3XN+DJb3gXj5q908Oop/eMeGFyI09BkKAhbhPXjaU7Zi6cn7z0/qdx6g==" saltValue="LXhprKIe1p74rFEX34zm1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472051</v>
      </c>
      <c r="D6" s="20">
        <f t="shared" si="3"/>
        <v>46</v>
      </c>
      <c r="E6" s="20">
        <f t="shared" si="3"/>
        <v>1</v>
      </c>
      <c r="F6" s="20">
        <f t="shared" si="3"/>
        <v>0</v>
      </c>
      <c r="G6" s="20">
        <f t="shared" si="3"/>
        <v>1</v>
      </c>
      <c r="H6" s="20" t="str">
        <f t="shared" si="3"/>
        <v>沖縄県　宜野湾市</v>
      </c>
      <c r="I6" s="20" t="str">
        <f t="shared" si="3"/>
        <v>法適用</v>
      </c>
      <c r="J6" s="20" t="str">
        <f t="shared" si="3"/>
        <v>水道事業</v>
      </c>
      <c r="K6" s="20" t="str">
        <f t="shared" si="3"/>
        <v>末端給水事業</v>
      </c>
      <c r="L6" s="20" t="str">
        <f t="shared" si="3"/>
        <v>A4</v>
      </c>
      <c r="M6" s="20" t="str">
        <f t="shared" si="3"/>
        <v>自治体職員</v>
      </c>
      <c r="N6" s="21" t="str">
        <f t="shared" si="3"/>
        <v>-</v>
      </c>
      <c r="O6" s="21">
        <f t="shared" si="3"/>
        <v>95.42</v>
      </c>
      <c r="P6" s="21">
        <f t="shared" si="3"/>
        <v>100</v>
      </c>
      <c r="Q6" s="21">
        <f t="shared" si="3"/>
        <v>3420</v>
      </c>
      <c r="R6" s="21">
        <f t="shared" si="3"/>
        <v>100317</v>
      </c>
      <c r="S6" s="21">
        <f t="shared" si="3"/>
        <v>19.8</v>
      </c>
      <c r="T6" s="21">
        <f t="shared" si="3"/>
        <v>5066.5200000000004</v>
      </c>
      <c r="U6" s="21">
        <f t="shared" si="3"/>
        <v>99902</v>
      </c>
      <c r="V6" s="21">
        <f t="shared" si="3"/>
        <v>19.690000000000001</v>
      </c>
      <c r="W6" s="21">
        <f t="shared" si="3"/>
        <v>5073.74</v>
      </c>
      <c r="X6" s="22">
        <f>IF(X7="",NA(),X7)</f>
        <v>114.67</v>
      </c>
      <c r="Y6" s="22">
        <f t="shared" ref="Y6:AG6" si="4">IF(Y7="",NA(),Y7)</f>
        <v>114.49</v>
      </c>
      <c r="Z6" s="22">
        <f t="shared" si="4"/>
        <v>111.19</v>
      </c>
      <c r="AA6" s="22">
        <f t="shared" si="4"/>
        <v>105.89</v>
      </c>
      <c r="AB6" s="22">
        <f t="shared" si="4"/>
        <v>108.71</v>
      </c>
      <c r="AC6" s="22">
        <f t="shared" si="4"/>
        <v>112.15</v>
      </c>
      <c r="AD6" s="22">
        <f t="shared" si="4"/>
        <v>111.44</v>
      </c>
      <c r="AE6" s="22">
        <f t="shared" si="4"/>
        <v>111.17</v>
      </c>
      <c r="AF6" s="22">
        <f t="shared" si="4"/>
        <v>111.21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1">
        <f t="shared" si="5"/>
        <v>0</v>
      </c>
      <c r="AR6" s="22">
        <f t="shared" si="5"/>
        <v>0.87</v>
      </c>
      <c r="AS6" s="21" t="str">
        <f>IF(AS7="","",IF(AS7="-","【-】","【"&amp;SUBSTITUTE(TEXT(AS7,"#,##0.00"),"-","△")&amp;"】"))</f>
        <v>【1.30】</v>
      </c>
      <c r="AT6" s="22">
        <f>IF(AT7="",NA(),AT7)</f>
        <v>785.9</v>
      </c>
      <c r="AU6" s="22">
        <f t="shared" ref="AU6:BC6" si="6">IF(AU7="",NA(),AU7)</f>
        <v>1096.3699999999999</v>
      </c>
      <c r="AV6" s="22">
        <f t="shared" si="6"/>
        <v>907.76</v>
      </c>
      <c r="AW6" s="22">
        <f t="shared" si="6"/>
        <v>1279.92</v>
      </c>
      <c r="AX6" s="22">
        <f t="shared" si="6"/>
        <v>1630.37</v>
      </c>
      <c r="AY6" s="22">
        <f t="shared" si="6"/>
        <v>355.5</v>
      </c>
      <c r="AZ6" s="22">
        <f t="shared" si="6"/>
        <v>349.83</v>
      </c>
      <c r="BA6" s="22">
        <f t="shared" si="6"/>
        <v>360.86</v>
      </c>
      <c r="BB6" s="22">
        <f t="shared" si="6"/>
        <v>360.96</v>
      </c>
      <c r="BC6" s="22">
        <f t="shared" si="6"/>
        <v>354.57</v>
      </c>
      <c r="BD6" s="21" t="str">
        <f>IF(BD7="","",IF(BD7="-","【-】","【"&amp;SUBSTITUTE(TEXT(BD7,"#,##0.00"),"-","△")&amp;"】"))</f>
        <v>【261.51】</v>
      </c>
      <c r="BE6" s="22">
        <f>IF(BE7="",NA(),BE7)</f>
        <v>15.07</v>
      </c>
      <c r="BF6" s="22">
        <f t="shared" ref="BF6:BN6" si="7">IF(BF7="",NA(),BF7)</f>
        <v>13.86</v>
      </c>
      <c r="BG6" s="22">
        <f t="shared" si="7"/>
        <v>12.41</v>
      </c>
      <c r="BH6" s="22">
        <f t="shared" si="7"/>
        <v>12.1</v>
      </c>
      <c r="BI6" s="22">
        <f t="shared" si="7"/>
        <v>9.86</v>
      </c>
      <c r="BJ6" s="22">
        <f t="shared" si="7"/>
        <v>312.58</v>
      </c>
      <c r="BK6" s="22">
        <f t="shared" si="7"/>
        <v>314.87</v>
      </c>
      <c r="BL6" s="22">
        <f t="shared" si="7"/>
        <v>309.27999999999997</v>
      </c>
      <c r="BM6" s="22">
        <f t="shared" si="7"/>
        <v>239.18</v>
      </c>
      <c r="BN6" s="22">
        <f t="shared" si="7"/>
        <v>303.45999999999998</v>
      </c>
      <c r="BO6" s="21" t="str">
        <f>IF(BO7="","",IF(BO7="-","【-】","【"&amp;SUBSTITUTE(TEXT(BO7,"#,##0.00"),"-","△")&amp;"】"))</f>
        <v>【265.16】</v>
      </c>
      <c r="BP6" s="22">
        <f>IF(BP7="",NA(),BP7)</f>
        <v>109.9</v>
      </c>
      <c r="BQ6" s="22">
        <f t="shared" ref="BQ6:BY6" si="8">IF(BQ7="",NA(),BQ7)</f>
        <v>111.41</v>
      </c>
      <c r="BR6" s="22">
        <f t="shared" si="8"/>
        <v>108.36</v>
      </c>
      <c r="BS6" s="22">
        <f t="shared" si="8"/>
        <v>98.34</v>
      </c>
      <c r="BT6" s="22">
        <f t="shared" si="8"/>
        <v>104.3</v>
      </c>
      <c r="BU6" s="22">
        <f t="shared" si="8"/>
        <v>104.57</v>
      </c>
      <c r="BV6" s="22">
        <f t="shared" si="8"/>
        <v>103.54</v>
      </c>
      <c r="BW6" s="22">
        <f t="shared" si="8"/>
        <v>103.32</v>
      </c>
      <c r="BX6" s="22">
        <f t="shared" si="8"/>
        <v>101.89</v>
      </c>
      <c r="BY6" s="22">
        <f t="shared" si="8"/>
        <v>103.79</v>
      </c>
      <c r="BZ6" s="21" t="str">
        <f>IF(BZ7="","",IF(BZ7="-","【-】","【"&amp;SUBSTITUTE(TEXT(BZ7,"#,##0.00"),"-","△")&amp;"】"))</f>
        <v>【102.35】</v>
      </c>
      <c r="CA6" s="22">
        <f>IF(CA7="",NA(),CA7)</f>
        <v>171.03</v>
      </c>
      <c r="CB6" s="22">
        <f t="shared" ref="CB6:CJ6" si="9">IF(CB7="",NA(),CB7)</f>
        <v>167.87</v>
      </c>
      <c r="CC6" s="22">
        <f t="shared" si="9"/>
        <v>172.55</v>
      </c>
      <c r="CD6" s="22">
        <f t="shared" si="9"/>
        <v>194.45</v>
      </c>
      <c r="CE6" s="22">
        <f t="shared" si="9"/>
        <v>173.83</v>
      </c>
      <c r="CF6" s="22">
        <f t="shared" si="9"/>
        <v>165.47</v>
      </c>
      <c r="CG6" s="22">
        <f t="shared" si="9"/>
        <v>167.46</v>
      </c>
      <c r="CH6" s="22">
        <f t="shared" si="9"/>
        <v>168.56</v>
      </c>
      <c r="CI6" s="22">
        <f t="shared" si="9"/>
        <v>156.32</v>
      </c>
      <c r="CJ6" s="22">
        <f t="shared" si="9"/>
        <v>167.86</v>
      </c>
      <c r="CK6" s="21" t="str">
        <f>IF(CK7="","",IF(CK7="-","【-】","【"&amp;SUBSTITUTE(TEXT(CK7,"#,##0.00"),"-","△")&amp;"】"))</f>
        <v>【167.74】</v>
      </c>
      <c r="CL6" s="22">
        <f>IF(CL7="",NA(),CL7)</f>
        <v>78.680000000000007</v>
      </c>
      <c r="CM6" s="22">
        <f t="shared" ref="CM6:CU6" si="10">IF(CM7="",NA(),CM7)</f>
        <v>77.89</v>
      </c>
      <c r="CN6" s="22">
        <f t="shared" si="10"/>
        <v>78.650000000000006</v>
      </c>
      <c r="CO6" s="22">
        <f t="shared" si="10"/>
        <v>80.260000000000005</v>
      </c>
      <c r="CP6" s="22">
        <f t="shared" si="10"/>
        <v>82.13</v>
      </c>
      <c r="CQ6" s="22">
        <f t="shared" si="10"/>
        <v>59.74</v>
      </c>
      <c r="CR6" s="22">
        <f t="shared" si="10"/>
        <v>59.46</v>
      </c>
      <c r="CS6" s="22">
        <f t="shared" si="10"/>
        <v>59.51</v>
      </c>
      <c r="CT6" s="22">
        <f t="shared" si="10"/>
        <v>63.23</v>
      </c>
      <c r="CU6" s="22">
        <f t="shared" si="10"/>
        <v>59.4</v>
      </c>
      <c r="CV6" s="21" t="str">
        <f>IF(CV7="","",IF(CV7="-","【-】","【"&amp;SUBSTITUTE(TEXT(CV7,"#,##0.00"),"-","△")&amp;"】"))</f>
        <v>【60.29】</v>
      </c>
      <c r="CW6" s="22">
        <f>IF(CW7="",NA(),CW7)</f>
        <v>95.81</v>
      </c>
      <c r="CX6" s="22">
        <f t="shared" ref="CX6:DF6" si="11">IF(CX7="",NA(),CX7)</f>
        <v>95.54</v>
      </c>
      <c r="CY6" s="22">
        <f t="shared" si="11"/>
        <v>95.49</v>
      </c>
      <c r="CZ6" s="22">
        <f t="shared" si="11"/>
        <v>95.98</v>
      </c>
      <c r="DA6" s="22">
        <f t="shared" si="11"/>
        <v>96.15</v>
      </c>
      <c r="DB6" s="22">
        <f t="shared" si="11"/>
        <v>87.28</v>
      </c>
      <c r="DC6" s="22">
        <f t="shared" si="11"/>
        <v>87.41</v>
      </c>
      <c r="DD6" s="22">
        <f t="shared" si="11"/>
        <v>87.08</v>
      </c>
      <c r="DE6" s="22">
        <f t="shared" si="11"/>
        <v>89.35</v>
      </c>
      <c r="DF6" s="22">
        <f t="shared" si="11"/>
        <v>87.57</v>
      </c>
      <c r="DG6" s="21" t="str">
        <f>IF(DG7="","",IF(DG7="-","【-】","【"&amp;SUBSTITUTE(TEXT(DG7,"#,##0.00"),"-","△")&amp;"】"))</f>
        <v>【90.12】</v>
      </c>
      <c r="DH6" s="22">
        <f>IF(DH7="",NA(),DH7)</f>
        <v>47.28</v>
      </c>
      <c r="DI6" s="22">
        <f t="shared" ref="DI6:DQ6" si="12">IF(DI7="",NA(),DI7)</f>
        <v>47.24</v>
      </c>
      <c r="DJ6" s="22">
        <f t="shared" si="12"/>
        <v>47.53</v>
      </c>
      <c r="DK6" s="22">
        <f t="shared" si="12"/>
        <v>48.17</v>
      </c>
      <c r="DL6" s="22">
        <f t="shared" si="12"/>
        <v>46.69</v>
      </c>
      <c r="DM6" s="22">
        <f t="shared" si="12"/>
        <v>46.94</v>
      </c>
      <c r="DN6" s="22">
        <f t="shared" si="12"/>
        <v>47.62</v>
      </c>
      <c r="DO6" s="22">
        <f t="shared" si="12"/>
        <v>48.55</v>
      </c>
      <c r="DP6" s="22">
        <f t="shared" si="12"/>
        <v>49.62</v>
      </c>
      <c r="DQ6" s="22">
        <f t="shared" si="12"/>
        <v>50.01</v>
      </c>
      <c r="DR6" s="21" t="str">
        <f>IF(DR7="","",IF(DR7="-","【-】","【"&amp;SUBSTITUTE(TEXT(DR7,"#,##0.00"),"-","△")&amp;"】"))</f>
        <v>【50.88】</v>
      </c>
      <c r="DS6" s="22">
        <f>IF(DS7="",NA(),DS7)</f>
        <v>2.13</v>
      </c>
      <c r="DT6" s="22">
        <f t="shared" ref="DT6:EB6" si="13">IF(DT7="",NA(),DT7)</f>
        <v>4.91</v>
      </c>
      <c r="DU6" s="22">
        <f t="shared" si="13"/>
        <v>4.57</v>
      </c>
      <c r="DV6" s="22">
        <f t="shared" si="13"/>
        <v>9.92</v>
      </c>
      <c r="DW6" s="22">
        <f t="shared" si="13"/>
        <v>12.51</v>
      </c>
      <c r="DX6" s="22">
        <f t="shared" si="13"/>
        <v>14.48</v>
      </c>
      <c r="DY6" s="22">
        <f t="shared" si="13"/>
        <v>16.27</v>
      </c>
      <c r="DZ6" s="22">
        <f t="shared" si="13"/>
        <v>17.11</v>
      </c>
      <c r="EA6" s="22">
        <f t="shared" si="13"/>
        <v>19.510000000000002</v>
      </c>
      <c r="EB6" s="22">
        <f t="shared" si="13"/>
        <v>20.27</v>
      </c>
      <c r="EC6" s="21" t="str">
        <f>IF(EC7="","",IF(EC7="-","【-】","【"&amp;SUBSTITUTE(TEXT(EC7,"#,##0.00"),"-","△")&amp;"】"))</f>
        <v>【22.30】</v>
      </c>
      <c r="ED6" s="22">
        <f>IF(ED7="",NA(),ED7)</f>
        <v>2.38</v>
      </c>
      <c r="EE6" s="22">
        <f t="shared" ref="EE6:EM6" si="14">IF(EE7="",NA(),EE7)</f>
        <v>1.38</v>
      </c>
      <c r="EF6" s="22">
        <f t="shared" si="14"/>
        <v>0.33</v>
      </c>
      <c r="EG6" s="22">
        <f t="shared" si="14"/>
        <v>1.72</v>
      </c>
      <c r="EH6" s="22">
        <f t="shared" si="14"/>
        <v>1.07</v>
      </c>
      <c r="EI6" s="22">
        <f t="shared" si="14"/>
        <v>0.75</v>
      </c>
      <c r="EJ6" s="22">
        <f t="shared" si="14"/>
        <v>0.63</v>
      </c>
      <c r="EK6" s="22">
        <f t="shared" si="14"/>
        <v>0.63</v>
      </c>
      <c r="EL6" s="22">
        <f t="shared" si="14"/>
        <v>0.67</v>
      </c>
      <c r="EM6" s="22">
        <f t="shared" si="14"/>
        <v>0.56000000000000005</v>
      </c>
      <c r="EN6" s="21" t="str">
        <f>IF(EN7="","",IF(EN7="-","【-】","【"&amp;SUBSTITUTE(TEXT(EN7,"#,##0.00"),"-","△")&amp;"】"))</f>
        <v>【0.66】</v>
      </c>
    </row>
    <row r="7" spans="1:144" s="23" customFormat="1" x14ac:dyDescent="0.15">
      <c r="A7" s="15"/>
      <c r="B7" s="24">
        <v>2021</v>
      </c>
      <c r="C7" s="24">
        <v>472051</v>
      </c>
      <c r="D7" s="24">
        <v>46</v>
      </c>
      <c r="E7" s="24">
        <v>1</v>
      </c>
      <c r="F7" s="24">
        <v>0</v>
      </c>
      <c r="G7" s="24">
        <v>1</v>
      </c>
      <c r="H7" s="24" t="s">
        <v>93</v>
      </c>
      <c r="I7" s="24" t="s">
        <v>94</v>
      </c>
      <c r="J7" s="24" t="s">
        <v>95</v>
      </c>
      <c r="K7" s="24" t="s">
        <v>96</v>
      </c>
      <c r="L7" s="24" t="s">
        <v>97</v>
      </c>
      <c r="M7" s="24" t="s">
        <v>98</v>
      </c>
      <c r="N7" s="25" t="s">
        <v>99</v>
      </c>
      <c r="O7" s="25">
        <v>95.42</v>
      </c>
      <c r="P7" s="25">
        <v>100</v>
      </c>
      <c r="Q7" s="25">
        <v>3420</v>
      </c>
      <c r="R7" s="25">
        <v>100317</v>
      </c>
      <c r="S7" s="25">
        <v>19.8</v>
      </c>
      <c r="T7" s="25">
        <v>5066.5200000000004</v>
      </c>
      <c r="U7" s="25">
        <v>99902</v>
      </c>
      <c r="V7" s="25">
        <v>19.690000000000001</v>
      </c>
      <c r="W7" s="25">
        <v>5073.74</v>
      </c>
      <c r="X7" s="25">
        <v>114.67</v>
      </c>
      <c r="Y7" s="25">
        <v>114.49</v>
      </c>
      <c r="Z7" s="25">
        <v>111.19</v>
      </c>
      <c r="AA7" s="25">
        <v>105.89</v>
      </c>
      <c r="AB7" s="25">
        <v>108.71</v>
      </c>
      <c r="AC7" s="25">
        <v>112.15</v>
      </c>
      <c r="AD7" s="25">
        <v>111.44</v>
      </c>
      <c r="AE7" s="25">
        <v>111.17</v>
      </c>
      <c r="AF7" s="25">
        <v>111.21</v>
      </c>
      <c r="AG7" s="25">
        <v>111.49</v>
      </c>
      <c r="AH7" s="25">
        <v>111.39</v>
      </c>
      <c r="AI7" s="25">
        <v>0</v>
      </c>
      <c r="AJ7" s="25">
        <v>0</v>
      </c>
      <c r="AK7" s="25">
        <v>0</v>
      </c>
      <c r="AL7" s="25">
        <v>0</v>
      </c>
      <c r="AM7" s="25">
        <v>0</v>
      </c>
      <c r="AN7" s="25">
        <v>1</v>
      </c>
      <c r="AO7" s="25">
        <v>1.03</v>
      </c>
      <c r="AP7" s="25">
        <v>0.78</v>
      </c>
      <c r="AQ7" s="25">
        <v>0</v>
      </c>
      <c r="AR7" s="25">
        <v>0.87</v>
      </c>
      <c r="AS7" s="25">
        <v>1.3</v>
      </c>
      <c r="AT7" s="25">
        <v>785.9</v>
      </c>
      <c r="AU7" s="25">
        <v>1096.3699999999999</v>
      </c>
      <c r="AV7" s="25">
        <v>907.76</v>
      </c>
      <c r="AW7" s="25">
        <v>1279.92</v>
      </c>
      <c r="AX7" s="25">
        <v>1630.37</v>
      </c>
      <c r="AY7" s="25">
        <v>355.5</v>
      </c>
      <c r="AZ7" s="25">
        <v>349.83</v>
      </c>
      <c r="BA7" s="25">
        <v>360.86</v>
      </c>
      <c r="BB7" s="25">
        <v>360.96</v>
      </c>
      <c r="BC7" s="25">
        <v>354.57</v>
      </c>
      <c r="BD7" s="25">
        <v>261.51</v>
      </c>
      <c r="BE7" s="25">
        <v>15.07</v>
      </c>
      <c r="BF7" s="25">
        <v>13.86</v>
      </c>
      <c r="BG7" s="25">
        <v>12.41</v>
      </c>
      <c r="BH7" s="25">
        <v>12.1</v>
      </c>
      <c r="BI7" s="25">
        <v>9.86</v>
      </c>
      <c r="BJ7" s="25">
        <v>312.58</v>
      </c>
      <c r="BK7" s="25">
        <v>314.87</v>
      </c>
      <c r="BL7" s="25">
        <v>309.27999999999997</v>
      </c>
      <c r="BM7" s="25">
        <v>239.18</v>
      </c>
      <c r="BN7" s="25">
        <v>303.45999999999998</v>
      </c>
      <c r="BO7" s="25">
        <v>265.16000000000003</v>
      </c>
      <c r="BP7" s="25">
        <v>109.9</v>
      </c>
      <c r="BQ7" s="25">
        <v>111.41</v>
      </c>
      <c r="BR7" s="25">
        <v>108.36</v>
      </c>
      <c r="BS7" s="25">
        <v>98.34</v>
      </c>
      <c r="BT7" s="25">
        <v>104.3</v>
      </c>
      <c r="BU7" s="25">
        <v>104.57</v>
      </c>
      <c r="BV7" s="25">
        <v>103.54</v>
      </c>
      <c r="BW7" s="25">
        <v>103.32</v>
      </c>
      <c r="BX7" s="25">
        <v>101.89</v>
      </c>
      <c r="BY7" s="25">
        <v>103.79</v>
      </c>
      <c r="BZ7" s="25">
        <v>102.35</v>
      </c>
      <c r="CA7" s="25">
        <v>171.03</v>
      </c>
      <c r="CB7" s="25">
        <v>167.87</v>
      </c>
      <c r="CC7" s="25">
        <v>172.55</v>
      </c>
      <c r="CD7" s="25">
        <v>194.45</v>
      </c>
      <c r="CE7" s="25">
        <v>173.83</v>
      </c>
      <c r="CF7" s="25">
        <v>165.47</v>
      </c>
      <c r="CG7" s="25">
        <v>167.46</v>
      </c>
      <c r="CH7" s="25">
        <v>168.56</v>
      </c>
      <c r="CI7" s="25">
        <v>156.32</v>
      </c>
      <c r="CJ7" s="25">
        <v>167.86</v>
      </c>
      <c r="CK7" s="25">
        <v>167.74</v>
      </c>
      <c r="CL7" s="25">
        <v>78.680000000000007</v>
      </c>
      <c r="CM7" s="25">
        <v>77.89</v>
      </c>
      <c r="CN7" s="25">
        <v>78.650000000000006</v>
      </c>
      <c r="CO7" s="25">
        <v>80.260000000000005</v>
      </c>
      <c r="CP7" s="25">
        <v>82.13</v>
      </c>
      <c r="CQ7" s="25">
        <v>59.74</v>
      </c>
      <c r="CR7" s="25">
        <v>59.46</v>
      </c>
      <c r="CS7" s="25">
        <v>59.51</v>
      </c>
      <c r="CT7" s="25">
        <v>63.23</v>
      </c>
      <c r="CU7" s="25">
        <v>59.4</v>
      </c>
      <c r="CV7" s="25">
        <v>60.29</v>
      </c>
      <c r="CW7" s="25">
        <v>95.81</v>
      </c>
      <c r="CX7" s="25">
        <v>95.54</v>
      </c>
      <c r="CY7" s="25">
        <v>95.49</v>
      </c>
      <c r="CZ7" s="25">
        <v>95.98</v>
      </c>
      <c r="DA7" s="25">
        <v>96.15</v>
      </c>
      <c r="DB7" s="25">
        <v>87.28</v>
      </c>
      <c r="DC7" s="25">
        <v>87.41</v>
      </c>
      <c r="DD7" s="25">
        <v>87.08</v>
      </c>
      <c r="DE7" s="25">
        <v>89.35</v>
      </c>
      <c r="DF7" s="25">
        <v>87.57</v>
      </c>
      <c r="DG7" s="25">
        <v>90.12</v>
      </c>
      <c r="DH7" s="25">
        <v>47.28</v>
      </c>
      <c r="DI7" s="25">
        <v>47.24</v>
      </c>
      <c r="DJ7" s="25">
        <v>47.53</v>
      </c>
      <c r="DK7" s="25">
        <v>48.17</v>
      </c>
      <c r="DL7" s="25">
        <v>46.69</v>
      </c>
      <c r="DM7" s="25">
        <v>46.94</v>
      </c>
      <c r="DN7" s="25">
        <v>47.62</v>
      </c>
      <c r="DO7" s="25">
        <v>48.55</v>
      </c>
      <c r="DP7" s="25">
        <v>49.62</v>
      </c>
      <c r="DQ7" s="25">
        <v>50.01</v>
      </c>
      <c r="DR7" s="25">
        <v>50.88</v>
      </c>
      <c r="DS7" s="25">
        <v>2.13</v>
      </c>
      <c r="DT7" s="25">
        <v>4.91</v>
      </c>
      <c r="DU7" s="25">
        <v>4.57</v>
      </c>
      <c r="DV7" s="25">
        <v>9.92</v>
      </c>
      <c r="DW7" s="25">
        <v>12.51</v>
      </c>
      <c r="DX7" s="25">
        <v>14.48</v>
      </c>
      <c r="DY7" s="25">
        <v>16.27</v>
      </c>
      <c r="DZ7" s="25">
        <v>17.11</v>
      </c>
      <c r="EA7" s="25">
        <v>19.510000000000002</v>
      </c>
      <c r="EB7" s="25">
        <v>20.27</v>
      </c>
      <c r="EC7" s="25">
        <v>22.3</v>
      </c>
      <c r="ED7" s="25">
        <v>2.38</v>
      </c>
      <c r="EE7" s="25">
        <v>1.38</v>
      </c>
      <c r="EF7" s="25">
        <v>0.33</v>
      </c>
      <c r="EG7" s="25">
        <v>1.72</v>
      </c>
      <c r="EH7" s="25">
        <v>1.07</v>
      </c>
      <c r="EI7" s="25">
        <v>0.75</v>
      </c>
      <c r="EJ7" s="25">
        <v>0.63</v>
      </c>
      <c r="EK7" s="25">
        <v>0.63</v>
      </c>
      <c r="EL7" s="25">
        <v>0.67</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宜野湾市役所</cp:lastModifiedBy>
  <cp:lastPrinted>2023-01-16T04:14:41Z</cp:lastPrinted>
  <dcterms:created xsi:type="dcterms:W3CDTF">2022-12-01T01:07:22Z</dcterms:created>
  <dcterms:modified xsi:type="dcterms:W3CDTF">2023-01-16T04:14:44Z</dcterms:modified>
  <cp:category/>
</cp:coreProperties>
</file>