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企画経営課\企画経営課共用\s庶務\依頼・回答・文書整理簿\令和4年度\局外文書\市長事務部局\財政課\230110_公営企業に係る経営比較分析表（令和３年度決算）の分析等について\"/>
    </mc:Choice>
  </mc:AlternateContent>
  <workbookProtection workbookAlgorithmName="SHA-512" workbookHashValue="iTD4ygyVU6RYXSyJhal43mQ3P0gmamLVWi3qB5kP0S62Snc2eSb9Msoc2M8ypfcEVhndB0gHig01wzQCMH/udw==" workbookSaltValue="LewDqnzm5NorcTCSnUVnZ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G85" i="4"/>
  <c r="F85" i="4"/>
  <c r="E85" i="4"/>
  <c r="AT10" i="4"/>
  <c r="AL10" i="4"/>
  <c r="W10" i="4"/>
  <c r="I10" i="4"/>
  <c r="BB8" i="4"/>
  <c r="AL8" i="4"/>
  <c r="AD8" i="4"/>
  <c r="W8" i="4"/>
  <c r="P8" i="4"/>
  <c r="I8"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<sst xmlns="http://schemas.openxmlformats.org/spreadsheetml/2006/main" count="236" uniqueCount="116">
  <si>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</si>
  <si>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</si>
  <si>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</si>
  <si>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</si>
  <si>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</si>
  <si>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</si>
  <si>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</si>
  <si>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</si>
  <si>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</si>
  <si>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</si>
  <si>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</si>
  <si>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</si>
  <si>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</si>
  <si>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</si>
  <si>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</si>
  <si>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</si>
  <si>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</si>
  <si>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</si>
  <si>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</si>
  <si>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</si>
  <si>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</si>
  <si>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</si>
  <si>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</si>
  <si>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</si>
  <si>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</si>
  <si>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</si>
  <si>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</si>
  <si>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</si>
  <si>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</si>
  <si>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</si>
  <si>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</si>
  <si>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</si>
  <si>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</si>
  <si>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</si>
  <si>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</si>
  <si>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</si>
  <si>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</si>
  <si>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</si>
  <si>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</si>
  <si>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</si>
  <si>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</si>
  <si>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</si>
  <si>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</si>
  <si>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</si>
  <si>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</si>
  <si>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</si>
  <si>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</si>
  <si>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</si>
  <si>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</si>
  <si>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</si>
  <si>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</si>
  <si>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</si>
  <si>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</si>
  <si>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</si>
  <si>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</si>
  <si>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</si>
  <si>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</si>
  <si>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</si>
  <si>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</si>
  <si>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</si>
  <si>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</si>
  <si>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</si>
  <si>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</si>
  <si>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</si>
  <si>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</si>
  <si>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</si>
  <si>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</si>
  <si>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</si>
  <si>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</si>
  <si>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</si>
  <si>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</si>
  <si>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</si>
  <si>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</si>
  <si>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</si>
  <si>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</si>
  <si>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</si>
  <si>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</si>
  <si>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</si>
  <si>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</si>
  <si>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</si>
  <si>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</si>
  <si>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</si>
  <si>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</si>
  <si>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</si>
  <si>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</si>
  <si>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</si>
  <si>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</si>
  <si>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</si>
  <si>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</si>
  <si>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</si>
  <si>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</si>
  <si>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</si>
  <si>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</si>
  <si>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</si>
  <si>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</si>
  <si>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</si>
  <si>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那覇市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</si>
  <si>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</si>
  <si>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</si>
  <si>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</si>
  <si>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</si>
  <si>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</si>
  <si>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</si>
  <si>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</si>
  <si>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</si>
  <si>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</si>
  <si>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</si>
  <si>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</si>
  <si>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</si>
  <si>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</si>
  <si>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</si>
  <si>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</si>
  <si>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</si>
  <si>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①収益の減少及び費用の増加に伴い、経常収支比率　　
　が100％を下回っており、経常損失が生じてい　
　る。これは、コロナ禍による下水道使用料の減及
　び県流域下水道維持管理負担金の改定に伴う負担
　金増が影響している。
③短期的な債務に対する支払能力を表す指標の流動
　比率は300％を上回っており、支払能力は十分な
　状況である。
④企業債残高対事業規模比率は使用料収入に対する　
　企業債残高の割合で、類似団体平均値より低い値
　となっている。
⑤使用料で回収すべき経費をどの程度使用料で賄え
　ているかを表した指標である経費回収率は、新型
　コロナウイルス感染症の影響等により、100％を
　下回っており、適正な使用料収入の確保を図る必
　要がある。
⑥汚水処理に係るコストを表した指標である汚水処
　理原価は、県の流域下水道を利用しており終末処
　理場がないことから、類似団体平均値より低い値
　となっている。
⑧水洗化率は、類似団体平均値と比較すると低い値
　であるものの毎年増加傾向にあり、今後も継続し
　て水洗化の促進に努める。</t>
    <phoneticPr fontId="4"/>
  </si>
  <si>
    <t>①有形固定資産のうち償却対象資産の減価償却がど
　の程度進んでいるかを表す指標で、資産の老朽化
　度合いを示している。類似団体平均値より高い値
　で増加傾向となっていることから、法定耐用年数
　に近い資産が多いことを示している。
②法定耐用年数を超えた管渠延長の割合を表した指
　標で、管渠の老朽化度合いを示している。類似団
　体平均値より高い値となっており、法定耐用年数
　を超えた管渠延長は増加傾向にある。
③当該年度に更新した管渠延長の割合を表した指標
　で、管渠の更新ペースや状況を把握できる。類似
　団体平均値より低い値となっており、管路の老朽
　化度合いを確認しながら計画的に更新を行ってい
　く。</t>
    <phoneticPr fontId="4"/>
  </si>
  <si>
    <t xml:space="preserve"> コロナ禍による下水道使用料の減及び県流域下水道維持管理負担金の改定に伴う負担金増により経常収支比率は100％を下回ったものの、支払能力を示す流動比率は高い水準で推移し、また、企業債残高対事業規模比率も類似団体平均値より低い値で推移しており、健全経営を維持している。
　しかし、今後は多くの管路が法定耐用年数を迎え更新費用などが増加することから、令和5年度に下水道使用料の改定を予定しているが、継続して経営努力に取り組むことが必要である。</t>
    <rPh sb="173" eb="175">
      <t>レイワ</t>
    </rPh>
    <rPh sb="176" eb="178">
      <t>ネンド</t>
    </rPh>
    <rPh sb="186" eb="188">
      <t>カイテイ</t>
    </rPh>
    <rPh sb="189" eb="191">
      <t>ヨテイ</t>
    </rPh>
    <rPh sb="197" eb="199">
      <t>ケイゾク</t>
    </rPh>
    <rPh sb="201" eb="203">
      <t>ケイエイ</t>
    </rPh>
    <rPh sb="203" eb="205">
      <t>ドリョク</t>
    </rPh>
    <rPh sb="206" eb="207">
      <t>ト</t>
    </rPh>
    <rPh sb="208" eb="209">
      <t>ク</t>
    </rPh>
    <rPh sb="213" eb="2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</si>
</sst>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0.08</c:v>
                </c:pt>
                <c:pt idx="1">
                  <c:v>7.0000000000000007E-2</c:v>
                </c:pt>
                <c:pt idx="2">
                  <c:v>0.05</c:v>
                </c:pt>
                <c:pt idx="3">
                  <c:v>7.0000000000000007E-2</c:v>
                </c:pt>
                <c:pt idx="4">
                  <c:v>0.03</c:v>
                </c:pt>
              </c:numCache>
            </c:numRef>
          </c:val>
          <c:extLst>
            <c:ext xmlns:c16="http://schemas.microsoft.com/office/drawing/2014/chart" uri="{C3380CC4-5D6E-409C-BE32-E72D297353CC}">
              <c16:uniqueId val="{00000000-F01B-46A7-B948-EB5AD90AE3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0.12</c:v>
                </c:pt>
                <c:pt idx="2">
                  <c:v>0.19</c:v>
                </c:pt>
                <c:pt idx="3">
                  <c:v>0.19</c:v>
                </c:pt>
                <c:pt idx="4">
                  <c:v>0.14000000000000001</c:v>
                </c:pt>
              </c:numCache>
            </c:numRef>
          </c:val>
          <c:smooth val="0"/>
          <c:extLst>
            <c:ext xmlns:c16="http://schemas.microsoft.com/office/drawing/2014/chart" uri="{C3380CC4-5D6E-409C-BE32-E72D297353CC}">
              <c16:uniqueId val="{00000001-F01B-46A7-B948-EB5AD90AE3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E5-49BB-96F0-32C5712BBA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70.37</c:v>
                </c:pt>
                <c:pt idx="1">
                  <c:v>68.3</c:v>
                </c:pt>
                <c:pt idx="2">
                  <c:v>67.37</c:v>
                </c:pt>
                <c:pt idx="3">
                  <c:v>67.709999999999994</c:v>
                </c:pt>
                <c:pt idx="4">
                  <c:v>67.13</c:v>
                </c:pt>
              </c:numCache>
            </c:numRef>
          </c:val>
          <c:smooth val="0"/>
          <c:extLst>
            <c:ext xmlns:c16="http://schemas.microsoft.com/office/drawing/2014/chart" uri="{C3380CC4-5D6E-409C-BE32-E72D297353CC}">
              <c16:uniqueId val="{00000001-46E5-49BB-96F0-32C5712BBA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95.72</c:v>
                </c:pt>
                <c:pt idx="1">
                  <c:v>95.95</c:v>
                </c:pt>
                <c:pt idx="2">
                  <c:v>96.18</c:v>
                </c:pt>
                <c:pt idx="3">
                  <c:v>96.47</c:v>
                </c:pt>
                <c:pt idx="4">
                  <c:v>96.64</c:v>
                </c:pt>
              </c:numCache>
            </c:numRef>
          </c:val>
          <c:extLst>
            <c:ext xmlns:c16="http://schemas.microsoft.com/office/drawing/2014/chart" uri="{C3380CC4-5D6E-409C-BE32-E72D297353CC}">
              <c16:uniqueId val="{00000000-451D-4EFC-90A1-74F12A40417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96.75</c:v>
                </c:pt>
                <c:pt idx="1">
                  <c:v>96.78</c:v>
                </c:pt>
                <c:pt idx="2">
                  <c:v>97</c:v>
                </c:pt>
                <c:pt idx="3">
                  <c:v>97.24</c:v>
                </c:pt>
                <c:pt idx="4">
                  <c:v>97.79</c:v>
                </c:pt>
              </c:numCache>
            </c:numRef>
          </c:val>
          <c:smooth val="0"/>
          <c:extLst>
            <c:ext xmlns:c16="http://schemas.microsoft.com/office/drawing/2014/chart" uri="{C3380CC4-5D6E-409C-BE32-E72D297353CC}">
              <c16:uniqueId val="{00000001-451D-4EFC-90A1-74F12A40417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110.93</c:v>
                </c:pt>
                <c:pt idx="1">
                  <c:v>110.2</c:v>
                </c:pt>
                <c:pt idx="2">
                  <c:v>109.37</c:v>
                </c:pt>
                <c:pt idx="3">
                  <c:v>102.58</c:v>
                </c:pt>
                <c:pt idx="4">
                  <c:v>99.95</c:v>
                </c:pt>
              </c:numCache>
            </c:numRef>
          </c:val>
          <c:extLst>
            <c:ext xmlns:c16="http://schemas.microsoft.com/office/drawing/2014/chart" uri="{C3380CC4-5D6E-409C-BE32-E72D297353CC}">
              <c16:uniqueId val="{00000000-D473-4A5F-9A6A-C292C58D2A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106.55</c:v>
                </c:pt>
                <c:pt idx="1">
                  <c:v>106.78</c:v>
                </c:pt>
                <c:pt idx="2">
                  <c:v>106.31</c:v>
                </c:pt>
                <c:pt idx="3">
                  <c:v>107.05</c:v>
                </c:pt>
                <c:pt idx="4">
                  <c:v>106.43</c:v>
                </c:pt>
              </c:numCache>
            </c:numRef>
          </c:val>
          <c:smooth val="0"/>
          <c:extLst>
            <c:ext xmlns:c16="http://schemas.microsoft.com/office/drawing/2014/chart" uri="{C3380CC4-5D6E-409C-BE32-E72D297353CC}">
              <c16:uniqueId val="{00000001-D473-4A5F-9A6A-C292C58D2A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35.32</c:v>
                </c:pt>
                <c:pt idx="1">
                  <c:v>37.22</c:v>
                </c:pt>
                <c:pt idx="2">
                  <c:v>38.78</c:v>
                </c:pt>
                <c:pt idx="3">
                  <c:v>40.53</c:v>
                </c:pt>
                <c:pt idx="4">
                  <c:v>42.47</c:v>
                </c:pt>
              </c:numCache>
            </c:numRef>
          </c:val>
          <c:extLst>
            <c:ext xmlns:c16="http://schemas.microsoft.com/office/drawing/2014/chart" uri="{C3380CC4-5D6E-409C-BE32-E72D297353CC}">
              <c16:uniqueId val="{00000000-7403-4518-855E-7CECDAD7C10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28.24</c:v>
                </c:pt>
                <c:pt idx="1">
                  <c:v>29.38</c:v>
                </c:pt>
                <c:pt idx="2">
                  <c:v>30.6</c:v>
                </c:pt>
                <c:pt idx="3">
                  <c:v>27.39</c:v>
                </c:pt>
                <c:pt idx="4">
                  <c:v>30.42</c:v>
                </c:pt>
              </c:numCache>
            </c:numRef>
          </c:val>
          <c:smooth val="0"/>
          <c:extLst>
            <c:ext xmlns:c16="http://schemas.microsoft.com/office/drawing/2014/chart" uri="{C3380CC4-5D6E-409C-BE32-E72D297353CC}">
              <c16:uniqueId val="{00000001-7403-4518-855E-7CECDAD7C10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4.1399999999999997</c:v>
                </c:pt>
                <c:pt idx="1">
                  <c:v>6.43</c:v>
                </c:pt>
                <c:pt idx="2">
                  <c:v>7.01</c:v>
                </c:pt>
                <c:pt idx="3">
                  <c:v>7.89</c:v>
                </c:pt>
                <c:pt idx="4">
                  <c:v>9.76</c:v>
                </c:pt>
              </c:numCache>
            </c:numRef>
          </c:val>
          <c:extLst>
            <c:ext xmlns:c16="http://schemas.microsoft.com/office/drawing/2014/chart" uri="{C3380CC4-5D6E-409C-BE32-E72D297353CC}">
              <c16:uniqueId val="{00000000-BD88-4347-A76C-4FEBE561F49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3.67</c:v>
                </c:pt>
                <c:pt idx="1">
                  <c:v>3.45</c:v>
                </c:pt>
                <c:pt idx="2">
                  <c:v>5.0199999999999996</c:v>
                </c:pt>
                <c:pt idx="3">
                  <c:v>5.86</c:v>
                </c:pt>
                <c:pt idx="4">
                  <c:v>6.66</c:v>
                </c:pt>
              </c:numCache>
            </c:numRef>
          </c:val>
          <c:smooth val="0"/>
          <c:extLst>
            <c:ext xmlns:c16="http://schemas.microsoft.com/office/drawing/2014/chart" uri="{C3380CC4-5D6E-409C-BE32-E72D297353CC}">
              <c16:uniqueId val="{00000001-BD88-4347-A76C-4FEBE561F49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34-4008-9197-78F52450A58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0.41</c:v>
                </c:pt>
                <c:pt idx="1">
                  <c:v>0.19</c:v>
                </c:pt>
                <c:pt idx="2">
                  <c:v>0.05</c:v>
                </c:pt>
                <c:pt idx="3" formatCode="#,##0.00;&quot;△&quot;#,##0.00">
                  <c:v>0</c:v>
                </c:pt>
                <c:pt idx="4" formatCode="#,##0.00;&quot;△&quot;#,##0.00">
                  <c:v>0</c:v>
                </c:pt>
              </c:numCache>
            </c:numRef>
          </c:val>
          <c:smooth val="0"/>
          <c:extLst>
            <c:ext xmlns:c16="http://schemas.microsoft.com/office/drawing/2014/chart" uri="{C3380CC4-5D6E-409C-BE32-E72D297353CC}">
              <c16:uniqueId val="{00000001-4234-4008-9197-78F52450A58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232.31</c:v>
                </c:pt>
                <c:pt idx="1">
                  <c:v>266.42</c:v>
                </c:pt>
                <c:pt idx="2">
                  <c:v>309.45999999999998</c:v>
                </c:pt>
                <c:pt idx="3">
                  <c:v>316.93</c:v>
                </c:pt>
                <c:pt idx="4">
                  <c:v>326.06</c:v>
                </c:pt>
              </c:numCache>
            </c:numRef>
          </c:val>
          <c:extLst>
            <c:ext xmlns:c16="http://schemas.microsoft.com/office/drawing/2014/chart" uri="{C3380CC4-5D6E-409C-BE32-E72D297353CC}">
              <c16:uniqueId val="{00000000-88B6-4425-9BE6-E2214D0F3A9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83.46</c:v>
                </c:pt>
                <c:pt idx="1">
                  <c:v>80.64</c:v>
                </c:pt>
                <c:pt idx="2">
                  <c:v>88.1</c:v>
                </c:pt>
                <c:pt idx="3">
                  <c:v>84.84</c:v>
                </c:pt>
                <c:pt idx="4">
                  <c:v>88.42</c:v>
                </c:pt>
              </c:numCache>
            </c:numRef>
          </c:val>
          <c:smooth val="0"/>
          <c:extLst>
            <c:ext xmlns:c16="http://schemas.microsoft.com/office/drawing/2014/chart" uri="{C3380CC4-5D6E-409C-BE32-E72D297353CC}">
              <c16:uniqueId val="{00000001-88B6-4425-9BE6-E2214D0F3A9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180.97</c:v>
                </c:pt>
                <c:pt idx="1">
                  <c:v>174</c:v>
                </c:pt>
                <c:pt idx="2">
                  <c:v>166.14</c:v>
                </c:pt>
                <c:pt idx="3">
                  <c:v>177.28</c:v>
                </c:pt>
                <c:pt idx="4">
                  <c:v>169.53</c:v>
                </c:pt>
              </c:numCache>
            </c:numRef>
          </c:val>
          <c:extLst>
            <c:ext xmlns:c16="http://schemas.microsoft.com/office/drawing/2014/chart" uri="{C3380CC4-5D6E-409C-BE32-E72D297353CC}">
              <c16:uniqueId val="{00000000-769E-4C7B-8FD3-599B53B890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612.6</c:v>
                </c:pt>
                <c:pt idx="1">
                  <c:v>606.79999999999995</c:v>
                </c:pt>
                <c:pt idx="2">
                  <c:v>585.55999999999995</c:v>
                </c:pt>
                <c:pt idx="3">
                  <c:v>565.62</c:v>
                </c:pt>
                <c:pt idx="4">
                  <c:v>544.61</c:v>
                </c:pt>
              </c:numCache>
            </c:numRef>
          </c:val>
          <c:smooth val="0"/>
          <c:extLst>
            <c:ext xmlns:c16="http://schemas.microsoft.com/office/drawing/2014/chart" uri="{C3380CC4-5D6E-409C-BE32-E72D297353CC}">
              <c16:uniqueId val="{00000001-769E-4C7B-8FD3-599B53B890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108.3</c:v>
                </c:pt>
                <c:pt idx="1">
                  <c:v>103.85</c:v>
                </c:pt>
                <c:pt idx="2">
                  <c:v>102.48</c:v>
                </c:pt>
                <c:pt idx="3">
                  <c:v>92.82</c:v>
                </c:pt>
                <c:pt idx="4">
                  <c:v>90.49</c:v>
                </c:pt>
              </c:numCache>
            </c:numRef>
          </c:val>
          <c:extLst>
            <c:ext xmlns:c16="http://schemas.microsoft.com/office/drawing/2014/chart" uri="{C3380CC4-5D6E-409C-BE32-E72D297353CC}">
              <c16:uniqueId val="{00000000-D46E-4473-8EBD-AAF0884D099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100.97</c:v>
                </c:pt>
                <c:pt idx="1">
                  <c:v>101.84</c:v>
                </c:pt>
                <c:pt idx="2">
                  <c:v>101.62</c:v>
                </c:pt>
                <c:pt idx="3">
                  <c:v>102.36</c:v>
                </c:pt>
                <c:pt idx="4">
                  <c:v>103.76</c:v>
                </c:pt>
              </c:numCache>
            </c:numRef>
          </c:val>
          <c:smooth val="0"/>
          <c:extLst>
            <c:ext xmlns:c16="http://schemas.microsoft.com/office/drawing/2014/chart" uri="{C3380CC4-5D6E-409C-BE32-E72D297353CC}">
              <c16:uniqueId val="{00000001-D46E-4473-8EBD-AAF0884D099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88.42</c:v>
                </c:pt>
                <c:pt idx="1">
                  <c:v>92.53</c:v>
                </c:pt>
                <c:pt idx="2">
                  <c:v>93.79</c:v>
                </c:pt>
                <c:pt idx="3">
                  <c:v>97.03</c:v>
                </c:pt>
                <c:pt idx="4">
                  <c:v>99.42</c:v>
                </c:pt>
              </c:numCache>
            </c:numRef>
          </c:val>
          <c:extLst>
            <c:ext xmlns:c16="http://schemas.microsoft.com/office/drawing/2014/chart" uri="{C3380CC4-5D6E-409C-BE32-E72D297353CC}">
              <c16:uniqueId val="{00000000-5DBA-4364-8B3F-93DBB675FC7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118.78</c:v>
                </c:pt>
                <c:pt idx="1">
                  <c:v>119.39</c:v>
                </c:pt>
                <c:pt idx="2">
                  <c:v>117.41</c:v>
                </c:pt>
                <c:pt idx="3">
                  <c:v>114.01</c:v>
                </c:pt>
                <c:pt idx="4">
                  <c:v>111.18</c:v>
                </c:pt>
              </c:numCache>
            </c:numRef>
          </c:val>
          <c:smooth val="0"/>
          <c:extLst>
            <c:ext xmlns:c16="http://schemas.microsoft.com/office/drawing/2014/chart" uri="{C3380CC4-5D6E-409C-BE32-E72D297353CC}">
              <c16:uniqueId val="{00000001-5DBA-4364-8B3F-93DBB675FC7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42" zoomScale="98" zoomScaleNormal="98" workbookViewId="0">
      <selection activeCell="BI57" sqref="BI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那覇市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Ab</v>
      </c>
      <c r="X8" s="65"/>
      <c r="Y8" s="65"/>
      <c r="Z8" s="65"/>
      <c r="AA8" s="65"/>
      <c r="AB8" s="65"/>
      <c r="AC8" s="65"/>
      <c r="AD8" s="66" t="str">
        <f>データ!$M$6</f>
        <v>自治体職員</v>
      </c>
      <c r="AE8" s="66"/>
      <c r="AF8" s="66"/>
      <c r="AG8" s="66"/>
      <c r="AH8" s="66"/>
      <c r="AI8" s="66"/>
      <c r="AJ8" s="66"/>
      <c r="AK8" s="3"/>
      <c r="AL8" s="46">
        <f>データ!S6</f>
        <v>318339</v>
      </c>
      <c r="AM8" s="46"/>
      <c r="AN8" s="46"/>
      <c r="AO8" s="46"/>
      <c r="AP8" s="46"/>
      <c r="AQ8" s="46"/>
      <c r="AR8" s="46"/>
      <c r="AS8" s="46"/>
      <c r="AT8" s="45">
        <f>データ!T6</f>
        <v>41.42</v>
      </c>
      <c r="AU8" s="45"/>
      <c r="AV8" s="45"/>
      <c r="AW8" s="45"/>
      <c r="AX8" s="45"/>
      <c r="AY8" s="45"/>
      <c r="AZ8" s="45"/>
      <c r="BA8" s="45"/>
      <c r="BB8" s="45">
        <f>データ!U6</f>
        <v>7685.63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74.16</v>
      </c>
      <c r="J10" s="45"/>
      <c r="K10" s="45"/>
      <c r="L10" s="45"/>
      <c r="M10" s="45"/>
      <c r="N10" s="45"/>
      <c r="O10" s="45"/>
      <c r="P10" s="45">
        <f>データ!P6</f>
        <v>98.28</v>
      </c>
      <c r="Q10" s="45"/>
      <c r="R10" s="45"/>
      <c r="S10" s="45"/>
      <c r="T10" s="45"/>
      <c r="U10" s="45"/>
      <c r="V10" s="45"/>
      <c r="W10" s="45">
        <f>データ!Q6</f>
        <v>100</v>
      </c>
      <c r="X10" s="45"/>
      <c r="Y10" s="45"/>
      <c r="Z10" s="45"/>
      <c r="AA10" s="45"/>
      <c r="AB10" s="45"/>
      <c r="AC10" s="45"/>
      <c r="AD10" s="46">
        <f>データ!R6</f>
        <v>1489</v>
      </c>
      <c r="AE10" s="46"/>
      <c r="AF10" s="46"/>
      <c r="AG10" s="46"/>
      <c r="AH10" s="46"/>
      <c r="AI10" s="46"/>
      <c r="AJ10" s="46"/>
      <c r="AK10" s="2"/>
      <c r="AL10" s="46">
        <f>データ!V6</f>
        <v>311725</v>
      </c>
      <c r="AM10" s="46"/>
      <c r="AN10" s="46"/>
      <c r="AO10" s="46"/>
      <c r="AP10" s="46"/>
      <c r="AQ10" s="46"/>
      <c r="AR10" s="46"/>
      <c r="AS10" s="46"/>
      <c r="AT10" s="45">
        <f>データ!W6</f>
        <v>35.19</v>
      </c>
      <c r="AU10" s="45"/>
      <c r="AV10" s="45"/>
      <c r="AW10" s="45"/>
      <c r="AX10" s="45"/>
      <c r="AY10" s="45"/>
      <c r="AZ10" s="45"/>
      <c r="BA10" s="45"/>
      <c r="BB10" s="45">
        <f>データ!X6</f>
        <v>8858.34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qhFroUn6riPxeWmNsFzWJlj/VKaI74A6FQnFDcCbAVQXWtCRNe5ofgbC6C2bBDBgj6OKLI28Avc3ooPKd0+VUg==" saltValue="IvYJ+BeFkFDxFA8Exo/v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472018</v>
      </c>
      <c r="D6" s="19">
        <f t="shared" si="3"/>
        <v>46</v>
      </c>
      <c r="E6" s="19">
        <f t="shared" si="3"/>
        <v>17</v>
      </c>
      <c r="F6" s="19">
        <f t="shared" si="3"/>
        <v>1</v>
      </c>
      <c r="G6" s="19">
        <f t="shared" si="3"/>
        <v>0</v>
      </c>
      <c r="H6" s="19" t="str">
        <f t="shared" si="3"/>
        <v>沖縄県　那覇市</v>
      </c>
      <c r="I6" s="19" t="str">
        <f t="shared" si="3"/>
        <v>法適用</v>
      </c>
      <c r="J6" s="19" t="str">
        <f t="shared" si="3"/>
        <v>下水道事業</v>
      </c>
      <c r="K6" s="19" t="str">
        <f t="shared" si="3"/>
        <v>公共下水道</v>
      </c>
      <c r="L6" s="19" t="str">
        <f t="shared" si="3"/>
        <v>Ab</v>
      </c>
      <c r="M6" s="19" t="str">
        <f t="shared" si="3"/>
        <v>自治体職員</v>
      </c>
      <c r="N6" s="20" t="str">
        <f t="shared" si="3"/>
        <v>-</v>
      </c>
      <c r="O6" s="20">
        <f t="shared" si="3"/>
        <v>74.16</v>
      </c>
      <c r="P6" s="20">
        <f t="shared" si="3"/>
        <v>98.28</v>
      </c>
      <c r="Q6" s="20">
        <f t="shared" si="3"/>
        <v>100</v>
      </c>
      <c r="R6" s="20">
        <f t="shared" si="3"/>
        <v>1489</v>
      </c>
      <c r="S6" s="20">
        <f t="shared" si="3"/>
        <v>318339</v>
      </c>
      <c r="T6" s="20">
        <f t="shared" si="3"/>
        <v>41.42</v>
      </c>
      <c r="U6" s="20">
        <f t="shared" si="3"/>
        <v>7685.63</v>
      </c>
      <c r="V6" s="20">
        <f t="shared" si="3"/>
        <v>311725</v>
      </c>
      <c r="W6" s="20">
        <f t="shared" si="3"/>
        <v>35.19</v>
      </c>
      <c r="X6" s="20">
        <f t="shared" si="3"/>
        <v>8858.34</v>
      </c>
      <c r="Y6" s="21">
        <f>IF(Y7="",NA(),Y7)</f>
        <v>110.93</v>
      </c>
      <c r="Z6" s="21">
        <f t="shared" ref="Z6:AH6" si="4">IF(Z7="",NA(),Z7)</f>
        <v>110.2</v>
      </c>
      <c r="AA6" s="21">
        <f t="shared" si="4"/>
        <v>109.37</v>
      </c>
      <c r="AB6" s="21">
        <f t="shared" si="4"/>
        <v>102.58</v>
      </c>
      <c r="AC6" s="21">
        <f t="shared" si="4"/>
        <v>99.95</v>
      </c>
      <c r="AD6" s="21">
        <f t="shared" si="4"/>
        <v>106.55</v>
      </c>
      <c r="AE6" s="21">
        <f t="shared" si="4"/>
        <v>106.78</v>
      </c>
      <c r="AF6" s="21">
        <f t="shared" si="4"/>
        <v>106.31</v>
      </c>
      <c r="AG6" s="21">
        <f t="shared" si="4"/>
        <v>107.05</v>
      </c>
      <c r="AH6" s="21">
        <f t="shared" si="4"/>
        <v>106.43</v>
      </c>
      <c r="AI6" s="20" t="str">
        <f>IF(AI7="","",IF(AI7="-","【-】","【"&amp;SUBSTITUTE(TEXT(AI7,"#,##0.00"),"-","△")&amp;"】"))</f>
        <v>【107.02】</v>
      </c>
      <c r="AJ6" s="20">
        <f>IF(AJ7="",NA(),AJ7)</f>
        <v>0</v>
      </c>
      <c r="AK6" s="20">
        <f t="shared" ref="AK6:AS6" si="5">IF(AK7="",NA(),AK7)</f>
        <v>0</v>
      </c>
      <c r="AL6" s="20">
        <f t="shared" si="5"/>
        <v>0</v>
      </c>
      <c r="AM6" s="20">
        <f t="shared" si="5"/>
        <v>0</v>
      </c>
      <c r="AN6" s="20">
        <f t="shared" si="5"/>
        <v>0</v>
      </c>
      <c r="AO6" s="21">
        <f t="shared" si="5"/>
        <v>0.41</v>
      </c>
      <c r="AP6" s="21">
        <f t="shared" si="5"/>
        <v>0.19</v>
      </c>
      <c r="AQ6" s="21">
        <f t="shared" si="5"/>
        <v>0.05</v>
      </c>
      <c r="AR6" s="20">
        <f t="shared" si="5"/>
        <v>0</v>
      </c>
      <c r="AS6" s="20">
        <f t="shared" si="5"/>
        <v>0</v>
      </c>
      <c r="AT6" s="20" t="str">
        <f>IF(AT7="","",IF(AT7="-","【-】","【"&amp;SUBSTITUTE(TEXT(AT7,"#,##0.00"),"-","△")&amp;"】"))</f>
        <v>【3.09】</v>
      </c>
      <c r="AU6" s="21">
        <f>IF(AU7="",NA(),AU7)</f>
        <v>232.31</v>
      </c>
      <c r="AV6" s="21">
        <f t="shared" ref="AV6:BD6" si="6">IF(AV7="",NA(),AV7)</f>
        <v>266.42</v>
      </c>
      <c r="AW6" s="21">
        <f t="shared" si="6"/>
        <v>309.45999999999998</v>
      </c>
      <c r="AX6" s="21">
        <f t="shared" si="6"/>
        <v>316.93</v>
      </c>
      <c r="AY6" s="21">
        <f t="shared" si="6"/>
        <v>326.06</v>
      </c>
      <c r="AZ6" s="21">
        <f t="shared" si="6"/>
        <v>83.46</v>
      </c>
      <c r="BA6" s="21">
        <f t="shared" si="6"/>
        <v>80.64</v>
      </c>
      <c r="BB6" s="21">
        <f t="shared" si="6"/>
        <v>88.1</v>
      </c>
      <c r="BC6" s="21">
        <f t="shared" si="6"/>
        <v>84.84</v>
      </c>
      <c r="BD6" s="21">
        <f t="shared" si="6"/>
        <v>88.42</v>
      </c>
      <c r="BE6" s="20" t="str">
        <f>IF(BE7="","",IF(BE7="-","【-】","【"&amp;SUBSTITUTE(TEXT(BE7,"#,##0.00"),"-","△")&amp;"】"))</f>
        <v>【71.39】</v>
      </c>
      <c r="BF6" s="21">
        <f>IF(BF7="",NA(),BF7)</f>
        <v>180.97</v>
      </c>
      <c r="BG6" s="21">
        <f t="shared" ref="BG6:BO6" si="7">IF(BG7="",NA(),BG7)</f>
        <v>174</v>
      </c>
      <c r="BH6" s="21">
        <f t="shared" si="7"/>
        <v>166.14</v>
      </c>
      <c r="BI6" s="21">
        <f t="shared" si="7"/>
        <v>177.28</v>
      </c>
      <c r="BJ6" s="21">
        <f t="shared" si="7"/>
        <v>169.53</v>
      </c>
      <c r="BK6" s="21">
        <f t="shared" si="7"/>
        <v>612.6</v>
      </c>
      <c r="BL6" s="21">
        <f t="shared" si="7"/>
        <v>606.79999999999995</v>
      </c>
      <c r="BM6" s="21">
        <f t="shared" si="7"/>
        <v>585.55999999999995</v>
      </c>
      <c r="BN6" s="21">
        <f t="shared" si="7"/>
        <v>565.62</v>
      </c>
      <c r="BO6" s="21">
        <f t="shared" si="7"/>
        <v>544.61</v>
      </c>
      <c r="BP6" s="20" t="str">
        <f>IF(BP7="","",IF(BP7="-","【-】","【"&amp;SUBSTITUTE(TEXT(BP7,"#,##0.00"),"-","△")&amp;"】"))</f>
        <v>【669.11】</v>
      </c>
      <c r="BQ6" s="21">
        <f>IF(BQ7="",NA(),BQ7)</f>
        <v>108.3</v>
      </c>
      <c r="BR6" s="21">
        <f t="shared" ref="BR6:BZ6" si="8">IF(BR7="",NA(),BR7)</f>
        <v>103.85</v>
      </c>
      <c r="BS6" s="21">
        <f t="shared" si="8"/>
        <v>102.48</v>
      </c>
      <c r="BT6" s="21">
        <f t="shared" si="8"/>
        <v>92.82</v>
      </c>
      <c r="BU6" s="21">
        <f t="shared" si="8"/>
        <v>90.49</v>
      </c>
      <c r="BV6" s="21">
        <f t="shared" si="8"/>
        <v>100.97</v>
      </c>
      <c r="BW6" s="21">
        <f t="shared" si="8"/>
        <v>101.84</v>
      </c>
      <c r="BX6" s="21">
        <f t="shared" si="8"/>
        <v>101.62</v>
      </c>
      <c r="BY6" s="21">
        <f t="shared" si="8"/>
        <v>102.36</v>
      </c>
      <c r="BZ6" s="21">
        <f t="shared" si="8"/>
        <v>103.76</v>
      </c>
      <c r="CA6" s="20" t="str">
        <f>IF(CA7="","",IF(CA7="-","【-】","【"&amp;SUBSTITUTE(TEXT(CA7,"#,##0.00"),"-","△")&amp;"】"))</f>
        <v>【99.73】</v>
      </c>
      <c r="CB6" s="21">
        <f>IF(CB7="",NA(),CB7)</f>
        <v>88.42</v>
      </c>
      <c r="CC6" s="21">
        <f t="shared" ref="CC6:CK6" si="9">IF(CC7="",NA(),CC7)</f>
        <v>92.53</v>
      </c>
      <c r="CD6" s="21">
        <f t="shared" si="9"/>
        <v>93.79</v>
      </c>
      <c r="CE6" s="21">
        <f t="shared" si="9"/>
        <v>97.03</v>
      </c>
      <c r="CF6" s="21">
        <f t="shared" si="9"/>
        <v>99.42</v>
      </c>
      <c r="CG6" s="21">
        <f t="shared" si="9"/>
        <v>118.78</v>
      </c>
      <c r="CH6" s="21">
        <f t="shared" si="9"/>
        <v>119.39</v>
      </c>
      <c r="CI6" s="21">
        <f t="shared" si="9"/>
        <v>117.41</v>
      </c>
      <c r="CJ6" s="21">
        <f t="shared" si="9"/>
        <v>114.01</v>
      </c>
      <c r="CK6" s="21">
        <f t="shared" si="9"/>
        <v>111.18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70.37</v>
      </c>
      <c r="CS6" s="21">
        <f t="shared" si="10"/>
        <v>68.3</v>
      </c>
      <c r="CT6" s="21">
        <f t="shared" si="10"/>
        <v>67.37</v>
      </c>
      <c r="CU6" s="21">
        <f t="shared" si="10"/>
        <v>67.709999999999994</v>
      </c>
      <c r="CV6" s="21">
        <f t="shared" si="10"/>
        <v>67.13</v>
      </c>
      <c r="CW6" s="20" t="str">
        <f>IF(CW7="","",IF(CW7="-","【-】","【"&amp;SUBSTITUTE(TEXT(CW7,"#,##0.00"),"-","△")&amp;"】"))</f>
        <v>【59.99】</v>
      </c>
      <c r="CX6" s="21">
        <f>IF(CX7="",NA(),CX7)</f>
        <v>95.72</v>
      </c>
      <c r="CY6" s="21">
        <f t="shared" ref="CY6:DG6" si="11">IF(CY7="",NA(),CY7)</f>
        <v>95.95</v>
      </c>
      <c r="CZ6" s="21">
        <f t="shared" si="11"/>
        <v>96.18</v>
      </c>
      <c r="DA6" s="21">
        <f t="shared" si="11"/>
        <v>96.47</v>
      </c>
      <c r="DB6" s="21">
        <f t="shared" si="11"/>
        <v>96.64</v>
      </c>
      <c r="DC6" s="21">
        <f t="shared" si="11"/>
        <v>96.75</v>
      </c>
      <c r="DD6" s="21">
        <f t="shared" si="11"/>
        <v>96.78</v>
      </c>
      <c r="DE6" s="21">
        <f t="shared" si="11"/>
        <v>97</v>
      </c>
      <c r="DF6" s="21">
        <f t="shared" si="11"/>
        <v>97.24</v>
      </c>
      <c r="DG6" s="21">
        <f t="shared" si="11"/>
        <v>97.79</v>
      </c>
      <c r="DH6" s="20" t="str">
        <f>IF(DH7="","",IF(DH7="-","【-】","【"&amp;SUBSTITUTE(TEXT(DH7,"#,##0.00"),"-","△")&amp;"】"))</f>
        <v>【95.72】</v>
      </c>
      <c r="DI6" s="21">
        <f>IF(DI7="",NA(),DI7)</f>
        <v>35.32</v>
      </c>
      <c r="DJ6" s="21">
        <f t="shared" ref="DJ6:DR6" si="12">IF(DJ7="",NA(),DJ7)</f>
        <v>37.22</v>
      </c>
      <c r="DK6" s="21">
        <f t="shared" si="12"/>
        <v>38.78</v>
      </c>
      <c r="DL6" s="21">
        <f t="shared" si="12"/>
        <v>40.53</v>
      </c>
      <c r="DM6" s="21">
        <f t="shared" si="12"/>
        <v>42.47</v>
      </c>
      <c r="DN6" s="21">
        <f t="shared" si="12"/>
        <v>28.24</v>
      </c>
      <c r="DO6" s="21">
        <f t="shared" si="12"/>
        <v>29.38</v>
      </c>
      <c r="DP6" s="21">
        <f t="shared" si="12"/>
        <v>30.6</v>
      </c>
      <c r="DQ6" s="21">
        <f t="shared" si="12"/>
        <v>27.39</v>
      </c>
      <c r="DR6" s="21">
        <f t="shared" si="12"/>
        <v>30.42</v>
      </c>
      <c r="DS6" s="20" t="str">
        <f>IF(DS7="","",IF(DS7="-","【-】","【"&amp;SUBSTITUTE(TEXT(DS7,"#,##0.00"),"-","△")&amp;"】"))</f>
        <v>【38.17】</v>
      </c>
      <c r="DT6" s="21">
        <f>IF(DT7="",NA(),DT7)</f>
        <v>4.1399999999999997</v>
      </c>
      <c r="DU6" s="21">
        <f t="shared" ref="DU6:EC6" si="13">IF(DU7="",NA(),DU7)</f>
        <v>6.43</v>
      </c>
      <c r="DV6" s="21">
        <f t="shared" si="13"/>
        <v>7.01</v>
      </c>
      <c r="DW6" s="21">
        <f t="shared" si="13"/>
        <v>7.89</v>
      </c>
      <c r="DX6" s="21">
        <f t="shared" si="13"/>
        <v>9.76</v>
      </c>
      <c r="DY6" s="21">
        <f t="shared" si="13"/>
        <v>3.67</v>
      </c>
      <c r="DZ6" s="21">
        <f t="shared" si="13"/>
        <v>3.45</v>
      </c>
      <c r="EA6" s="21">
        <f t="shared" si="13"/>
        <v>5.0199999999999996</v>
      </c>
      <c r="EB6" s="21">
        <f t="shared" si="13"/>
        <v>5.86</v>
      </c>
      <c r="EC6" s="21">
        <f t="shared" si="13"/>
        <v>6.66</v>
      </c>
      <c r="ED6" s="20" t="str">
        <f>IF(ED7="","",IF(ED7="-","【-】","【"&amp;SUBSTITUTE(TEXT(ED7,"#,##0.00"),"-","△")&amp;"】"))</f>
        <v>【6.54】</v>
      </c>
      <c r="EE6" s="21">
        <f>IF(EE7="",NA(),EE7)</f>
        <v>0.08</v>
      </c>
      <c r="EF6" s="21">
        <f t="shared" ref="EF6:EN6" si="14">IF(EF7="",NA(),EF7)</f>
        <v>7.0000000000000007E-2</v>
      </c>
      <c r="EG6" s="21">
        <f t="shared" si="14"/>
        <v>0.05</v>
      </c>
      <c r="EH6" s="21">
        <f t="shared" si="14"/>
        <v>7.0000000000000007E-2</v>
      </c>
      <c r="EI6" s="21">
        <f t="shared" si="14"/>
        <v>0.03</v>
      </c>
      <c r="EJ6" s="21">
        <f t="shared" si="14"/>
        <v>0.1</v>
      </c>
      <c r="EK6" s="21">
        <f t="shared" si="14"/>
        <v>0.12</v>
      </c>
      <c r="EL6" s="21">
        <f t="shared" si="14"/>
        <v>0.19</v>
      </c>
      <c r="EM6" s="21">
        <f t="shared" si="14"/>
        <v>0.19</v>
      </c>
      <c r="EN6" s="21">
        <f t="shared" si="14"/>
        <v>0.14000000000000001</v>
      </c>
      <c r="EO6" s="20" t="str">
        <f>IF(EO7="","",IF(EO7="-","【-】","【"&amp;SUBSTITUTE(TEXT(EO7,"#,##0.00"),"-","△")&amp;"】"))</f>
        <v>【0.24】</v>
      </c>
    </row>
    <row r="7" spans="1:148" s="22" customFormat="1" x14ac:dyDescent="0.15">
      <c r="A7" s="14"/>
      <c r="B7" s="23">
        <v>2021</v>
      </c>
      <c r="C7" s="23">
        <v>472018</v>
      </c>
      <c r="D7" s="23">
        <v>46</v>
      </c>
      <c r="E7" s="23">
        <v>17</v>
      </c>
      <c r="F7" s="23">
        <v>1</v>
      </c>
      <c r="G7" s="23">
        <v>0</v>
      </c>
      <c r="H7" s="23" t="s">
        <v>96</v>
      </c>
      <c r="I7" s="23" t="s">
        <v>97</v>
      </c>
      <c r="J7" s="23" t="s">
        <v>98</v>
      </c>
      <c r="K7" s="23" t="s">
        <v>99</v>
      </c>
      <c r="L7" s="23" t="s">
        <v>100</v>
      </c>
      <c r="M7" s="23" t="s">
        <v>101</v>
      </c>
      <c r="N7" s="24" t="s">
        <v>102</v>
      </c>
      <c r="O7" s="24">
        <v>74.16</v>
      </c>
      <c r="P7" s="24">
        <v>98.28</v>
      </c>
      <c r="Q7" s="24">
        <v>100</v>
      </c>
      <c r="R7" s="24">
        <v>1489</v>
      </c>
      <c r="S7" s="24">
        <v>318339</v>
      </c>
      <c r="T7" s="24">
        <v>41.42</v>
      </c>
      <c r="U7" s="24">
        <v>7685.63</v>
      </c>
      <c r="V7" s="24">
        <v>311725</v>
      </c>
      <c r="W7" s="24">
        <v>35.19</v>
      </c>
      <c r="X7" s="24">
        <v>8858.34</v>
      </c>
      <c r="Y7" s="24">
        <v>110.93</v>
      </c>
      <c r="Z7" s="24">
        <v>110.2</v>
      </c>
      <c r="AA7" s="24">
        <v>109.37</v>
      </c>
      <c r="AB7" s="24">
        <v>102.58</v>
      </c>
      <c r="AC7" s="24">
        <v>99.95</v>
      </c>
      <c r="AD7" s="24">
        <v>106.55</v>
      </c>
      <c r="AE7" s="24">
        <v>106.78</v>
      </c>
      <c r="AF7" s="24">
        <v>106.31</v>
      </c>
      <c r="AG7" s="24">
        <v>107.05</v>
      </c>
      <c r="AH7" s="24">
        <v>106.43</v>
      </c>
      <c r="AI7" s="24">
        <v>107.02</v>
      </c>
      <c r="AJ7" s="24">
        <v>0</v>
      </c>
      <c r="AK7" s="24">
        <v>0</v>
      </c>
      <c r="AL7" s="24">
        <v>0</v>
      </c>
      <c r="AM7" s="24">
        <v>0</v>
      </c>
      <c r="AN7" s="24">
        <v>0</v>
      </c>
      <c r="AO7" s="24">
        <v>0.41</v>
      </c>
      <c r="AP7" s="24">
        <v>0.19</v>
      </c>
      <c r="AQ7" s="24">
        <v>0.05</v>
      </c>
      <c r="AR7" s="24">
        <v>0</v>
      </c>
      <c r="AS7" s="24">
        <v>0</v>
      </c>
      <c r="AT7" s="24">
        <v>3.09</v>
      </c>
      <c r="AU7" s="24">
        <v>232.31</v>
      </c>
      <c r="AV7" s="24">
        <v>266.42</v>
      </c>
      <c r="AW7" s="24">
        <v>309.45999999999998</v>
      </c>
      <c r="AX7" s="24">
        <v>316.93</v>
      </c>
      <c r="AY7" s="24">
        <v>326.06</v>
      </c>
      <c r="AZ7" s="24">
        <v>83.46</v>
      </c>
      <c r="BA7" s="24">
        <v>80.64</v>
      </c>
      <c r="BB7" s="24">
        <v>88.1</v>
      </c>
      <c r="BC7" s="24">
        <v>84.84</v>
      </c>
      <c r="BD7" s="24">
        <v>88.42</v>
      </c>
      <c r="BE7" s="24">
        <v>71.39</v>
      </c>
      <c r="BF7" s="24">
        <v>180.97</v>
      </c>
      <c r="BG7" s="24">
        <v>174</v>
      </c>
      <c r="BH7" s="24">
        <v>166.14</v>
      </c>
      <c r="BI7" s="24">
        <v>177.28</v>
      </c>
      <c r="BJ7" s="24">
        <v>169.53</v>
      </c>
      <c r="BK7" s="24">
        <v>612.6</v>
      </c>
      <c r="BL7" s="24">
        <v>606.79999999999995</v>
      </c>
      <c r="BM7" s="24">
        <v>585.55999999999995</v>
      </c>
      <c r="BN7" s="24">
        <v>565.62</v>
      </c>
      <c r="BO7" s="24">
        <v>544.61</v>
      </c>
      <c r="BP7" s="24">
        <v>669.11</v>
      </c>
      <c r="BQ7" s="24">
        <v>108.3</v>
      </c>
      <c r="BR7" s="24">
        <v>103.85</v>
      </c>
      <c r="BS7" s="24">
        <v>102.48</v>
      </c>
      <c r="BT7" s="24">
        <v>92.82</v>
      </c>
      <c r="BU7" s="24">
        <v>90.49</v>
      </c>
      <c r="BV7" s="24">
        <v>100.97</v>
      </c>
      <c r="BW7" s="24">
        <v>101.84</v>
      </c>
      <c r="BX7" s="24">
        <v>101.62</v>
      </c>
      <c r="BY7" s="24">
        <v>102.36</v>
      </c>
      <c r="BZ7" s="24">
        <v>103.76</v>
      </c>
      <c r="CA7" s="24">
        <v>99.73</v>
      </c>
      <c r="CB7" s="24">
        <v>88.42</v>
      </c>
      <c r="CC7" s="24">
        <v>92.53</v>
      </c>
      <c r="CD7" s="24">
        <v>93.79</v>
      </c>
      <c r="CE7" s="24">
        <v>97.03</v>
      </c>
      <c r="CF7" s="24">
        <v>99.42</v>
      </c>
      <c r="CG7" s="24">
        <v>118.78</v>
      </c>
      <c r="CH7" s="24">
        <v>119.39</v>
      </c>
      <c r="CI7" s="24">
        <v>117.41</v>
      </c>
      <c r="CJ7" s="24">
        <v>114.01</v>
      </c>
      <c r="CK7" s="24">
        <v>111.18</v>
      </c>
      <c r="CL7" s="24">
        <v>134.97999999999999</v>
      </c>
      <c r="CM7" s="24" t="s">
        <v>102</v>
      </c>
      <c r="CN7" s="24" t="s">
        <v>102</v>
      </c>
      <c r="CO7" s="24" t="s">
        <v>102</v>
      </c>
      <c r="CP7" s="24" t="s">
        <v>102</v>
      </c>
      <c r="CQ7" s="24" t="s">
        <v>102</v>
      </c>
      <c r="CR7" s="24">
        <v>70.37</v>
      </c>
      <c r="CS7" s="24">
        <v>68.3</v>
      </c>
      <c r="CT7" s="24">
        <v>67.37</v>
      </c>
      <c r="CU7" s="24">
        <v>67.709999999999994</v>
      </c>
      <c r="CV7" s="24">
        <v>67.13</v>
      </c>
      <c r="CW7" s="24">
        <v>59.99</v>
      </c>
      <c r="CX7" s="24">
        <v>95.72</v>
      </c>
      <c r="CY7" s="24">
        <v>95.95</v>
      </c>
      <c r="CZ7" s="24">
        <v>96.18</v>
      </c>
      <c r="DA7" s="24">
        <v>96.47</v>
      </c>
      <c r="DB7" s="24">
        <v>96.64</v>
      </c>
      <c r="DC7" s="24">
        <v>96.75</v>
      </c>
      <c r="DD7" s="24">
        <v>96.78</v>
      </c>
      <c r="DE7" s="24">
        <v>97</v>
      </c>
      <c r="DF7" s="24">
        <v>97.24</v>
      </c>
      <c r="DG7" s="24">
        <v>97.79</v>
      </c>
      <c r="DH7" s="24">
        <v>95.72</v>
      </c>
      <c r="DI7" s="24">
        <v>35.32</v>
      </c>
      <c r="DJ7" s="24">
        <v>37.22</v>
      </c>
      <c r="DK7" s="24">
        <v>38.78</v>
      </c>
      <c r="DL7" s="24">
        <v>40.53</v>
      </c>
      <c r="DM7" s="24">
        <v>42.47</v>
      </c>
      <c r="DN7" s="24">
        <v>28.24</v>
      </c>
      <c r="DO7" s="24">
        <v>29.38</v>
      </c>
      <c r="DP7" s="24">
        <v>30.6</v>
      </c>
      <c r="DQ7" s="24">
        <v>27.39</v>
      </c>
      <c r="DR7" s="24">
        <v>30.42</v>
      </c>
      <c r="DS7" s="24">
        <v>38.17</v>
      </c>
      <c r="DT7" s="24">
        <v>4.1399999999999997</v>
      </c>
      <c r="DU7" s="24">
        <v>6.43</v>
      </c>
      <c r="DV7" s="24">
        <v>7.01</v>
      </c>
      <c r="DW7" s="24">
        <v>7.89</v>
      </c>
      <c r="DX7" s="24">
        <v>9.76</v>
      </c>
      <c r="DY7" s="24">
        <v>3.67</v>
      </c>
      <c r="DZ7" s="24">
        <v>3.45</v>
      </c>
      <c r="EA7" s="24">
        <v>5.0199999999999996</v>
      </c>
      <c r="EB7" s="24">
        <v>5.86</v>
      </c>
      <c r="EC7" s="24">
        <v>6.66</v>
      </c>
      <c r="ED7" s="24">
        <v>6.54</v>
      </c>
      <c r="EE7" s="24">
        <v>0.08</v>
      </c>
      <c r="EF7" s="24">
        <v>7.0000000000000007E-2</v>
      </c>
      <c r="EG7" s="24">
        <v>0.05</v>
      </c>
      <c r="EH7" s="24">
        <v>7.0000000000000007E-2</v>
      </c>
      <c r="EI7" s="24">
        <v>0.03</v>
      </c>
      <c r="EJ7" s="24">
        <v>0.1</v>
      </c>
      <c r="EK7" s="24">
        <v>0.12</v>
      </c>
      <c r="EL7" s="24">
        <v>0.19</v>
      </c>
      <c r="EM7" s="24">
        <v>0.19</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