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土木建設課\①土木建設課【Ｈ25～】\【令和2年度電子調査表システム】\R4.1.12：経営比較分析表（令和２年度決算）の分析等について（依頼）\報告分\"/>
    </mc:Choice>
  </mc:AlternateContent>
  <xr:revisionPtr revIDLastSave="0" documentId="13_ncr:1_{F9D34E4D-B88E-4A13-BEFD-6386622EE0F1}" xr6:coauthVersionLast="36" xr6:coauthVersionMax="36" xr10:uidLastSave="{00000000-0000-0000-0000-000000000000}"/>
  <workbookProtection workbookAlgorithmName="SHA-512" workbookHashValue="1G5uqE2ssnDI0LNlPU0Y27sUlPs0xjFtHn9mEwXxccfibDJcer2PMvwvMdT475/WfT+u+FKxmLavMe1po3j4fg==" workbookSaltValue="3fegkVn6UUj5RRphTe/n+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<sst xmlns="http://schemas.openxmlformats.org/spreadsheetml/2006/main" count="236" uniqueCount="121">
  <si>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</si>
  <si>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</si>
  <si>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</si>
  <si>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</si>
  <si>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</si>
  <si>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</si>
  <si>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</si>
  <si>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</si>
  <si>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</si>
  <si>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</si>
  <si>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</si>
  <si>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</si>
  <si>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</si>
  <si>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</si>
  <si>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</si>
  <si>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</si>
  <si>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</si>
  <si>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</si>
  <si>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</si>
  <si>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</si>
  <si>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</si>
  <si>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</si>
  <si>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</si>
  <si>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</si>
  <si>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</si>
  <si>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</si>
  <si>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</si>
  <si>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</si>
  <si>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</si>
  <si>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</si>
  <si>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</si>
  <si>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</si>
  <si>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</si>
  <si>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</si>
  <si>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</si>
  <si>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</si>
  <si>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</si>
  <si>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</si>
  <si>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</si>
  <si>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</si>
  <si>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</si>
  <si>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</si>
  <si>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</si>
  <si>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</si>
  <si>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</si>
  <si>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</si>
  <si>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</si>
  <si>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</si>
  <si>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</si>
  <si>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</si>
  <si>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</si>
  <si>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</si>
  <si>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</si>
  <si>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</si>
  <si>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</si>
  <si>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</si>
  <si>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</si>
  <si>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</si>
  <si>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</si>
  <si>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</si>
  <si>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</si>
  <si>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</si>
  <si>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</si>
  <si>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</si>
  <si>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</si>
  <si>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</si>
  <si>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</si>
  <si>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</si>
  <si>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</si>
  <si>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</si>
  <si>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</si>
  <si>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</si>
  <si>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</si>
  <si>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</si>
  <si>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</si>
  <si>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</si>
  <si>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</si>
  <si>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</si>
  <si>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</si>
  <si>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</si>
  <si>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</si>
  <si>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</si>
  <si>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</si>
  <si>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</si>
  <si>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</si>
  <si>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</si>
  <si>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</si>
  <si>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</si>
  <si>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</si>
  <si>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</si>
  <si>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</si>
  <si>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</si>
  <si>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</si>
  <si>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</si>
  <si>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</si>
  <si>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</si>
  <si>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</si>
  <si>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</si>
  <si>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</si>
  <si>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八重瀬町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</si>
  <si>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</si>
  <si>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</si>
  <si>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</si>
  <si>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</si>
  <si>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</si>
  <si>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</si>
  <si>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</si>
  <si>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</si>
  <si>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</si>
  <si>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</si>
  <si>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</si>
  <si>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</si>
  <si>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</si>
  <si>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</si>
  <si>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</si>
  <si>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</si>
  <si>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</si>
  <si>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</si>
  <si>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①「収益的収支比率」：68.70％と依然として赤字経営の状態となっている為、使用料収入の増や、維持管理費の縮減への取組が必要である。
④「企業債残高対事業規模比率」：当該年度は全国平均や類似団体と比較し、高い数値となっている為、使用料金の適正化を検討する必要がある。
⑤「経費回収率」：類似団体平均値を下回る38.92%と低い数値となっており、前年度よりも低い数値となり繰入金に頼っている状態である為、使用料収入等の収益増加に取組む必要がある。
⑥「汚水処理原価」：類似団体と比較し低い数値となっている為、この数値を継続し、更なる処理費の縮減に努める。
⑦「施設利用率」：施設利用率が30％台と全国平均や類似団体を大きく下回っている為、水洗化の普及促進への取組みによる有収水量の増加に努める。
⑧「水洗化率」：前年度と比較しても若干の増加に留まっており、全国平均及び類似団体と比較しても低い数値となっている為、当該数値の向上を図る為の水洗化の普及促進に努める。</t>
    <rPh sb="145" eb="147">
      <t>ルイジ</t>
    </rPh>
    <rPh sb="147" eb="149">
      <t>ダンタイ</t>
    </rPh>
    <rPh sb="149" eb="152">
      <t>ヘイキンチ</t>
    </rPh>
    <rPh sb="153" eb="155">
      <t>シタマワ</t>
    </rPh>
    <rPh sb="174" eb="177">
      <t>ゼンネンド</t>
    </rPh>
    <rPh sb="180" eb="181">
      <t>ヒク</t>
    </rPh>
    <rPh sb="182" eb="184">
      <t>スウチ</t>
    </rPh>
    <rPh sb="208" eb="209">
      <t>ナド</t>
    </rPh>
    <rPh sb="210" eb="212">
      <t>シュウエキ</t>
    </rPh>
    <phoneticPr fontId="4"/>
  </si>
  <si>
    <t>施設の供用開始から10年余りが経過したが、処理場や管渠等の大規模な老朽化は見受けられないが、中継ポンプなどの機器の修繕が生じてきている為、計画的な更新や長寿命化を見据えた予防保全等の検討が必要である。</t>
    <rPh sb="12" eb="13">
      <t>アマ</t>
    </rPh>
    <phoneticPr fontId="4"/>
  </si>
  <si>
    <t>収益的収支比率が68.70％と前年度から8%近く低い数値となっている。使用料収入は増加しているが、機器の修繕等による支出が増えたことが要因である。経営改善の為、使用料金の改定や水洗化の普及促進活動による収入の増加に向けた取組を実施し、また、汚水処理原価の更なる縮減に努め、将来的な施設の更新費の捻出を見据えた経営の適正化を図る必要がある。</t>
    <rPh sb="15" eb="18">
      <t>ゼンネンド</t>
    </rPh>
    <rPh sb="22" eb="23">
      <t>チカ</t>
    </rPh>
    <rPh sb="24" eb="25">
      <t>ヒク</t>
    </rPh>
    <rPh sb="35" eb="38">
      <t>シヨウリョウ</t>
    </rPh>
    <rPh sb="38" eb="40">
      <t>シュウニュウ</t>
    </rPh>
    <rPh sb="41" eb="43">
      <t>ゾウカ</t>
    </rPh>
    <rPh sb="49" eb="51">
      <t>キキ</t>
    </rPh>
    <rPh sb="52" eb="54">
      <t>シュウゼン</t>
    </rPh>
    <rPh sb="54" eb="55">
      <t>ナド</t>
    </rPh>
    <rPh sb="58" eb="60">
      <t>シシュツ</t>
    </rPh>
    <rPh sb="61" eb="62">
      <t>フ</t>
    </rPh>
    <rPh sb="67" eb="69">
      <t>ヨウイン</t>
    </rPh>
    <rPh sb="73" eb="75">
      <t>ケイエイ</t>
    </rPh>
    <rPh sb="75" eb="77">
      <t>カイゼン</t>
    </rPh>
    <rPh sb="78" eb="79">
      <t>タメ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</si>
</sst>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DA-4BFA-946A-AF3D84FB526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E2DA-4BFA-946A-AF3D84FB526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28.39</c:v>
                </c:pt>
                <c:pt idx="1">
                  <c:v>30.14</c:v>
                </c:pt>
                <c:pt idx="2">
                  <c:v>32.24</c:v>
                </c:pt>
                <c:pt idx="3">
                  <c:v>35.28</c:v>
                </c:pt>
                <c:pt idx="4">
                  <c:v>37.729999999999997</c:v>
                </c:pt>
              </c:numCache>
            </c:numRef>
          </c:val>
          <c:extLst>
            <c:ext xmlns:c16="http://schemas.microsoft.com/office/drawing/2014/chart" uri="{C3380CC4-5D6E-409C-BE32-E72D297353CC}">
              <c16:uniqueId val="{00000000-1931-4782-AFFA-8238B5D358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42.33</c:v>
                </c:pt>
                <c:pt idx="4">
                  <c:v>41.66</c:v>
                </c:pt>
              </c:numCache>
            </c:numRef>
          </c:val>
          <c:smooth val="0"/>
          <c:extLst>
            <c:ext xmlns:c16="http://schemas.microsoft.com/office/drawing/2014/chart" uri="{C3380CC4-5D6E-409C-BE32-E72D297353CC}">
              <c16:uniqueId val="{00000001-1931-4782-AFFA-8238B5D358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53.06</c:v>
                </c:pt>
                <c:pt idx="1">
                  <c:v>57.18</c:v>
                </c:pt>
                <c:pt idx="2">
                  <c:v>58.42</c:v>
                </c:pt>
                <c:pt idx="3">
                  <c:v>60.94</c:v>
                </c:pt>
                <c:pt idx="4">
                  <c:v>63.81</c:v>
                </c:pt>
              </c:numCache>
            </c:numRef>
          </c:val>
          <c:extLst>
            <c:ext xmlns:c16="http://schemas.microsoft.com/office/drawing/2014/chart" uri="{C3380CC4-5D6E-409C-BE32-E72D297353CC}">
              <c16:uniqueId val="{00000000-6901-49A7-AE38-888ECE5757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62.5</c:v>
                </c:pt>
                <c:pt idx="4">
                  <c:v>58.77</c:v>
                </c:pt>
              </c:numCache>
            </c:numRef>
          </c:val>
          <c:smooth val="0"/>
          <c:extLst>
            <c:ext xmlns:c16="http://schemas.microsoft.com/office/drawing/2014/chart" uri="{C3380CC4-5D6E-409C-BE32-E72D297353CC}">
              <c16:uniqueId val="{00000001-6901-49A7-AE38-888ECE5757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75.540000000000006</c:v>
                </c:pt>
                <c:pt idx="1">
                  <c:v>79.209999999999994</c:v>
                </c:pt>
                <c:pt idx="2">
                  <c:v>76.55</c:v>
                </c:pt>
                <c:pt idx="3">
                  <c:v>77.28</c:v>
                </c:pt>
                <c:pt idx="4">
                  <c:v>68.7</c:v>
                </c:pt>
              </c:numCache>
            </c:numRef>
          </c:val>
          <c:extLst>
            <c:ext xmlns:c16="http://schemas.microsoft.com/office/drawing/2014/chart" uri="{C3380CC4-5D6E-409C-BE32-E72D297353CC}">
              <c16:uniqueId val="{00000000-025B-4D75-B8B1-7E04BCCFFB2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5B-4D75-B8B1-7E04BCCFFB2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06-4DAF-A7B4-D7FC74EAAD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06-4DAF-A7B4-D7FC74EAAD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21-48AB-BB05-8A87464E598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21-48AB-BB05-8A87464E598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91-49BF-8B8E-BD430612F8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91-49BF-8B8E-BD430612F8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CD-4885-AF4A-D0E4084A7C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CD-4885-AF4A-D0E4084A7C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1869.73</c:v>
                </c:pt>
                <c:pt idx="1">
                  <c:v>1532.22</c:v>
                </c:pt>
                <c:pt idx="2">
                  <c:v>3660.03</c:v>
                </c:pt>
                <c:pt idx="3">
                  <c:v>3211.03</c:v>
                </c:pt>
                <c:pt idx="4">
                  <c:v>2582.71</c:v>
                </c:pt>
              </c:numCache>
            </c:numRef>
          </c:val>
          <c:extLst>
            <c:ext xmlns:c16="http://schemas.microsoft.com/office/drawing/2014/chart" uri="{C3380CC4-5D6E-409C-BE32-E72D297353CC}">
              <c16:uniqueId val="{00000000-1F09-436B-AA09-7A49326A06C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673.08</c:v>
                </c:pt>
                <c:pt idx="4">
                  <c:v>746.98</c:v>
                </c:pt>
              </c:numCache>
            </c:numRef>
          </c:val>
          <c:smooth val="0"/>
          <c:extLst>
            <c:ext xmlns:c16="http://schemas.microsoft.com/office/drawing/2014/chart" uri="{C3380CC4-5D6E-409C-BE32-E72D297353CC}">
              <c16:uniqueId val="{00000001-1F09-436B-AA09-7A49326A06C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31.67</c:v>
                </c:pt>
                <c:pt idx="1">
                  <c:v>45.16</c:v>
                </c:pt>
                <c:pt idx="2">
                  <c:v>52.55</c:v>
                </c:pt>
                <c:pt idx="3">
                  <c:v>50.67</c:v>
                </c:pt>
                <c:pt idx="4">
                  <c:v>38.92</c:v>
                </c:pt>
              </c:numCache>
            </c:numRef>
          </c:val>
          <c:extLst>
            <c:ext xmlns:c16="http://schemas.microsoft.com/office/drawing/2014/chart" uri="{C3380CC4-5D6E-409C-BE32-E72D297353CC}">
              <c16:uniqueId val="{00000000-0484-4B96-A3E9-6F1F1FA54B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42.44</c:v>
                </c:pt>
                <c:pt idx="4">
                  <c:v>40.49</c:v>
                </c:pt>
              </c:numCache>
            </c:numRef>
          </c:val>
          <c:smooth val="0"/>
          <c:extLst>
            <c:ext xmlns:c16="http://schemas.microsoft.com/office/drawing/2014/chart" uri="{C3380CC4-5D6E-409C-BE32-E72D297353CC}">
              <c16:uniqueId val="{00000001-0484-4B96-A3E9-6F1F1FA54B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227.59</c:v>
                </c:pt>
                <c:pt idx="1">
                  <c:v>171.59</c:v>
                </c:pt>
                <c:pt idx="2">
                  <c:v>138.18</c:v>
                </c:pt>
                <c:pt idx="3">
                  <c:v>146.85</c:v>
                </c:pt>
                <c:pt idx="4">
                  <c:v>194.48</c:v>
                </c:pt>
              </c:numCache>
            </c:numRef>
          </c:val>
          <c:extLst>
            <c:ext xmlns:c16="http://schemas.microsoft.com/office/drawing/2014/chart" uri="{C3380CC4-5D6E-409C-BE32-E72D297353CC}">
              <c16:uniqueId val="{00000000-8AAA-4AD9-BE4A-5E22FB7162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284.54000000000002</c:v>
                </c:pt>
                <c:pt idx="4">
                  <c:v>274.54000000000002</c:v>
                </c:pt>
              </c:numCache>
            </c:numRef>
          </c:val>
          <c:smooth val="0"/>
          <c:extLst>
            <c:ext xmlns:c16="http://schemas.microsoft.com/office/drawing/2014/chart" uri="{C3380CC4-5D6E-409C-BE32-E72D297353CC}">
              <c16:uniqueId val="{00000001-8AAA-4AD9-BE4A-5E22FB7162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沖縄県　八重瀬町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tr">
        <f>データ!$M$6</f>
        <v>非設置</v>
      </c>
      <c r="AE8" s="73"/>
      <c r="AF8" s="73"/>
      <c r="AG8" s="73"/>
      <c r="AH8" s="73"/>
      <c r="AI8" s="73"/>
      <c r="AJ8" s="73"/>
      <c r="AK8" s="3"/>
      <c r="AL8" s="69">
        <f>データ!S6</f>
        <v>31882</v>
      </c>
      <c r="AM8" s="69"/>
      <c r="AN8" s="69"/>
      <c r="AO8" s="69"/>
      <c r="AP8" s="69"/>
      <c r="AQ8" s="69"/>
      <c r="AR8" s="69"/>
      <c r="AS8" s="69"/>
      <c r="AT8" s="68">
        <f>データ!T6</f>
        <v>26.96</v>
      </c>
      <c r="AU8" s="68"/>
      <c r="AV8" s="68"/>
      <c r="AW8" s="68"/>
      <c r="AX8" s="68"/>
      <c r="AY8" s="68"/>
      <c r="AZ8" s="68"/>
      <c r="BA8" s="68"/>
      <c r="BB8" s="68">
        <f>データ!U6</f>
        <v>1182.57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8.6300000000000008</v>
      </c>
      <c r="Q10" s="68"/>
      <c r="R10" s="68"/>
      <c r="S10" s="68"/>
      <c r="T10" s="68"/>
      <c r="U10" s="68"/>
      <c r="V10" s="68"/>
      <c r="W10" s="68">
        <f>データ!Q6</f>
        <v>95.33</v>
      </c>
      <c r="X10" s="68"/>
      <c r="Y10" s="68"/>
      <c r="Z10" s="68"/>
      <c r="AA10" s="68"/>
      <c r="AB10" s="68"/>
      <c r="AC10" s="68"/>
      <c r="AD10" s="69">
        <f>データ!R6</f>
        <v>1385</v>
      </c>
      <c r="AE10" s="69"/>
      <c r="AF10" s="69"/>
      <c r="AG10" s="69"/>
      <c r="AH10" s="69"/>
      <c r="AI10" s="69"/>
      <c r="AJ10" s="69"/>
      <c r="AK10" s="2"/>
      <c r="AL10" s="69">
        <f>データ!V6</f>
        <v>2744</v>
      </c>
      <c r="AM10" s="69"/>
      <c r="AN10" s="69"/>
      <c r="AO10" s="69"/>
      <c r="AP10" s="69"/>
      <c r="AQ10" s="69"/>
      <c r="AR10" s="69"/>
      <c r="AS10" s="69"/>
      <c r="AT10" s="68">
        <f>データ!W6</f>
        <v>1.47</v>
      </c>
      <c r="AU10" s="68"/>
      <c r="AV10" s="68"/>
      <c r="AW10" s="68"/>
      <c r="AX10" s="68"/>
      <c r="AY10" s="68"/>
      <c r="AZ10" s="68"/>
      <c r="BA10" s="68"/>
      <c r="BB10" s="68">
        <f>データ!X6</f>
        <v>1866.67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OFtrx+DhBWQKbysReuQWSGke3KNZK4uR4NqA7g7ITeFevb5fOniXwogwYu8uctNcSAGziecrv/bi0YTcxtbmew==" saltValue="xQH36WesxPRx/Q4PbGpvW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473626</v>
      </c>
      <c r="D6" s="33">
        <f t="shared" si="3"/>
        <v>47</v>
      </c>
      <c r="E6" s="33">
        <f t="shared" si="3"/>
        <v>17</v>
      </c>
      <c r="F6" s="33">
        <f t="shared" si="3"/>
        <v>5</v>
      </c>
      <c r="G6" s="33">
        <f t="shared" si="3"/>
        <v>0</v>
      </c>
      <c r="H6" s="33" t="str">
        <f t="shared" si="3"/>
        <v>沖縄県　八重瀬町</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8.6300000000000008</v>
      </c>
      <c r="Q6" s="34">
        <f t="shared" si="3"/>
        <v>95.33</v>
      </c>
      <c r="R6" s="34">
        <f t="shared" si="3"/>
        <v>1385</v>
      </c>
      <c r="S6" s="34">
        <f t="shared" si="3"/>
        <v>31882</v>
      </c>
      <c r="T6" s="34">
        <f t="shared" si="3"/>
        <v>26.96</v>
      </c>
      <c r="U6" s="34">
        <f t="shared" si="3"/>
        <v>1182.57</v>
      </c>
      <c r="V6" s="34">
        <f t="shared" si="3"/>
        <v>2744</v>
      </c>
      <c r="W6" s="34">
        <f t="shared" si="3"/>
        <v>1.47</v>
      </c>
      <c r="X6" s="34">
        <f t="shared" si="3"/>
        <v>1866.67</v>
      </c>
      <c r="Y6" s="35">
        <f>IF(Y7="",NA(),Y7)</f>
        <v>75.540000000000006</v>
      </c>
      <c r="Z6" s="35">
        <f t="shared" ref="Z6:AH6" si="4">IF(Z7="",NA(),Z7)</f>
        <v>79.209999999999994</v>
      </c>
      <c r="AA6" s="35">
        <f t="shared" si="4"/>
        <v>76.55</v>
      </c>
      <c r="AB6" s="35">
        <f t="shared" si="4"/>
        <v>77.28</v>
      </c>
      <c r="AC6" s="35">
        <f t="shared" si="4"/>
        <v>68.7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1869.73</v>
      </c>
      <c r="BG6" s="35">
        <f t="shared" ref="BG6:BO6" si="7">IF(BG7="",NA(),BG7)</f>
        <v>1532.22</v>
      </c>
      <c r="BH6" s="35">
        <f t="shared" si="7"/>
        <v>3660.03</v>
      </c>
      <c r="BI6" s="35">
        <f t="shared" si="7"/>
        <v>3211.03</v>
      </c>
      <c r="BJ6" s="35">
        <f t="shared" si="7"/>
        <v>2582.71</v>
      </c>
      <c r="BK6" s="35">
        <f t="shared" si="7"/>
        <v>1051.43</v>
      </c>
      <c r="BL6" s="35">
        <f t="shared" si="7"/>
        <v>982.29</v>
      </c>
      <c r="BM6" s="35">
        <f t="shared" si="7"/>
        <v>713.28</v>
      </c>
      <c r="BN6" s="35">
        <f t="shared" si="7"/>
        <v>673.08</v>
      </c>
      <c r="BO6" s="35">
        <f t="shared" si="7"/>
        <v>746.98</v>
      </c>
      <c r="BP6" s="34" t="str">
        <f>IF(BP7="","",IF(BP7="-","【-】","【"&amp;SUBSTITUTE(TEXT(BP7,"#,##0.00"),"-","△")&amp;"】"))</f>
        <v>【832.52】</v>
      </c>
      <c r="BQ6" s="35">
        <f>IF(BQ7="",NA(),BQ7)</f>
        <v>31.67</v>
      </c>
      <c r="BR6" s="35">
        <f t="shared" ref="BR6:BZ6" si="8">IF(BR7="",NA(),BR7)</f>
        <v>45.16</v>
      </c>
      <c r="BS6" s="35">
        <f t="shared" si="8"/>
        <v>52.55</v>
      </c>
      <c r="BT6" s="35">
        <f t="shared" si="8"/>
        <v>50.67</v>
      </c>
      <c r="BU6" s="35">
        <f t="shared" si="8"/>
        <v>38.92</v>
      </c>
      <c r="BV6" s="35">
        <f t="shared" si="8"/>
        <v>40.06</v>
      </c>
      <c r="BW6" s="35">
        <f t="shared" si="8"/>
        <v>41.25</v>
      </c>
      <c r="BX6" s="35">
        <f t="shared" si="8"/>
        <v>40.75</v>
      </c>
      <c r="BY6" s="35">
        <f t="shared" si="8"/>
        <v>42.44</v>
      </c>
      <c r="BZ6" s="35">
        <f t="shared" si="8"/>
        <v>40.49</v>
      </c>
      <c r="CA6" s="34" t="str">
        <f>IF(CA7="","",IF(CA7="-","【-】","【"&amp;SUBSTITUTE(TEXT(CA7,"#,##0.00"),"-","△")&amp;"】"))</f>
        <v>【60.94】</v>
      </c>
      <c r="CB6" s="35">
        <f>IF(CB7="",NA(),CB7)</f>
        <v>227.59</v>
      </c>
      <c r="CC6" s="35">
        <f t="shared" ref="CC6:CK6" si="9">IF(CC7="",NA(),CC7)</f>
        <v>171.59</v>
      </c>
      <c r="CD6" s="35">
        <f t="shared" si="9"/>
        <v>138.18</v>
      </c>
      <c r="CE6" s="35">
        <f t="shared" si="9"/>
        <v>146.85</v>
      </c>
      <c r="CF6" s="35">
        <f t="shared" si="9"/>
        <v>194.48</v>
      </c>
      <c r="CG6" s="35">
        <f t="shared" si="9"/>
        <v>355.22</v>
      </c>
      <c r="CH6" s="35">
        <f t="shared" si="9"/>
        <v>334.48</v>
      </c>
      <c r="CI6" s="35">
        <f t="shared" si="9"/>
        <v>311.70999999999998</v>
      </c>
      <c r="CJ6" s="35">
        <f t="shared" si="9"/>
        <v>284.54000000000002</v>
      </c>
      <c r="CK6" s="35">
        <f t="shared" si="9"/>
        <v>274.54000000000002</v>
      </c>
      <c r="CL6" s="34" t="str">
        <f>IF(CL7="","",IF(CL7="-","【-】","【"&amp;SUBSTITUTE(TEXT(CL7,"#,##0.00"),"-","△")&amp;"】"))</f>
        <v>【253.04】</v>
      </c>
      <c r="CM6" s="35">
        <f>IF(CM7="",NA(),CM7)</f>
        <v>28.39</v>
      </c>
      <c r="CN6" s="35">
        <f t="shared" ref="CN6:CV6" si="10">IF(CN7="",NA(),CN7)</f>
        <v>30.14</v>
      </c>
      <c r="CO6" s="35">
        <f t="shared" si="10"/>
        <v>32.24</v>
      </c>
      <c r="CP6" s="35">
        <f t="shared" si="10"/>
        <v>35.28</v>
      </c>
      <c r="CQ6" s="35">
        <f t="shared" si="10"/>
        <v>37.729999999999997</v>
      </c>
      <c r="CR6" s="35">
        <f t="shared" si="10"/>
        <v>42.84</v>
      </c>
      <c r="CS6" s="35">
        <f t="shared" si="10"/>
        <v>40.93</v>
      </c>
      <c r="CT6" s="35">
        <f t="shared" si="10"/>
        <v>43.38</v>
      </c>
      <c r="CU6" s="35">
        <f t="shared" si="10"/>
        <v>42.33</v>
      </c>
      <c r="CV6" s="35">
        <f t="shared" si="10"/>
        <v>41.66</v>
      </c>
      <c r="CW6" s="34" t="str">
        <f>IF(CW7="","",IF(CW7="-","【-】","【"&amp;SUBSTITUTE(TEXT(CW7,"#,##0.00"),"-","△")&amp;"】"))</f>
        <v>【54.84】</v>
      </c>
      <c r="CX6" s="35">
        <f>IF(CX7="",NA(),CX7)</f>
        <v>53.06</v>
      </c>
      <c r="CY6" s="35">
        <f t="shared" ref="CY6:DG6" si="11">IF(CY7="",NA(),CY7)</f>
        <v>57.18</v>
      </c>
      <c r="CZ6" s="35">
        <f t="shared" si="11"/>
        <v>58.42</v>
      </c>
      <c r="DA6" s="35">
        <f t="shared" si="11"/>
        <v>60.94</v>
      </c>
      <c r="DB6" s="35">
        <f t="shared" si="11"/>
        <v>63.81</v>
      </c>
      <c r="DC6" s="35">
        <f t="shared" si="11"/>
        <v>66.3</v>
      </c>
      <c r="DD6" s="35">
        <f t="shared" si="11"/>
        <v>62.73</v>
      </c>
      <c r="DE6" s="35">
        <f t="shared" si="11"/>
        <v>62.02</v>
      </c>
      <c r="DF6" s="35">
        <f t="shared" si="11"/>
        <v>62.5</v>
      </c>
      <c r="DG6" s="35">
        <f t="shared" si="11"/>
        <v>58.77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4">
        <f t="shared" si="14"/>
        <v>0</v>
      </c>
      <c r="EN6" s="34">
        <f t="shared" si="14"/>
        <v>0</v>
      </c>
      <c r="EO6" s="34" t="str">
        <f>IF(EO7="","",IF(EO7="-","【-】","【"&amp;SUBSTITUTE(TEXT(EO7,"#,##0.00"),"-","△")&amp;"】"))</f>
        <v>【0.16】</v>
      </c>
    </row>
    <row r="7" spans="1:145" s="36" customFormat="1" x14ac:dyDescent="0.15">
      <c r="A7" s="28"/>
      <c r="B7" s="37">
        <v>2020</v>
      </c>
      <c r="C7" s="37">
        <v>473626</v>
      </c>
      <c r="D7" s="37">
        <v>47</v>
      </c>
      <c r="E7" s="37">
        <v>17</v>
      </c>
      <c r="F7" s="37">
        <v>5</v>
      </c>
      <c r="G7" s="37">
        <v>0</v>
      </c>
      <c r="H7" s="37" t="s">
        <v>99</v>
      </c>
      <c r="I7" s="37" t="s">
        <v>100</v>
      </c>
      <c r="J7" s="37" t="s">
        <v>101</v>
      </c>
      <c r="K7" s="37" t="s">
        <v>102</v>
      </c>
      <c r="L7" s="37" t="s">
        <v>103</v>
      </c>
      <c r="M7" s="37" t="s">
        <v>104</v>
      </c>
      <c r="N7" s="38" t="s">
        <v>105</v>
      </c>
      <c r="O7" s="38" t="s">
        <v>106</v>
      </c>
      <c r="P7" s="38">
        <v>8.6300000000000008</v>
      </c>
      <c r="Q7" s="38">
        <v>95.33</v>
      </c>
      <c r="R7" s="38">
        <v>1385</v>
      </c>
      <c r="S7" s="38">
        <v>31882</v>
      </c>
      <c r="T7" s="38">
        <v>26.96</v>
      </c>
      <c r="U7" s="38">
        <v>1182.57</v>
      </c>
      <c r="V7" s="38">
        <v>2744</v>
      </c>
      <c r="W7" s="38">
        <v>1.47</v>
      </c>
      <c r="X7" s="38">
        <v>1866.67</v>
      </c>
      <c r="Y7" s="38">
        <v>75.540000000000006</v>
      </c>
      <c r="Z7" s="38">
        <v>79.209999999999994</v>
      </c>
      <c r="AA7" s="38">
        <v>76.55</v>
      </c>
      <c r="AB7" s="38">
        <v>77.28</v>
      </c>
      <c r="AC7" s="38">
        <v>68.7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1869.73</v>
      </c>
      <c r="BG7" s="38">
        <v>1532.22</v>
      </c>
      <c r="BH7" s="38">
        <v>3660.03</v>
      </c>
      <c r="BI7" s="38">
        <v>3211.03</v>
      </c>
      <c r="BJ7" s="38">
        <v>2582.71</v>
      </c>
      <c r="BK7" s="38">
        <v>1051.43</v>
      </c>
      <c r="BL7" s="38">
        <v>982.29</v>
      </c>
      <c r="BM7" s="38">
        <v>713.28</v>
      </c>
      <c r="BN7" s="38">
        <v>673.08</v>
      </c>
      <c r="BO7" s="38">
        <v>746.98</v>
      </c>
      <c r="BP7" s="38">
        <v>832.52</v>
      </c>
      <c r="BQ7" s="38">
        <v>31.67</v>
      </c>
      <c r="BR7" s="38">
        <v>45.16</v>
      </c>
      <c r="BS7" s="38">
        <v>52.55</v>
      </c>
      <c r="BT7" s="38">
        <v>50.67</v>
      </c>
      <c r="BU7" s="38">
        <v>38.92</v>
      </c>
      <c r="BV7" s="38">
        <v>40.06</v>
      </c>
      <c r="BW7" s="38">
        <v>41.25</v>
      </c>
      <c r="BX7" s="38">
        <v>40.75</v>
      </c>
      <c r="BY7" s="38">
        <v>42.44</v>
      </c>
      <c r="BZ7" s="38">
        <v>40.49</v>
      </c>
      <c r="CA7" s="38">
        <v>60.94</v>
      </c>
      <c r="CB7" s="38">
        <v>227.59</v>
      </c>
      <c r="CC7" s="38">
        <v>171.59</v>
      </c>
      <c r="CD7" s="38">
        <v>138.18</v>
      </c>
      <c r="CE7" s="38">
        <v>146.85</v>
      </c>
      <c r="CF7" s="38">
        <v>194.48</v>
      </c>
      <c r="CG7" s="38">
        <v>355.22</v>
      </c>
      <c r="CH7" s="38">
        <v>334.48</v>
      </c>
      <c r="CI7" s="38">
        <v>311.70999999999998</v>
      </c>
      <c r="CJ7" s="38">
        <v>284.54000000000002</v>
      </c>
      <c r="CK7" s="38">
        <v>274.54000000000002</v>
      </c>
      <c r="CL7" s="38">
        <v>253.04</v>
      </c>
      <c r="CM7" s="38">
        <v>28.39</v>
      </c>
      <c r="CN7" s="38">
        <v>30.14</v>
      </c>
      <c r="CO7" s="38">
        <v>32.24</v>
      </c>
      <c r="CP7" s="38">
        <v>35.28</v>
      </c>
      <c r="CQ7" s="38">
        <v>37.729999999999997</v>
      </c>
      <c r="CR7" s="38">
        <v>42.84</v>
      </c>
      <c r="CS7" s="38">
        <v>40.93</v>
      </c>
      <c r="CT7" s="38">
        <v>43.38</v>
      </c>
      <c r="CU7" s="38">
        <v>42.33</v>
      </c>
      <c r="CV7" s="38">
        <v>41.66</v>
      </c>
      <c r="CW7" s="38">
        <v>54.84</v>
      </c>
      <c r="CX7" s="38">
        <v>53.06</v>
      </c>
      <c r="CY7" s="38">
        <v>57.18</v>
      </c>
      <c r="CZ7" s="38">
        <v>58.42</v>
      </c>
      <c r="DA7" s="38">
        <v>60.94</v>
      </c>
      <c r="DB7" s="38">
        <v>63.81</v>
      </c>
      <c r="DC7" s="38">
        <v>66.3</v>
      </c>
      <c r="DD7" s="38">
        <v>62.73</v>
      </c>
      <c r="DE7" s="38">
        <v>62.02</v>
      </c>
      <c r="DF7" s="38">
        <v>62.5</v>
      </c>
      <c r="DG7" s="38">
        <v>58.77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0.04</v>
      </c>
      <c r="EM7" s="38">
        <v>0</v>
      </c>
      <c r="EN7" s="38">
        <v>0</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2022-01-19T06:35:11Z</cp:lastPrinted>
  <dcterms:created xsi:type="dcterms:W3CDTF">2021-12-03T08:04:13Z</dcterms:created>
  <dcterms:modified xsi:type="dcterms:W3CDTF">2022-01-19T06:35:14Z</dcterms:modified>
  <cp:category/>
</cp:coreProperties>
</file>