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7公営企業グループ\01　総務省等照会（会計制度改正関連以外）\R3\38_【1.28〆】公営企業に係る経営分析表（令和2年度決算）の分析等について\04_市町村→県\30　座間味村\"/>
    </mc:Choice>
  </mc:AlternateContent>
  <workbookProtection workbookAlgorithmName="SHA-512" workbookHashValue="6ZM9oIEydx+8z2IUjVV6EersHQb5fRlAl+MxtGboGtq9t2xmhcAOmJej+zf2MsU6lx88G1gwGXDXaK5vLFg6iQ==" workbookSaltValue="Nam2JjeAGskT7IvnwEeGvw=="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H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<sst xmlns="http://schemas.openxmlformats.org/spreadsheetml/2006/main" count="233" uniqueCount="119">
  <si>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</si>
  <si>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</si>
  <si>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</si>
  <si>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</si>
  <si>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</si>
  <si>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</si>
  <si>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</si>
  <si>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</si>
  <si>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</si>
  <si>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</si>
  <si>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</si>
  <si>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</si>
  <si>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</si>
  <si>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</si>
  <si>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</si>
  <si>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</si>
  <si>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</si>
  <si>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</si>
  <si>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</si>
  <si>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</si>
  <si>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</si>
  <si>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</si>
  <si>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</si>
  <si>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</si>
  <si>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</si>
  <si>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</si>
  <si>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</si>
  <si>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</si>
  <si>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</si>
  <si>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</si>
  <si>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</si>
  <si>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</si>
  <si>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</si>
  <si>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</si>
  <si>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</si>
  <si>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</si>
  <si>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</si>
  <si>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</si>
  <si>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</si>
  <si>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</si>
  <si>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</si>
  <si>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</si>
  <si>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</si>
  <si>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</si>
  <si>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</si>
  <si>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</si>
  <si>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</si>
  <si>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</si>
  <si>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</si>
  <si>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</si>
  <si>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</si>
  <si>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</si>
  <si>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</si>
  <si>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</si>
  <si>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</si>
  <si>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</si>
  <si>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</si>
  <si>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</si>
  <si>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</si>
  <si>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</si>
  <si>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</si>
  <si>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</si>
  <si>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</si>
  <si>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</si>
  <si>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</si>
  <si>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</si>
  <si>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</si>
  <si>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</si>
  <si>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</si>
  <si>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</si>
  <si>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</si>
  <si>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</si>
  <si>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</si>
  <si>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</si>
  <si>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</si>
  <si>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</si>
  <si>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</si>
  <si>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</si>
  <si>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</si>
  <si>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</si>
  <si>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</si>
  <si>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</si>
  <si>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</si>
  <si>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</si>
  <si>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</si>
  <si>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</si>
  <si>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</si>
  <si>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</si>
  <si>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</si>
  <si>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</si>
  <si>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</si>
  <si>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</si>
  <si>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</si>
  <si>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</si>
  <si>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</si>
  <si>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</si>
  <si>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座間味村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</si>
  <si>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</si>
  <si>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</si>
  <si>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</si>
  <si>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</si>
  <si>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</si>
  <si>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</si>
  <si>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</si>
  <si>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</si>
  <si>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</si>
  <si>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</si>
  <si>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</si>
  <si>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</si>
  <si>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</si>
  <si>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</si>
  <si>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</si>
  <si>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</si>
  <si>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</si>
  <si>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</si>
  <si>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</si>
  <si>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③管路更新
長年利用してきた管路などにおいて、有収率等の向上を行うことを目的に令和２年度は座間味地区の配水管布設工事、阿嘉地区の配水管布設工事を行った。</t>
    <rPh sb="39" eb="41">
      <t>レイワ</t>
    </rPh>
    <rPh sb="42" eb="44">
      <t>ネンド</t>
    </rPh>
    <phoneticPr fontId="4"/>
  </si>
  <si>
    <t>分析の結果、本村は給水原価高く経費回収率の悪さがあり、経営はかなり厳しい状況にある。
・現在は村単独による施設の運営や給水地区が２箇所にありそれぞれに運営コストがかかっているため財政上厳しい面があるが、令和２年３月末より沖縄県の水道広域化事業により阿嘉・慶留間地区は沖縄県企業局より受水を開始したので、今後は給水原価の低減が見込める。
・老朽化する施設に関しては、Ｈ30年度より順次、管路更新設計調査、配水管布設工事を行っており、今後も計画的に整備を行う。</t>
    <rPh sb="101" eb="103">
      <t>レイワ</t>
    </rPh>
    <rPh sb="104" eb="105">
      <t>ネン</t>
    </rPh>
    <rPh sb="106" eb="107">
      <t>ツキ</t>
    </rPh>
    <rPh sb="107" eb="108">
      <t>マツ</t>
    </rPh>
    <rPh sb="110" eb="113">
      <t>オキナワケン</t>
    </rPh>
    <rPh sb="114" eb="116">
      <t>スイドウ</t>
    </rPh>
    <rPh sb="116" eb="119">
      <t>コウイキカ</t>
    </rPh>
    <rPh sb="119" eb="121">
      <t>ジギョウ</t>
    </rPh>
    <rPh sb="124" eb="126">
      <t>アカ</t>
    </rPh>
    <rPh sb="127" eb="130">
      <t>ゲルマ</t>
    </rPh>
    <rPh sb="130" eb="132">
      <t>チク</t>
    </rPh>
    <rPh sb="133" eb="136">
      <t>オキナワケン</t>
    </rPh>
    <rPh sb="136" eb="138">
      <t>キギョウ</t>
    </rPh>
    <rPh sb="138" eb="139">
      <t>キョク</t>
    </rPh>
    <rPh sb="141" eb="143">
      <t>ジュスイ</t>
    </rPh>
    <rPh sb="144" eb="146">
      <t>カイシ</t>
    </rPh>
    <rPh sb="151" eb="153">
      <t>コンゴ</t>
    </rPh>
    <rPh sb="154" eb="156">
      <t>キュウスイ</t>
    </rPh>
    <rPh sb="156" eb="158">
      <t>ゲンカ</t>
    </rPh>
    <rPh sb="159" eb="161">
      <t>テイゲン</t>
    </rPh>
    <rPh sb="162" eb="164">
      <t>ミコ</t>
    </rPh>
    <phoneticPr fontId="4"/>
  </si>
  <si>
    <t>①収益的収支比率
収益的収支比率について全国平均「78.36」類似団体平均「73.22」に対し本村は、「81.59」と経営状況は昨年度より良化している。管路更新事業費の増額及び、費用等（経費・償還等）が昨年度より減小したことが要因と思われるが、使用料部分における対応が十分でないため今後も経費の抑制・有収水量の向上につとめ対応していく。
④企業債残高対給水収益比率
企業債残高対給水収益比率について全国平均「949.15」類似団体「1,128.72」に対し本村は「1,266.49」となっており昨年度以上に比率が低くなっている。これまで施設整備に要した企業債が多くあり、近年終了した企業債もあるため減少しているが、管路整備への対応が必要になるため今後上がる見通しとなっている。
⑤料金回収率
料金回収率については全国平均「55.87」、類似団体「41.84」に対し本村は平均「19.26」となっており料金による回収率が昨年度と比べても非常に悪い状態となっている。類似団体の平均値を下回っていることからも、今後基準に定められている経営改善を図る必要がある。
⑥給水原価
給水原価については全国平均「288.19」類似団体「390.47」に対し、本村は「1,401.40」と原価が非常に高い状況である。今年度の管路更新事業費の増額によるものと思われるが、1㎥当たりの原価が高料金であり、これまでの施設整備・維持管理へのコストがかかりこのような結果となっている。今後運営の在り方に改善が必要である。
⑦施設利用率
施設利用率について全国平均「56.31」類似団体「49.08」に対し本村においては「33.21」と低い数値になっているが、施設の利用率（設備・規模）について特に問題ないと判断する。
⑨有収率
有収率につき全国平均「71.88」類似団体「71.27」に対し、本村は「92.01」と上回っており、今後も有収率の維持に努める。</t>
    <rPh sb="69" eb="71">
      <t>リョウカ</t>
    </rPh>
    <rPh sb="113" eb="115">
      <t>ヨウイン</t>
    </rPh>
    <rPh sb="409" eb="412">
      <t>サクネンド</t>
    </rPh>
    <rPh sb="413" eb="414">
      <t>クラ</t>
    </rPh>
    <rPh sb="417" eb="419">
      <t>ヒジョウ</t>
    </rPh>
    <rPh sb="538" eb="540">
      <t>ヒジョウ</t>
    </rPh>
    <rPh sb="549" eb="552">
      <t>コンネンド</t>
    </rPh>
    <rPh sb="553" eb="555">
      <t>カンロ</t>
    </rPh>
    <rPh sb="555" eb="557">
      <t>コウシン</t>
    </rPh>
    <rPh sb="557" eb="559">
      <t>ジギョウ</t>
    </rPh>
    <rPh sb="559" eb="560">
      <t>ヒ</t>
    </rPh>
    <rPh sb="561" eb="563">
      <t>ゾウガク</t>
    </rPh>
    <rPh sb="569" eb="570">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</si>
</sst>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formatCode="#,##0.00;&quot;△&quot;#,##0.00;&quot;-&quot;">
                  <c:v>11.36</c:v>
                </c:pt>
              </c:numCache>
            </c:numRef>
          </c:val>
          <c:extLst>
            <c:ext xmlns:c16="http://schemas.microsoft.com/office/drawing/2014/chart" uri="{C3380CC4-5D6E-409C-BE32-E72D297353CC}">
              <c16:uniqueId val="{00000000-DCA5-4D8C-944D-96D770289CB6}"/>
            </c:ext>
          </c:extLst>
        </c:ser>
        <c:dLbls>
          <c:showLegendKey val="0"/>
          <c:showVal val="0"/>
          <c:showCatName val="0"/>
          <c:showSerName val="0"/>
          <c:showPercent val="0"/>
          <c:showBubbleSize val="0"/>
        </c:dLbls>
        <c:gapWidth val="150"/>
        <c:axId val="193039424"/>
        <c:axId val="25926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DCA5-4D8C-944D-96D770289CB6}"/>
            </c:ext>
          </c:extLst>
        </c:ser>
        <c:dLbls>
          <c:showLegendKey val="0"/>
          <c:showVal val="0"/>
          <c:showCatName val="0"/>
          <c:showSerName val="0"/>
          <c:showPercent val="0"/>
          <c:showBubbleSize val="0"/>
        </c:dLbls>
        <c:marker val="1"/>
        <c:smooth val="0"/>
        <c:axId val="193039424"/>
        <c:axId val="259269248"/>
      </c:lineChart>
      <c:dateAx>
        <c:axId val="193039424"/>
        <c:scaling>
          <c:orientation val="minMax"/>
        </c:scaling>
        <c:delete val="1"/>
        <c:axPos val="b"/>
        <c:numFmt formatCode="&quot;H&quot;yy" sourceLinked="1"/>
        <c:majorTickMark val="none"/>
        <c:minorTickMark val="none"/>
        <c:tickLblPos val="none"/>
        <c:crossAx val="259269248"/>
        <c:crosses val="autoZero"/>
        <c:auto val="1"/>
        <c:lblOffset val="100"/>
        <c:baseTimeUnit val="years"/>
      </c:dateAx>
      <c:valAx>
        <c:axId val="25926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03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38.92</c:v>
                </c:pt>
                <c:pt idx="1">
                  <c:v>38.090000000000003</c:v>
                </c:pt>
                <c:pt idx="2">
                  <c:v>38.61</c:v>
                </c:pt>
                <c:pt idx="3">
                  <c:v>38.229999999999997</c:v>
                </c:pt>
                <c:pt idx="4">
                  <c:v>33.21</c:v>
                </c:pt>
              </c:numCache>
            </c:numRef>
          </c:val>
          <c:extLst>
            <c:ext xmlns:c16="http://schemas.microsoft.com/office/drawing/2014/chart" uri="{C3380CC4-5D6E-409C-BE32-E72D297353CC}">
              <c16:uniqueId val="{00000000-EDE9-4E13-A2E5-F86017CF56A9}"/>
            </c:ext>
          </c:extLst>
        </c:ser>
        <c:dLbls>
          <c:showLegendKey val="0"/>
          <c:showVal val="0"/>
          <c:showCatName val="0"/>
          <c:showSerName val="0"/>
          <c:showPercent val="0"/>
          <c:showBubbleSize val="0"/>
        </c:dLbls>
        <c:gapWidth val="150"/>
        <c:axId val="259545112"/>
        <c:axId val="259545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EDE9-4E13-A2E5-F86017CF56A9}"/>
            </c:ext>
          </c:extLst>
        </c:ser>
        <c:dLbls>
          <c:showLegendKey val="0"/>
          <c:showVal val="0"/>
          <c:showCatName val="0"/>
          <c:showSerName val="0"/>
          <c:showPercent val="0"/>
          <c:showBubbleSize val="0"/>
        </c:dLbls>
        <c:marker val="1"/>
        <c:smooth val="0"/>
        <c:axId val="259545112"/>
        <c:axId val="259545896"/>
      </c:lineChart>
      <c:dateAx>
        <c:axId val="259545112"/>
        <c:scaling>
          <c:orientation val="minMax"/>
        </c:scaling>
        <c:delete val="1"/>
        <c:axPos val="b"/>
        <c:numFmt formatCode="&quot;H&quot;yy" sourceLinked="1"/>
        <c:majorTickMark val="none"/>
        <c:minorTickMark val="none"/>
        <c:tickLblPos val="none"/>
        <c:crossAx val="259545896"/>
        <c:crosses val="autoZero"/>
        <c:auto val="1"/>
        <c:lblOffset val="100"/>
        <c:baseTimeUnit val="years"/>
      </c:dateAx>
      <c:valAx>
        <c:axId val="259545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545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94.35</c:v>
                </c:pt>
                <c:pt idx="1">
                  <c:v>98.84</c:v>
                </c:pt>
                <c:pt idx="2">
                  <c:v>92.75</c:v>
                </c:pt>
                <c:pt idx="3">
                  <c:v>95.67</c:v>
                </c:pt>
                <c:pt idx="4">
                  <c:v>92.01</c:v>
                </c:pt>
              </c:numCache>
            </c:numRef>
          </c:val>
          <c:extLst>
            <c:ext xmlns:c16="http://schemas.microsoft.com/office/drawing/2014/chart" uri="{C3380CC4-5D6E-409C-BE32-E72D297353CC}">
              <c16:uniqueId val="{00000000-2981-4746-8AE5-B98F130D1BA9}"/>
            </c:ext>
          </c:extLst>
        </c:ser>
        <c:dLbls>
          <c:showLegendKey val="0"/>
          <c:showVal val="0"/>
          <c:showCatName val="0"/>
          <c:showSerName val="0"/>
          <c:showPercent val="0"/>
          <c:showBubbleSize val="0"/>
        </c:dLbls>
        <c:gapWidth val="150"/>
        <c:axId val="259549032"/>
        <c:axId val="25954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2981-4746-8AE5-B98F130D1BA9}"/>
            </c:ext>
          </c:extLst>
        </c:ser>
        <c:dLbls>
          <c:showLegendKey val="0"/>
          <c:showVal val="0"/>
          <c:showCatName val="0"/>
          <c:showSerName val="0"/>
          <c:showPercent val="0"/>
          <c:showBubbleSize val="0"/>
        </c:dLbls>
        <c:marker val="1"/>
        <c:smooth val="0"/>
        <c:axId val="259549032"/>
        <c:axId val="259543936"/>
      </c:lineChart>
      <c:dateAx>
        <c:axId val="259549032"/>
        <c:scaling>
          <c:orientation val="minMax"/>
        </c:scaling>
        <c:delete val="1"/>
        <c:axPos val="b"/>
        <c:numFmt formatCode="&quot;H&quot;yy" sourceLinked="1"/>
        <c:majorTickMark val="none"/>
        <c:minorTickMark val="none"/>
        <c:tickLblPos val="none"/>
        <c:crossAx val="259543936"/>
        <c:crosses val="autoZero"/>
        <c:auto val="1"/>
        <c:lblOffset val="100"/>
        <c:baseTimeUnit val="years"/>
      </c:dateAx>
      <c:valAx>
        <c:axId val="25954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549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65.67</c:v>
                </c:pt>
                <c:pt idx="1">
                  <c:v>82.52</c:v>
                </c:pt>
                <c:pt idx="2">
                  <c:v>81.78</c:v>
                </c:pt>
                <c:pt idx="3">
                  <c:v>73.319999999999993</c:v>
                </c:pt>
                <c:pt idx="4">
                  <c:v>81.59</c:v>
                </c:pt>
              </c:numCache>
            </c:numRef>
          </c:val>
          <c:extLst>
            <c:ext xmlns:c16="http://schemas.microsoft.com/office/drawing/2014/chart" uri="{C3380CC4-5D6E-409C-BE32-E72D297353CC}">
              <c16:uniqueId val="{00000000-EF38-4115-A195-178984A321D4}"/>
            </c:ext>
          </c:extLst>
        </c:ser>
        <c:dLbls>
          <c:showLegendKey val="0"/>
          <c:showVal val="0"/>
          <c:showCatName val="0"/>
          <c:showSerName val="0"/>
          <c:showPercent val="0"/>
          <c:showBubbleSize val="0"/>
        </c:dLbls>
        <c:gapWidth val="150"/>
        <c:axId val="259268464"/>
        <c:axId val="259270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EF38-4115-A195-178984A321D4}"/>
            </c:ext>
          </c:extLst>
        </c:ser>
        <c:dLbls>
          <c:showLegendKey val="0"/>
          <c:showVal val="0"/>
          <c:showCatName val="0"/>
          <c:showSerName val="0"/>
          <c:showPercent val="0"/>
          <c:showBubbleSize val="0"/>
        </c:dLbls>
        <c:marker val="1"/>
        <c:smooth val="0"/>
        <c:axId val="259268464"/>
        <c:axId val="259270424"/>
      </c:lineChart>
      <c:dateAx>
        <c:axId val="259268464"/>
        <c:scaling>
          <c:orientation val="minMax"/>
        </c:scaling>
        <c:delete val="1"/>
        <c:axPos val="b"/>
        <c:numFmt formatCode="&quot;H&quot;yy" sourceLinked="1"/>
        <c:majorTickMark val="none"/>
        <c:minorTickMark val="none"/>
        <c:tickLblPos val="none"/>
        <c:crossAx val="259270424"/>
        <c:crosses val="autoZero"/>
        <c:auto val="1"/>
        <c:lblOffset val="100"/>
        <c:baseTimeUnit val="years"/>
      </c:dateAx>
      <c:valAx>
        <c:axId val="259270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26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64-4985-BCA3-01005E013B15}"/>
            </c:ext>
          </c:extLst>
        </c:ser>
        <c:dLbls>
          <c:showLegendKey val="0"/>
          <c:showVal val="0"/>
          <c:showCatName val="0"/>
          <c:showSerName val="0"/>
          <c:showPercent val="0"/>
          <c:showBubbleSize val="0"/>
        </c:dLbls>
        <c:gapWidth val="150"/>
        <c:axId val="259271208"/>
        <c:axId val="25927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64-4985-BCA3-01005E013B15}"/>
            </c:ext>
          </c:extLst>
        </c:ser>
        <c:dLbls>
          <c:showLegendKey val="0"/>
          <c:showVal val="0"/>
          <c:showCatName val="0"/>
          <c:showSerName val="0"/>
          <c:showPercent val="0"/>
          <c:showBubbleSize val="0"/>
        </c:dLbls>
        <c:marker val="1"/>
        <c:smooth val="0"/>
        <c:axId val="259271208"/>
        <c:axId val="259271600"/>
      </c:lineChart>
      <c:dateAx>
        <c:axId val="259271208"/>
        <c:scaling>
          <c:orientation val="minMax"/>
        </c:scaling>
        <c:delete val="1"/>
        <c:axPos val="b"/>
        <c:numFmt formatCode="&quot;H&quot;yy" sourceLinked="1"/>
        <c:majorTickMark val="none"/>
        <c:minorTickMark val="none"/>
        <c:tickLblPos val="none"/>
        <c:crossAx val="259271600"/>
        <c:crosses val="autoZero"/>
        <c:auto val="1"/>
        <c:lblOffset val="100"/>
        <c:baseTimeUnit val="years"/>
      </c:dateAx>
      <c:valAx>
        <c:axId val="25927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271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CA-411E-A311-DD983DB9175A}"/>
            </c:ext>
          </c:extLst>
        </c:ser>
        <c:dLbls>
          <c:showLegendKey val="0"/>
          <c:showVal val="0"/>
          <c:showCatName val="0"/>
          <c:showSerName val="0"/>
          <c:showPercent val="0"/>
          <c:showBubbleSize val="0"/>
        </c:dLbls>
        <c:gapWidth val="150"/>
        <c:axId val="259638648"/>
        <c:axId val="259640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CA-411E-A311-DD983DB9175A}"/>
            </c:ext>
          </c:extLst>
        </c:ser>
        <c:dLbls>
          <c:showLegendKey val="0"/>
          <c:showVal val="0"/>
          <c:showCatName val="0"/>
          <c:showSerName val="0"/>
          <c:showPercent val="0"/>
          <c:showBubbleSize val="0"/>
        </c:dLbls>
        <c:marker val="1"/>
        <c:smooth val="0"/>
        <c:axId val="259638648"/>
        <c:axId val="259640216"/>
      </c:lineChart>
      <c:dateAx>
        <c:axId val="259638648"/>
        <c:scaling>
          <c:orientation val="minMax"/>
        </c:scaling>
        <c:delete val="1"/>
        <c:axPos val="b"/>
        <c:numFmt formatCode="&quot;H&quot;yy" sourceLinked="1"/>
        <c:majorTickMark val="none"/>
        <c:minorTickMark val="none"/>
        <c:tickLblPos val="none"/>
        <c:crossAx val="259640216"/>
        <c:crosses val="autoZero"/>
        <c:auto val="1"/>
        <c:lblOffset val="100"/>
        <c:baseTimeUnit val="years"/>
      </c:dateAx>
      <c:valAx>
        <c:axId val="259640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638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7C-4398-BC0C-ECE100844458}"/>
            </c:ext>
          </c:extLst>
        </c:ser>
        <c:dLbls>
          <c:showLegendKey val="0"/>
          <c:showVal val="0"/>
          <c:showCatName val="0"/>
          <c:showSerName val="0"/>
          <c:showPercent val="0"/>
          <c:showBubbleSize val="0"/>
        </c:dLbls>
        <c:gapWidth val="150"/>
        <c:axId val="259641000"/>
        <c:axId val="259643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7C-4398-BC0C-ECE100844458}"/>
            </c:ext>
          </c:extLst>
        </c:ser>
        <c:dLbls>
          <c:showLegendKey val="0"/>
          <c:showVal val="0"/>
          <c:showCatName val="0"/>
          <c:showSerName val="0"/>
          <c:showPercent val="0"/>
          <c:showBubbleSize val="0"/>
        </c:dLbls>
        <c:marker val="1"/>
        <c:smooth val="0"/>
        <c:axId val="259641000"/>
        <c:axId val="259643352"/>
      </c:lineChart>
      <c:dateAx>
        <c:axId val="259641000"/>
        <c:scaling>
          <c:orientation val="minMax"/>
        </c:scaling>
        <c:delete val="1"/>
        <c:axPos val="b"/>
        <c:numFmt formatCode="&quot;H&quot;yy" sourceLinked="1"/>
        <c:majorTickMark val="none"/>
        <c:minorTickMark val="none"/>
        <c:tickLblPos val="none"/>
        <c:crossAx val="259643352"/>
        <c:crosses val="autoZero"/>
        <c:auto val="1"/>
        <c:lblOffset val="100"/>
        <c:baseTimeUnit val="years"/>
      </c:dateAx>
      <c:valAx>
        <c:axId val="259643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641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63-415D-8EC0-9337CEAA43AF}"/>
            </c:ext>
          </c:extLst>
        </c:ser>
        <c:dLbls>
          <c:showLegendKey val="0"/>
          <c:showVal val="0"/>
          <c:showCatName val="0"/>
          <c:showSerName val="0"/>
          <c:showPercent val="0"/>
          <c:showBubbleSize val="0"/>
        </c:dLbls>
        <c:gapWidth val="150"/>
        <c:axId val="259637472"/>
        <c:axId val="259644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63-415D-8EC0-9337CEAA43AF}"/>
            </c:ext>
          </c:extLst>
        </c:ser>
        <c:dLbls>
          <c:showLegendKey val="0"/>
          <c:showVal val="0"/>
          <c:showCatName val="0"/>
          <c:showSerName val="0"/>
          <c:showPercent val="0"/>
          <c:showBubbleSize val="0"/>
        </c:dLbls>
        <c:marker val="1"/>
        <c:smooth val="0"/>
        <c:axId val="259637472"/>
        <c:axId val="259644136"/>
      </c:lineChart>
      <c:dateAx>
        <c:axId val="259637472"/>
        <c:scaling>
          <c:orientation val="minMax"/>
        </c:scaling>
        <c:delete val="1"/>
        <c:axPos val="b"/>
        <c:numFmt formatCode="&quot;H&quot;yy" sourceLinked="1"/>
        <c:majorTickMark val="none"/>
        <c:minorTickMark val="none"/>
        <c:tickLblPos val="none"/>
        <c:crossAx val="259644136"/>
        <c:crosses val="autoZero"/>
        <c:auto val="1"/>
        <c:lblOffset val="100"/>
        <c:baseTimeUnit val="years"/>
      </c:dateAx>
      <c:valAx>
        <c:axId val="259644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63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1295.8399999999999</c:v>
                </c:pt>
                <c:pt idx="1">
                  <c:v>1138.24</c:v>
                </c:pt>
                <c:pt idx="2">
                  <c:v>1130.1099999999999</c:v>
                </c:pt>
                <c:pt idx="3">
                  <c:v>1065.71</c:v>
                </c:pt>
                <c:pt idx="4">
                  <c:v>1266.49</c:v>
                </c:pt>
              </c:numCache>
            </c:numRef>
          </c:val>
          <c:extLst>
            <c:ext xmlns:c16="http://schemas.microsoft.com/office/drawing/2014/chart" uri="{C3380CC4-5D6E-409C-BE32-E72D297353CC}">
              <c16:uniqueId val="{00000000-0C3B-4FF9-9DA9-135A9CCEF39D}"/>
            </c:ext>
          </c:extLst>
        </c:ser>
        <c:dLbls>
          <c:showLegendKey val="0"/>
          <c:showVal val="0"/>
          <c:showCatName val="0"/>
          <c:showSerName val="0"/>
          <c:showPercent val="0"/>
          <c:showBubbleSize val="0"/>
        </c:dLbls>
        <c:gapWidth val="150"/>
        <c:axId val="259637864"/>
        <c:axId val="25963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0C3B-4FF9-9DA9-135A9CCEF39D}"/>
            </c:ext>
          </c:extLst>
        </c:ser>
        <c:dLbls>
          <c:showLegendKey val="0"/>
          <c:showVal val="0"/>
          <c:showCatName val="0"/>
          <c:showSerName val="0"/>
          <c:showPercent val="0"/>
          <c:showBubbleSize val="0"/>
        </c:dLbls>
        <c:marker val="1"/>
        <c:smooth val="0"/>
        <c:axId val="259637864"/>
        <c:axId val="259639824"/>
      </c:lineChart>
      <c:dateAx>
        <c:axId val="259637864"/>
        <c:scaling>
          <c:orientation val="minMax"/>
        </c:scaling>
        <c:delete val="1"/>
        <c:axPos val="b"/>
        <c:numFmt formatCode="&quot;H&quot;yy" sourceLinked="1"/>
        <c:majorTickMark val="none"/>
        <c:minorTickMark val="none"/>
        <c:tickLblPos val="none"/>
        <c:crossAx val="259639824"/>
        <c:crosses val="autoZero"/>
        <c:auto val="1"/>
        <c:lblOffset val="100"/>
        <c:baseTimeUnit val="years"/>
      </c:dateAx>
      <c:valAx>
        <c:axId val="25963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637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41.35</c:v>
                </c:pt>
                <c:pt idx="1">
                  <c:v>32.54</c:v>
                </c:pt>
                <c:pt idx="2">
                  <c:v>34.24</c:v>
                </c:pt>
                <c:pt idx="3">
                  <c:v>36.590000000000003</c:v>
                </c:pt>
                <c:pt idx="4">
                  <c:v>19.260000000000002</c:v>
                </c:pt>
              </c:numCache>
            </c:numRef>
          </c:val>
          <c:extLst>
            <c:ext xmlns:c16="http://schemas.microsoft.com/office/drawing/2014/chart" uri="{C3380CC4-5D6E-409C-BE32-E72D297353CC}">
              <c16:uniqueId val="{00000000-51C5-467E-8622-533B66678E7D}"/>
            </c:ext>
          </c:extLst>
        </c:ser>
        <c:dLbls>
          <c:showLegendKey val="0"/>
          <c:showVal val="0"/>
          <c:showCatName val="0"/>
          <c:showSerName val="0"/>
          <c:showPercent val="0"/>
          <c:showBubbleSize val="0"/>
        </c:dLbls>
        <c:gapWidth val="150"/>
        <c:axId val="259644528"/>
        <c:axId val="25963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51C5-467E-8622-533B66678E7D}"/>
            </c:ext>
          </c:extLst>
        </c:ser>
        <c:dLbls>
          <c:showLegendKey val="0"/>
          <c:showVal val="0"/>
          <c:showCatName val="0"/>
          <c:showSerName val="0"/>
          <c:showPercent val="0"/>
          <c:showBubbleSize val="0"/>
        </c:dLbls>
        <c:marker val="1"/>
        <c:smooth val="0"/>
        <c:axId val="259644528"/>
        <c:axId val="259638256"/>
      </c:lineChart>
      <c:dateAx>
        <c:axId val="259644528"/>
        <c:scaling>
          <c:orientation val="minMax"/>
        </c:scaling>
        <c:delete val="1"/>
        <c:axPos val="b"/>
        <c:numFmt formatCode="&quot;H&quot;yy" sourceLinked="1"/>
        <c:majorTickMark val="none"/>
        <c:minorTickMark val="none"/>
        <c:tickLblPos val="none"/>
        <c:crossAx val="259638256"/>
        <c:crosses val="autoZero"/>
        <c:auto val="1"/>
        <c:lblOffset val="100"/>
        <c:baseTimeUnit val="years"/>
      </c:dateAx>
      <c:valAx>
        <c:axId val="25963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64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641.24</c:v>
                </c:pt>
                <c:pt idx="1">
                  <c:v>805.74</c:v>
                </c:pt>
                <c:pt idx="2">
                  <c:v>754.55</c:v>
                </c:pt>
                <c:pt idx="3">
                  <c:v>744.92</c:v>
                </c:pt>
                <c:pt idx="4">
                  <c:v>1401.4</c:v>
                </c:pt>
              </c:numCache>
            </c:numRef>
          </c:val>
          <c:extLst>
            <c:ext xmlns:c16="http://schemas.microsoft.com/office/drawing/2014/chart" uri="{C3380CC4-5D6E-409C-BE32-E72D297353CC}">
              <c16:uniqueId val="{00000000-1B19-4AED-825E-CAFCFE4806D7}"/>
            </c:ext>
          </c:extLst>
        </c:ser>
        <c:dLbls>
          <c:showLegendKey val="0"/>
          <c:showVal val="0"/>
          <c:showCatName val="0"/>
          <c:showSerName val="0"/>
          <c:showPercent val="0"/>
          <c:showBubbleSize val="0"/>
        </c:dLbls>
        <c:gapWidth val="150"/>
        <c:axId val="259545504"/>
        <c:axId val="259547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1B19-4AED-825E-CAFCFE4806D7}"/>
            </c:ext>
          </c:extLst>
        </c:ser>
        <c:dLbls>
          <c:showLegendKey val="0"/>
          <c:showVal val="0"/>
          <c:showCatName val="0"/>
          <c:showSerName val="0"/>
          <c:showPercent val="0"/>
          <c:showBubbleSize val="0"/>
        </c:dLbls>
        <c:marker val="1"/>
        <c:smooth val="0"/>
        <c:axId val="259545504"/>
        <c:axId val="259547856"/>
      </c:lineChart>
      <c:dateAx>
        <c:axId val="259545504"/>
        <c:scaling>
          <c:orientation val="minMax"/>
        </c:scaling>
        <c:delete val="1"/>
        <c:axPos val="b"/>
        <c:numFmt formatCode="&quot;H&quot;yy" sourceLinked="1"/>
        <c:majorTickMark val="none"/>
        <c:minorTickMark val="none"/>
        <c:tickLblPos val="none"/>
        <c:crossAx val="259547856"/>
        <c:crosses val="autoZero"/>
        <c:auto val="1"/>
        <c:lblOffset val="100"/>
        <c:baseTimeUnit val="years"/>
      </c:dateAx>
      <c:valAx>
        <c:axId val="25954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54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沖縄県　座間味村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915</v>
      </c>
      <c r="AM8" s="51"/>
      <c r="AN8" s="51"/>
      <c r="AO8" s="51"/>
      <c r="AP8" s="51"/>
      <c r="AQ8" s="51"/>
      <c r="AR8" s="51"/>
      <c r="AS8" s="51"/>
      <c r="AT8" s="47">
        <f>データ!$S$6</f>
        <v>16.739999999999998</v>
      </c>
      <c r="AU8" s="47"/>
      <c r="AV8" s="47"/>
      <c r="AW8" s="47"/>
      <c r="AX8" s="47"/>
      <c r="AY8" s="47"/>
      <c r="AZ8" s="47"/>
      <c r="BA8" s="47"/>
      <c r="BB8" s="47">
        <f>データ!$T$6</f>
        <v>54.66</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100</v>
      </c>
      <c r="Q10" s="47"/>
      <c r="R10" s="47"/>
      <c r="S10" s="47"/>
      <c r="T10" s="47"/>
      <c r="U10" s="47"/>
      <c r="V10" s="47"/>
      <c r="W10" s="51">
        <f>データ!$Q$6</f>
        <v>3837</v>
      </c>
      <c r="X10" s="51"/>
      <c r="Y10" s="51"/>
      <c r="Z10" s="51"/>
      <c r="AA10" s="51"/>
      <c r="AB10" s="51"/>
      <c r="AC10" s="51"/>
      <c r="AD10" s="2"/>
      <c r="AE10" s="2"/>
      <c r="AF10" s="2"/>
      <c r="AG10" s="2"/>
      <c r="AH10" s="2"/>
      <c r="AI10" s="2"/>
      <c r="AJ10" s="2"/>
      <c r="AK10" s="2"/>
      <c r="AL10" s="51">
        <f>データ!$U$6</f>
        <v>916</v>
      </c>
      <c r="AM10" s="51"/>
      <c r="AN10" s="51"/>
      <c r="AO10" s="51"/>
      <c r="AP10" s="51"/>
      <c r="AQ10" s="51"/>
      <c r="AR10" s="51"/>
      <c r="AS10" s="51"/>
      <c r="AT10" s="47">
        <f>データ!$V$6</f>
        <v>11.77</v>
      </c>
      <c r="AU10" s="47"/>
      <c r="AV10" s="47"/>
      <c r="AW10" s="47"/>
      <c r="AX10" s="47"/>
      <c r="AY10" s="47"/>
      <c r="AZ10" s="47"/>
      <c r="BA10" s="47"/>
      <c r="BB10" s="47">
        <f>データ!$W$6</f>
        <v>77.819999999999993</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118</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116</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117</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qo285DrhIq3T7c1bNpRU9Zivaz5SPiqxtk6l6euHxV5JbWT1zV8frLOkCPTKKRV8W6MxE52frODB0iT6j9GQOA==" saltValue="D4s6UXOMgKfzMmYWqbShe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473545</v>
      </c>
      <c r="D6" s="34">
        <f t="shared" si="3"/>
        <v>47</v>
      </c>
      <c r="E6" s="34">
        <f t="shared" si="3"/>
        <v>1</v>
      </c>
      <c r="F6" s="34">
        <f t="shared" si="3"/>
        <v>0</v>
      </c>
      <c r="G6" s="34">
        <f t="shared" si="3"/>
        <v>0</v>
      </c>
      <c r="H6" s="34" t="str">
        <f t="shared" si="3"/>
        <v>沖縄県　座間味村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100</v>
      </c>
      <c r="Q6" s="35">
        <f t="shared" si="3"/>
        <v>3837</v>
      </c>
      <c r="R6" s="35">
        <f t="shared" si="3"/>
        <v>915</v>
      </c>
      <c r="S6" s="35">
        <f t="shared" si="3"/>
        <v>16.739999999999998</v>
      </c>
      <c r="T6" s="35">
        <f t="shared" si="3"/>
        <v>54.66</v>
      </c>
      <c r="U6" s="35">
        <f t="shared" si="3"/>
        <v>916</v>
      </c>
      <c r="V6" s="35">
        <f t="shared" si="3"/>
        <v>11.77</v>
      </c>
      <c r="W6" s="35">
        <f t="shared" si="3"/>
        <v>77.819999999999993</v>
      </c>
      <c r="X6" s="36">
        <f>IF(X7="",NA(),X7)</f>
        <v>65.67</v>
      </c>
      <c r="Y6" s="36">
        <f t="shared" ref="Y6:AG6" si="4">IF(Y7="",NA(),Y7)</f>
        <v>82.52</v>
      </c>
      <c r="Z6" s="36">
        <f t="shared" si="4"/>
        <v>81.78</v>
      </c>
      <c r="AA6" s="36">
        <f t="shared" si="4"/>
        <v>73.319999999999993</v>
      </c>
      <c r="AB6" s="36">
        <f t="shared" si="4"/>
        <v>81.59</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1295.8399999999999</v>
      </c>
      <c r="BF6" s="36">
        <f t="shared" ref="BF6:BN6" si="7">IF(BF7="",NA(),BF7)</f>
        <v>1138.24</v>
      </c>
      <c r="BG6" s="36">
        <f t="shared" si="7"/>
        <v>1130.1099999999999</v>
      </c>
      <c r="BH6" s="36">
        <f t="shared" si="7"/>
        <v>1065.71</v>
      </c>
      <c r="BI6" s="36">
        <f t="shared" si="7"/>
        <v>1266.49</v>
      </c>
      <c r="BJ6" s="36">
        <f t="shared" si="7"/>
        <v>1595.62</v>
      </c>
      <c r="BK6" s="36">
        <f t="shared" si="7"/>
        <v>1302.33</v>
      </c>
      <c r="BL6" s="36">
        <f t="shared" si="7"/>
        <v>1274.21</v>
      </c>
      <c r="BM6" s="36">
        <f t="shared" si="7"/>
        <v>1183.92</v>
      </c>
      <c r="BN6" s="36">
        <f t="shared" si="7"/>
        <v>1128.72</v>
      </c>
      <c r="BO6" s="35" t="str">
        <f>IF(BO7="","",IF(BO7="-","【-】","【"&amp;SUBSTITUTE(TEXT(BO7,"#,##0.00"),"-","△")&amp;"】"))</f>
        <v>【949.15】</v>
      </c>
      <c r="BP6" s="36">
        <f>IF(BP7="",NA(),BP7)</f>
        <v>41.35</v>
      </c>
      <c r="BQ6" s="36">
        <f t="shared" ref="BQ6:BY6" si="8">IF(BQ7="",NA(),BQ7)</f>
        <v>32.54</v>
      </c>
      <c r="BR6" s="36">
        <f t="shared" si="8"/>
        <v>34.24</v>
      </c>
      <c r="BS6" s="36">
        <f t="shared" si="8"/>
        <v>36.590000000000003</v>
      </c>
      <c r="BT6" s="36">
        <f t="shared" si="8"/>
        <v>19.260000000000002</v>
      </c>
      <c r="BU6" s="36">
        <f t="shared" si="8"/>
        <v>37.92</v>
      </c>
      <c r="BV6" s="36">
        <f t="shared" si="8"/>
        <v>40.89</v>
      </c>
      <c r="BW6" s="36">
        <f t="shared" si="8"/>
        <v>41.25</v>
      </c>
      <c r="BX6" s="36">
        <f t="shared" si="8"/>
        <v>42.5</v>
      </c>
      <c r="BY6" s="36">
        <f t="shared" si="8"/>
        <v>41.84</v>
      </c>
      <c r="BZ6" s="35" t="str">
        <f>IF(BZ7="","",IF(BZ7="-","【-】","【"&amp;SUBSTITUTE(TEXT(BZ7,"#,##0.00"),"-","△")&amp;"】"))</f>
        <v>【55.87】</v>
      </c>
      <c r="CA6" s="36">
        <f>IF(CA7="",NA(),CA7)</f>
        <v>641.24</v>
      </c>
      <c r="CB6" s="36">
        <f t="shared" ref="CB6:CJ6" si="9">IF(CB7="",NA(),CB7)</f>
        <v>805.74</v>
      </c>
      <c r="CC6" s="36">
        <f t="shared" si="9"/>
        <v>754.55</v>
      </c>
      <c r="CD6" s="36">
        <f t="shared" si="9"/>
        <v>744.92</v>
      </c>
      <c r="CE6" s="36">
        <f t="shared" si="9"/>
        <v>1401.4</v>
      </c>
      <c r="CF6" s="36">
        <f t="shared" si="9"/>
        <v>423.18</v>
      </c>
      <c r="CG6" s="36">
        <f t="shared" si="9"/>
        <v>383.2</v>
      </c>
      <c r="CH6" s="36">
        <f t="shared" si="9"/>
        <v>383.25</v>
      </c>
      <c r="CI6" s="36">
        <f t="shared" si="9"/>
        <v>377.72</v>
      </c>
      <c r="CJ6" s="36">
        <f t="shared" si="9"/>
        <v>390.47</v>
      </c>
      <c r="CK6" s="35" t="str">
        <f>IF(CK7="","",IF(CK7="-","【-】","【"&amp;SUBSTITUTE(TEXT(CK7,"#,##0.00"),"-","△")&amp;"】"))</f>
        <v>【288.19】</v>
      </c>
      <c r="CL6" s="36">
        <f>IF(CL7="",NA(),CL7)</f>
        <v>38.92</v>
      </c>
      <c r="CM6" s="36">
        <f t="shared" ref="CM6:CU6" si="10">IF(CM7="",NA(),CM7)</f>
        <v>38.090000000000003</v>
      </c>
      <c r="CN6" s="36">
        <f t="shared" si="10"/>
        <v>38.61</v>
      </c>
      <c r="CO6" s="36">
        <f t="shared" si="10"/>
        <v>38.229999999999997</v>
      </c>
      <c r="CP6" s="36">
        <f t="shared" si="10"/>
        <v>33.21</v>
      </c>
      <c r="CQ6" s="36">
        <f t="shared" si="10"/>
        <v>46.9</v>
      </c>
      <c r="CR6" s="36">
        <f t="shared" si="10"/>
        <v>47.95</v>
      </c>
      <c r="CS6" s="36">
        <f t="shared" si="10"/>
        <v>48.26</v>
      </c>
      <c r="CT6" s="36">
        <f t="shared" si="10"/>
        <v>48.01</v>
      </c>
      <c r="CU6" s="36">
        <f t="shared" si="10"/>
        <v>49.08</v>
      </c>
      <c r="CV6" s="35" t="str">
        <f>IF(CV7="","",IF(CV7="-","【-】","【"&amp;SUBSTITUTE(TEXT(CV7,"#,##0.00"),"-","△")&amp;"】"))</f>
        <v>【56.31】</v>
      </c>
      <c r="CW6" s="36">
        <f>IF(CW7="",NA(),CW7)</f>
        <v>94.35</v>
      </c>
      <c r="CX6" s="36">
        <f t="shared" ref="CX6:DF6" si="11">IF(CX7="",NA(),CX7)</f>
        <v>98.84</v>
      </c>
      <c r="CY6" s="36">
        <f t="shared" si="11"/>
        <v>92.75</v>
      </c>
      <c r="CZ6" s="36">
        <f t="shared" si="11"/>
        <v>95.67</v>
      </c>
      <c r="DA6" s="36">
        <f t="shared" si="11"/>
        <v>92.01</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6">
        <f t="shared" si="14"/>
        <v>11.36</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473545</v>
      </c>
      <c r="D7" s="38">
        <v>47</v>
      </c>
      <c r="E7" s="38">
        <v>1</v>
      </c>
      <c r="F7" s="38">
        <v>0</v>
      </c>
      <c r="G7" s="38">
        <v>0</v>
      </c>
      <c r="H7" s="38" t="s">
        <v>96</v>
      </c>
      <c r="I7" s="38" t="s">
        <v>97</v>
      </c>
      <c r="J7" s="38" t="s">
        <v>98</v>
      </c>
      <c r="K7" s="38" t="s">
        <v>99</v>
      </c>
      <c r="L7" s="38" t="s">
        <v>100</v>
      </c>
      <c r="M7" s="38" t="s">
        <v>101</v>
      </c>
      <c r="N7" s="39" t="s">
        <v>102</v>
      </c>
      <c r="O7" s="39" t="s">
        <v>103</v>
      </c>
      <c r="P7" s="39">
        <v>100</v>
      </c>
      <c r="Q7" s="39">
        <v>3837</v>
      </c>
      <c r="R7" s="39">
        <v>915</v>
      </c>
      <c r="S7" s="39">
        <v>16.739999999999998</v>
      </c>
      <c r="T7" s="39">
        <v>54.66</v>
      </c>
      <c r="U7" s="39">
        <v>916</v>
      </c>
      <c r="V7" s="39">
        <v>11.77</v>
      </c>
      <c r="W7" s="39">
        <v>77.819999999999993</v>
      </c>
      <c r="X7" s="39">
        <v>65.67</v>
      </c>
      <c r="Y7" s="39">
        <v>82.52</v>
      </c>
      <c r="Z7" s="39">
        <v>81.78</v>
      </c>
      <c r="AA7" s="39">
        <v>73.319999999999993</v>
      </c>
      <c r="AB7" s="39">
        <v>81.59</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1295.8399999999999</v>
      </c>
      <c r="BF7" s="39">
        <v>1138.24</v>
      </c>
      <c r="BG7" s="39">
        <v>1130.1099999999999</v>
      </c>
      <c r="BH7" s="39">
        <v>1065.71</v>
      </c>
      <c r="BI7" s="39">
        <v>1266.49</v>
      </c>
      <c r="BJ7" s="39">
        <v>1595.62</v>
      </c>
      <c r="BK7" s="39">
        <v>1302.33</v>
      </c>
      <c r="BL7" s="39">
        <v>1274.21</v>
      </c>
      <c r="BM7" s="39">
        <v>1183.92</v>
      </c>
      <c r="BN7" s="39">
        <v>1128.72</v>
      </c>
      <c r="BO7" s="39">
        <v>949.15</v>
      </c>
      <c r="BP7" s="39">
        <v>41.35</v>
      </c>
      <c r="BQ7" s="39">
        <v>32.54</v>
      </c>
      <c r="BR7" s="39">
        <v>34.24</v>
      </c>
      <c r="BS7" s="39">
        <v>36.590000000000003</v>
      </c>
      <c r="BT7" s="39">
        <v>19.260000000000002</v>
      </c>
      <c r="BU7" s="39">
        <v>37.92</v>
      </c>
      <c r="BV7" s="39">
        <v>40.89</v>
      </c>
      <c r="BW7" s="39">
        <v>41.25</v>
      </c>
      <c r="BX7" s="39">
        <v>42.5</v>
      </c>
      <c r="BY7" s="39">
        <v>41.84</v>
      </c>
      <c r="BZ7" s="39">
        <v>55.87</v>
      </c>
      <c r="CA7" s="39">
        <v>641.24</v>
      </c>
      <c r="CB7" s="39">
        <v>805.74</v>
      </c>
      <c r="CC7" s="39">
        <v>754.55</v>
      </c>
      <c r="CD7" s="39">
        <v>744.92</v>
      </c>
      <c r="CE7" s="39">
        <v>1401.4</v>
      </c>
      <c r="CF7" s="39">
        <v>423.18</v>
      </c>
      <c r="CG7" s="39">
        <v>383.2</v>
      </c>
      <c r="CH7" s="39">
        <v>383.25</v>
      </c>
      <c r="CI7" s="39">
        <v>377.72</v>
      </c>
      <c r="CJ7" s="39">
        <v>390.47</v>
      </c>
      <c r="CK7" s="39">
        <v>288.19</v>
      </c>
      <c r="CL7" s="39">
        <v>38.92</v>
      </c>
      <c r="CM7" s="39">
        <v>38.090000000000003</v>
      </c>
      <c r="CN7" s="39">
        <v>38.61</v>
      </c>
      <c r="CO7" s="39">
        <v>38.229999999999997</v>
      </c>
      <c r="CP7" s="39">
        <v>33.21</v>
      </c>
      <c r="CQ7" s="39">
        <v>46.9</v>
      </c>
      <c r="CR7" s="39">
        <v>47.95</v>
      </c>
      <c r="CS7" s="39">
        <v>48.26</v>
      </c>
      <c r="CT7" s="39">
        <v>48.01</v>
      </c>
      <c r="CU7" s="39">
        <v>49.08</v>
      </c>
      <c r="CV7" s="39">
        <v>56.31</v>
      </c>
      <c r="CW7" s="39">
        <v>94.35</v>
      </c>
      <c r="CX7" s="39">
        <v>98.84</v>
      </c>
      <c r="CY7" s="39">
        <v>92.75</v>
      </c>
      <c r="CZ7" s="39">
        <v>95.67</v>
      </c>
      <c r="DA7" s="39">
        <v>92.01</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11.36</v>
      </c>
      <c r="EI7" s="39">
        <v>0.78</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112</v>
      </c>
      <c r="D13" t="s">
        <v>111</v>
      </c>
      <c r="E13" t="s">
        <v>113</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p:lastModifiedBy>
  <dcterms:created xsi:type="dcterms:W3CDTF">2021-12-03T07:05:52Z</dcterms:created>
  <dcterms:modified xsi:type="dcterms:W3CDTF">2022-01-24T05:25:25Z</dcterms:modified>
  <cp:category/>
</cp:coreProperties>
</file>