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oho\Desktop\公営企業に係る経営比較分析表（令和２年度決算）の分析等について（依頼）\業務47（法非適）\下水道事業\"/>
    </mc:Choice>
  </mc:AlternateContent>
  <workbookProtection workbookAlgorithmName="SHA-512" workbookHashValue="Pdim62KaV7UamBrpmpHWzXHrYMUV6+/nWoo9USrtlAJRmHlZebQcyIZaSEdmbrQ0tAXOa23botsGj5cvb+YNVg==" workbookSaltValue="79WE1BvJmLZlg4BNqn/Up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P10" i="4"/>
  <c r="B10" i="4"/>
  <c r="BB8" i="4"/>
  <c r="AT8" i="4"/>
  <c r="AD8" i="4"/>
  <c r="W8" i="4"/>
  <c r="I8" i="4"/>
  <c r="B8" i="4"/>
  <c r="B6" i="4"/>
</calcChain>
</file>

<file path=xl/sharedStrings.xml><?xml version="1.0" encoding="utf-8"?>
<sst xmlns="http://schemas.openxmlformats.org/spreadsheetml/2006/main" count="241" uniqueCount="120">
  <si>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</si>
  <si>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</si>
  <si>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</si>
  <si>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</si>
  <si>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</si>
  <si>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</si>
  <si>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</si>
  <si>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</si>
  <si>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</si>
  <si>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</si>
  <si>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</si>
  <si>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</si>
  <si>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</si>
  <si>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</si>
  <si>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</si>
  <si>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</si>
  <si>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</si>
  <si>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</si>
  <si>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</si>
  <si>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</si>
  <si>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</si>
  <si>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</si>
  <si>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</si>
  <si>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</si>
  <si>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</si>
  <si>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</si>
  <si>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</si>
  <si>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</si>
  <si>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</si>
  <si>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</si>
  <si>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</si>
  <si>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</si>
  <si>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</si>
  <si>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</si>
  <si>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</si>
  <si>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</si>
  <si>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</si>
  <si>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</si>
  <si>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</si>
  <si>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</si>
  <si>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</si>
  <si>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</si>
  <si>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</si>
  <si>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</si>
  <si>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</si>
  <si>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</si>
  <si>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</si>
  <si>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</si>
  <si>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</si>
  <si>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</si>
  <si>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</si>
  <si>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</si>
  <si>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</si>
  <si>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</si>
  <si>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</si>
  <si>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</si>
  <si>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</si>
  <si>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</si>
  <si>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</si>
  <si>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</si>
  <si>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</si>
  <si>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</si>
  <si>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</si>
  <si>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</si>
  <si>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</si>
  <si>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</si>
  <si>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</si>
  <si>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</si>
  <si>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</si>
  <si>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</si>
  <si>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</si>
  <si>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</si>
  <si>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</si>
  <si>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</si>
  <si>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</si>
  <si>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</si>
  <si>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</si>
  <si>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</si>
  <si>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</si>
  <si>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</si>
  <si>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</si>
  <si>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</si>
  <si>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</si>
  <si>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</si>
  <si>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</si>
  <si>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</si>
  <si>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</si>
  <si>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</si>
  <si>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</si>
  <si>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</si>
  <si>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</si>
  <si>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</si>
  <si>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</si>
  <si>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</si>
  <si>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</si>
  <si>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</si>
  <si>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</si>
  <si>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</si>
  <si>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中城村</t>
  </si>
  <si>
    <t>法非適用</t>
  </si>
  <si>
    <t>下水道事業</t>
  </si>
  <si>
    <t>公共下水道</t>
  </si>
  <si>
    <t>Cb2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</si>
  <si>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</si>
  <si>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</si>
  <si>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</si>
  <si>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</si>
  <si>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</si>
  <si>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</si>
  <si>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</si>
  <si>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</si>
  <si>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</si>
  <si>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</si>
  <si>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</si>
  <si>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</si>
  <si>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</si>
  <si>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</si>
  <si>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本村は平成８年度より下水道事業に着手しており、下水道整備を鋭意行っている時期です。現在、経年による老朽化が見られる地区はありませんが、将来的な管渠等の改築の必要性を推測するため、下水道ストックマネジメント計画を策定し、効率的なコストの平準化を実施していく必要があります。</t>
    <phoneticPr fontId="4"/>
  </si>
  <si>
    <t xml:space="preserve">①. 収益的収支比率とは、単年度の収支が100％未満の場合、赤字であることを示しています。
　本村においては、R2年度で46.93％と依然低い数値を示しており赤字の状況にあります。地方債償還金の増加により年々他会計繰入金が増加し、他会計への依存度が高い状況となっていす。そのため下水道使用料からの収益増加に向けて水洗化率向上に努める必要があります。
④. 企業債残高対事業規模比率とは、下水道料金収入に対する企業債残高の割合であり企業債残高の規模を表す指標となっています。
　本村の下水道事業は整備途中であることから企業債残高が高く、類似団体の平均値を上回っていることから下水道整備完了に努める必要があります。
⑤. 経費回収率とは、使用料で回収すべき経費を、どの程度使用料で賄えてるかを表した指標です。
　本村においては、下水道接続率も下水道使用料収入も類似団体平均値よりも低い状況であり、下水道接続率の向上に努めるとともに適正な使用料金の見直し等を検討する必要があります。
⑥. 汚水処理原価とは、有収水量１㎥あたりの汚水処理に要した費用を表した指標です。
　本村は類似団体平均値と同程度となっています。
⑧. 水洗化率とは、下水道処理区域内人口のうち、実際に下水道を使用している人口を表す指標です。
　本村の水洗化率は向上しているものの類似団体平均値と比較して、水洗化率が低いことから啓蒙活動に努める必要があります。 </t>
    <rPh sb="139" eb="142">
      <t>ゲスイドウ</t>
    </rPh>
    <rPh sb="142" eb="145">
      <t>シヨウリョウ</t>
    </rPh>
    <rPh sb="148" eb="150">
      <t>シュウエキ</t>
    </rPh>
    <rPh sb="150" eb="152">
      <t>ゾウカ</t>
    </rPh>
    <rPh sb="153" eb="154">
      <t>ム</t>
    </rPh>
    <rPh sb="156" eb="159">
      <t>スイセンカ</t>
    </rPh>
    <rPh sb="159" eb="160">
      <t>リツ</t>
    </rPh>
    <rPh sb="160" eb="162">
      <t>コウジョウ</t>
    </rPh>
    <rPh sb="163" eb="164">
      <t>ツト</t>
    </rPh>
    <rPh sb="166" eb="168">
      <t>ヒツヨウ</t>
    </rPh>
    <rPh sb="267" eb="269">
      <t>ルイジ</t>
    </rPh>
    <rPh sb="269" eb="271">
      <t>ダンタイ</t>
    </rPh>
    <rPh sb="291" eb="293">
      <t>カンリョウ</t>
    </rPh>
    <rPh sb="354" eb="355">
      <t>ホン</t>
    </rPh>
    <rPh sb="482" eb="483">
      <t>ホン</t>
    </rPh>
    <rPh sb="575" eb="578">
      <t>ヘイキンチ</t>
    </rPh>
    <rPh sb="579" eb="581">
      <t>ヒカク</t>
    </rPh>
    <phoneticPr fontId="4"/>
  </si>
  <si>
    <t>・公共下水道事業は、地方財政法上の公営企業とされており、独立採算性を原則としています。本村においては市街化区域の人口増加に伴い下水道使用料が増加傾向にありますが、未だ汚水処理費の全てを下水道使用料で賄いきれず、一般会計からの繰入金により補填している状況にあります。そのため、水洗化率向上に努めるとともに、社会情勢等を考慮しながら使用料体系の見直しが必要であり、中長期の経営状況の改善に向け、経営戦略の策定をおこなう必要があります。また今後は、中城湾南部流域単位に限らず、沖縄県や近隣市町村との連携、情報共有をおこない経営状況改善に向けた取り組みを推し進め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</si>
</sst>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30-4ED8-939E-09AEFC50DED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c:v>
                </c:pt>
                <c:pt idx="1">
                  <c:v>0.16</c:v>
                </c:pt>
                <c:pt idx="2">
                  <c:v>0.2</c:v>
                </c:pt>
                <c:pt idx="3">
                  <c:v>0.34</c:v>
                </c:pt>
                <c:pt idx="4">
                  <c:v>0.04</c:v>
                </c:pt>
              </c:numCache>
            </c:numRef>
          </c:val>
          <c:smooth val="0"/>
          <c:extLst>
            <c:ext xmlns:c16="http://schemas.microsoft.com/office/drawing/2014/chart" uri="{C3380CC4-5D6E-409C-BE32-E72D297353CC}">
              <c16:uniqueId val="{00000001-9230-4ED8-939E-09AEFC50DED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F6-4352-B3BE-ADA97D93CDD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32.42</c:v>
                </c:pt>
                <c:pt idx="1">
                  <c:v>50.12</c:v>
                </c:pt>
                <c:pt idx="2">
                  <c:v>49.98</c:v>
                </c:pt>
                <c:pt idx="3">
                  <c:v>50.06</c:v>
                </c:pt>
                <c:pt idx="4">
                  <c:v>46.3</c:v>
                </c:pt>
              </c:numCache>
            </c:numRef>
          </c:val>
          <c:smooth val="0"/>
          <c:extLst>
            <c:ext xmlns:c16="http://schemas.microsoft.com/office/drawing/2014/chart" uri="{C3380CC4-5D6E-409C-BE32-E72D297353CC}">
              <c16:uniqueId val="{00000001-23F6-4352-B3BE-ADA97D93CDD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44.97</c:v>
                </c:pt>
                <c:pt idx="1">
                  <c:v>49.08</c:v>
                </c:pt>
                <c:pt idx="2">
                  <c:v>52.36</c:v>
                </c:pt>
                <c:pt idx="3">
                  <c:v>56.62</c:v>
                </c:pt>
                <c:pt idx="4">
                  <c:v>59.88</c:v>
                </c:pt>
              </c:numCache>
            </c:numRef>
          </c:val>
          <c:extLst>
            <c:ext xmlns:c16="http://schemas.microsoft.com/office/drawing/2014/chart" uri="{C3380CC4-5D6E-409C-BE32-E72D297353CC}">
              <c16:uniqueId val="{00000000-4234-4810-A84F-688A3896FB6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60.69</c:v>
                </c:pt>
                <c:pt idx="1">
                  <c:v>86.63</c:v>
                </c:pt>
                <c:pt idx="2">
                  <c:v>87.09</c:v>
                </c:pt>
                <c:pt idx="3">
                  <c:v>85.79</c:v>
                </c:pt>
                <c:pt idx="4">
                  <c:v>85.01</c:v>
                </c:pt>
              </c:numCache>
            </c:numRef>
          </c:val>
          <c:smooth val="0"/>
          <c:extLst>
            <c:ext xmlns:c16="http://schemas.microsoft.com/office/drawing/2014/chart" uri="{C3380CC4-5D6E-409C-BE32-E72D297353CC}">
              <c16:uniqueId val="{00000001-4234-4810-A84F-688A3896FB6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82.63</c:v>
                </c:pt>
                <c:pt idx="1">
                  <c:v>52.37</c:v>
                </c:pt>
                <c:pt idx="2">
                  <c:v>43.83</c:v>
                </c:pt>
                <c:pt idx="3">
                  <c:v>42.87</c:v>
                </c:pt>
                <c:pt idx="4">
                  <c:v>46.93</c:v>
                </c:pt>
              </c:numCache>
            </c:numRef>
          </c:val>
          <c:extLst>
            <c:ext xmlns:c16="http://schemas.microsoft.com/office/drawing/2014/chart" uri="{C3380CC4-5D6E-409C-BE32-E72D297353CC}">
              <c16:uniqueId val="{00000000-30FF-466F-9BEE-6100F0AE402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FF-466F-9BEE-6100F0AE402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56-4124-9BBF-4F816C0C26D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56-4124-9BBF-4F816C0C26D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EB-44C3-A476-368533CF4BD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EB-44C3-A476-368533CF4BD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35-41B0-BFB5-2E9ACA51294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35-41B0-BFB5-2E9ACA51294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49-4FA7-990F-22A9BACF846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49-4FA7-990F-22A9BACF846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formatCode="#,##0.00;&quot;△&quot;#,##0.00;&quot;-&quot;">
                  <c:v>4606.92</c:v>
                </c:pt>
                <c:pt idx="3" formatCode="#,##0.00;&quot;△&quot;#,##0.00;&quot;-&quot;">
                  <c:v>3892.31</c:v>
                </c:pt>
                <c:pt idx="4" formatCode="#,##0.00;&quot;△&quot;#,##0.00;&quot;-&quot;">
                  <c:v>3373.62</c:v>
                </c:pt>
              </c:numCache>
            </c:numRef>
          </c:val>
          <c:extLst>
            <c:ext xmlns:c16="http://schemas.microsoft.com/office/drawing/2014/chart" uri="{C3380CC4-5D6E-409C-BE32-E72D297353CC}">
              <c16:uniqueId val="{00000000-A90F-49A2-A0E5-386345C63C8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1622.57</c:v>
                </c:pt>
                <c:pt idx="1">
                  <c:v>855.79</c:v>
                </c:pt>
                <c:pt idx="2">
                  <c:v>948.07</c:v>
                </c:pt>
                <c:pt idx="3">
                  <c:v>1105.9100000000001</c:v>
                </c:pt>
                <c:pt idx="4">
                  <c:v>1303.55</c:v>
                </c:pt>
              </c:numCache>
            </c:numRef>
          </c:val>
          <c:smooth val="0"/>
          <c:extLst>
            <c:ext xmlns:c16="http://schemas.microsoft.com/office/drawing/2014/chart" uri="{C3380CC4-5D6E-409C-BE32-E72D297353CC}">
              <c16:uniqueId val="{00000001-A90F-49A2-A0E5-386345C63C8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50.47</c:v>
                </c:pt>
                <c:pt idx="1">
                  <c:v>25.37</c:v>
                </c:pt>
                <c:pt idx="2">
                  <c:v>50.85</c:v>
                </c:pt>
                <c:pt idx="3">
                  <c:v>51.2</c:v>
                </c:pt>
                <c:pt idx="4">
                  <c:v>50.42</c:v>
                </c:pt>
              </c:numCache>
            </c:numRef>
          </c:val>
          <c:extLst>
            <c:ext xmlns:c16="http://schemas.microsoft.com/office/drawing/2014/chart" uri="{C3380CC4-5D6E-409C-BE32-E72D297353CC}">
              <c16:uniqueId val="{00000000-28C6-4681-92DA-56517854F16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58.32</c:v>
                </c:pt>
                <c:pt idx="1">
                  <c:v>82.82</c:v>
                </c:pt>
                <c:pt idx="2">
                  <c:v>83.31</c:v>
                </c:pt>
                <c:pt idx="3">
                  <c:v>76.319999999999993</c:v>
                </c:pt>
                <c:pt idx="4">
                  <c:v>78.510000000000005</c:v>
                </c:pt>
              </c:numCache>
            </c:numRef>
          </c:val>
          <c:smooth val="0"/>
          <c:extLst>
            <c:ext xmlns:c16="http://schemas.microsoft.com/office/drawing/2014/chart" uri="{C3380CC4-5D6E-409C-BE32-E72D297353CC}">
              <c16:uniqueId val="{00000001-28C6-4681-92DA-56517854F16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150.01</c:v>
                </c:pt>
                <c:pt idx="1">
                  <c:v>298.20999999999998</c:v>
                </c:pt>
                <c:pt idx="2">
                  <c:v>150</c:v>
                </c:pt>
                <c:pt idx="3">
                  <c:v>150</c:v>
                </c:pt>
                <c:pt idx="4">
                  <c:v>150</c:v>
                </c:pt>
              </c:numCache>
            </c:numRef>
          </c:val>
          <c:extLst>
            <c:ext xmlns:c16="http://schemas.microsoft.com/office/drawing/2014/chart" uri="{C3380CC4-5D6E-409C-BE32-E72D297353CC}">
              <c16:uniqueId val="{00000000-7835-4FD0-A0D4-106B3D5E359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227.65</c:v>
                </c:pt>
                <c:pt idx="1">
                  <c:v>165.76</c:v>
                </c:pt>
                <c:pt idx="2">
                  <c:v>160.62</c:v>
                </c:pt>
                <c:pt idx="3">
                  <c:v>171.08</c:v>
                </c:pt>
                <c:pt idx="4">
                  <c:v>160.44999999999999</c:v>
                </c:pt>
              </c:numCache>
            </c:numRef>
          </c:val>
          <c:smooth val="0"/>
          <c:extLst>
            <c:ext xmlns:c16="http://schemas.microsoft.com/office/drawing/2014/chart" uri="{C3380CC4-5D6E-409C-BE32-E72D297353CC}">
              <c16:uniqueId val="{00000001-7835-4FD0-A0D4-106B3D5E359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沖縄県　中城村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Cb2</v>
      </c>
      <c r="X8" s="72"/>
      <c r="Y8" s="72"/>
      <c r="Z8" s="72"/>
      <c r="AA8" s="72"/>
      <c r="AB8" s="72"/>
      <c r="AC8" s="72"/>
      <c r="AD8" s="73" t="str">
        <f>データ!$M$6</f>
        <v>非設置</v>
      </c>
      <c r="AE8" s="73"/>
      <c r="AF8" s="73"/>
      <c r="AG8" s="73"/>
      <c r="AH8" s="73"/>
      <c r="AI8" s="73"/>
      <c r="AJ8" s="73"/>
      <c r="AK8" s="3"/>
      <c r="AL8" s="69">
        <f>データ!S6</f>
        <v>22046</v>
      </c>
      <c r="AM8" s="69"/>
      <c r="AN8" s="69"/>
      <c r="AO8" s="69"/>
      <c r="AP8" s="69"/>
      <c r="AQ8" s="69"/>
      <c r="AR8" s="69"/>
      <c r="AS8" s="69"/>
      <c r="AT8" s="68">
        <f>データ!T6</f>
        <v>15.53</v>
      </c>
      <c r="AU8" s="68"/>
      <c r="AV8" s="68"/>
      <c r="AW8" s="68"/>
      <c r="AX8" s="68"/>
      <c r="AY8" s="68"/>
      <c r="AZ8" s="68"/>
      <c r="BA8" s="68"/>
      <c r="BB8" s="68">
        <f>データ!U6</f>
        <v>1419.58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59.36</v>
      </c>
      <c r="Q10" s="68"/>
      <c r="R10" s="68"/>
      <c r="S10" s="68"/>
      <c r="T10" s="68"/>
      <c r="U10" s="68"/>
      <c r="V10" s="68"/>
      <c r="W10" s="68">
        <f>データ!Q6</f>
        <v>100</v>
      </c>
      <c r="X10" s="68"/>
      <c r="Y10" s="68"/>
      <c r="Z10" s="68"/>
      <c r="AA10" s="68"/>
      <c r="AB10" s="68"/>
      <c r="AC10" s="68"/>
      <c r="AD10" s="69">
        <f>データ!R6</f>
        <v>1220</v>
      </c>
      <c r="AE10" s="69"/>
      <c r="AF10" s="69"/>
      <c r="AG10" s="69"/>
      <c r="AH10" s="69"/>
      <c r="AI10" s="69"/>
      <c r="AJ10" s="69"/>
      <c r="AK10" s="2"/>
      <c r="AL10" s="69">
        <f>データ!V6</f>
        <v>13027</v>
      </c>
      <c r="AM10" s="69"/>
      <c r="AN10" s="69"/>
      <c r="AO10" s="69"/>
      <c r="AP10" s="69"/>
      <c r="AQ10" s="69"/>
      <c r="AR10" s="69"/>
      <c r="AS10" s="69"/>
      <c r="AT10" s="68">
        <f>データ!W6</f>
        <v>1.98</v>
      </c>
      <c r="AU10" s="68"/>
      <c r="AV10" s="68"/>
      <c r="AW10" s="68"/>
      <c r="AX10" s="68"/>
      <c r="AY10" s="68"/>
      <c r="AZ10" s="68"/>
      <c r="BA10" s="68"/>
      <c r="BB10" s="68">
        <f>データ!X6</f>
        <v>6579.29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【705.21】</v>
      </c>
      <c r="I86" s="26" t="str">
        <f>データ!CA6</f>
        <v>【98.96】</v>
      </c>
      <c r="J86" s="26" t="str">
        <f>データ!CL6</f>
        <v>【134.52】</v>
      </c>
      <c r="K86" s="26" t="str">
        <f>データ!CW6</f>
        <v>【59.57】</v>
      </c>
      <c r="L86" s="26" t="str">
        <f>データ!DH6</f>
        <v>【95.57】</v>
      </c>
      <c r="M86" s="26" t="s">
        <v>43</v>
      </c>
      <c r="N86" s="26" t="s">
        <v>44</v>
      </c>
      <c r="O86" s="26" t="str">
        <f>データ!EO6</f>
        <v>【0.30】</v>
      </c>
    </row>
  </sheetData>
  <sheetProtection algorithmName="SHA-512" hashValue="ip+GLmFZt6eyHnj/1ugNi0NBTueXxwQcRYYle697+KApVMWEKy4r2Rhl3iYbSMxGYKLng3DcmhH2J65rgBFWMQ==" saltValue="KHMbevMaIboJoT05FvNi1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473286</v>
      </c>
      <c r="D6" s="33">
        <f t="shared" si="3"/>
        <v>47</v>
      </c>
      <c r="E6" s="33">
        <f t="shared" si="3"/>
        <v>17</v>
      </c>
      <c r="F6" s="33">
        <f t="shared" si="3"/>
        <v>1</v>
      </c>
      <c r="G6" s="33">
        <f t="shared" si="3"/>
        <v>0</v>
      </c>
      <c r="H6" s="33" t="str">
        <f t="shared" si="3"/>
        <v>沖縄県　中城村</v>
      </c>
      <c r="I6" s="33" t="str">
        <f t="shared" si="3"/>
        <v>法非適用</v>
      </c>
      <c r="J6" s="33" t="str">
        <f t="shared" si="3"/>
        <v>下水道事業</v>
      </c>
      <c r="K6" s="33" t="str">
        <f t="shared" si="3"/>
        <v>公共下水道</v>
      </c>
      <c r="L6" s="33" t="str">
        <f t="shared" si="3"/>
        <v>Cb2</v>
      </c>
      <c r="M6" s="33" t="str">
        <f t="shared" si="3"/>
        <v>非設置</v>
      </c>
      <c r="N6" s="34" t="str">
        <f t="shared" si="3"/>
        <v>-</v>
      </c>
      <c r="O6" s="34" t="str">
        <f t="shared" si="3"/>
        <v>該当数値なし</v>
      </c>
      <c r="P6" s="34">
        <f t="shared" si="3"/>
        <v>59.36</v>
      </c>
      <c r="Q6" s="34">
        <f t="shared" si="3"/>
        <v>100</v>
      </c>
      <c r="R6" s="34">
        <f t="shared" si="3"/>
        <v>1220</v>
      </c>
      <c r="S6" s="34">
        <f t="shared" si="3"/>
        <v>22046</v>
      </c>
      <c r="T6" s="34">
        <f t="shared" si="3"/>
        <v>15.53</v>
      </c>
      <c r="U6" s="34">
        <f t="shared" si="3"/>
        <v>1419.58</v>
      </c>
      <c r="V6" s="34">
        <f t="shared" si="3"/>
        <v>13027</v>
      </c>
      <c r="W6" s="34">
        <f t="shared" si="3"/>
        <v>1.98</v>
      </c>
      <c r="X6" s="34">
        <f t="shared" si="3"/>
        <v>6579.29</v>
      </c>
      <c r="Y6" s="35">
        <f>IF(Y7="",NA(),Y7)</f>
        <v>82.63</v>
      </c>
      <c r="Z6" s="35">
        <f t="shared" ref="Z6:AH6" si="4">IF(Z7="",NA(),Z7)</f>
        <v>52.37</v>
      </c>
      <c r="AA6" s="35">
        <f t="shared" si="4"/>
        <v>43.83</v>
      </c>
      <c r="AB6" s="35">
        <f t="shared" si="4"/>
        <v>42.87</v>
      </c>
      <c r="AC6" s="35">
        <f t="shared" si="4"/>
        <v>46.93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4606.92</v>
      </c>
      <c r="BI6" s="35">
        <f t="shared" si="7"/>
        <v>3892.31</v>
      </c>
      <c r="BJ6" s="35">
        <f t="shared" si="7"/>
        <v>3373.62</v>
      </c>
      <c r="BK6" s="35">
        <f t="shared" si="7"/>
        <v>1622.57</v>
      </c>
      <c r="BL6" s="35">
        <f t="shared" si="7"/>
        <v>855.79</v>
      </c>
      <c r="BM6" s="35">
        <f t="shared" si="7"/>
        <v>948.07</v>
      </c>
      <c r="BN6" s="35">
        <f t="shared" si="7"/>
        <v>1105.9100000000001</v>
      </c>
      <c r="BO6" s="35">
        <f t="shared" si="7"/>
        <v>1303.55</v>
      </c>
      <c r="BP6" s="34" t="str">
        <f>IF(BP7="","",IF(BP7="-","【-】","【"&amp;SUBSTITUTE(TEXT(BP7,"#,##0.00"),"-","△")&amp;"】"))</f>
        <v>【705.21】</v>
      </c>
      <c r="BQ6" s="35">
        <f>IF(BQ7="",NA(),BQ7)</f>
        <v>50.47</v>
      </c>
      <c r="BR6" s="35">
        <f t="shared" ref="BR6:BZ6" si="8">IF(BR7="",NA(),BR7)</f>
        <v>25.37</v>
      </c>
      <c r="BS6" s="35">
        <f t="shared" si="8"/>
        <v>50.85</v>
      </c>
      <c r="BT6" s="35">
        <f t="shared" si="8"/>
        <v>51.2</v>
      </c>
      <c r="BU6" s="35">
        <f t="shared" si="8"/>
        <v>50.42</v>
      </c>
      <c r="BV6" s="35">
        <f t="shared" si="8"/>
        <v>58.32</v>
      </c>
      <c r="BW6" s="35">
        <f t="shared" si="8"/>
        <v>82.82</v>
      </c>
      <c r="BX6" s="35">
        <f t="shared" si="8"/>
        <v>83.31</v>
      </c>
      <c r="BY6" s="35">
        <f t="shared" si="8"/>
        <v>76.319999999999993</v>
      </c>
      <c r="BZ6" s="35">
        <f t="shared" si="8"/>
        <v>78.510000000000005</v>
      </c>
      <c r="CA6" s="34" t="str">
        <f>IF(CA7="","",IF(CA7="-","【-】","【"&amp;SUBSTITUTE(TEXT(CA7,"#,##0.00"),"-","△")&amp;"】"))</f>
        <v>【98.96】</v>
      </c>
      <c r="CB6" s="35">
        <f>IF(CB7="",NA(),CB7)</f>
        <v>150.01</v>
      </c>
      <c r="CC6" s="35">
        <f t="shared" ref="CC6:CK6" si="9">IF(CC7="",NA(),CC7)</f>
        <v>298.20999999999998</v>
      </c>
      <c r="CD6" s="35">
        <f t="shared" si="9"/>
        <v>150</v>
      </c>
      <c r="CE6" s="35">
        <f t="shared" si="9"/>
        <v>150</v>
      </c>
      <c r="CF6" s="35">
        <f t="shared" si="9"/>
        <v>150</v>
      </c>
      <c r="CG6" s="35">
        <f t="shared" si="9"/>
        <v>227.65</v>
      </c>
      <c r="CH6" s="35">
        <f t="shared" si="9"/>
        <v>165.76</v>
      </c>
      <c r="CI6" s="35">
        <f t="shared" si="9"/>
        <v>160.62</v>
      </c>
      <c r="CJ6" s="35">
        <f t="shared" si="9"/>
        <v>171.08</v>
      </c>
      <c r="CK6" s="35">
        <f t="shared" si="9"/>
        <v>160.44999999999999</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32.42</v>
      </c>
      <c r="CS6" s="35">
        <f t="shared" si="10"/>
        <v>50.12</v>
      </c>
      <c r="CT6" s="35">
        <f t="shared" si="10"/>
        <v>49.98</v>
      </c>
      <c r="CU6" s="35">
        <f t="shared" si="10"/>
        <v>50.06</v>
      </c>
      <c r="CV6" s="35">
        <f t="shared" si="10"/>
        <v>46.3</v>
      </c>
      <c r="CW6" s="34" t="str">
        <f>IF(CW7="","",IF(CW7="-","【-】","【"&amp;SUBSTITUTE(TEXT(CW7,"#,##0.00"),"-","△")&amp;"】"))</f>
        <v>【59.57】</v>
      </c>
      <c r="CX6" s="35">
        <f>IF(CX7="",NA(),CX7)</f>
        <v>44.97</v>
      </c>
      <c r="CY6" s="35">
        <f t="shared" ref="CY6:DG6" si="11">IF(CY7="",NA(),CY7)</f>
        <v>49.08</v>
      </c>
      <c r="CZ6" s="35">
        <f t="shared" si="11"/>
        <v>52.36</v>
      </c>
      <c r="DA6" s="35">
        <f t="shared" si="11"/>
        <v>56.62</v>
      </c>
      <c r="DB6" s="35">
        <f t="shared" si="11"/>
        <v>59.88</v>
      </c>
      <c r="DC6" s="35">
        <f t="shared" si="11"/>
        <v>60.69</v>
      </c>
      <c r="DD6" s="35">
        <f t="shared" si="11"/>
        <v>86.63</v>
      </c>
      <c r="DE6" s="35">
        <f t="shared" si="11"/>
        <v>87.09</v>
      </c>
      <c r="DF6" s="35">
        <f t="shared" si="11"/>
        <v>85.79</v>
      </c>
      <c r="DG6" s="35">
        <f t="shared" si="11"/>
        <v>85.01</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v>
      </c>
      <c r="EK6" s="35">
        <f t="shared" si="14"/>
        <v>0.16</v>
      </c>
      <c r="EL6" s="35">
        <f t="shared" si="14"/>
        <v>0.2</v>
      </c>
      <c r="EM6" s="35">
        <f t="shared" si="14"/>
        <v>0.34</v>
      </c>
      <c r="EN6" s="35">
        <f t="shared" si="14"/>
        <v>0.04</v>
      </c>
      <c r="EO6" s="34" t="str">
        <f>IF(EO7="","",IF(EO7="-","【-】","【"&amp;SUBSTITUTE(TEXT(EO7,"#,##0.00"),"-","△")&amp;"】"))</f>
        <v>【0.30】</v>
      </c>
    </row>
    <row r="7" spans="1:145" s="36" customFormat="1" x14ac:dyDescent="0.15">
      <c r="A7" s="28"/>
      <c r="B7" s="37">
        <v>2020</v>
      </c>
      <c r="C7" s="37">
        <v>473286</v>
      </c>
      <c r="D7" s="37">
        <v>47</v>
      </c>
      <c r="E7" s="37">
        <v>17</v>
      </c>
      <c r="F7" s="37">
        <v>1</v>
      </c>
      <c r="G7" s="37">
        <v>0</v>
      </c>
      <c r="H7" s="37" t="s">
        <v>98</v>
      </c>
      <c r="I7" s="37" t="s">
        <v>99</v>
      </c>
      <c r="J7" s="37" t="s">
        <v>100</v>
      </c>
      <c r="K7" s="37" t="s">
        <v>101</v>
      </c>
      <c r="L7" s="37" t="s">
        <v>102</v>
      </c>
      <c r="M7" s="37" t="s">
        <v>103</v>
      </c>
      <c r="N7" s="38" t="s">
        <v>104</v>
      </c>
      <c r="O7" s="38" t="s">
        <v>105</v>
      </c>
      <c r="P7" s="38">
        <v>59.36</v>
      </c>
      <c r="Q7" s="38">
        <v>100</v>
      </c>
      <c r="R7" s="38">
        <v>1220</v>
      </c>
      <c r="S7" s="38">
        <v>22046</v>
      </c>
      <c r="T7" s="38">
        <v>15.53</v>
      </c>
      <c r="U7" s="38">
        <v>1419.58</v>
      </c>
      <c r="V7" s="38">
        <v>13027</v>
      </c>
      <c r="W7" s="38">
        <v>1.98</v>
      </c>
      <c r="X7" s="38">
        <v>6579.29</v>
      </c>
      <c r="Y7" s="38">
        <v>82.63</v>
      </c>
      <c r="Z7" s="38">
        <v>52.37</v>
      </c>
      <c r="AA7" s="38">
        <v>43.83</v>
      </c>
      <c r="AB7" s="38">
        <v>42.87</v>
      </c>
      <c r="AC7" s="38">
        <v>46.93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4606.92</v>
      </c>
      <c r="BI7" s="38">
        <v>3892.31</v>
      </c>
      <c r="BJ7" s="38">
        <v>3373.62</v>
      </c>
      <c r="BK7" s="38">
        <v>1622.57</v>
      </c>
      <c r="BL7" s="38">
        <v>855.79</v>
      </c>
      <c r="BM7" s="38">
        <v>948.07</v>
      </c>
      <c r="BN7" s="38">
        <v>1105.9100000000001</v>
      </c>
      <c r="BO7" s="38">
        <v>1303.55</v>
      </c>
      <c r="BP7" s="38">
        <v>705.21</v>
      </c>
      <c r="BQ7" s="38">
        <v>50.47</v>
      </c>
      <c r="BR7" s="38">
        <v>25.37</v>
      </c>
      <c r="BS7" s="38">
        <v>50.85</v>
      </c>
      <c r="BT7" s="38">
        <v>51.2</v>
      </c>
      <c r="BU7" s="38">
        <v>50.42</v>
      </c>
      <c r="BV7" s="38">
        <v>58.32</v>
      </c>
      <c r="BW7" s="38">
        <v>82.82</v>
      </c>
      <c r="BX7" s="38">
        <v>83.31</v>
      </c>
      <c r="BY7" s="38">
        <v>76.319999999999993</v>
      </c>
      <c r="BZ7" s="38">
        <v>78.510000000000005</v>
      </c>
      <c r="CA7" s="38">
        <v>98.96</v>
      </c>
      <c r="CB7" s="38">
        <v>150.01</v>
      </c>
      <c r="CC7" s="38">
        <v>298.20999999999998</v>
      </c>
      <c r="CD7" s="38">
        <v>150</v>
      </c>
      <c r="CE7" s="38">
        <v>150</v>
      </c>
      <c r="CF7" s="38">
        <v>150</v>
      </c>
      <c r="CG7" s="38">
        <v>227.65</v>
      </c>
      <c r="CH7" s="38">
        <v>165.76</v>
      </c>
      <c r="CI7" s="38">
        <v>160.62</v>
      </c>
      <c r="CJ7" s="38">
        <v>171.08</v>
      </c>
      <c r="CK7" s="38">
        <v>160.44999999999999</v>
      </c>
      <c r="CL7" s="38">
        <v>134.52000000000001</v>
      </c>
      <c r="CM7" s="38" t="s">
        <v>104</v>
      </c>
      <c r="CN7" s="38" t="s">
        <v>104</v>
      </c>
      <c r="CO7" s="38" t="s">
        <v>104</v>
      </c>
      <c r="CP7" s="38" t="s">
        <v>104</v>
      </c>
      <c r="CQ7" s="38" t="s">
        <v>104</v>
      </c>
      <c r="CR7" s="38">
        <v>32.42</v>
      </c>
      <c r="CS7" s="38">
        <v>50.12</v>
      </c>
      <c r="CT7" s="38">
        <v>49.98</v>
      </c>
      <c r="CU7" s="38">
        <v>50.06</v>
      </c>
      <c r="CV7" s="38">
        <v>46.3</v>
      </c>
      <c r="CW7" s="38">
        <v>59.57</v>
      </c>
      <c r="CX7" s="38">
        <v>44.97</v>
      </c>
      <c r="CY7" s="38">
        <v>49.08</v>
      </c>
      <c r="CZ7" s="38">
        <v>52.36</v>
      </c>
      <c r="DA7" s="38">
        <v>56.62</v>
      </c>
      <c r="DB7" s="38">
        <v>59.88</v>
      </c>
      <c r="DC7" s="38">
        <v>60.69</v>
      </c>
      <c r="DD7" s="38">
        <v>86.63</v>
      </c>
      <c r="DE7" s="38">
        <v>87.09</v>
      </c>
      <c r="DF7" s="38">
        <v>85.79</v>
      </c>
      <c r="DG7" s="38">
        <v>85.01</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v>
      </c>
      <c r="EK7" s="38">
        <v>0.16</v>
      </c>
      <c r="EL7" s="38">
        <v>0.2</v>
      </c>
      <c r="EM7" s="38">
        <v>0.34</v>
      </c>
      <c r="EN7" s="38">
        <v>0.04</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joho</cp:lastModifiedBy>
  <cp:lastPrinted>2022-01-12T04:56:20Z</cp:lastPrinted>
  <dcterms:created xsi:type="dcterms:W3CDTF">2021-12-03T07:47:29Z</dcterms:created>
  <dcterms:modified xsi:type="dcterms:W3CDTF">2022-01-12T04:56:31Z</dcterms:modified>
  <cp:category/>
</cp:coreProperties>
</file>