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WXL4B1\市町村課_NewTera\06財政班\07公営企業グループ\01　総務省等照会（会計制度改正関連以外）\R3\38_【1.28〆】公営企業に係る経営分析表（令和2年度決算）の分析等について\04_市町村→県\22　嘉手納町○\"/>
    </mc:Choice>
  </mc:AlternateContent>
  <workbookProtection workbookAlgorithmName="SHA-512" workbookHashValue="37hLiZVXUp3DPbdf5R/YSKT+2B3eQO2yVQQ8ekzKZeRb9VS2cs2gnBhf3at3k94ZStF5dgGQGeHBJY5FdwUDdA==" workbookSaltValue="n5ID/nSSUvoiifbPFLnUb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T10" i="4"/>
  <c r="AL10" i="4"/>
  <c r="AD10" i="4"/>
  <c r="W10" i="4"/>
  <c r="I10" i="4"/>
  <c r="B10" i="4"/>
  <c r="BB8" i="4"/>
  <c r="AL8" i="4"/>
  <c r="P8" i="4"/>
  <c r="I8" i="4"/>
</calcChain>
</file>

<file path=xl/sharedStrings.xml><?xml version="1.0" encoding="utf-8"?>
<sst xmlns="http://schemas.openxmlformats.org/spreadsheetml/2006/main" count="241" uniqueCount="118">
  <si>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</si>
  <si>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</si>
  <si>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</si>
  <si>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</si>
  <si>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</si>
  <si>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</si>
  <si>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</si>
  <si>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</si>
  <si>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</si>
  <si>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</si>
  <si>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</si>
  <si>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</si>
  <si>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</si>
  <si>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</si>
  <si>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</si>
  <si>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</si>
  <si>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</si>
  <si>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</si>
  <si>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</si>
  <si>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</si>
  <si>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</si>
  <si>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</si>
  <si>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</si>
  <si>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</si>
  <si>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</si>
  <si>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</si>
  <si>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</si>
  <si>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</si>
  <si>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</si>
  <si>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</si>
  <si>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</si>
  <si>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</si>
  <si>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</si>
  <si>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</si>
  <si>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</si>
  <si>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</si>
  <si>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</si>
  <si>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</si>
  <si>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</si>
  <si>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</si>
  <si>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</si>
  <si>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</si>
  <si>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</si>
  <si>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</si>
  <si>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</si>
  <si>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</si>
  <si>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</si>
  <si>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</si>
  <si>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</si>
  <si>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</si>
  <si>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</si>
  <si>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</si>
  <si>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</si>
  <si>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</si>
  <si>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</si>
  <si>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</si>
  <si>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</si>
  <si>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</si>
  <si>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</si>
  <si>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</si>
  <si>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</si>
  <si>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</si>
  <si>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</si>
  <si>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</si>
  <si>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</si>
  <si>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</si>
  <si>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</si>
  <si>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</si>
  <si>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</si>
  <si>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</si>
  <si>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</si>
  <si>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</si>
  <si>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</si>
  <si>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</si>
  <si>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</si>
  <si>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</si>
  <si>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</si>
  <si>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</si>
  <si>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</si>
  <si>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</si>
  <si>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</si>
  <si>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</si>
  <si>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</si>
  <si>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</si>
  <si>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</si>
  <si>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</si>
  <si>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</si>
  <si>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</si>
  <si>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</si>
  <si>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</si>
  <si>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</si>
  <si>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</si>
  <si>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</si>
  <si>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</si>
  <si>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</si>
  <si>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</si>
  <si>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</si>
  <si>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嘉手納町</t>
  </si>
  <si>
    <t>法非適用</t>
  </si>
  <si>
    <t>下水道事業</t>
  </si>
  <si>
    <t>公共下水道</t>
  </si>
  <si>
    <t>Cd1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</si>
  <si>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</si>
  <si>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</si>
  <si>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</si>
  <si>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</si>
  <si>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</si>
  <si>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</si>
  <si>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</si>
  <si>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</si>
  <si>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</si>
  <si>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</si>
  <si>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</si>
  <si>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</si>
  <si>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</si>
  <si>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全体的に本町の下水道事業は、類似団体の平均値よりも数値が良好である。しかし、前年度100%を超えた収益的収支比率と経費回収率が減少し再び100%未満となり減少していることや、老朽化管路の更新も今後見込まれることから、引き続き経費の削減や、料金改定を含めた取り組みを行う必要がある。</t>
    <rPh sb="29" eb="31">
      <t>リョウコウ</t>
    </rPh>
    <rPh sb="39" eb="42">
      <t>ゼンネンド</t>
    </rPh>
    <rPh sb="47" eb="48">
      <t>コ</t>
    </rPh>
    <rPh sb="58" eb="60">
      <t>ケイヒ</t>
    </rPh>
    <rPh sb="60" eb="62">
      <t>カイシュウ</t>
    </rPh>
    <rPh sb="62" eb="63">
      <t>リツ</t>
    </rPh>
    <rPh sb="67" eb="68">
      <t>フタタ</t>
    </rPh>
    <rPh sb="73" eb="75">
      <t>ミマン</t>
    </rPh>
    <rPh sb="78" eb="80">
      <t>ゲンショウ</t>
    </rPh>
    <rPh sb="128" eb="129">
      <t>ト</t>
    </rPh>
    <rPh sb="130" eb="131">
      <t>ク</t>
    </rPh>
    <rPh sb="133" eb="134">
      <t>オコナ</t>
    </rPh>
    <phoneticPr fontId="4"/>
  </si>
  <si>
    <r>
      <rPr>
        <sz val="11"/>
        <rFont val="ＭＳ ゴシック"/>
        <family val="3"/>
        <charset val="128"/>
      </rPr>
      <t>・収益的収支比率は、前年度100％を超えたが今年度再び約91％と100%未満となった。米軍基地からの下水道使用料減少に伴い、収益的収支比率も減少した。引き続き、米軍基地からの下水道使用料に頼らない経営に取り組み、経営改善を図っていく必要がある。
・企業債残高対事業規模比率は、類似団体平均を下回っており、今後とも緊急度等を的確に把握した事業の選択により、起債に大きく頼ることのない財政運営に努める。</t>
    </r>
    <r>
      <rPr>
        <sz val="11"/>
        <color rgb="FFFF0000"/>
        <rFont val="ＭＳ ゴシック"/>
        <family val="3"/>
        <charset val="128"/>
      </rPr>
      <t xml:space="preserve">
</t>
    </r>
    <r>
      <rPr>
        <sz val="11"/>
        <rFont val="ＭＳ ゴシック"/>
        <family val="3"/>
        <charset val="128"/>
      </rPr>
      <t>・経費回収率も収益的収支比率同様に前年度100％を超えたが今年度再び約94％と100%未満となった。米軍基地からの下水道使用料減少・決算時未納発生に伴い、経費回収率も減少した。引き続き改善に向け維持管理費の抑制や下水道使用料の見直しに向けて取組んでいく必要がある。</t>
    </r>
    <r>
      <rPr>
        <sz val="11"/>
        <color rgb="FFFF0000"/>
        <rFont val="ＭＳ ゴシック"/>
        <family val="3"/>
        <charset val="128"/>
      </rPr>
      <t xml:space="preserve">
</t>
    </r>
    <r>
      <rPr>
        <sz val="11"/>
        <rFont val="ＭＳ ゴシック"/>
        <family val="3"/>
        <charset val="128"/>
      </rPr>
      <t>・汚水処理原価について、類似団体平均を下回っており効率的な汚水処理が実施されているものと判断するが、増加傾向にあるため今後も維持管理費の削減に努めていく。</t>
    </r>
    <r>
      <rPr>
        <sz val="11"/>
        <color rgb="FFFF0000"/>
        <rFont val="ＭＳ ゴシック"/>
        <family val="3"/>
        <charset val="128"/>
      </rPr>
      <t xml:space="preserve">
</t>
    </r>
    <r>
      <rPr>
        <sz val="11"/>
        <rFont val="ＭＳ ゴシック"/>
        <family val="3"/>
        <charset val="128"/>
      </rPr>
      <t>・水洗化率については、今後も戸別訪問等による普及活動を行い引続き水洗化率の向上に努める。</t>
    </r>
    <rPh sb="10" eb="13">
      <t>ゼンネンド</t>
    </rPh>
    <rPh sb="18" eb="19">
      <t>コ</t>
    </rPh>
    <rPh sb="22" eb="25">
      <t>コンネンド</t>
    </rPh>
    <rPh sb="25" eb="26">
      <t>フタタ</t>
    </rPh>
    <rPh sb="27" eb="28">
      <t>ヤク</t>
    </rPh>
    <rPh sb="36" eb="38">
      <t>ミマン</t>
    </rPh>
    <rPh sb="62" eb="64">
      <t>シュウエキ</t>
    </rPh>
    <rPh sb="64" eb="65">
      <t>テキ</t>
    </rPh>
    <rPh sb="65" eb="67">
      <t>シュウシ</t>
    </rPh>
    <rPh sb="67" eb="69">
      <t>ヒリツ</t>
    </rPh>
    <rPh sb="70" eb="72">
      <t>ゲンショウ</t>
    </rPh>
    <rPh sb="98" eb="100">
      <t>ケイエイ</t>
    </rPh>
    <rPh sb="101" eb="102">
      <t>ト</t>
    </rPh>
    <rPh sb="103" eb="104">
      <t>ク</t>
    </rPh>
    <rPh sb="266" eb="268">
      <t>ケッサン</t>
    </rPh>
    <rPh sb="268" eb="269">
      <t>ジ</t>
    </rPh>
    <rPh sb="269" eb="271">
      <t>ミノウ</t>
    </rPh>
    <rPh sb="271" eb="273">
      <t>ハッセイ</t>
    </rPh>
    <rPh sb="277" eb="279">
      <t>ケイヒ</t>
    </rPh>
    <rPh sb="279" eb="281">
      <t>カイシュウ</t>
    </rPh>
    <rPh sb="288" eb="289">
      <t>ヒ</t>
    </rPh>
    <rPh sb="290" eb="291">
      <t>ツヅ</t>
    </rPh>
    <phoneticPr fontId="4"/>
  </si>
  <si>
    <t>・本町においては、下水道の整備はほぼ完了しており、現在は、経年劣化等により老朽化してくる管路の改修を行っている。老朽化管路の増大が見込まれることから、今後も国庫補助金等を活用し計画的な改築を行い、適正な維持管理に取組む。</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</si>
</sst>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6"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1.17</c:v>
                </c:pt>
                <c:pt idx="1">
                  <c:v>1.74</c:v>
                </c:pt>
                <c:pt idx="2">
                  <c:v>1.32</c:v>
                </c:pt>
                <c:pt idx="3">
                  <c:v>0.64</c:v>
                </c:pt>
                <c:pt idx="4">
                  <c:v>0.49</c:v>
                </c:pt>
              </c:numCache>
            </c:numRef>
          </c:val>
          <c:extLst>
            <c:ext xmlns:c16="http://schemas.microsoft.com/office/drawing/2014/chart" uri="{C3380CC4-5D6E-409C-BE32-E72D297353CC}">
              <c16:uniqueId val="{00000000-301E-4FCB-BEE0-C8D4C7270A0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0.15</c:v>
                </c:pt>
                <c:pt idx="2">
                  <c:v>0.16</c:v>
                </c:pt>
                <c:pt idx="3">
                  <c:v>0.1</c:v>
                </c:pt>
                <c:pt idx="4">
                  <c:v>0.09</c:v>
                </c:pt>
              </c:numCache>
            </c:numRef>
          </c:val>
          <c:smooth val="0"/>
          <c:extLst>
            <c:ext xmlns:c16="http://schemas.microsoft.com/office/drawing/2014/chart" uri="{C3380CC4-5D6E-409C-BE32-E72D297353CC}">
              <c16:uniqueId val="{00000001-301E-4FCB-BEE0-C8D4C7270A0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A69-43BE-99D2-A29BEF2E635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55.58</c:v>
                </c:pt>
                <c:pt idx="1">
                  <c:v>54.05</c:v>
                </c:pt>
                <c:pt idx="2">
                  <c:v>57.54</c:v>
                </c:pt>
                <c:pt idx="3">
                  <c:v>55.55</c:v>
                </c:pt>
                <c:pt idx="4">
                  <c:v>55.84</c:v>
                </c:pt>
              </c:numCache>
            </c:numRef>
          </c:val>
          <c:smooth val="0"/>
          <c:extLst>
            <c:ext xmlns:c16="http://schemas.microsoft.com/office/drawing/2014/chart" uri="{C3380CC4-5D6E-409C-BE32-E72D297353CC}">
              <c16:uniqueId val="{00000001-CA69-43BE-99D2-A29BEF2E635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92.65</c:v>
                </c:pt>
                <c:pt idx="1">
                  <c:v>95.51</c:v>
                </c:pt>
                <c:pt idx="2">
                  <c:v>96.52</c:v>
                </c:pt>
                <c:pt idx="3">
                  <c:v>97.57</c:v>
                </c:pt>
                <c:pt idx="4">
                  <c:v>98.66</c:v>
                </c:pt>
              </c:numCache>
            </c:numRef>
          </c:val>
          <c:extLst>
            <c:ext xmlns:c16="http://schemas.microsoft.com/office/drawing/2014/chart" uri="{C3380CC4-5D6E-409C-BE32-E72D297353CC}">
              <c16:uniqueId val="{00000000-B95C-419B-8C04-9F473B3F081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93.1</c:v>
                </c:pt>
                <c:pt idx="1">
                  <c:v>92.88</c:v>
                </c:pt>
                <c:pt idx="2">
                  <c:v>92.87</c:v>
                </c:pt>
                <c:pt idx="3">
                  <c:v>91.64</c:v>
                </c:pt>
                <c:pt idx="4">
                  <c:v>92.34</c:v>
                </c:pt>
              </c:numCache>
            </c:numRef>
          </c:val>
          <c:smooth val="0"/>
          <c:extLst>
            <c:ext xmlns:c16="http://schemas.microsoft.com/office/drawing/2014/chart" uri="{C3380CC4-5D6E-409C-BE32-E72D297353CC}">
              <c16:uniqueId val="{00000001-B95C-419B-8C04-9F473B3F081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101.98</c:v>
                </c:pt>
                <c:pt idx="1">
                  <c:v>94.02</c:v>
                </c:pt>
                <c:pt idx="2">
                  <c:v>93</c:v>
                </c:pt>
                <c:pt idx="3">
                  <c:v>103.29</c:v>
                </c:pt>
                <c:pt idx="4">
                  <c:v>91.29</c:v>
                </c:pt>
              </c:numCache>
            </c:numRef>
          </c:val>
          <c:extLst>
            <c:ext xmlns:c16="http://schemas.microsoft.com/office/drawing/2014/chart" uri="{C3380CC4-5D6E-409C-BE32-E72D297353CC}">
              <c16:uniqueId val="{00000000-3069-4226-9A2E-84DE1A4B06E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69-4226-9A2E-84DE1A4B06E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840-4049-A11F-E0035635005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840-4049-A11F-E0035635005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540-46C5-80DB-68EE9916C80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540-46C5-80DB-68EE9916C80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03F-4FB3-87A5-AD0135901F1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3F-4FB3-87A5-AD0135901F1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D96-454C-84C3-E96D3A1499F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D96-454C-84C3-E96D3A1499F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161.83000000000001</c:v>
                </c:pt>
                <c:pt idx="1">
                  <c:v>191.57</c:v>
                </c:pt>
                <c:pt idx="2">
                  <c:v>184.5</c:v>
                </c:pt>
                <c:pt idx="3">
                  <c:v>164.56</c:v>
                </c:pt>
                <c:pt idx="4">
                  <c:v>171.18</c:v>
                </c:pt>
              </c:numCache>
            </c:numRef>
          </c:val>
          <c:extLst>
            <c:ext xmlns:c16="http://schemas.microsoft.com/office/drawing/2014/chart" uri="{C3380CC4-5D6E-409C-BE32-E72D297353CC}">
              <c16:uniqueId val="{00000000-C3A4-4EE4-B9A1-A54FA6128B2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671.97</c:v>
                </c:pt>
                <c:pt idx="1">
                  <c:v>798.84</c:v>
                </c:pt>
                <c:pt idx="2">
                  <c:v>692.13</c:v>
                </c:pt>
                <c:pt idx="3">
                  <c:v>807.75</c:v>
                </c:pt>
                <c:pt idx="4">
                  <c:v>812.92</c:v>
                </c:pt>
              </c:numCache>
            </c:numRef>
          </c:val>
          <c:smooth val="0"/>
          <c:extLst>
            <c:ext xmlns:c16="http://schemas.microsoft.com/office/drawing/2014/chart" uri="{C3380CC4-5D6E-409C-BE32-E72D297353CC}">
              <c16:uniqueId val="{00000001-C3A4-4EE4-B9A1-A54FA6128B2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104.81</c:v>
                </c:pt>
                <c:pt idx="1">
                  <c:v>96.62</c:v>
                </c:pt>
                <c:pt idx="2">
                  <c:v>96.05</c:v>
                </c:pt>
                <c:pt idx="3">
                  <c:v>104.78</c:v>
                </c:pt>
                <c:pt idx="4">
                  <c:v>94.65</c:v>
                </c:pt>
              </c:numCache>
            </c:numRef>
          </c:val>
          <c:extLst>
            <c:ext xmlns:c16="http://schemas.microsoft.com/office/drawing/2014/chart" uri="{C3380CC4-5D6E-409C-BE32-E72D297353CC}">
              <c16:uniqueId val="{00000000-B016-492A-9A7B-5DB8BF8296A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86.34</c:v>
                </c:pt>
                <c:pt idx="1">
                  <c:v>86.85</c:v>
                </c:pt>
                <c:pt idx="2">
                  <c:v>88.98</c:v>
                </c:pt>
                <c:pt idx="3">
                  <c:v>86.94</c:v>
                </c:pt>
                <c:pt idx="4">
                  <c:v>85.4</c:v>
                </c:pt>
              </c:numCache>
            </c:numRef>
          </c:val>
          <c:smooth val="0"/>
          <c:extLst>
            <c:ext xmlns:c16="http://schemas.microsoft.com/office/drawing/2014/chart" uri="{C3380CC4-5D6E-409C-BE32-E72D297353CC}">
              <c16:uniqueId val="{00000001-B016-492A-9A7B-5DB8BF8296A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77.47</c:v>
                </c:pt>
                <c:pt idx="1">
                  <c:v>80.22</c:v>
                </c:pt>
                <c:pt idx="2">
                  <c:v>81.05</c:v>
                </c:pt>
                <c:pt idx="3">
                  <c:v>83.92</c:v>
                </c:pt>
                <c:pt idx="4">
                  <c:v>90.74</c:v>
                </c:pt>
              </c:numCache>
            </c:numRef>
          </c:val>
          <c:extLst>
            <c:ext xmlns:c16="http://schemas.microsoft.com/office/drawing/2014/chart" uri="{C3380CC4-5D6E-409C-BE32-E72D297353CC}">
              <c16:uniqueId val="{00000000-143B-4BE0-81CE-C1E5975A43E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175.12</c:v>
                </c:pt>
                <c:pt idx="1">
                  <c:v>177.15</c:v>
                </c:pt>
                <c:pt idx="2">
                  <c:v>175.05</c:v>
                </c:pt>
                <c:pt idx="3">
                  <c:v>179.63</c:v>
                </c:pt>
                <c:pt idx="4">
                  <c:v>188.57</c:v>
                </c:pt>
              </c:numCache>
            </c:numRef>
          </c:val>
          <c:smooth val="0"/>
          <c:extLst>
            <c:ext xmlns:c16="http://schemas.microsoft.com/office/drawing/2014/chart" uri="{C3380CC4-5D6E-409C-BE32-E72D297353CC}">
              <c16:uniqueId val="{00000001-143B-4BE0-81CE-C1E5975A43E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Y31" zoomScale="85" zoomScaleNormal="8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沖縄県　嘉手納町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7" t="s">
        <v>1</v>
      </c>
      <c r="C7" s="67"/>
      <c r="D7" s="67"/>
      <c r="E7" s="67"/>
      <c r="F7" s="67"/>
      <c r="G7" s="67"/>
      <c r="H7" s="67"/>
      <c r="I7" s="67" t="s">
        <v>2</v>
      </c>
      <c r="J7" s="67"/>
      <c r="K7" s="67"/>
      <c r="L7" s="67"/>
      <c r="M7" s="67"/>
      <c r="N7" s="67"/>
      <c r="O7" s="67"/>
      <c r="P7" s="67" t="s">
        <v>3</v>
      </c>
      <c r="Q7" s="67"/>
      <c r="R7" s="67"/>
      <c r="S7" s="67"/>
      <c r="T7" s="67"/>
      <c r="U7" s="67"/>
      <c r="V7" s="67"/>
      <c r="W7" s="67" t="s">
        <v>4</v>
      </c>
      <c r="X7" s="67"/>
      <c r="Y7" s="67"/>
      <c r="Z7" s="67"/>
      <c r="AA7" s="67"/>
      <c r="AB7" s="67"/>
      <c r="AC7" s="67"/>
      <c r="AD7" s="67" t="s">
        <v>5</v>
      </c>
      <c r="AE7" s="67"/>
      <c r="AF7" s="67"/>
      <c r="AG7" s="67"/>
      <c r="AH7" s="67"/>
      <c r="AI7" s="67"/>
      <c r="AJ7" s="67"/>
      <c r="AK7" s="3"/>
      <c r="AL7" s="67" t="s">
        <v>6</v>
      </c>
      <c r="AM7" s="67"/>
      <c r="AN7" s="67"/>
      <c r="AO7" s="67"/>
      <c r="AP7" s="67"/>
      <c r="AQ7" s="67"/>
      <c r="AR7" s="67"/>
      <c r="AS7" s="67"/>
      <c r="AT7" s="67" t="s">
        <v>7</v>
      </c>
      <c r="AU7" s="67"/>
      <c r="AV7" s="67"/>
      <c r="AW7" s="67"/>
      <c r="AX7" s="67"/>
      <c r="AY7" s="67"/>
      <c r="AZ7" s="67"/>
      <c r="BA7" s="67"/>
      <c r="BB7" s="67" t="s">
        <v>8</v>
      </c>
      <c r="BC7" s="67"/>
      <c r="BD7" s="67"/>
      <c r="BE7" s="67"/>
      <c r="BF7" s="67"/>
      <c r="BG7" s="67"/>
      <c r="BH7" s="67"/>
      <c r="BI7" s="67"/>
      <c r="BJ7" s="3"/>
      <c r="BK7" s="3"/>
      <c r="BL7" s="4" t="s">
        <v>9</v>
      </c>
      <c r="BM7" s="5"/>
      <c r="BN7" s="5"/>
      <c r="BO7" s="5"/>
      <c r="BP7" s="5"/>
      <c r="BQ7" s="5"/>
      <c r="BR7" s="5"/>
      <c r="BS7" s="5"/>
      <c r="BT7" s="5"/>
      <c r="BU7" s="5"/>
      <c r="BV7" s="5"/>
      <c r="BW7" s="5"/>
      <c r="BX7" s="5"/>
      <c r="BY7" s="6"/>
    </row>
    <row r="8" spans="1:78" ht="18.75" customHeight="1" x14ac:dyDescent="0.15">
      <c r="A8" s="2"/>
      <c r="B8" s="74" t="str">
        <f>データ!I6</f>
        <v>法非適用</v>
      </c>
      <c r="C8" s="74"/>
      <c r="D8" s="74"/>
      <c r="E8" s="74"/>
      <c r="F8" s="74"/>
      <c r="G8" s="74"/>
      <c r="H8" s="74"/>
      <c r="I8" s="74" t="str">
        <f>データ!J6</f>
        <v>下水道事業</v>
      </c>
      <c r="J8" s="74"/>
      <c r="K8" s="74"/>
      <c r="L8" s="74"/>
      <c r="M8" s="74"/>
      <c r="N8" s="74"/>
      <c r="O8" s="74"/>
      <c r="P8" s="74" t="str">
        <f>データ!K6</f>
        <v>公共下水道</v>
      </c>
      <c r="Q8" s="74"/>
      <c r="R8" s="74"/>
      <c r="S8" s="74"/>
      <c r="T8" s="74"/>
      <c r="U8" s="74"/>
      <c r="V8" s="74"/>
      <c r="W8" s="74" t="str">
        <f>データ!L6</f>
        <v>Cd1</v>
      </c>
      <c r="X8" s="74"/>
      <c r="Y8" s="74"/>
      <c r="Z8" s="74"/>
      <c r="AA8" s="74"/>
      <c r="AB8" s="74"/>
      <c r="AC8" s="74"/>
      <c r="AD8" s="75" t="str">
        <f>データ!$M$6</f>
        <v>非設置</v>
      </c>
      <c r="AE8" s="75"/>
      <c r="AF8" s="75"/>
      <c r="AG8" s="75"/>
      <c r="AH8" s="75"/>
      <c r="AI8" s="75"/>
      <c r="AJ8" s="75"/>
      <c r="AK8" s="3"/>
      <c r="AL8" s="71">
        <f>データ!S6</f>
        <v>13409</v>
      </c>
      <c r="AM8" s="71"/>
      <c r="AN8" s="71"/>
      <c r="AO8" s="71"/>
      <c r="AP8" s="71"/>
      <c r="AQ8" s="71"/>
      <c r="AR8" s="71"/>
      <c r="AS8" s="71"/>
      <c r="AT8" s="70">
        <f>データ!T6</f>
        <v>15.12</v>
      </c>
      <c r="AU8" s="70"/>
      <c r="AV8" s="70"/>
      <c r="AW8" s="70"/>
      <c r="AX8" s="70"/>
      <c r="AY8" s="70"/>
      <c r="AZ8" s="70"/>
      <c r="BA8" s="70"/>
      <c r="BB8" s="70">
        <f>データ!U6</f>
        <v>886.84</v>
      </c>
      <c r="BC8" s="70"/>
      <c r="BD8" s="70"/>
      <c r="BE8" s="70"/>
      <c r="BF8" s="70"/>
      <c r="BG8" s="70"/>
      <c r="BH8" s="70"/>
      <c r="BI8" s="70"/>
      <c r="BJ8" s="3"/>
      <c r="BK8" s="3"/>
      <c r="BL8" s="72" t="s">
        <v>10</v>
      </c>
      <c r="BM8" s="73"/>
      <c r="BN8" s="7" t="s">
        <v>11</v>
      </c>
      <c r="BO8" s="8"/>
      <c r="BP8" s="8"/>
      <c r="BQ8" s="8"/>
      <c r="BR8" s="8"/>
      <c r="BS8" s="8"/>
      <c r="BT8" s="8"/>
      <c r="BU8" s="8"/>
      <c r="BV8" s="8"/>
      <c r="BW8" s="8"/>
      <c r="BX8" s="8"/>
      <c r="BY8" s="9"/>
    </row>
    <row r="9" spans="1:78" ht="18.75" customHeight="1" x14ac:dyDescent="0.15">
      <c r="A9" s="2"/>
      <c r="B9" s="67" t="s">
        <v>12</v>
      </c>
      <c r="C9" s="67"/>
      <c r="D9" s="67"/>
      <c r="E9" s="67"/>
      <c r="F9" s="67"/>
      <c r="G9" s="67"/>
      <c r="H9" s="67"/>
      <c r="I9" s="67" t="s">
        <v>13</v>
      </c>
      <c r="J9" s="67"/>
      <c r="K9" s="67"/>
      <c r="L9" s="67"/>
      <c r="M9" s="67"/>
      <c r="N9" s="67"/>
      <c r="O9" s="67"/>
      <c r="P9" s="67" t="s">
        <v>14</v>
      </c>
      <c r="Q9" s="67"/>
      <c r="R9" s="67"/>
      <c r="S9" s="67"/>
      <c r="T9" s="67"/>
      <c r="U9" s="67"/>
      <c r="V9" s="67"/>
      <c r="W9" s="67" t="s">
        <v>15</v>
      </c>
      <c r="X9" s="67"/>
      <c r="Y9" s="67"/>
      <c r="Z9" s="67"/>
      <c r="AA9" s="67"/>
      <c r="AB9" s="67"/>
      <c r="AC9" s="67"/>
      <c r="AD9" s="67" t="s">
        <v>16</v>
      </c>
      <c r="AE9" s="67"/>
      <c r="AF9" s="67"/>
      <c r="AG9" s="67"/>
      <c r="AH9" s="67"/>
      <c r="AI9" s="67"/>
      <c r="AJ9" s="67"/>
      <c r="AK9" s="3"/>
      <c r="AL9" s="67" t="s">
        <v>17</v>
      </c>
      <c r="AM9" s="67"/>
      <c r="AN9" s="67"/>
      <c r="AO9" s="67"/>
      <c r="AP9" s="67"/>
      <c r="AQ9" s="67"/>
      <c r="AR9" s="67"/>
      <c r="AS9" s="67"/>
      <c r="AT9" s="67" t="s">
        <v>18</v>
      </c>
      <c r="AU9" s="67"/>
      <c r="AV9" s="67"/>
      <c r="AW9" s="67"/>
      <c r="AX9" s="67"/>
      <c r="AY9" s="67"/>
      <c r="AZ9" s="67"/>
      <c r="BA9" s="67"/>
      <c r="BB9" s="67" t="s">
        <v>19</v>
      </c>
      <c r="BC9" s="67"/>
      <c r="BD9" s="67"/>
      <c r="BE9" s="67"/>
      <c r="BF9" s="67"/>
      <c r="BG9" s="67"/>
      <c r="BH9" s="67"/>
      <c r="BI9" s="67"/>
      <c r="BJ9" s="3"/>
      <c r="BK9" s="3"/>
      <c r="BL9" s="68" t="s">
        <v>20</v>
      </c>
      <c r="BM9" s="69"/>
      <c r="BN9" s="10" t="s">
        <v>21</v>
      </c>
      <c r="BO9" s="11"/>
      <c r="BP9" s="11"/>
      <c r="BQ9" s="11"/>
      <c r="BR9" s="11"/>
      <c r="BS9" s="11"/>
      <c r="BT9" s="11"/>
      <c r="BU9" s="11"/>
      <c r="BV9" s="11"/>
      <c r="BW9" s="11"/>
      <c r="BX9" s="11"/>
      <c r="BY9" s="12"/>
    </row>
    <row r="10" spans="1:78" ht="18.75" customHeight="1" x14ac:dyDescent="0.15">
      <c r="A10" s="2"/>
      <c r="B10" s="70" t="str">
        <f>データ!N6</f>
        <v>-</v>
      </c>
      <c r="C10" s="70"/>
      <c r="D10" s="70"/>
      <c r="E10" s="70"/>
      <c r="F10" s="70"/>
      <c r="G10" s="70"/>
      <c r="H10" s="70"/>
      <c r="I10" s="70" t="str">
        <f>データ!O6</f>
        <v>該当数値なし</v>
      </c>
      <c r="J10" s="70"/>
      <c r="K10" s="70"/>
      <c r="L10" s="70"/>
      <c r="M10" s="70"/>
      <c r="N10" s="70"/>
      <c r="O10" s="70"/>
      <c r="P10" s="70">
        <f>データ!P6</f>
        <v>100</v>
      </c>
      <c r="Q10" s="70"/>
      <c r="R10" s="70"/>
      <c r="S10" s="70"/>
      <c r="T10" s="70"/>
      <c r="U10" s="70"/>
      <c r="V10" s="70"/>
      <c r="W10" s="70">
        <f>データ!Q6</f>
        <v>100</v>
      </c>
      <c r="X10" s="70"/>
      <c r="Y10" s="70"/>
      <c r="Z10" s="70"/>
      <c r="AA10" s="70"/>
      <c r="AB10" s="70"/>
      <c r="AC10" s="70"/>
      <c r="AD10" s="71">
        <f>データ!R6</f>
        <v>1000</v>
      </c>
      <c r="AE10" s="71"/>
      <c r="AF10" s="71"/>
      <c r="AG10" s="71"/>
      <c r="AH10" s="71"/>
      <c r="AI10" s="71"/>
      <c r="AJ10" s="71"/>
      <c r="AK10" s="2"/>
      <c r="AL10" s="71">
        <f>データ!V6</f>
        <v>13330</v>
      </c>
      <c r="AM10" s="71"/>
      <c r="AN10" s="71"/>
      <c r="AO10" s="71"/>
      <c r="AP10" s="71"/>
      <c r="AQ10" s="71"/>
      <c r="AR10" s="71"/>
      <c r="AS10" s="71"/>
      <c r="AT10" s="70">
        <f>データ!W6</f>
        <v>11.32</v>
      </c>
      <c r="AU10" s="70"/>
      <c r="AV10" s="70"/>
      <c r="AW10" s="70"/>
      <c r="AX10" s="70"/>
      <c r="AY10" s="70"/>
      <c r="AZ10" s="70"/>
      <c r="BA10" s="70"/>
      <c r="BB10" s="70">
        <f>データ!X6</f>
        <v>1177.56</v>
      </c>
      <c r="BC10" s="70"/>
      <c r="BD10" s="70"/>
      <c r="BE10" s="70"/>
      <c r="BF10" s="70"/>
      <c r="BG10" s="70"/>
      <c r="BH10" s="70"/>
      <c r="BI10" s="70"/>
      <c r="BJ10" s="2"/>
      <c r="BK10" s="2"/>
      <c r="BL10" s="59" t="s">
        <v>22</v>
      </c>
      <c r="BM10" s="6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1" t="s">
        <v>24</v>
      </c>
      <c r="BM11" s="61"/>
      <c r="BN11" s="61"/>
      <c r="BO11" s="61"/>
      <c r="BP11" s="61"/>
      <c r="BQ11" s="61"/>
      <c r="BR11" s="61"/>
      <c r="BS11" s="61"/>
      <c r="BT11" s="61"/>
      <c r="BU11" s="61"/>
      <c r="BV11" s="61"/>
      <c r="BW11" s="61"/>
      <c r="BX11" s="61"/>
      <c r="BY11" s="61"/>
      <c r="BZ11" s="6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1"/>
      <c r="BM12" s="61"/>
      <c r="BN12" s="61"/>
      <c r="BO12" s="61"/>
      <c r="BP12" s="61"/>
      <c r="BQ12" s="61"/>
      <c r="BR12" s="61"/>
      <c r="BS12" s="61"/>
      <c r="BT12" s="61"/>
      <c r="BU12" s="61"/>
      <c r="BV12" s="61"/>
      <c r="BW12" s="61"/>
      <c r="BX12" s="61"/>
      <c r="BY12" s="61"/>
      <c r="BZ12" s="6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2"/>
      <c r="BM13" s="62"/>
      <c r="BN13" s="62"/>
      <c r="BO13" s="62"/>
      <c r="BP13" s="62"/>
      <c r="BQ13" s="62"/>
      <c r="BR13" s="62"/>
      <c r="BS13" s="62"/>
      <c r="BT13" s="62"/>
      <c r="BU13" s="62"/>
      <c r="BV13" s="62"/>
      <c r="BW13" s="62"/>
      <c r="BX13" s="62"/>
      <c r="BY13" s="62"/>
      <c r="BZ13" s="62"/>
    </row>
    <row r="14" spans="1:78" ht="13.5" customHeight="1" x14ac:dyDescent="0.15">
      <c r="A14" s="2"/>
      <c r="B14" s="63" t="s">
        <v>25</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2"/>
      <c r="BL14" s="53" t="s">
        <v>26</v>
      </c>
      <c r="BM14" s="54"/>
      <c r="BN14" s="54"/>
      <c r="BO14" s="54"/>
      <c r="BP14" s="54"/>
      <c r="BQ14" s="54"/>
      <c r="BR14" s="54"/>
      <c r="BS14" s="54"/>
      <c r="BT14" s="54"/>
      <c r="BU14" s="54"/>
      <c r="BV14" s="54"/>
      <c r="BW14" s="54"/>
      <c r="BX14" s="54"/>
      <c r="BY14" s="54"/>
      <c r="BZ14" s="55"/>
    </row>
    <row r="15" spans="1:78" ht="13.5" customHeight="1" x14ac:dyDescent="0.15">
      <c r="A15" s="2"/>
      <c r="B15" s="50"/>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2"/>
      <c r="BK15" s="2"/>
      <c r="BL15" s="56"/>
      <c r="BM15" s="57"/>
      <c r="BN15" s="57"/>
      <c r="BO15" s="57"/>
      <c r="BP15" s="57"/>
      <c r="BQ15" s="57"/>
      <c r="BR15" s="57"/>
      <c r="BS15" s="57"/>
      <c r="BT15" s="57"/>
      <c r="BU15" s="57"/>
      <c r="BV15" s="57"/>
      <c r="BW15" s="57"/>
      <c r="BX15" s="57"/>
      <c r="BY15" s="57"/>
      <c r="BZ15" s="5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6"/>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6"/>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3" t="s">
        <v>27</v>
      </c>
      <c r="BM45" s="54"/>
      <c r="BN45" s="54"/>
      <c r="BO45" s="54"/>
      <c r="BP45" s="54"/>
      <c r="BQ45" s="54"/>
      <c r="BR45" s="54"/>
      <c r="BS45" s="54"/>
      <c r="BT45" s="54"/>
      <c r="BU45" s="54"/>
      <c r="BV45" s="54"/>
      <c r="BW45" s="54"/>
      <c r="BX45" s="54"/>
      <c r="BY45" s="54"/>
      <c r="BZ45" s="5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6"/>
      <c r="BM46" s="57"/>
      <c r="BN46" s="57"/>
      <c r="BO46" s="57"/>
      <c r="BP46" s="57"/>
      <c r="BQ46" s="57"/>
      <c r="BR46" s="57"/>
      <c r="BS46" s="57"/>
      <c r="BT46" s="57"/>
      <c r="BU46" s="57"/>
      <c r="BV46" s="57"/>
      <c r="BW46" s="57"/>
      <c r="BX46" s="57"/>
      <c r="BY46" s="57"/>
      <c r="BZ46" s="5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6"/>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6"/>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6"/>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6"/>
      <c r="BM59" s="44"/>
      <c r="BN59" s="44"/>
      <c r="BO59" s="44"/>
      <c r="BP59" s="44"/>
      <c r="BQ59" s="44"/>
      <c r="BR59" s="44"/>
      <c r="BS59" s="44"/>
      <c r="BT59" s="44"/>
      <c r="BU59" s="44"/>
      <c r="BV59" s="44"/>
      <c r="BW59" s="44"/>
      <c r="BX59" s="44"/>
      <c r="BY59" s="44"/>
      <c r="BZ59" s="45"/>
    </row>
    <row r="60" spans="1:78" ht="13.5" customHeight="1" x14ac:dyDescent="0.15">
      <c r="A60" s="2"/>
      <c r="B60" s="50" t="s">
        <v>28</v>
      </c>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2"/>
      <c r="BK60" s="2"/>
      <c r="BL60" s="46"/>
      <c r="BM60" s="44"/>
      <c r="BN60" s="44"/>
      <c r="BO60" s="44"/>
      <c r="BP60" s="44"/>
      <c r="BQ60" s="44"/>
      <c r="BR60" s="44"/>
      <c r="BS60" s="44"/>
      <c r="BT60" s="44"/>
      <c r="BU60" s="44"/>
      <c r="BV60" s="44"/>
      <c r="BW60" s="44"/>
      <c r="BX60" s="44"/>
      <c r="BY60" s="44"/>
      <c r="BZ60" s="45"/>
    </row>
    <row r="61" spans="1:78" ht="13.5" customHeight="1" x14ac:dyDescent="0.15">
      <c r="A61" s="2"/>
      <c r="B61" s="50"/>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2"/>
      <c r="BK61" s="2"/>
      <c r="BL61" s="46"/>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3" t="s">
        <v>29</v>
      </c>
      <c r="BM64" s="54"/>
      <c r="BN64" s="54"/>
      <c r="BO64" s="54"/>
      <c r="BP64" s="54"/>
      <c r="BQ64" s="54"/>
      <c r="BR64" s="54"/>
      <c r="BS64" s="54"/>
      <c r="BT64" s="54"/>
      <c r="BU64" s="54"/>
      <c r="BV64" s="54"/>
      <c r="BW64" s="54"/>
      <c r="BX64" s="54"/>
      <c r="BY64" s="54"/>
      <c r="BZ64" s="5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6"/>
      <c r="BM65" s="57"/>
      <c r="BN65" s="57"/>
      <c r="BO65" s="57"/>
      <c r="BP65" s="57"/>
      <c r="BQ65" s="57"/>
      <c r="BR65" s="57"/>
      <c r="BS65" s="57"/>
      <c r="BT65" s="57"/>
      <c r="BU65" s="57"/>
      <c r="BV65" s="57"/>
      <c r="BW65" s="57"/>
      <c r="BX65" s="57"/>
      <c r="BY65" s="57"/>
      <c r="BZ65" s="5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6"/>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6"/>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6"/>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7"/>
      <c r="BM82" s="48"/>
      <c r="BN82" s="48"/>
      <c r="BO82" s="48"/>
      <c r="BP82" s="48"/>
      <c r="BQ82" s="48"/>
      <c r="BR82" s="48"/>
      <c r="BS82" s="48"/>
      <c r="BT82" s="48"/>
      <c r="BU82" s="48"/>
      <c r="BV82" s="48"/>
      <c r="BW82" s="48"/>
      <c r="BX82" s="48"/>
      <c r="BY82" s="48"/>
      <c r="BZ82" s="4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【705.21】</v>
      </c>
      <c r="I86" s="26" t="str">
        <f>データ!CA6</f>
        <v>【98.96】</v>
      </c>
      <c r="J86" s="26" t="str">
        <f>データ!CL6</f>
        <v>【134.52】</v>
      </c>
      <c r="K86" s="26" t="str">
        <f>データ!CW6</f>
        <v>【59.57】</v>
      </c>
      <c r="L86" s="26" t="str">
        <f>データ!DH6</f>
        <v>【95.57】</v>
      </c>
      <c r="M86" s="26" t="s">
        <v>43</v>
      </c>
      <c r="N86" s="26" t="s">
        <v>43</v>
      </c>
      <c r="O86" s="26" t="str">
        <f>データ!EO6</f>
        <v>【0.30】</v>
      </c>
    </row>
  </sheetData>
  <sheetProtection algorithmName="SHA-512" hashValue="uOF9MeRR5oZnCtMpE/RNUDfbZbBNRGFSz2Jf9lgKYoYlv9iwhLt4Yck/0+ISKVugb2AqIZ3/5mMTLYJh06AV5g==" saltValue="Jqcncix0zGMe96qQ1vg/K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9" t="s">
        <v>53</v>
      </c>
      <c r="I3" s="80"/>
      <c r="J3" s="80"/>
      <c r="K3" s="80"/>
      <c r="L3" s="80"/>
      <c r="M3" s="80"/>
      <c r="N3" s="80"/>
      <c r="O3" s="80"/>
      <c r="P3" s="80"/>
      <c r="Q3" s="80"/>
      <c r="R3" s="80"/>
      <c r="S3" s="80"/>
      <c r="T3" s="80"/>
      <c r="U3" s="80"/>
      <c r="V3" s="80"/>
      <c r="W3" s="80"/>
      <c r="X3" s="81"/>
      <c r="Y3" s="85" t="s">
        <v>54</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55</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15">
      <c r="A4" s="28" t="s">
        <v>56</v>
      </c>
      <c r="B4" s="30"/>
      <c r="C4" s="30"/>
      <c r="D4" s="30"/>
      <c r="E4" s="30"/>
      <c r="F4" s="30"/>
      <c r="G4" s="30"/>
      <c r="H4" s="82"/>
      <c r="I4" s="83"/>
      <c r="J4" s="83"/>
      <c r="K4" s="83"/>
      <c r="L4" s="83"/>
      <c r="M4" s="83"/>
      <c r="N4" s="83"/>
      <c r="O4" s="83"/>
      <c r="P4" s="83"/>
      <c r="Q4" s="83"/>
      <c r="R4" s="83"/>
      <c r="S4" s="83"/>
      <c r="T4" s="83"/>
      <c r="U4" s="83"/>
      <c r="V4" s="83"/>
      <c r="W4" s="83"/>
      <c r="X4" s="84"/>
      <c r="Y4" s="78" t="s">
        <v>57</v>
      </c>
      <c r="Z4" s="78"/>
      <c r="AA4" s="78"/>
      <c r="AB4" s="78"/>
      <c r="AC4" s="78"/>
      <c r="AD4" s="78"/>
      <c r="AE4" s="78"/>
      <c r="AF4" s="78"/>
      <c r="AG4" s="78"/>
      <c r="AH4" s="78"/>
      <c r="AI4" s="78"/>
      <c r="AJ4" s="78" t="s">
        <v>58</v>
      </c>
      <c r="AK4" s="78"/>
      <c r="AL4" s="78"/>
      <c r="AM4" s="78"/>
      <c r="AN4" s="78"/>
      <c r="AO4" s="78"/>
      <c r="AP4" s="78"/>
      <c r="AQ4" s="78"/>
      <c r="AR4" s="78"/>
      <c r="AS4" s="78"/>
      <c r="AT4" s="78"/>
      <c r="AU4" s="78" t="s">
        <v>59</v>
      </c>
      <c r="AV4" s="78"/>
      <c r="AW4" s="78"/>
      <c r="AX4" s="78"/>
      <c r="AY4" s="78"/>
      <c r="AZ4" s="78"/>
      <c r="BA4" s="78"/>
      <c r="BB4" s="78"/>
      <c r="BC4" s="78"/>
      <c r="BD4" s="78"/>
      <c r="BE4" s="78"/>
      <c r="BF4" s="78" t="s">
        <v>60</v>
      </c>
      <c r="BG4" s="78"/>
      <c r="BH4" s="78"/>
      <c r="BI4" s="78"/>
      <c r="BJ4" s="78"/>
      <c r="BK4" s="78"/>
      <c r="BL4" s="78"/>
      <c r="BM4" s="78"/>
      <c r="BN4" s="78"/>
      <c r="BO4" s="78"/>
      <c r="BP4" s="78"/>
      <c r="BQ4" s="78" t="s">
        <v>61</v>
      </c>
      <c r="BR4" s="78"/>
      <c r="BS4" s="78"/>
      <c r="BT4" s="78"/>
      <c r="BU4" s="78"/>
      <c r="BV4" s="78"/>
      <c r="BW4" s="78"/>
      <c r="BX4" s="78"/>
      <c r="BY4" s="78"/>
      <c r="BZ4" s="78"/>
      <c r="CA4" s="78"/>
      <c r="CB4" s="78" t="s">
        <v>62</v>
      </c>
      <c r="CC4" s="78"/>
      <c r="CD4" s="78"/>
      <c r="CE4" s="78"/>
      <c r="CF4" s="78"/>
      <c r="CG4" s="78"/>
      <c r="CH4" s="78"/>
      <c r="CI4" s="78"/>
      <c r="CJ4" s="78"/>
      <c r="CK4" s="78"/>
      <c r="CL4" s="78"/>
      <c r="CM4" s="78" t="s">
        <v>63</v>
      </c>
      <c r="CN4" s="78"/>
      <c r="CO4" s="78"/>
      <c r="CP4" s="78"/>
      <c r="CQ4" s="78"/>
      <c r="CR4" s="78"/>
      <c r="CS4" s="78"/>
      <c r="CT4" s="78"/>
      <c r="CU4" s="78"/>
      <c r="CV4" s="78"/>
      <c r="CW4" s="78"/>
      <c r="CX4" s="78" t="s">
        <v>64</v>
      </c>
      <c r="CY4" s="78"/>
      <c r="CZ4" s="78"/>
      <c r="DA4" s="78"/>
      <c r="DB4" s="78"/>
      <c r="DC4" s="78"/>
      <c r="DD4" s="78"/>
      <c r="DE4" s="78"/>
      <c r="DF4" s="78"/>
      <c r="DG4" s="78"/>
      <c r="DH4" s="78"/>
      <c r="DI4" s="78" t="s">
        <v>65</v>
      </c>
      <c r="DJ4" s="78"/>
      <c r="DK4" s="78"/>
      <c r="DL4" s="78"/>
      <c r="DM4" s="78"/>
      <c r="DN4" s="78"/>
      <c r="DO4" s="78"/>
      <c r="DP4" s="78"/>
      <c r="DQ4" s="78"/>
      <c r="DR4" s="78"/>
      <c r="DS4" s="78"/>
      <c r="DT4" s="78" t="s">
        <v>66</v>
      </c>
      <c r="DU4" s="78"/>
      <c r="DV4" s="78"/>
      <c r="DW4" s="78"/>
      <c r="DX4" s="78"/>
      <c r="DY4" s="78"/>
      <c r="DZ4" s="78"/>
      <c r="EA4" s="78"/>
      <c r="EB4" s="78"/>
      <c r="EC4" s="78"/>
      <c r="ED4" s="78"/>
      <c r="EE4" s="78" t="s">
        <v>67</v>
      </c>
      <c r="EF4" s="78"/>
      <c r="EG4" s="78"/>
      <c r="EH4" s="78"/>
      <c r="EI4" s="78"/>
      <c r="EJ4" s="78"/>
      <c r="EK4" s="78"/>
      <c r="EL4" s="78"/>
      <c r="EM4" s="78"/>
      <c r="EN4" s="78"/>
      <c r="EO4" s="78"/>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473251</v>
      </c>
      <c r="D6" s="33">
        <f t="shared" si="3"/>
        <v>47</v>
      </c>
      <c r="E6" s="33">
        <f t="shared" si="3"/>
        <v>17</v>
      </c>
      <c r="F6" s="33">
        <f t="shared" si="3"/>
        <v>1</v>
      </c>
      <c r="G6" s="33">
        <f t="shared" si="3"/>
        <v>0</v>
      </c>
      <c r="H6" s="33" t="str">
        <f t="shared" si="3"/>
        <v>沖縄県　嘉手納町</v>
      </c>
      <c r="I6" s="33" t="str">
        <f t="shared" si="3"/>
        <v>法非適用</v>
      </c>
      <c r="J6" s="33" t="str">
        <f t="shared" si="3"/>
        <v>下水道事業</v>
      </c>
      <c r="K6" s="33" t="str">
        <f t="shared" si="3"/>
        <v>公共下水道</v>
      </c>
      <c r="L6" s="33" t="str">
        <f t="shared" si="3"/>
        <v>Cd1</v>
      </c>
      <c r="M6" s="33" t="str">
        <f t="shared" si="3"/>
        <v>非設置</v>
      </c>
      <c r="N6" s="34" t="str">
        <f t="shared" si="3"/>
        <v>-</v>
      </c>
      <c r="O6" s="34" t="str">
        <f t="shared" si="3"/>
        <v>該当数値なし</v>
      </c>
      <c r="P6" s="34">
        <f t="shared" si="3"/>
        <v>100</v>
      </c>
      <c r="Q6" s="34">
        <f t="shared" si="3"/>
        <v>100</v>
      </c>
      <c r="R6" s="34">
        <f t="shared" si="3"/>
        <v>1000</v>
      </c>
      <c r="S6" s="34">
        <f t="shared" si="3"/>
        <v>13409</v>
      </c>
      <c r="T6" s="34">
        <f t="shared" si="3"/>
        <v>15.12</v>
      </c>
      <c r="U6" s="34">
        <f t="shared" si="3"/>
        <v>886.84</v>
      </c>
      <c r="V6" s="34">
        <f t="shared" si="3"/>
        <v>13330</v>
      </c>
      <c r="W6" s="34">
        <f t="shared" si="3"/>
        <v>11.32</v>
      </c>
      <c r="X6" s="34">
        <f t="shared" si="3"/>
        <v>1177.56</v>
      </c>
      <c r="Y6" s="35">
        <f>IF(Y7="",NA(),Y7)</f>
        <v>101.98</v>
      </c>
      <c r="Z6" s="35">
        <f t="shared" ref="Z6:AH6" si="4">IF(Z7="",NA(),Z7)</f>
        <v>94.02</v>
      </c>
      <c r="AA6" s="35">
        <f t="shared" si="4"/>
        <v>93</v>
      </c>
      <c r="AB6" s="35">
        <f t="shared" si="4"/>
        <v>103.29</v>
      </c>
      <c r="AC6" s="35">
        <f t="shared" si="4"/>
        <v>91.29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161.83000000000001</v>
      </c>
      <c r="BG6" s="35">
        <f t="shared" ref="BG6:BO6" si="7">IF(BG7="",NA(),BG7)</f>
        <v>191.57</v>
      </c>
      <c r="BH6" s="35">
        <f t="shared" si="7"/>
        <v>184.5</v>
      </c>
      <c r="BI6" s="35">
        <f t="shared" si="7"/>
        <v>164.56</v>
      </c>
      <c r="BJ6" s="35">
        <f t="shared" si="7"/>
        <v>171.18</v>
      </c>
      <c r="BK6" s="35">
        <f t="shared" si="7"/>
        <v>671.97</v>
      </c>
      <c r="BL6" s="35">
        <f t="shared" si="7"/>
        <v>798.84</v>
      </c>
      <c r="BM6" s="35">
        <f t="shared" si="7"/>
        <v>692.13</v>
      </c>
      <c r="BN6" s="35">
        <f t="shared" si="7"/>
        <v>807.75</v>
      </c>
      <c r="BO6" s="35">
        <f t="shared" si="7"/>
        <v>812.92</v>
      </c>
      <c r="BP6" s="34" t="str">
        <f>IF(BP7="","",IF(BP7="-","【-】","【"&amp;SUBSTITUTE(TEXT(BP7,"#,##0.00"),"-","△")&amp;"】"))</f>
        <v>【705.21】</v>
      </c>
      <c r="BQ6" s="35">
        <f>IF(BQ7="",NA(),BQ7)</f>
        <v>104.81</v>
      </c>
      <c r="BR6" s="35">
        <f t="shared" ref="BR6:BZ6" si="8">IF(BR7="",NA(),BR7)</f>
        <v>96.62</v>
      </c>
      <c r="BS6" s="35">
        <f t="shared" si="8"/>
        <v>96.05</v>
      </c>
      <c r="BT6" s="35">
        <f t="shared" si="8"/>
        <v>104.78</v>
      </c>
      <c r="BU6" s="35">
        <f t="shared" si="8"/>
        <v>94.65</v>
      </c>
      <c r="BV6" s="35">
        <f t="shared" si="8"/>
        <v>86.34</v>
      </c>
      <c r="BW6" s="35">
        <f t="shared" si="8"/>
        <v>86.85</v>
      </c>
      <c r="BX6" s="35">
        <f t="shared" si="8"/>
        <v>88.98</v>
      </c>
      <c r="BY6" s="35">
        <f t="shared" si="8"/>
        <v>86.94</v>
      </c>
      <c r="BZ6" s="35">
        <f t="shared" si="8"/>
        <v>85.4</v>
      </c>
      <c r="CA6" s="34" t="str">
        <f>IF(CA7="","",IF(CA7="-","【-】","【"&amp;SUBSTITUTE(TEXT(CA7,"#,##0.00"),"-","△")&amp;"】"))</f>
        <v>【98.96】</v>
      </c>
      <c r="CB6" s="35">
        <f>IF(CB7="",NA(),CB7)</f>
        <v>77.47</v>
      </c>
      <c r="CC6" s="35">
        <f t="shared" ref="CC6:CK6" si="9">IF(CC7="",NA(),CC7)</f>
        <v>80.22</v>
      </c>
      <c r="CD6" s="35">
        <f t="shared" si="9"/>
        <v>81.05</v>
      </c>
      <c r="CE6" s="35">
        <f t="shared" si="9"/>
        <v>83.92</v>
      </c>
      <c r="CF6" s="35">
        <f t="shared" si="9"/>
        <v>90.74</v>
      </c>
      <c r="CG6" s="35">
        <f t="shared" si="9"/>
        <v>175.12</v>
      </c>
      <c r="CH6" s="35">
        <f t="shared" si="9"/>
        <v>177.15</v>
      </c>
      <c r="CI6" s="35">
        <f t="shared" si="9"/>
        <v>175.05</v>
      </c>
      <c r="CJ6" s="35">
        <f t="shared" si="9"/>
        <v>179.63</v>
      </c>
      <c r="CK6" s="35">
        <f t="shared" si="9"/>
        <v>188.57</v>
      </c>
      <c r="CL6" s="34" t="str">
        <f>IF(CL7="","",IF(CL7="-","【-】","【"&amp;SUBSTITUTE(TEXT(CL7,"#,##0.00"),"-","△")&amp;"】"))</f>
        <v>【134.52】</v>
      </c>
      <c r="CM6" s="35" t="str">
        <f>IF(CM7="",NA(),CM7)</f>
        <v>-</v>
      </c>
      <c r="CN6" s="35" t="str">
        <f t="shared" ref="CN6:CV6" si="10">IF(CN7="",NA(),CN7)</f>
        <v>-</v>
      </c>
      <c r="CO6" s="35" t="str">
        <f t="shared" si="10"/>
        <v>-</v>
      </c>
      <c r="CP6" s="35" t="str">
        <f t="shared" si="10"/>
        <v>-</v>
      </c>
      <c r="CQ6" s="35" t="str">
        <f t="shared" si="10"/>
        <v>-</v>
      </c>
      <c r="CR6" s="35">
        <f t="shared" si="10"/>
        <v>55.58</v>
      </c>
      <c r="CS6" s="35">
        <f t="shared" si="10"/>
        <v>54.05</v>
      </c>
      <c r="CT6" s="35">
        <f t="shared" si="10"/>
        <v>57.54</v>
      </c>
      <c r="CU6" s="35">
        <f t="shared" si="10"/>
        <v>55.55</v>
      </c>
      <c r="CV6" s="35">
        <f t="shared" si="10"/>
        <v>55.84</v>
      </c>
      <c r="CW6" s="34" t="str">
        <f>IF(CW7="","",IF(CW7="-","【-】","【"&amp;SUBSTITUTE(TEXT(CW7,"#,##0.00"),"-","△")&amp;"】"))</f>
        <v>【59.57】</v>
      </c>
      <c r="CX6" s="35">
        <f>IF(CX7="",NA(),CX7)</f>
        <v>92.65</v>
      </c>
      <c r="CY6" s="35">
        <f t="shared" ref="CY6:DG6" si="11">IF(CY7="",NA(),CY7)</f>
        <v>95.51</v>
      </c>
      <c r="CZ6" s="35">
        <f t="shared" si="11"/>
        <v>96.52</v>
      </c>
      <c r="DA6" s="35">
        <f t="shared" si="11"/>
        <v>97.57</v>
      </c>
      <c r="DB6" s="35">
        <f t="shared" si="11"/>
        <v>98.66</v>
      </c>
      <c r="DC6" s="35">
        <f t="shared" si="11"/>
        <v>93.1</v>
      </c>
      <c r="DD6" s="35">
        <f t="shared" si="11"/>
        <v>92.88</v>
      </c>
      <c r="DE6" s="35">
        <f t="shared" si="11"/>
        <v>92.87</v>
      </c>
      <c r="DF6" s="35">
        <f t="shared" si="11"/>
        <v>91.64</v>
      </c>
      <c r="DG6" s="35">
        <f t="shared" si="11"/>
        <v>92.34</v>
      </c>
      <c r="DH6" s="34" t="str">
        <f>IF(DH7="","",IF(DH7="-","【-】","【"&amp;SUBSTITUTE(TEXT(DH7,"#,##0.00"),"-","△")&amp;"】"))</f>
        <v>【95.57】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1.17</v>
      </c>
      <c r="EF6" s="35">
        <f t="shared" ref="EF6:EN6" si="14">IF(EF7="",NA(),EF7)</f>
        <v>1.74</v>
      </c>
      <c r="EG6" s="35">
        <f t="shared" si="14"/>
        <v>1.32</v>
      </c>
      <c r="EH6" s="35">
        <f t="shared" si="14"/>
        <v>0.64</v>
      </c>
      <c r="EI6" s="35">
        <f t="shared" si="14"/>
        <v>0.49</v>
      </c>
      <c r="EJ6" s="35">
        <f t="shared" si="14"/>
        <v>0.16</v>
      </c>
      <c r="EK6" s="35">
        <f t="shared" si="14"/>
        <v>0.15</v>
      </c>
      <c r="EL6" s="35">
        <f t="shared" si="14"/>
        <v>0.16</v>
      </c>
      <c r="EM6" s="35">
        <f t="shared" si="14"/>
        <v>0.1</v>
      </c>
      <c r="EN6" s="35">
        <f t="shared" si="14"/>
        <v>0.09</v>
      </c>
      <c r="EO6" s="34" t="str">
        <f>IF(EO7="","",IF(EO7="-","【-】","【"&amp;SUBSTITUTE(TEXT(EO7,"#,##0.00"),"-","△")&amp;"】"))</f>
        <v>【0.30】</v>
      </c>
    </row>
    <row r="7" spans="1:145" s="36" customFormat="1" x14ac:dyDescent="0.15">
      <c r="A7" s="28"/>
      <c r="B7" s="37">
        <v>2020</v>
      </c>
      <c r="C7" s="37">
        <v>473251</v>
      </c>
      <c r="D7" s="37">
        <v>47</v>
      </c>
      <c r="E7" s="37">
        <v>17</v>
      </c>
      <c r="F7" s="37">
        <v>1</v>
      </c>
      <c r="G7" s="37">
        <v>0</v>
      </c>
      <c r="H7" s="37" t="s">
        <v>97</v>
      </c>
      <c r="I7" s="37" t="s">
        <v>98</v>
      </c>
      <c r="J7" s="37" t="s">
        <v>99</v>
      </c>
      <c r="K7" s="37" t="s">
        <v>100</v>
      </c>
      <c r="L7" s="37" t="s">
        <v>101</v>
      </c>
      <c r="M7" s="37" t="s">
        <v>102</v>
      </c>
      <c r="N7" s="38" t="s">
        <v>103</v>
      </c>
      <c r="O7" s="38" t="s">
        <v>104</v>
      </c>
      <c r="P7" s="38">
        <v>100</v>
      </c>
      <c r="Q7" s="38">
        <v>100</v>
      </c>
      <c r="R7" s="38">
        <v>1000</v>
      </c>
      <c r="S7" s="38">
        <v>13409</v>
      </c>
      <c r="T7" s="38">
        <v>15.12</v>
      </c>
      <c r="U7" s="38">
        <v>886.84</v>
      </c>
      <c r="V7" s="38">
        <v>13330</v>
      </c>
      <c r="W7" s="38">
        <v>11.32</v>
      </c>
      <c r="X7" s="38">
        <v>1177.56</v>
      </c>
      <c r="Y7" s="38">
        <v>101.98</v>
      </c>
      <c r="Z7" s="38">
        <v>94.02</v>
      </c>
      <c r="AA7" s="38">
        <v>93</v>
      </c>
      <c r="AB7" s="38">
        <v>103.29</v>
      </c>
      <c r="AC7" s="38">
        <v>91.29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161.83000000000001</v>
      </c>
      <c r="BG7" s="38">
        <v>191.57</v>
      </c>
      <c r="BH7" s="38">
        <v>184.5</v>
      </c>
      <c r="BI7" s="38">
        <v>164.56</v>
      </c>
      <c r="BJ7" s="38">
        <v>171.18</v>
      </c>
      <c r="BK7" s="38">
        <v>671.97</v>
      </c>
      <c r="BL7" s="38">
        <v>798.84</v>
      </c>
      <c r="BM7" s="38">
        <v>692.13</v>
      </c>
      <c r="BN7" s="38">
        <v>807.75</v>
      </c>
      <c r="BO7" s="38">
        <v>812.92</v>
      </c>
      <c r="BP7" s="38">
        <v>705.21</v>
      </c>
      <c r="BQ7" s="38">
        <v>104.81</v>
      </c>
      <c r="BR7" s="38">
        <v>96.62</v>
      </c>
      <c r="BS7" s="38">
        <v>96.05</v>
      </c>
      <c r="BT7" s="38">
        <v>104.78</v>
      </c>
      <c r="BU7" s="38">
        <v>94.65</v>
      </c>
      <c r="BV7" s="38">
        <v>86.34</v>
      </c>
      <c r="BW7" s="38">
        <v>86.85</v>
      </c>
      <c r="BX7" s="38">
        <v>88.98</v>
      </c>
      <c r="BY7" s="38">
        <v>86.94</v>
      </c>
      <c r="BZ7" s="38">
        <v>85.4</v>
      </c>
      <c r="CA7" s="38">
        <v>98.96</v>
      </c>
      <c r="CB7" s="38">
        <v>77.47</v>
      </c>
      <c r="CC7" s="38">
        <v>80.22</v>
      </c>
      <c r="CD7" s="38">
        <v>81.05</v>
      </c>
      <c r="CE7" s="38">
        <v>83.92</v>
      </c>
      <c r="CF7" s="38">
        <v>90.74</v>
      </c>
      <c r="CG7" s="38">
        <v>175.12</v>
      </c>
      <c r="CH7" s="38">
        <v>177.15</v>
      </c>
      <c r="CI7" s="38">
        <v>175.05</v>
      </c>
      <c r="CJ7" s="38">
        <v>179.63</v>
      </c>
      <c r="CK7" s="38">
        <v>188.57</v>
      </c>
      <c r="CL7" s="38">
        <v>134.52000000000001</v>
      </c>
      <c r="CM7" s="38" t="s">
        <v>103</v>
      </c>
      <c r="CN7" s="38" t="s">
        <v>103</v>
      </c>
      <c r="CO7" s="38" t="s">
        <v>103</v>
      </c>
      <c r="CP7" s="38" t="s">
        <v>103</v>
      </c>
      <c r="CQ7" s="38" t="s">
        <v>103</v>
      </c>
      <c r="CR7" s="38">
        <v>55.58</v>
      </c>
      <c r="CS7" s="38">
        <v>54.05</v>
      </c>
      <c r="CT7" s="38">
        <v>57.54</v>
      </c>
      <c r="CU7" s="38">
        <v>55.55</v>
      </c>
      <c r="CV7" s="38">
        <v>55.84</v>
      </c>
      <c r="CW7" s="38">
        <v>59.57</v>
      </c>
      <c r="CX7" s="38">
        <v>92.65</v>
      </c>
      <c r="CY7" s="38">
        <v>95.51</v>
      </c>
      <c r="CZ7" s="38">
        <v>96.52</v>
      </c>
      <c r="DA7" s="38">
        <v>97.57</v>
      </c>
      <c r="DB7" s="38">
        <v>98.66</v>
      </c>
      <c r="DC7" s="38">
        <v>93.1</v>
      </c>
      <c r="DD7" s="38">
        <v>92.88</v>
      </c>
      <c r="DE7" s="38">
        <v>92.87</v>
      </c>
      <c r="DF7" s="38">
        <v>91.64</v>
      </c>
      <c r="DG7" s="38">
        <v>92.34</v>
      </c>
      <c r="DH7" s="38">
        <v>95.57</v>
      </c>
      <c r="DI7" s="38"/>
      <c r="DJ7" s="38"/>
      <c r="DK7" s="38"/>
      <c r="DL7" s="38"/>
      <c r="DM7" s="38"/>
      <c r="DN7" s="38"/>
      <c r="DO7" s="38"/>
      <c r="DP7" s="38"/>
      <c r="DQ7" s="38"/>
      <c r="DR7" s="38"/>
      <c r="DS7" s="38"/>
      <c r="DT7" s="38"/>
      <c r="DU7" s="38"/>
      <c r="DV7" s="38"/>
      <c r="DW7" s="38"/>
      <c r="DX7" s="38"/>
      <c r="DY7" s="38"/>
      <c r="DZ7" s="38"/>
      <c r="EA7" s="38"/>
      <c r="EB7" s="38"/>
      <c r="EC7" s="38"/>
      <c r="ED7" s="38"/>
      <c r="EE7" s="38">
        <v>1.17</v>
      </c>
      <c r="EF7" s="38">
        <v>1.74</v>
      </c>
      <c r="EG7" s="38">
        <v>1.32</v>
      </c>
      <c r="EH7" s="38">
        <v>0.64</v>
      </c>
      <c r="EI7" s="38">
        <v>0.49</v>
      </c>
      <c r="EJ7" s="38">
        <v>0.16</v>
      </c>
      <c r="EK7" s="38">
        <v>0.15</v>
      </c>
      <c r="EL7" s="38">
        <v>0.16</v>
      </c>
      <c r="EM7" s="38">
        <v>0.1</v>
      </c>
      <c r="EN7" s="38">
        <v>0.09</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112</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p:lastModifiedBy>
  <cp:lastPrinted>2022-01-17T07:02:37Z</cp:lastPrinted>
  <dcterms:created xsi:type="dcterms:W3CDTF">2021-12-03T07:47:27Z</dcterms:created>
  <dcterms:modified xsi:type="dcterms:W3CDTF">2022-01-28T02:49:50Z</dcterms:modified>
  <cp:category/>
</cp:coreProperties>
</file>