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lg-filesv\suidou\01_～2020年度\☆☆☆　2　経理班\青山　倭子\01‗回答\20220112‗経営比較分析表（R2決算）\経営比較分析表（R2決算）‗回答\"/>
    </mc:Choice>
  </mc:AlternateContent>
  <xr:revisionPtr revIDLastSave="0" documentId="8_{24999088-4B1B-430B-810C-DB055CDA4804}" xr6:coauthVersionLast="44" xr6:coauthVersionMax="44" xr10:uidLastSave="{00000000-0000-0000-0000-000000000000}"/>
  <workbookProtection workbookAlgorithmName="SHA-512" workbookHashValue="DcXurA/+3lsj9oAIzqX3/BEEAEPG+UXulHXBxGYPYRnhj71SNhUKHWR5uE8Z1+0BpIaRY6+CNYhmftRfd5JGzg==" workbookSaltValue="W6DpiXeDgCLnWUo2Ha4a9g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AT8" i="4" s="1"/>
  <c r="R6" i="5"/>
  <c r="Q6" i="5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K85" i="4"/>
  <c r="J85" i="4"/>
  <c r="I85" i="4"/>
  <c r="F85" i="4"/>
  <c r="E85" i="4"/>
  <c r="BB10" i="4"/>
  <c r="W10" i="4"/>
  <c r="P10" i="4"/>
  <c r="B10" i="4"/>
  <c r="AL8" i="4"/>
  <c r="W8" i="4"/>
  <c r="P8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<sst xmlns="http://schemas.openxmlformats.org/spreadsheetml/2006/main" count="228" uniqueCount="113">
  <si>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</si>
  <si>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</si>
  <si>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</si>
  <si>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</si>
  <si>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</si>
  <si>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</si>
  <si>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</si>
  <si>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</si>
  <si>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</si>
  <si>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</si>
  <si>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</si>
  <si>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</si>
  <si>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</si>
  <si>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</si>
  <si>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</si>
  <si>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</si>
  <si>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</si>
  <si>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</si>
  <si>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</si>
  <si>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</si>
  <si>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</si>
  <si>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</si>
  <si>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</si>
  <si>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</si>
  <si>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</si>
  <si>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</si>
  <si>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</si>
  <si>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</si>
  <si>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</si>
  <si>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</si>
  <si>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</si>
  <si>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</si>
  <si>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</si>
  <si>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</si>
  <si>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</si>
  <si>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</si>
  <si>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</si>
  <si>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</si>
  <si>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</si>
  <si>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</si>
  <si>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</si>
  <si>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</si>
  <si>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</si>
  <si>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</si>
  <si>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</si>
  <si>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</si>
  <si>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</si>
  <si>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</si>
  <si>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</si>
  <si>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</si>
  <si>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</si>
  <si>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</si>
  <si>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</si>
  <si>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</si>
  <si>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</si>
  <si>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</si>
  <si>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</si>
  <si>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</si>
  <si>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</si>
  <si>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</si>
  <si>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</si>
  <si>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</si>
  <si>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</si>
  <si>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</si>
  <si>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</si>
  <si>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</si>
  <si>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</si>
  <si>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</si>
  <si>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</si>
  <si>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</si>
  <si>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</si>
  <si>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</si>
  <si>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</si>
  <si>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</si>
  <si>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</si>
  <si>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</si>
  <si>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</si>
  <si>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</si>
  <si>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</si>
  <si>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</si>
  <si>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</si>
  <si>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</si>
  <si>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</si>
  <si>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</si>
  <si>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</si>
  <si>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</si>
  <si>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</si>
  <si>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</si>
  <si>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</si>
  <si>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</si>
  <si>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</si>
  <si>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</si>
  <si>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</si>
  <si>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豊見城市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</si>
  <si>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</si>
  <si>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</si>
  <si>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</si>
  <si>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</si>
  <si>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</si>
  <si>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</si>
  <si>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</si>
  <si>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</si>
  <si>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</si>
  <si>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</si>
  <si>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</si>
  <si>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</si>
  <si>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</si>
  <si>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</si>
  <si>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</si>
  <si>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</si>
  <si>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①有形固定資産減価償却率：全国及び類似団体平均値を下回っており、良好な状態を示している。ただし、資産の経年劣化に対応し、長寿命化等の対策を行なう必要がある。
②管路経年化率：全国及び類似団体平均値を下回っているが、値は年々増加（令和元年度は9.39％）しており、計画的な管路の更新に取り組む必要がある。
③管路更新率：全国及び類似団体を下回っている。管路の更新が長期に渡らないよう計画的に進めていく必要がある。</t>
    <rPh sb="1" eb="7">
      <t>ユウケイコテイシサン</t>
    </rPh>
    <rPh sb="7" eb="12">
      <t>ゲンカショウキャクリツ</t>
    </rPh>
    <rPh sb="13" eb="15">
      <t>ゼンコク</t>
    </rPh>
    <rPh sb="15" eb="16">
      <t>オヨ</t>
    </rPh>
    <rPh sb="17" eb="21">
      <t>ルイジダンタイ</t>
    </rPh>
    <rPh sb="21" eb="24">
      <t>ヘイキンチ</t>
    </rPh>
    <rPh sb="25" eb="27">
      <t>シタマワ</t>
    </rPh>
    <rPh sb="32" eb="34">
      <t>リョウコウ</t>
    </rPh>
    <rPh sb="35" eb="37">
      <t>ジョウタイ</t>
    </rPh>
    <rPh sb="38" eb="39">
      <t>シメ</t>
    </rPh>
    <rPh sb="48" eb="50">
      <t>シサン</t>
    </rPh>
    <rPh sb="51" eb="55">
      <t>ケイネンレッカ</t>
    </rPh>
    <rPh sb="56" eb="58">
      <t>タイオウ</t>
    </rPh>
    <rPh sb="60" eb="64">
      <t>チョウジュミョウカ</t>
    </rPh>
    <rPh sb="64" eb="65">
      <t>トウ</t>
    </rPh>
    <rPh sb="66" eb="68">
      <t>タイサク</t>
    </rPh>
    <rPh sb="69" eb="70">
      <t>オコ</t>
    </rPh>
    <rPh sb="72" eb="74">
      <t>ヒツヨウ</t>
    </rPh>
    <rPh sb="88" eb="90">
      <t>ゼンコク</t>
    </rPh>
    <rPh sb="90" eb="91">
      <t>オヨ</t>
    </rPh>
    <rPh sb="92" eb="96">
      <t>ルイジダンタイ</t>
    </rPh>
    <rPh sb="96" eb="99">
      <t>ヘイキンチ</t>
    </rPh>
    <rPh sb="100" eb="102">
      <t>シタマワ</t>
    </rPh>
    <rPh sb="177" eb="179">
      <t>カンロ</t>
    </rPh>
    <rPh sb="180" eb="182">
      <t>コウシン</t>
    </rPh>
    <rPh sb="183" eb="185">
      <t>チョウキ</t>
    </rPh>
    <rPh sb="186" eb="187">
      <t>ワタ</t>
    </rPh>
    <rPh sb="192" eb="195">
      <t>ケイカクテキ</t>
    </rPh>
    <rPh sb="196" eb="197">
      <t>スス</t>
    </rPh>
    <rPh sb="201" eb="203">
      <t>ヒツヨウ</t>
    </rPh>
    <phoneticPr fontId="4"/>
  </si>
  <si>
    <t>①経常収支比率：100%を超え、収支が黒字であることを示している。全国及び類似団体平均値を上回っており、健全な経営状況である。
②累積欠損金比率：0%となっており、健全な経営状況である。
③流動比率：100％を超え、全国及び類似団体平均値を上回っており、短期的な支払能力は良好な状態である。
④企業債残高対給水収益比率：全国及び類似団体平均値を下回っており、良好な状態である。
⑤料金回収率：100％を超えており、給水に係る費用を給水収益で賄えていることを示している。
⑥給水原価：全国及び類似団体平均値を上回っている。起伏の多い地理的条件が理由の一つと考えられるが、今後維持管理費の削減等の経営改善の検討を行う必要がある。
⑦施設利用率：全国及び類似団体平均値と比べ高い値を示しており、配水量に見合った配水能力を有することを示している。
⑧有収率：全国及び類似団体平均値を上回り、100％に近い値を維持しており、施設の稼働が適切に収益につながっていることを示している。</t>
    <rPh sb="1" eb="7">
      <t>ケイジョウシュウシヒリツ</t>
    </rPh>
    <rPh sb="13" eb="14">
      <t>コ</t>
    </rPh>
    <rPh sb="16" eb="18">
      <t>シュウシ</t>
    </rPh>
    <rPh sb="19" eb="21">
      <t>クロジ</t>
    </rPh>
    <rPh sb="27" eb="28">
      <t>シメ</t>
    </rPh>
    <rPh sb="33" eb="35">
      <t>ゼンコク</t>
    </rPh>
    <rPh sb="35" eb="36">
      <t>オヨ</t>
    </rPh>
    <rPh sb="37" eb="41">
      <t>ルイジダンタイ</t>
    </rPh>
    <rPh sb="41" eb="44">
      <t>ヘイキンチ</t>
    </rPh>
    <rPh sb="45" eb="47">
      <t>ウワマワ</t>
    </rPh>
    <rPh sb="52" eb="54">
      <t>ケンゼン</t>
    </rPh>
    <rPh sb="55" eb="59">
      <t>ケイエイジョウキョウ</t>
    </rPh>
    <rPh sb="66" eb="71">
      <t>ルイセキケッソンキン</t>
    </rPh>
    <rPh sb="71" eb="73">
      <t>ヒリツ</t>
    </rPh>
    <rPh sb="83" eb="85">
      <t>ケンゼン</t>
    </rPh>
    <rPh sb="86" eb="90">
      <t>ケイエイジョウキョウ</t>
    </rPh>
    <rPh sb="97" eb="101">
      <t>リュウドウヒリツ</t>
    </rPh>
    <rPh sb="107" eb="108">
      <t>コ</t>
    </rPh>
    <rPh sb="110" eb="112">
      <t>ゼンコク</t>
    </rPh>
    <rPh sb="112" eb="113">
      <t>オヨ</t>
    </rPh>
    <rPh sb="114" eb="118">
      <t>ルイジダンタイ</t>
    </rPh>
    <rPh sb="118" eb="121">
      <t>ヘイキンチ</t>
    </rPh>
    <rPh sb="122" eb="124">
      <t>ウワマワ</t>
    </rPh>
    <rPh sb="129" eb="132">
      <t>タンキテキ</t>
    </rPh>
    <rPh sb="133" eb="135">
      <t>シハラ</t>
    </rPh>
    <rPh sb="135" eb="137">
      <t>ノウリョク</t>
    </rPh>
    <rPh sb="138" eb="140">
      <t>リョウコウ</t>
    </rPh>
    <rPh sb="141" eb="143">
      <t>ジョウタイ</t>
    </rPh>
    <rPh sb="150" eb="153">
      <t>キギョウサイ</t>
    </rPh>
    <rPh sb="153" eb="155">
      <t>ザンダカ</t>
    </rPh>
    <rPh sb="155" eb="156">
      <t>タイ</t>
    </rPh>
    <rPh sb="156" eb="160">
      <t>キュウスイシュウエキ</t>
    </rPh>
    <rPh sb="160" eb="162">
      <t>ヒリツ</t>
    </rPh>
    <rPh sb="163" eb="165">
      <t>ゼンコク</t>
    </rPh>
    <rPh sb="165" eb="166">
      <t>オヨ</t>
    </rPh>
    <rPh sb="167" eb="171">
      <t>ルイジダンタイ</t>
    </rPh>
    <rPh sb="171" eb="174">
      <t>ヘイキンチ</t>
    </rPh>
    <rPh sb="175" eb="177">
      <t>シタマワ</t>
    </rPh>
    <rPh sb="182" eb="184">
      <t>リョウコウ</t>
    </rPh>
    <rPh sb="185" eb="187">
      <t>ジョウタイ</t>
    </rPh>
    <rPh sb="194" eb="196">
      <t>リョウキン</t>
    </rPh>
    <rPh sb="196" eb="199">
      <t>カイシュウリツ</t>
    </rPh>
    <rPh sb="205" eb="206">
      <t>コ</t>
    </rPh>
    <rPh sb="211" eb="213">
      <t>キュウスイ</t>
    </rPh>
    <rPh sb="214" eb="215">
      <t>カカ</t>
    </rPh>
    <rPh sb="216" eb="218">
      <t>ヒヨウ</t>
    </rPh>
    <rPh sb="219" eb="223">
      <t>キュウスイシュウエキ</t>
    </rPh>
    <rPh sb="224" eb="225">
      <t>マカナ</t>
    </rPh>
    <rPh sb="232" eb="233">
      <t>シメ</t>
    </rPh>
    <rPh sb="241" eb="245">
      <t>キュウスイゲンカ</t>
    </rPh>
    <rPh sb="326" eb="328">
      <t>ゼンコク</t>
    </rPh>
    <rPh sb="328" eb="329">
      <t>オヨ</t>
    </rPh>
    <rPh sb="330" eb="334">
      <t>ルイジダンタイ</t>
    </rPh>
    <rPh sb="334" eb="337">
      <t>ヘイキンチ</t>
    </rPh>
    <rPh sb="338" eb="339">
      <t>クラ</t>
    </rPh>
    <rPh sb="340" eb="341">
      <t>タカ</t>
    </rPh>
    <rPh sb="342" eb="343">
      <t>アタイ</t>
    </rPh>
    <rPh sb="344" eb="345">
      <t>シメ</t>
    </rPh>
    <rPh sb="350" eb="352">
      <t>ハイスイ</t>
    </rPh>
    <rPh sb="352" eb="353">
      <t>リョウ</t>
    </rPh>
    <rPh sb="354" eb="356">
      <t>ミア</t>
    </rPh>
    <rPh sb="358" eb="360">
      <t>ハイスイ</t>
    </rPh>
    <rPh sb="360" eb="362">
      <t>ノウリョク</t>
    </rPh>
    <rPh sb="363" eb="364">
      <t>ユウ</t>
    </rPh>
    <rPh sb="369" eb="370">
      <t>シメ</t>
    </rPh>
    <rPh sb="378" eb="381">
      <t>ユウシュウリツ</t>
    </rPh>
    <rPh sb="384" eb="386">
      <t>ゼンコク</t>
    </rPh>
    <rPh sb="386" eb="387">
      <t>オヨ</t>
    </rPh>
    <rPh sb="388" eb="395">
      <t>ルイジダンタイヘイキンチ</t>
    </rPh>
    <rPh sb="396" eb="398">
      <t>ウワマワ</t>
    </rPh>
    <rPh sb="416" eb="418">
      <t>シセツ</t>
    </rPh>
    <rPh sb="419" eb="421">
      <t>カドウ</t>
    </rPh>
    <rPh sb="422" eb="424">
      <t>テキセツ</t>
    </rPh>
    <rPh sb="425" eb="427">
      <t>シュウエキ</t>
    </rPh>
    <rPh sb="438" eb="439">
      <t>シメ</t>
    </rPh>
    <phoneticPr fontId="4"/>
  </si>
  <si>
    <r>
      <t>本市水道事業の経営状況は、全国類似団体と比べても概ね良好であるが、管路の老朽化に対応し、更新や長寿命化などに取り組む必要がある。経営戦略及びアセットマネジメント計画を基に、事業の平準化及び経営の更なる健全化を図る必要がある</t>
    </r>
    <r>
      <rPr>
        <sz val="11"/>
        <color theme="1"/>
        <rFont val="ＭＳ 明朝"/>
        <family val="3"/>
        <charset val="128"/>
      </rPr>
      <t>。</t>
    </r>
    <rPh sb="0" eb="2">
      <t>ホンシ</t>
    </rPh>
    <rPh sb="2" eb="6">
      <t>スイドウジギョウ</t>
    </rPh>
    <rPh sb="7" eb="11">
      <t>ケイエイジョウキョウ</t>
    </rPh>
    <rPh sb="13" eb="15">
      <t>ゼンコク</t>
    </rPh>
    <rPh sb="15" eb="17">
      <t>ルイジ</t>
    </rPh>
    <rPh sb="17" eb="19">
      <t>ダンタイ</t>
    </rPh>
    <rPh sb="20" eb="21">
      <t>クラ</t>
    </rPh>
    <rPh sb="24" eb="25">
      <t>オオム</t>
    </rPh>
    <rPh sb="26" eb="28">
      <t>リョウコウ</t>
    </rPh>
    <rPh sb="33" eb="35">
      <t>カンロ</t>
    </rPh>
    <rPh sb="36" eb="39">
      <t>ロウキュウカ</t>
    </rPh>
    <rPh sb="40" eb="42">
      <t>タイオウ</t>
    </rPh>
    <rPh sb="44" eb="46">
      <t>コウシン</t>
    </rPh>
    <rPh sb="47" eb="51">
      <t>チョウジュミョウカ</t>
    </rPh>
    <rPh sb="54" eb="55">
      <t>ト</t>
    </rPh>
    <rPh sb="56" eb="57">
      <t>ク</t>
    </rPh>
    <rPh sb="58" eb="60">
      <t>ヒツヨウ</t>
    </rPh>
    <rPh sb="64" eb="66">
      <t>ケイエイ</t>
    </rPh>
    <rPh sb="66" eb="68">
      <t>センリャク</t>
    </rPh>
    <rPh sb="68" eb="69">
      <t>オヨ</t>
    </rPh>
    <rPh sb="80" eb="82">
      <t>ケイカク</t>
    </rPh>
    <rPh sb="83" eb="84">
      <t>モト</t>
    </rPh>
    <rPh sb="86" eb="88">
      <t>ジギョウ</t>
    </rPh>
    <rPh sb="89" eb="92">
      <t>ヘイジュンカ</t>
    </rPh>
    <rPh sb="92" eb="93">
      <t>オヨ</t>
    </rPh>
    <rPh sb="94" eb="96">
      <t>ケイエイ</t>
    </rPh>
    <rPh sb="97" eb="98">
      <t>サラ</t>
    </rPh>
    <rPh sb="100" eb="103">
      <t>ケンゼンカ</t>
    </rPh>
    <rPh sb="104" eb="105">
      <t>ハカ</t>
    </rPh>
    <rPh sb="106" eb="10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</si>
</sst>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0.42</c:v>
                </c:pt>
                <c:pt idx="1">
                  <c:v>1.81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0-4E2C-BC3A-B67E91F16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0.75</c:v>
                </c:pt>
                <c:pt idx="2">
                  <c:v>0.63</c:v>
                </c:pt>
                <c:pt idx="3">
                  <c:v>0.63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0-4E2C-BC3A-B67E91F16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72.930000000000007</c:v>
                </c:pt>
                <c:pt idx="1">
                  <c:v>74.17</c:v>
                </c:pt>
                <c:pt idx="2">
                  <c:v>74.69</c:v>
                </c:pt>
                <c:pt idx="3">
                  <c:v>75.19</c:v>
                </c:pt>
                <c:pt idx="4">
                  <c:v>73.37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E-4CF4-B3FF-640C75BE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59.11</c:v>
                </c:pt>
                <c:pt idx="1">
                  <c:v>59.74</c:v>
                </c:pt>
                <c:pt idx="2">
                  <c:v>59.46</c:v>
                </c:pt>
                <c:pt idx="3">
                  <c:v>59.51</c:v>
                </c:pt>
                <c:pt idx="4">
                  <c:v>59.91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E-4CF4-B3FF-640C75BE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96.51</c:v>
                </c:pt>
                <c:pt idx="1">
                  <c:v>96.22</c:v>
                </c:pt>
                <c:pt idx="2">
                  <c:v>95.81</c:v>
                </c:pt>
                <c:pt idx="3">
                  <c:v>96.17</c:v>
                </c:pt>
                <c:pt idx="4">
                  <c:v>96.06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0-43FD-ADA3-8F19C919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87.91</c:v>
                </c:pt>
                <c:pt idx="1">
                  <c:v>87.28</c:v>
                </c:pt>
                <c:pt idx="2">
                  <c:v>87.41</c:v>
                </c:pt>
                <c:pt idx="3">
                  <c:v>87.08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0-43FD-ADA3-8F19C9198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117.94</c:v>
                </c:pt>
                <c:pt idx="1">
                  <c:v>118.65</c:v>
                </c:pt>
                <c:pt idx="2">
                  <c:v>116.65</c:v>
                </c:pt>
                <c:pt idx="3">
                  <c:v>120.76</c:v>
                </c:pt>
                <c:pt idx="4">
                  <c:v>117.84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E-4DE9-9175-BF19A1559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113.16</c:v>
                </c:pt>
                <c:pt idx="1">
                  <c:v>112.15</c:v>
                </c:pt>
                <c:pt idx="2">
                  <c:v>111.44</c:v>
                </c:pt>
                <c:pt idx="3">
                  <c:v>111.17</c:v>
                </c:pt>
                <c:pt idx="4">
                  <c:v>110.91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E-4DE9-9175-BF19A1559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38.4</c:v>
                </c:pt>
                <c:pt idx="1">
                  <c:v>39.229999999999997</c:v>
                </c:pt>
                <c:pt idx="2">
                  <c:v>41.05</c:v>
                </c:pt>
                <c:pt idx="3">
                  <c:v>42.9</c:v>
                </c:pt>
                <c:pt idx="4">
                  <c:v>44.75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D-4E65-8517-C2F522003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46.88</c:v>
                </c:pt>
                <c:pt idx="1">
                  <c:v>46.94</c:v>
                </c:pt>
                <c:pt idx="2">
                  <c:v>47.62</c:v>
                </c:pt>
                <c:pt idx="3">
                  <c:v>48.55</c:v>
                </c:pt>
                <c:pt idx="4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D-4E65-8517-C2F522003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4.29</c:v>
                </c:pt>
                <c:pt idx="1">
                  <c:v>6.47</c:v>
                </c:pt>
                <c:pt idx="2">
                  <c:v>7.12</c:v>
                </c:pt>
                <c:pt idx="3" formatCode="#,##0.00;&quot;△&quot;#,##0.00">
                  <c:v>0</c:v>
                </c:pt>
                <c:pt idx="4">
                  <c:v>11.84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0-4108-A022-06A3AF80C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13.39</c:v>
                </c:pt>
                <c:pt idx="1">
                  <c:v>14.48</c:v>
                </c:pt>
                <c:pt idx="2">
                  <c:v>16.27</c:v>
                </c:pt>
                <c:pt idx="3">
                  <c:v>17.11</c:v>
                </c:pt>
                <c:pt idx="4">
                  <c:v>18.329999999999998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20-4108-A022-06A3AF80C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5-410E-AEDA-DACE05DD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1</c:v>
                </c:pt>
                <c:pt idx="2">
                  <c:v>1.03</c:v>
                </c:pt>
                <c:pt idx="3">
                  <c:v>0.78</c:v>
                </c:pt>
                <c:pt idx="4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5-410E-AEDA-DACE05DDB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678.99</c:v>
                </c:pt>
                <c:pt idx="1">
                  <c:v>591.82000000000005</c:v>
                </c:pt>
                <c:pt idx="2">
                  <c:v>558.9</c:v>
                </c:pt>
                <c:pt idx="3">
                  <c:v>556.47</c:v>
                </c:pt>
                <c:pt idx="4">
                  <c:v>543.97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D-41B7-B643-2C798B3E7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357.82</c:v>
                </c:pt>
                <c:pt idx="1">
                  <c:v>355.5</c:v>
                </c:pt>
                <c:pt idx="2">
                  <c:v>349.83</c:v>
                </c:pt>
                <c:pt idx="3">
                  <c:v>360.86</c:v>
                </c:pt>
                <c:pt idx="4">
                  <c:v>350.79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D-41B7-B643-2C798B3E7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88.72</c:v>
                </c:pt>
                <c:pt idx="1">
                  <c:v>80.12</c:v>
                </c:pt>
                <c:pt idx="2">
                  <c:v>72.39</c:v>
                </c:pt>
                <c:pt idx="3">
                  <c:v>64.37</c:v>
                </c:pt>
                <c:pt idx="4">
                  <c:v>57.79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A-49F8-82F2-A3FA6BB39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307.45999999999998</c:v>
                </c:pt>
                <c:pt idx="1">
                  <c:v>312.58</c:v>
                </c:pt>
                <c:pt idx="2">
                  <c:v>314.87</c:v>
                </c:pt>
                <c:pt idx="3">
                  <c:v>309.27999999999997</c:v>
                </c:pt>
                <c:pt idx="4">
                  <c:v>322.92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A-49F8-82F2-A3FA6BB39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116.76</c:v>
                </c:pt>
                <c:pt idx="1">
                  <c:v>115.63</c:v>
                </c:pt>
                <c:pt idx="2">
                  <c:v>114.11</c:v>
                </c:pt>
                <c:pt idx="3">
                  <c:v>118.62</c:v>
                </c:pt>
                <c:pt idx="4">
                  <c:v>110.84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A-4CB0-A153-12DBC4A4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106.01</c:v>
                </c:pt>
                <c:pt idx="1">
                  <c:v>104.57</c:v>
                </c:pt>
                <c:pt idx="2">
                  <c:v>103.54</c:v>
                </c:pt>
                <c:pt idx="3">
                  <c:v>103.32</c:v>
                </c:pt>
                <c:pt idx="4">
                  <c:v>100.85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A-4CB0-A153-12DBC4A4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182.92</c:v>
                </c:pt>
                <c:pt idx="1">
                  <c:v>184.86</c:v>
                </c:pt>
                <c:pt idx="2">
                  <c:v>187.46</c:v>
                </c:pt>
                <c:pt idx="3">
                  <c:v>180.03</c:v>
                </c:pt>
                <c:pt idx="4">
                  <c:v>184.17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E-43CF-934B-3B4CCCDCB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162.24</c:v>
                </c:pt>
                <c:pt idx="1">
                  <c:v>165.47</c:v>
                </c:pt>
                <c:pt idx="2">
                  <c:v>167.46</c:v>
                </c:pt>
                <c:pt idx="3">
                  <c:v>168.56</c:v>
                </c:pt>
                <c:pt idx="4">
                  <c:v>167.1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E-43CF-934B-3B4CCCDCB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T40" zoomScaleNormal="100" workbookViewId="0">
      <selection activeCell="CG56" sqref="CG5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 x14ac:dyDescent="0.15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 x14ac:dyDescent="0.15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6" t="str">
        <f>データ!H6</f>
        <v>沖縄県　豊見城市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7" t="s">
        <v>1</v>
      </c>
      <c r="C7" s="78"/>
      <c r="D7" s="78"/>
      <c r="E7" s="78"/>
      <c r="F7" s="78"/>
      <c r="G7" s="78"/>
      <c r="H7" s="78"/>
      <c r="I7" s="77" t="s">
        <v>2</v>
      </c>
      <c r="J7" s="78"/>
      <c r="K7" s="78"/>
      <c r="L7" s="78"/>
      <c r="M7" s="78"/>
      <c r="N7" s="78"/>
      <c r="O7" s="79"/>
      <c r="P7" s="80" t="s">
        <v>3</v>
      </c>
      <c r="Q7" s="80"/>
      <c r="R7" s="80"/>
      <c r="S7" s="80"/>
      <c r="T7" s="80"/>
      <c r="U7" s="80"/>
      <c r="V7" s="80"/>
      <c r="W7" s="80" t="s">
        <v>4</v>
      </c>
      <c r="X7" s="80"/>
      <c r="Y7" s="80"/>
      <c r="Z7" s="80"/>
      <c r="AA7" s="80"/>
      <c r="AB7" s="80"/>
      <c r="AC7" s="80"/>
      <c r="AD7" s="80" t="s">
        <v>5</v>
      </c>
      <c r="AE7" s="80"/>
      <c r="AF7" s="80"/>
      <c r="AG7" s="80"/>
      <c r="AH7" s="80"/>
      <c r="AI7" s="80"/>
      <c r="AJ7" s="80"/>
      <c r="AK7" s="4"/>
      <c r="AL7" s="80" t="s">
        <v>6</v>
      </c>
      <c r="AM7" s="80"/>
      <c r="AN7" s="80"/>
      <c r="AO7" s="80"/>
      <c r="AP7" s="80"/>
      <c r="AQ7" s="80"/>
      <c r="AR7" s="80"/>
      <c r="AS7" s="80"/>
      <c r="AT7" s="77" t="s">
        <v>7</v>
      </c>
      <c r="AU7" s="78"/>
      <c r="AV7" s="78"/>
      <c r="AW7" s="78"/>
      <c r="AX7" s="78"/>
      <c r="AY7" s="78"/>
      <c r="AZ7" s="78"/>
      <c r="BA7" s="78"/>
      <c r="BB7" s="80" t="s">
        <v>8</v>
      </c>
      <c r="BC7" s="80"/>
      <c r="BD7" s="80"/>
      <c r="BE7" s="80"/>
      <c r="BF7" s="80"/>
      <c r="BG7" s="80"/>
      <c r="BH7" s="80"/>
      <c r="BI7" s="8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1" t="str">
        <f>データ!$I$6</f>
        <v>法適用</v>
      </c>
      <c r="C8" s="82"/>
      <c r="D8" s="82"/>
      <c r="E8" s="82"/>
      <c r="F8" s="82"/>
      <c r="G8" s="82"/>
      <c r="H8" s="82"/>
      <c r="I8" s="81" t="str">
        <f>データ!$J$6</f>
        <v>水道事業</v>
      </c>
      <c r="J8" s="82"/>
      <c r="K8" s="82"/>
      <c r="L8" s="82"/>
      <c r="M8" s="82"/>
      <c r="N8" s="82"/>
      <c r="O8" s="83"/>
      <c r="P8" s="84" t="str">
        <f>データ!$K$6</f>
        <v>末端給水事業</v>
      </c>
      <c r="Q8" s="84"/>
      <c r="R8" s="84"/>
      <c r="S8" s="84"/>
      <c r="T8" s="84"/>
      <c r="U8" s="84"/>
      <c r="V8" s="84"/>
      <c r="W8" s="84" t="str">
        <f>データ!$L$6</f>
        <v>A4</v>
      </c>
      <c r="X8" s="84"/>
      <c r="Y8" s="84"/>
      <c r="Z8" s="84"/>
      <c r="AA8" s="84"/>
      <c r="AB8" s="84"/>
      <c r="AC8" s="84"/>
      <c r="AD8" s="84" t="str">
        <f>データ!$M$6</f>
        <v>非設置</v>
      </c>
      <c r="AE8" s="84"/>
      <c r="AF8" s="84"/>
      <c r="AG8" s="84"/>
      <c r="AH8" s="84"/>
      <c r="AI8" s="84"/>
      <c r="AJ8" s="84"/>
      <c r="AK8" s="4"/>
      <c r="AL8" s="72">
        <f>データ!$R$6</f>
        <v>65766</v>
      </c>
      <c r="AM8" s="72"/>
      <c r="AN8" s="72"/>
      <c r="AO8" s="72"/>
      <c r="AP8" s="72"/>
      <c r="AQ8" s="72"/>
      <c r="AR8" s="72"/>
      <c r="AS8" s="72"/>
      <c r="AT8" s="68">
        <f>データ!$S$6</f>
        <v>19.309999999999999</v>
      </c>
      <c r="AU8" s="69"/>
      <c r="AV8" s="69"/>
      <c r="AW8" s="69"/>
      <c r="AX8" s="69"/>
      <c r="AY8" s="69"/>
      <c r="AZ8" s="69"/>
      <c r="BA8" s="69"/>
      <c r="BB8" s="71">
        <f>データ!$T$6</f>
        <v>3405.8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7" t="s">
        <v>12</v>
      </c>
      <c r="C9" s="78"/>
      <c r="D9" s="78"/>
      <c r="E9" s="78"/>
      <c r="F9" s="78"/>
      <c r="G9" s="78"/>
      <c r="H9" s="78"/>
      <c r="I9" s="77" t="s">
        <v>13</v>
      </c>
      <c r="J9" s="78"/>
      <c r="K9" s="78"/>
      <c r="L9" s="78"/>
      <c r="M9" s="78"/>
      <c r="N9" s="78"/>
      <c r="O9" s="79"/>
      <c r="P9" s="80" t="s">
        <v>14</v>
      </c>
      <c r="Q9" s="80"/>
      <c r="R9" s="80"/>
      <c r="S9" s="80"/>
      <c r="T9" s="80"/>
      <c r="U9" s="80"/>
      <c r="V9" s="80"/>
      <c r="W9" s="80" t="s">
        <v>15</v>
      </c>
      <c r="X9" s="80"/>
      <c r="Y9" s="80"/>
      <c r="Z9" s="80"/>
      <c r="AA9" s="80"/>
      <c r="AB9" s="80"/>
      <c r="AC9" s="80"/>
      <c r="AD9" s="2"/>
      <c r="AE9" s="2"/>
      <c r="AF9" s="2"/>
      <c r="AG9" s="2"/>
      <c r="AH9" s="4"/>
      <c r="AI9" s="4"/>
      <c r="AJ9" s="4"/>
      <c r="AK9" s="4"/>
      <c r="AL9" s="80" t="s">
        <v>16</v>
      </c>
      <c r="AM9" s="80"/>
      <c r="AN9" s="80"/>
      <c r="AO9" s="80"/>
      <c r="AP9" s="80"/>
      <c r="AQ9" s="80"/>
      <c r="AR9" s="80"/>
      <c r="AS9" s="80"/>
      <c r="AT9" s="77" t="s">
        <v>17</v>
      </c>
      <c r="AU9" s="78"/>
      <c r="AV9" s="78"/>
      <c r="AW9" s="78"/>
      <c r="AX9" s="78"/>
      <c r="AY9" s="78"/>
      <c r="AZ9" s="78"/>
      <c r="BA9" s="78"/>
      <c r="BB9" s="80" t="s">
        <v>18</v>
      </c>
      <c r="BC9" s="80"/>
      <c r="BD9" s="80"/>
      <c r="BE9" s="80"/>
      <c r="BF9" s="80"/>
      <c r="BG9" s="80"/>
      <c r="BH9" s="80"/>
      <c r="BI9" s="80"/>
      <c r="BJ9" s="3"/>
      <c r="BK9" s="3"/>
      <c r="BL9" s="66" t="s">
        <v>19</v>
      </c>
      <c r="BM9" s="67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8" t="str">
        <f>データ!$N$6</f>
        <v>-</v>
      </c>
      <c r="C10" s="69"/>
      <c r="D10" s="69"/>
      <c r="E10" s="69"/>
      <c r="F10" s="69"/>
      <c r="G10" s="69"/>
      <c r="H10" s="69"/>
      <c r="I10" s="68">
        <f>データ!$O$6</f>
        <v>88.93</v>
      </c>
      <c r="J10" s="69"/>
      <c r="K10" s="69"/>
      <c r="L10" s="69"/>
      <c r="M10" s="69"/>
      <c r="N10" s="69"/>
      <c r="O10" s="70"/>
      <c r="P10" s="71">
        <f>データ!$P$6</f>
        <v>100</v>
      </c>
      <c r="Q10" s="71"/>
      <c r="R10" s="71"/>
      <c r="S10" s="71"/>
      <c r="T10" s="71"/>
      <c r="U10" s="71"/>
      <c r="V10" s="71"/>
      <c r="W10" s="72">
        <f>データ!$Q$6</f>
        <v>3762</v>
      </c>
      <c r="X10" s="72"/>
      <c r="Y10" s="72"/>
      <c r="Z10" s="72"/>
      <c r="AA10" s="72"/>
      <c r="AB10" s="72"/>
      <c r="AC10" s="72"/>
      <c r="AD10" s="2"/>
      <c r="AE10" s="2"/>
      <c r="AF10" s="2"/>
      <c r="AG10" s="2"/>
      <c r="AH10" s="4"/>
      <c r="AI10" s="4"/>
      <c r="AJ10" s="4"/>
      <c r="AK10" s="4"/>
      <c r="AL10" s="72">
        <f>データ!$U$6</f>
        <v>65644</v>
      </c>
      <c r="AM10" s="72"/>
      <c r="AN10" s="72"/>
      <c r="AO10" s="72"/>
      <c r="AP10" s="72"/>
      <c r="AQ10" s="72"/>
      <c r="AR10" s="72"/>
      <c r="AS10" s="72"/>
      <c r="AT10" s="68">
        <f>データ!$V$6</f>
        <v>19.309999999999999</v>
      </c>
      <c r="AU10" s="69"/>
      <c r="AV10" s="69"/>
      <c r="AW10" s="69"/>
      <c r="AX10" s="69"/>
      <c r="AY10" s="69"/>
      <c r="AZ10" s="69"/>
      <c r="BA10" s="69"/>
      <c r="BB10" s="71">
        <f>データ!$W$6</f>
        <v>3399.48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21</v>
      </c>
      <c r="BM10" s="7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5" t="s">
        <v>111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65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mf+KrmGODzueVWnLftlqcswU+5ETvXxzWBMnvefRG7zGTKwVMO2hMHqtqZ6vJKsTY0sCwE1eDHbu0Wle/5ihpg==" saltValue="OqOwVct2hse51IGRpo1HB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52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54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55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56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57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58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59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60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61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62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63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64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472123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沖縄県　豊見城市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88.93</v>
      </c>
      <c r="P6" s="35">
        <f t="shared" si="3"/>
        <v>100</v>
      </c>
      <c r="Q6" s="35">
        <f t="shared" si="3"/>
        <v>3762</v>
      </c>
      <c r="R6" s="35">
        <f t="shared" si="3"/>
        <v>65766</v>
      </c>
      <c r="S6" s="35">
        <f t="shared" si="3"/>
        <v>19.309999999999999</v>
      </c>
      <c r="T6" s="35">
        <f t="shared" si="3"/>
        <v>3405.8</v>
      </c>
      <c r="U6" s="35">
        <f t="shared" si="3"/>
        <v>65644</v>
      </c>
      <c r="V6" s="35">
        <f t="shared" si="3"/>
        <v>19.309999999999999</v>
      </c>
      <c r="W6" s="35">
        <f t="shared" si="3"/>
        <v>3399.48</v>
      </c>
      <c r="X6" s="36">
        <f>IF(X7="",NA(),X7)</f>
        <v>117.94</v>
      </c>
      <c r="Y6" s="36">
        <f t="shared" ref="Y6:AG6" si="4">IF(Y7="",NA(),Y7)</f>
        <v>118.65</v>
      </c>
      <c r="Z6" s="36">
        <f t="shared" si="4"/>
        <v>116.65</v>
      </c>
      <c r="AA6" s="36">
        <f t="shared" si="4"/>
        <v>120.76</v>
      </c>
      <c r="AB6" s="36">
        <f t="shared" si="4"/>
        <v>117.84</v>
      </c>
      <c r="AC6" s="36">
        <f t="shared" si="4"/>
        <v>113.16</v>
      </c>
      <c r="AD6" s="36">
        <f t="shared" si="4"/>
        <v>112.15</v>
      </c>
      <c r="AE6" s="36">
        <f t="shared" si="4"/>
        <v>111.44</v>
      </c>
      <c r="AF6" s="36">
        <f t="shared" si="4"/>
        <v>111.17</v>
      </c>
      <c r="AG6" s="36">
        <f t="shared" si="4"/>
        <v>110.91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0.68</v>
      </c>
      <c r="AO6" s="36">
        <f t="shared" si="5"/>
        <v>1</v>
      </c>
      <c r="AP6" s="36">
        <f t="shared" si="5"/>
        <v>1.03</v>
      </c>
      <c r="AQ6" s="36">
        <f t="shared" si="5"/>
        <v>0.78</v>
      </c>
      <c r="AR6" s="36">
        <f t="shared" si="5"/>
        <v>0.92</v>
      </c>
      <c r="AS6" s="35" t="str">
        <f>IF(AS7="","",IF(AS7="-","【-】","【"&amp;SUBSTITUTE(TEXT(AS7,"#,##0.00"),"-","△")&amp;"】"))</f>
        <v>【1.15】</v>
      </c>
      <c r="AT6" s="36">
        <f>IF(AT7="",NA(),AT7)</f>
        <v>678.99</v>
      </c>
      <c r="AU6" s="36">
        <f t="shared" ref="AU6:BC6" si="6">IF(AU7="",NA(),AU7)</f>
        <v>591.82000000000005</v>
      </c>
      <c r="AV6" s="36">
        <f t="shared" si="6"/>
        <v>558.9</v>
      </c>
      <c r="AW6" s="36">
        <f t="shared" si="6"/>
        <v>556.47</v>
      </c>
      <c r="AX6" s="36">
        <f t="shared" si="6"/>
        <v>543.97</v>
      </c>
      <c r="AY6" s="36">
        <f t="shared" si="6"/>
        <v>357.82</v>
      </c>
      <c r="AZ6" s="36">
        <f t="shared" si="6"/>
        <v>355.5</v>
      </c>
      <c r="BA6" s="36">
        <f t="shared" si="6"/>
        <v>349.83</v>
      </c>
      <c r="BB6" s="36">
        <f t="shared" si="6"/>
        <v>360.86</v>
      </c>
      <c r="BC6" s="36">
        <f t="shared" si="6"/>
        <v>350.79</v>
      </c>
      <c r="BD6" s="35" t="str">
        <f>IF(BD7="","",IF(BD7="-","【-】","【"&amp;SUBSTITUTE(TEXT(BD7,"#,##0.00"),"-","△")&amp;"】"))</f>
        <v>【260.31】</v>
      </c>
      <c r="BE6" s="36">
        <f>IF(BE7="",NA(),BE7)</f>
        <v>88.72</v>
      </c>
      <c r="BF6" s="36">
        <f t="shared" ref="BF6:BN6" si="7">IF(BF7="",NA(),BF7)</f>
        <v>80.12</v>
      </c>
      <c r="BG6" s="36">
        <f t="shared" si="7"/>
        <v>72.39</v>
      </c>
      <c r="BH6" s="36">
        <f t="shared" si="7"/>
        <v>64.37</v>
      </c>
      <c r="BI6" s="36">
        <f t="shared" si="7"/>
        <v>57.79</v>
      </c>
      <c r="BJ6" s="36">
        <f t="shared" si="7"/>
        <v>307.45999999999998</v>
      </c>
      <c r="BK6" s="36">
        <f t="shared" si="7"/>
        <v>312.58</v>
      </c>
      <c r="BL6" s="36">
        <f t="shared" si="7"/>
        <v>314.87</v>
      </c>
      <c r="BM6" s="36">
        <f t="shared" si="7"/>
        <v>309.27999999999997</v>
      </c>
      <c r="BN6" s="36">
        <f t="shared" si="7"/>
        <v>322.92</v>
      </c>
      <c r="BO6" s="35" t="str">
        <f>IF(BO7="","",IF(BO7="-","【-】","【"&amp;SUBSTITUTE(TEXT(BO7,"#,##0.00"),"-","△")&amp;"】"))</f>
        <v>【275.67】</v>
      </c>
      <c r="BP6" s="36">
        <f>IF(BP7="",NA(),BP7)</f>
        <v>116.76</v>
      </c>
      <c r="BQ6" s="36">
        <f t="shared" ref="BQ6:BY6" si="8">IF(BQ7="",NA(),BQ7)</f>
        <v>115.63</v>
      </c>
      <c r="BR6" s="36">
        <f t="shared" si="8"/>
        <v>114.11</v>
      </c>
      <c r="BS6" s="36">
        <f t="shared" si="8"/>
        <v>118.62</v>
      </c>
      <c r="BT6" s="36">
        <f t="shared" si="8"/>
        <v>110.84</v>
      </c>
      <c r="BU6" s="36">
        <f t="shared" si="8"/>
        <v>106.01</v>
      </c>
      <c r="BV6" s="36">
        <f t="shared" si="8"/>
        <v>104.57</v>
      </c>
      <c r="BW6" s="36">
        <f t="shared" si="8"/>
        <v>103.54</v>
      </c>
      <c r="BX6" s="36">
        <f t="shared" si="8"/>
        <v>103.32</v>
      </c>
      <c r="BY6" s="36">
        <f t="shared" si="8"/>
        <v>100.85</v>
      </c>
      <c r="BZ6" s="35" t="str">
        <f>IF(BZ7="","",IF(BZ7="-","【-】","【"&amp;SUBSTITUTE(TEXT(BZ7,"#,##0.00"),"-","△")&amp;"】"))</f>
        <v>【100.05】</v>
      </c>
      <c r="CA6" s="36">
        <f>IF(CA7="",NA(),CA7)</f>
        <v>182.92</v>
      </c>
      <c r="CB6" s="36">
        <f t="shared" ref="CB6:CJ6" si="9">IF(CB7="",NA(),CB7)</f>
        <v>184.86</v>
      </c>
      <c r="CC6" s="36">
        <f t="shared" si="9"/>
        <v>187.46</v>
      </c>
      <c r="CD6" s="36">
        <f t="shared" si="9"/>
        <v>180.03</v>
      </c>
      <c r="CE6" s="36">
        <f t="shared" si="9"/>
        <v>184.17</v>
      </c>
      <c r="CF6" s="36">
        <f t="shared" si="9"/>
        <v>162.24</v>
      </c>
      <c r="CG6" s="36">
        <f t="shared" si="9"/>
        <v>165.47</v>
      </c>
      <c r="CH6" s="36">
        <f t="shared" si="9"/>
        <v>167.46</v>
      </c>
      <c r="CI6" s="36">
        <f t="shared" si="9"/>
        <v>168.56</v>
      </c>
      <c r="CJ6" s="36">
        <f t="shared" si="9"/>
        <v>167.1</v>
      </c>
      <c r="CK6" s="35" t="str">
        <f>IF(CK7="","",IF(CK7="-","【-】","【"&amp;SUBSTITUTE(TEXT(CK7,"#,##0.00"),"-","△")&amp;"】"))</f>
        <v>【166.40】</v>
      </c>
      <c r="CL6" s="36">
        <f>IF(CL7="",NA(),CL7)</f>
        <v>72.930000000000007</v>
      </c>
      <c r="CM6" s="36">
        <f t="shared" ref="CM6:CU6" si="10">IF(CM7="",NA(),CM7)</f>
        <v>74.17</v>
      </c>
      <c r="CN6" s="36">
        <f t="shared" si="10"/>
        <v>74.69</v>
      </c>
      <c r="CO6" s="36">
        <f t="shared" si="10"/>
        <v>75.19</v>
      </c>
      <c r="CP6" s="36">
        <f t="shared" si="10"/>
        <v>73.37</v>
      </c>
      <c r="CQ6" s="36">
        <f t="shared" si="10"/>
        <v>59.11</v>
      </c>
      <c r="CR6" s="36">
        <f t="shared" si="10"/>
        <v>59.74</v>
      </c>
      <c r="CS6" s="36">
        <f t="shared" si="10"/>
        <v>59.46</v>
      </c>
      <c r="CT6" s="36">
        <f t="shared" si="10"/>
        <v>59.51</v>
      </c>
      <c r="CU6" s="36">
        <f t="shared" si="10"/>
        <v>59.91</v>
      </c>
      <c r="CV6" s="35" t="str">
        <f>IF(CV7="","",IF(CV7="-","【-】","【"&amp;SUBSTITUTE(TEXT(CV7,"#,##0.00"),"-","△")&amp;"】"))</f>
        <v>【60.69】</v>
      </c>
      <c r="CW6" s="36">
        <f>IF(CW7="",NA(),CW7)</f>
        <v>96.51</v>
      </c>
      <c r="CX6" s="36">
        <f t="shared" ref="CX6:DF6" si="11">IF(CX7="",NA(),CX7)</f>
        <v>96.22</v>
      </c>
      <c r="CY6" s="36">
        <f t="shared" si="11"/>
        <v>95.81</v>
      </c>
      <c r="CZ6" s="36">
        <f t="shared" si="11"/>
        <v>96.17</v>
      </c>
      <c r="DA6" s="36">
        <f t="shared" si="11"/>
        <v>96.06</v>
      </c>
      <c r="DB6" s="36">
        <f t="shared" si="11"/>
        <v>87.91</v>
      </c>
      <c r="DC6" s="36">
        <f t="shared" si="11"/>
        <v>87.28</v>
      </c>
      <c r="DD6" s="36">
        <f t="shared" si="11"/>
        <v>87.41</v>
      </c>
      <c r="DE6" s="36">
        <f t="shared" si="11"/>
        <v>87.08</v>
      </c>
      <c r="DF6" s="36">
        <f t="shared" si="11"/>
        <v>87.26</v>
      </c>
      <c r="DG6" s="35" t="str">
        <f>IF(DG7="","",IF(DG7="-","【-】","【"&amp;SUBSTITUTE(TEXT(DG7,"#,##0.00"),"-","△")&amp;"】"))</f>
        <v>【89.82】</v>
      </c>
      <c r="DH6" s="36">
        <f>IF(DH7="",NA(),DH7)</f>
        <v>38.4</v>
      </c>
      <c r="DI6" s="36">
        <f t="shared" ref="DI6:DQ6" si="12">IF(DI7="",NA(),DI7)</f>
        <v>39.229999999999997</v>
      </c>
      <c r="DJ6" s="36">
        <f t="shared" si="12"/>
        <v>41.05</v>
      </c>
      <c r="DK6" s="36">
        <f t="shared" si="12"/>
        <v>42.9</v>
      </c>
      <c r="DL6" s="36">
        <f t="shared" si="12"/>
        <v>44.75</v>
      </c>
      <c r="DM6" s="36">
        <f t="shared" si="12"/>
        <v>46.88</v>
      </c>
      <c r="DN6" s="36">
        <f t="shared" si="12"/>
        <v>46.94</v>
      </c>
      <c r="DO6" s="36">
        <f t="shared" si="12"/>
        <v>47.62</v>
      </c>
      <c r="DP6" s="36">
        <f t="shared" si="12"/>
        <v>48.55</v>
      </c>
      <c r="DQ6" s="36">
        <f t="shared" si="12"/>
        <v>49.2</v>
      </c>
      <c r="DR6" s="35" t="str">
        <f>IF(DR7="","",IF(DR7="-","【-】","【"&amp;SUBSTITUTE(TEXT(DR7,"#,##0.00"),"-","△")&amp;"】"))</f>
        <v>【50.19】</v>
      </c>
      <c r="DS6" s="36">
        <f>IF(DS7="",NA(),DS7)</f>
        <v>4.29</v>
      </c>
      <c r="DT6" s="36">
        <f t="shared" ref="DT6:EB6" si="13">IF(DT7="",NA(),DT7)</f>
        <v>6.47</v>
      </c>
      <c r="DU6" s="36">
        <f t="shared" si="13"/>
        <v>7.12</v>
      </c>
      <c r="DV6" s="35">
        <f t="shared" si="13"/>
        <v>0</v>
      </c>
      <c r="DW6" s="36">
        <f t="shared" si="13"/>
        <v>11.84</v>
      </c>
      <c r="DX6" s="36">
        <f t="shared" si="13"/>
        <v>13.39</v>
      </c>
      <c r="DY6" s="36">
        <f t="shared" si="13"/>
        <v>14.48</v>
      </c>
      <c r="DZ6" s="36">
        <f t="shared" si="13"/>
        <v>16.27</v>
      </c>
      <c r="EA6" s="36">
        <f t="shared" si="13"/>
        <v>17.11</v>
      </c>
      <c r="EB6" s="36">
        <f t="shared" si="13"/>
        <v>18.329999999999998</v>
      </c>
      <c r="EC6" s="35" t="str">
        <f>IF(EC7="","",IF(EC7="-","【-】","【"&amp;SUBSTITUTE(TEXT(EC7,"#,##0.00"),"-","△")&amp;"】"))</f>
        <v>【20.63】</v>
      </c>
      <c r="ED6" s="36">
        <f>IF(ED7="",NA(),ED7)</f>
        <v>0.42</v>
      </c>
      <c r="EE6" s="36">
        <f t="shared" ref="EE6:EM6" si="14">IF(EE7="",NA(),EE7)</f>
        <v>1.81</v>
      </c>
      <c r="EF6" s="35">
        <f t="shared" si="14"/>
        <v>0</v>
      </c>
      <c r="EG6" s="35">
        <f t="shared" si="14"/>
        <v>0</v>
      </c>
      <c r="EH6" s="36">
        <f t="shared" si="14"/>
        <v>0.06</v>
      </c>
      <c r="EI6" s="36">
        <f t="shared" si="14"/>
        <v>0.71</v>
      </c>
      <c r="EJ6" s="36">
        <f t="shared" si="14"/>
        <v>0.75</v>
      </c>
      <c r="EK6" s="36">
        <f t="shared" si="14"/>
        <v>0.63</v>
      </c>
      <c r="EL6" s="36">
        <f t="shared" si="14"/>
        <v>0.63</v>
      </c>
      <c r="EM6" s="36">
        <f t="shared" si="14"/>
        <v>0.6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472123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88.93</v>
      </c>
      <c r="P7" s="39">
        <v>100</v>
      </c>
      <c r="Q7" s="39">
        <v>3762</v>
      </c>
      <c r="R7" s="39">
        <v>65766</v>
      </c>
      <c r="S7" s="39">
        <v>19.309999999999999</v>
      </c>
      <c r="T7" s="39">
        <v>3405.8</v>
      </c>
      <c r="U7" s="39">
        <v>65644</v>
      </c>
      <c r="V7" s="39">
        <v>19.309999999999999</v>
      </c>
      <c r="W7" s="39">
        <v>3399.48</v>
      </c>
      <c r="X7" s="39">
        <v>117.94</v>
      </c>
      <c r="Y7" s="39">
        <v>118.65</v>
      </c>
      <c r="Z7" s="39">
        <v>116.65</v>
      </c>
      <c r="AA7" s="39">
        <v>120.76</v>
      </c>
      <c r="AB7" s="39">
        <v>117.84</v>
      </c>
      <c r="AC7" s="39">
        <v>113.16</v>
      </c>
      <c r="AD7" s="39">
        <v>112.15</v>
      </c>
      <c r="AE7" s="39">
        <v>111.44</v>
      </c>
      <c r="AF7" s="39">
        <v>111.17</v>
      </c>
      <c r="AG7" s="39">
        <v>110.91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0.68</v>
      </c>
      <c r="AO7" s="39">
        <v>1</v>
      </c>
      <c r="AP7" s="39">
        <v>1.03</v>
      </c>
      <c r="AQ7" s="39">
        <v>0.78</v>
      </c>
      <c r="AR7" s="39">
        <v>0.92</v>
      </c>
      <c r="AS7" s="39">
        <v>1.1499999999999999</v>
      </c>
      <c r="AT7" s="39">
        <v>678.99</v>
      </c>
      <c r="AU7" s="39">
        <v>591.82000000000005</v>
      </c>
      <c r="AV7" s="39">
        <v>558.9</v>
      </c>
      <c r="AW7" s="39">
        <v>556.47</v>
      </c>
      <c r="AX7" s="39">
        <v>543.97</v>
      </c>
      <c r="AY7" s="39">
        <v>357.82</v>
      </c>
      <c r="AZ7" s="39">
        <v>355.5</v>
      </c>
      <c r="BA7" s="39">
        <v>349.83</v>
      </c>
      <c r="BB7" s="39">
        <v>360.86</v>
      </c>
      <c r="BC7" s="39">
        <v>350.79</v>
      </c>
      <c r="BD7" s="39">
        <v>260.31</v>
      </c>
      <c r="BE7" s="39">
        <v>88.72</v>
      </c>
      <c r="BF7" s="39">
        <v>80.12</v>
      </c>
      <c r="BG7" s="39">
        <v>72.39</v>
      </c>
      <c r="BH7" s="39">
        <v>64.37</v>
      </c>
      <c r="BI7" s="39">
        <v>57.79</v>
      </c>
      <c r="BJ7" s="39">
        <v>307.45999999999998</v>
      </c>
      <c r="BK7" s="39">
        <v>312.58</v>
      </c>
      <c r="BL7" s="39">
        <v>314.87</v>
      </c>
      <c r="BM7" s="39">
        <v>309.27999999999997</v>
      </c>
      <c r="BN7" s="39">
        <v>322.92</v>
      </c>
      <c r="BO7" s="39">
        <v>275.67</v>
      </c>
      <c r="BP7" s="39">
        <v>116.76</v>
      </c>
      <c r="BQ7" s="39">
        <v>115.63</v>
      </c>
      <c r="BR7" s="39">
        <v>114.11</v>
      </c>
      <c r="BS7" s="39">
        <v>118.62</v>
      </c>
      <c r="BT7" s="39">
        <v>110.84</v>
      </c>
      <c r="BU7" s="39">
        <v>106.01</v>
      </c>
      <c r="BV7" s="39">
        <v>104.57</v>
      </c>
      <c r="BW7" s="39">
        <v>103.54</v>
      </c>
      <c r="BX7" s="39">
        <v>103.32</v>
      </c>
      <c r="BY7" s="39">
        <v>100.85</v>
      </c>
      <c r="BZ7" s="39">
        <v>100.05</v>
      </c>
      <c r="CA7" s="39">
        <v>182.92</v>
      </c>
      <c r="CB7" s="39">
        <v>184.86</v>
      </c>
      <c r="CC7" s="39">
        <v>187.46</v>
      </c>
      <c r="CD7" s="39">
        <v>180.03</v>
      </c>
      <c r="CE7" s="39">
        <v>184.17</v>
      </c>
      <c r="CF7" s="39">
        <v>162.24</v>
      </c>
      <c r="CG7" s="39">
        <v>165.47</v>
      </c>
      <c r="CH7" s="39">
        <v>167.46</v>
      </c>
      <c r="CI7" s="39">
        <v>168.56</v>
      </c>
      <c r="CJ7" s="39">
        <v>167.1</v>
      </c>
      <c r="CK7" s="39">
        <v>166.4</v>
      </c>
      <c r="CL7" s="39">
        <v>72.930000000000007</v>
      </c>
      <c r="CM7" s="39">
        <v>74.17</v>
      </c>
      <c r="CN7" s="39">
        <v>74.69</v>
      </c>
      <c r="CO7" s="39">
        <v>75.19</v>
      </c>
      <c r="CP7" s="39">
        <v>73.37</v>
      </c>
      <c r="CQ7" s="39">
        <v>59.11</v>
      </c>
      <c r="CR7" s="39">
        <v>59.74</v>
      </c>
      <c r="CS7" s="39">
        <v>59.46</v>
      </c>
      <c r="CT7" s="39">
        <v>59.51</v>
      </c>
      <c r="CU7" s="39">
        <v>59.91</v>
      </c>
      <c r="CV7" s="39">
        <v>60.69</v>
      </c>
      <c r="CW7" s="39">
        <v>96.51</v>
      </c>
      <c r="CX7" s="39">
        <v>96.22</v>
      </c>
      <c r="CY7" s="39">
        <v>95.81</v>
      </c>
      <c r="CZ7" s="39">
        <v>96.17</v>
      </c>
      <c r="DA7" s="39">
        <v>96.06</v>
      </c>
      <c r="DB7" s="39">
        <v>87.91</v>
      </c>
      <c r="DC7" s="39">
        <v>87.28</v>
      </c>
      <c r="DD7" s="39">
        <v>87.41</v>
      </c>
      <c r="DE7" s="39">
        <v>87.08</v>
      </c>
      <c r="DF7" s="39">
        <v>87.26</v>
      </c>
      <c r="DG7" s="39">
        <v>89.82</v>
      </c>
      <c r="DH7" s="39">
        <v>38.4</v>
      </c>
      <c r="DI7" s="39">
        <v>39.229999999999997</v>
      </c>
      <c r="DJ7" s="39">
        <v>41.05</v>
      </c>
      <c r="DK7" s="39">
        <v>42.9</v>
      </c>
      <c r="DL7" s="39">
        <v>44.75</v>
      </c>
      <c r="DM7" s="39">
        <v>46.88</v>
      </c>
      <c r="DN7" s="39">
        <v>46.94</v>
      </c>
      <c r="DO7" s="39">
        <v>47.62</v>
      </c>
      <c r="DP7" s="39">
        <v>48.55</v>
      </c>
      <c r="DQ7" s="39">
        <v>49.2</v>
      </c>
      <c r="DR7" s="39">
        <v>50.19</v>
      </c>
      <c r="DS7" s="39">
        <v>4.29</v>
      </c>
      <c r="DT7" s="39">
        <v>6.47</v>
      </c>
      <c r="DU7" s="39">
        <v>7.12</v>
      </c>
      <c r="DV7" s="39">
        <v>0</v>
      </c>
      <c r="DW7" s="39">
        <v>11.84</v>
      </c>
      <c r="DX7" s="39">
        <v>13.39</v>
      </c>
      <c r="DY7" s="39">
        <v>14.48</v>
      </c>
      <c r="DZ7" s="39">
        <v>16.27</v>
      </c>
      <c r="EA7" s="39">
        <v>17.11</v>
      </c>
      <c r="EB7" s="39">
        <v>18.329999999999998</v>
      </c>
      <c r="EC7" s="39">
        <v>20.63</v>
      </c>
      <c r="ED7" s="39">
        <v>0.42</v>
      </c>
      <c r="EE7" s="39">
        <v>1.81</v>
      </c>
      <c r="EF7" s="39">
        <v>0</v>
      </c>
      <c r="EG7" s="39">
        <v>0</v>
      </c>
      <c r="EH7" s="39">
        <v>0.06</v>
      </c>
      <c r="EI7" s="39">
        <v>0.71</v>
      </c>
      <c r="EJ7" s="39">
        <v>0.75</v>
      </c>
      <c r="EK7" s="39">
        <v>0.63</v>
      </c>
      <c r="EL7" s="39">
        <v>0.63</v>
      </c>
      <c r="EM7" s="39">
        <v>0.6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豊見城市LGアカウント0929</dc:creator>
  <cp:lastModifiedBy>豊見城市LGアカウント0929</cp:lastModifiedBy>
  <cp:lastPrinted>2022-01-14T05:15:40Z</cp:lastPrinted>
  <dcterms:created xsi:type="dcterms:W3CDTF">2022-01-20T08:15:16Z</dcterms:created>
  <dcterms:modified xsi:type="dcterms:W3CDTF">2022-01-20T08:15:16Z</dcterms:modified>
</cp:coreProperties>
</file>