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lg-filesv\suidou\01_～2020年度\☆☆☆　2　経理班\青山　倭子\01‗回答\20220112‗経営比較分析表（R2決算）\経営比較分析表（R2決算）‗回答\"/>
    </mc:Choice>
  </mc:AlternateContent>
  <xr:revisionPtr revIDLastSave="0" documentId="8_{B5E8934E-759E-492F-9E02-6D0887114317}" xr6:coauthVersionLast="44" xr6:coauthVersionMax="44" xr10:uidLastSave="{00000000-0000-0000-0000-000000000000}"/>
  <workbookProtection workbookAlgorithmName="SHA-512" workbookHashValue="Iz8SShYzxJx6oUjzrRhtqvaY5yvE8tUx20uQOLoKXMyP3EQVCRP+ev5dgkR2NHI3/wJ2xuyClclxpoxkli/u2A==" workbookSaltValue="xPyN53zAAdoHtXE2LkfCc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<sst xmlns="http://schemas.openxmlformats.org/spreadsheetml/2006/main" count="297" uniqueCount="118">
  <si>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</si>
  <si>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</si>
  <si>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</si>
  <si>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</si>
  <si>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</si>
  <si>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</si>
  <si>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</si>
  <si>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</si>
  <si>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</si>
  <si>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</si>
  <si>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</si>
  <si>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</si>
  <si>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</si>
  <si>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</si>
  <si>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</si>
  <si>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</si>
  <si>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</si>
  <si>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</si>
  <si>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</si>
  <si>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</si>
  <si>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</si>
  <si>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</si>
  <si>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</si>
  <si>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</si>
  <si>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</si>
  <si>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</si>
  <si>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</si>
  <si>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</si>
  <si>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</si>
  <si>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</si>
  <si>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</si>
  <si>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</si>
  <si>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</si>
  <si>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</si>
  <si>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</si>
  <si>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</si>
  <si>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</si>
  <si>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</si>
  <si>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</si>
  <si>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</si>
  <si>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</si>
  <si>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</si>
  <si>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</si>
  <si>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</si>
  <si>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</si>
  <si>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</si>
  <si>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</si>
  <si>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</si>
  <si>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</si>
  <si>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</si>
  <si>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</si>
  <si>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</si>
  <si>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</si>
  <si>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</si>
  <si>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</si>
  <si>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</si>
  <si>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</si>
  <si>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</si>
  <si>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</si>
  <si>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</si>
  <si>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</si>
  <si>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</si>
  <si>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</si>
  <si>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</si>
  <si>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</si>
  <si>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</si>
  <si>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</si>
  <si>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</si>
  <si>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</si>
  <si>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</si>
  <si>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</si>
  <si>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</si>
  <si>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</si>
  <si>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</si>
  <si>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</si>
  <si>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</si>
  <si>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</si>
  <si>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</si>
  <si>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</si>
  <si>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</si>
  <si>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</si>
  <si>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</si>
  <si>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</si>
  <si>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</si>
  <si>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</si>
  <si>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</si>
  <si>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</si>
  <si>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</si>
  <si>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</si>
  <si>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</si>
  <si>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</si>
  <si>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</si>
  <si>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</si>
  <si>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</si>
  <si>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</si>
  <si>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</si>
  <si>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豊見城市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</si>
  <si>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</si>
  <si>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</si>
  <si>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</si>
  <si>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</si>
  <si>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</si>
  <si>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</si>
  <si>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</si>
  <si>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</si>
  <si>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</si>
  <si>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</si>
  <si>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</si>
  <si>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</si>
  <si>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</si>
  <si>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</si>
  <si>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</si>
  <si>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</si>
  <si>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</si>
  <si>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</si>
  <si>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経常収支は赤字であり、累積欠損金も発生しており健全な経営状況とは言えない。企業債残高対事業規模比率の高さや経費回収率の低さからも、使用料収入の確保が必要である。使用料の見直しや接続率の向上へ向けて取り組み、経営状況を改善していく必要がある。</t>
    <rPh sb="0" eb="4">
      <t>ケイジョウシュウシ</t>
    </rPh>
    <rPh sb="5" eb="7">
      <t>アカジ</t>
    </rPh>
    <rPh sb="11" eb="16">
      <t>ルイセキケッソンキン</t>
    </rPh>
    <rPh sb="17" eb="19">
      <t>ハッセイ</t>
    </rPh>
    <rPh sb="23" eb="25">
      <t>ケンゼン</t>
    </rPh>
    <rPh sb="26" eb="30">
      <t>ケイエイジョウキョウ</t>
    </rPh>
    <rPh sb="32" eb="33">
      <t>イ</t>
    </rPh>
    <rPh sb="37" eb="40">
      <t>キギョウサイ</t>
    </rPh>
    <rPh sb="40" eb="42">
      <t>ザンダカ</t>
    </rPh>
    <rPh sb="42" eb="43">
      <t>タイ</t>
    </rPh>
    <rPh sb="43" eb="47">
      <t>ジギョウキボ</t>
    </rPh>
    <rPh sb="47" eb="49">
      <t>ヒリツ</t>
    </rPh>
    <rPh sb="50" eb="51">
      <t>タカ</t>
    </rPh>
    <rPh sb="53" eb="58">
      <t>ケイヒカイシュウリツ</t>
    </rPh>
    <rPh sb="59" eb="60">
      <t>ヒク</t>
    </rPh>
    <rPh sb="65" eb="68">
      <t>シヨウリョウ</t>
    </rPh>
    <rPh sb="68" eb="70">
      <t>シュウニュウ</t>
    </rPh>
    <rPh sb="71" eb="73">
      <t>カクホ</t>
    </rPh>
    <rPh sb="74" eb="76">
      <t>ヒツヨウ</t>
    </rPh>
    <rPh sb="80" eb="83">
      <t>シヨウリョウ</t>
    </rPh>
    <rPh sb="84" eb="86">
      <t>ミナオ</t>
    </rPh>
    <rPh sb="88" eb="91">
      <t>セツゾクリツ</t>
    </rPh>
    <rPh sb="92" eb="94">
      <t>コウジョウ</t>
    </rPh>
    <rPh sb="95" eb="96">
      <t>ム</t>
    </rPh>
    <rPh sb="98" eb="99">
      <t>ト</t>
    </rPh>
    <rPh sb="100" eb="101">
      <t>ク</t>
    </rPh>
    <rPh sb="103" eb="107">
      <t>ケイエイジョウキョウ</t>
    </rPh>
    <rPh sb="108" eb="110">
      <t>カイゼン</t>
    </rPh>
    <rPh sb="114" eb="116">
      <t>ヒツヨウ</t>
    </rPh>
    <phoneticPr fontId="4"/>
  </si>
  <si>
    <t>①有形固定資産減価償却率：全国及び類似団体平均値を下回っており、良好な状態を示している。
②管渠老朽化率、③管渠改善率：平成15年供用開始となっており、耐用年数を超える管渠が無いため、当該値0である。</t>
    <rPh sb="1" eb="12">
      <t>ユウケイコテイシサンゲンカショウキャクリツ</t>
    </rPh>
    <rPh sb="13" eb="15">
      <t>ゼンコク</t>
    </rPh>
    <rPh sb="15" eb="16">
      <t>オヨ</t>
    </rPh>
    <rPh sb="17" eb="21">
      <t>ルイジダンタイ</t>
    </rPh>
    <rPh sb="21" eb="24">
      <t>ヘイキンチ</t>
    </rPh>
    <rPh sb="25" eb="27">
      <t>シタマワ</t>
    </rPh>
    <rPh sb="32" eb="34">
      <t>リョウコウ</t>
    </rPh>
    <rPh sb="35" eb="37">
      <t>ジョウタイ</t>
    </rPh>
    <rPh sb="38" eb="39">
      <t>シメ</t>
    </rPh>
    <rPh sb="47" eb="49">
      <t>カンキョ</t>
    </rPh>
    <rPh sb="49" eb="52">
      <t>ロウキュウカ</t>
    </rPh>
    <rPh sb="52" eb="53">
      <t>リツ</t>
    </rPh>
    <rPh sb="55" eb="57">
      <t>カンキョ</t>
    </rPh>
    <rPh sb="57" eb="60">
      <t>カイゼンリツ</t>
    </rPh>
    <rPh sb="61" eb="63">
      <t>ヘイセイ</t>
    </rPh>
    <rPh sb="65" eb="66">
      <t>ネン</t>
    </rPh>
    <rPh sb="66" eb="68">
      <t>キョウヨウ</t>
    </rPh>
    <rPh sb="68" eb="70">
      <t>カイシ</t>
    </rPh>
    <rPh sb="77" eb="81">
      <t>タイヨウネンスウ</t>
    </rPh>
    <rPh sb="82" eb="83">
      <t>コ</t>
    </rPh>
    <rPh sb="85" eb="87">
      <t>カンキョ</t>
    </rPh>
    <rPh sb="88" eb="89">
      <t>ナ</t>
    </rPh>
    <rPh sb="93" eb="96">
      <t>トウガイチ</t>
    </rPh>
    <phoneticPr fontId="4"/>
  </si>
  <si>
    <t>①経常収支比率：100％に届かず、収支が赤字となっている。維持管理費等の費用を使用料収入等で賄えていないことを示している。
②累積欠損比率：累積欠損金が発生しており、収益に対する割合が全国及び類似団体平均値を大きく上回っている。使用料の適正化へ取り組む必要がある。
③流動比率：100％を上回っているが、大部分が前払金であり、次年度は値が下がると見込まれる。
④企業債残高対事業規模比率：全国及び類似団体平均値を大きく上回っている。使用料収入に対する企業債残高の割合が高いことを示しており、使用料の適正化を進める必要がある。
⑤経費回収率：全国及び類似団体平均値を下回っており、使用料収入だけでは汚水処理費を賄えていないことを示している。適正な使用料収入の確保が必要である。
⑥汚水処理原価：前年度よりも高く、全国及び類似団体平均値を上回っている。効率的な汚水処理を行うため、費用削減や有収水量の増加などへの取り組みが必要である。
⑦施設利用率：全国及び類似団体平均値を上回っており、処理水量に見合った処理能力を有することが示されている。
⑧水洗化率：全国及び類似団体平均値を下回っている。使用料収入増加のためにも、水洗化率向上への取り組みが必要である。</t>
    <rPh sb="1" eb="7">
      <t>ケイジョウシュウシヒリツ</t>
    </rPh>
    <rPh sb="13" eb="14">
      <t>トド</t>
    </rPh>
    <rPh sb="29" eb="34">
      <t>イジカンリヒ</t>
    </rPh>
    <rPh sb="34" eb="35">
      <t>トウ</t>
    </rPh>
    <rPh sb="36" eb="38">
      <t>ヒヨウ</t>
    </rPh>
    <rPh sb="39" eb="44">
      <t>シヨウリョウシュウニュウ</t>
    </rPh>
    <rPh sb="44" eb="45">
      <t>トウ</t>
    </rPh>
    <rPh sb="46" eb="47">
      <t>マカナ</t>
    </rPh>
    <rPh sb="55" eb="56">
      <t>シメ</t>
    </rPh>
    <rPh sb="122" eb="123">
      <t>ト</t>
    </rPh>
    <rPh sb="124" eb="125">
      <t>ク</t>
    </rPh>
    <rPh sb="152" eb="155">
      <t>ダイブブン</t>
    </rPh>
    <rPh sb="156" eb="158">
      <t>マエバラ</t>
    </rPh>
    <rPh sb="158" eb="159">
      <t>キン</t>
    </rPh>
    <rPh sb="163" eb="166">
      <t>ジネンド</t>
    </rPh>
    <rPh sb="167" eb="168">
      <t>アタイ</t>
    </rPh>
    <rPh sb="169" eb="170">
      <t>サ</t>
    </rPh>
    <rPh sb="173" eb="175">
      <t>ミコ</t>
    </rPh>
    <rPh sb="264" eb="269">
      <t>ケイヒカイシュウリツ</t>
    </rPh>
    <rPh sb="270" eb="272">
      <t>ゼンコク</t>
    </rPh>
    <rPh sb="272" eb="273">
      <t>オヨ</t>
    </rPh>
    <rPh sb="274" eb="281">
      <t>ルイジダンタイヘイキンチ</t>
    </rPh>
    <rPh sb="282" eb="284">
      <t>シタマワ</t>
    </rPh>
    <rPh sb="289" eb="292">
      <t>シヨウリョウ</t>
    </rPh>
    <rPh sb="292" eb="294">
      <t>シュウニュウ</t>
    </rPh>
    <rPh sb="304" eb="305">
      <t>マカナ</t>
    </rPh>
    <rPh sb="313" eb="314">
      <t>シメ</t>
    </rPh>
    <rPh sb="319" eb="321">
      <t>テキセイ</t>
    </rPh>
    <rPh sb="322" eb="327">
      <t>シヨウリョウシュウニュウ</t>
    </rPh>
    <rPh sb="328" eb="330">
      <t>カクホ</t>
    </rPh>
    <rPh sb="331" eb="333">
      <t>ヒツヨウ</t>
    </rPh>
    <rPh sb="339" eb="345">
      <t>オスイショリゲンカ</t>
    </rPh>
    <rPh sb="346" eb="349">
      <t>ゼンネンド</t>
    </rPh>
    <rPh sb="352" eb="353">
      <t>タカ</t>
    </rPh>
    <rPh sb="355" eb="358">
      <t>ゼンコクオヨ</t>
    </rPh>
    <rPh sb="359" eb="363">
      <t>ルイジダンタイ</t>
    </rPh>
    <rPh sb="363" eb="366">
      <t>ヘイキンチ</t>
    </rPh>
    <rPh sb="367" eb="369">
      <t>ウワマワ</t>
    </rPh>
    <rPh sb="388" eb="392">
      <t>ヒヨウサクゲン</t>
    </rPh>
    <rPh sb="393" eb="397">
      <t>ユウシュウスイリョウ</t>
    </rPh>
    <rPh sb="398" eb="400">
      <t>ゾウカ</t>
    </rPh>
    <rPh sb="404" eb="405">
      <t>ト</t>
    </rPh>
    <rPh sb="406" eb="407">
      <t>ク</t>
    </rPh>
    <rPh sb="409" eb="411">
      <t>ヒツヨウ</t>
    </rPh>
    <rPh sb="417" eb="422">
      <t>シセツリヨウリツ</t>
    </rPh>
    <rPh sb="423" eb="426">
      <t>ゼンコクオヨ</t>
    </rPh>
    <rPh sb="427" eb="434">
      <t>ルイジダンタイヘイキンチ</t>
    </rPh>
    <rPh sb="435" eb="437">
      <t>ウワマワ</t>
    </rPh>
    <rPh sb="442" eb="446">
      <t>ショリスイリョウ</t>
    </rPh>
    <rPh sb="447" eb="449">
      <t>ミア</t>
    </rPh>
    <rPh sb="451" eb="455">
      <t>ショリノウリョク</t>
    </rPh>
    <rPh sb="456" eb="457">
      <t>ユウ</t>
    </rPh>
    <rPh sb="462" eb="463">
      <t>シメ</t>
    </rPh>
    <rPh sb="471" eb="475">
      <t>スイセンカリツ</t>
    </rPh>
    <rPh sb="476" eb="478">
      <t>ゼンコク</t>
    </rPh>
    <rPh sb="478" eb="479">
      <t>オヨ</t>
    </rPh>
    <rPh sb="480" eb="487">
      <t>ルイジダンタイヘイキンチ</t>
    </rPh>
    <rPh sb="488" eb="490">
      <t>シタマワ</t>
    </rPh>
    <rPh sb="495" eb="498">
      <t>シヨウリョウ</t>
    </rPh>
    <rPh sb="498" eb="500">
      <t>シュウニュウ</t>
    </rPh>
    <rPh sb="500" eb="502">
      <t>ゾウカ</t>
    </rPh>
    <rPh sb="508" eb="512">
      <t>スイセンカリツ</t>
    </rPh>
    <rPh sb="512" eb="514">
      <t>コウジョウ</t>
    </rPh>
    <rPh sb="516" eb="517">
      <t>ト</t>
    </rPh>
    <rPh sb="518" eb="519">
      <t>ク</t>
    </rPh>
    <rPh sb="521" eb="5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</si>
</sst>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C1E-4847-8F54-9D5F8E9CB3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0.25</c:v>
                </c:pt>
              </c:numCache>
            </c:numRef>
          </c:val>
          <c:smooth val="0"/>
          <c:extLst>
            <c:ext xmlns:c16="http://schemas.microsoft.com/office/drawing/2014/chart" uri="{C3380CC4-5D6E-409C-BE32-E72D297353CC}">
              <c16:uniqueId val="{00000001-9C1E-4847-8F54-9D5F8E9CB3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106.8</c:v>
                </c:pt>
                <c:pt idx="4">
                  <c:v>83.62</c:v>
                </c:pt>
              </c:numCache>
            </c:numRef>
          </c:val>
          <c:extLst>
            <c:ext xmlns:c16="http://schemas.microsoft.com/office/drawing/2014/chart" uri="{C3380CC4-5D6E-409C-BE32-E72D297353CC}">
              <c16:uniqueId val="{00000000-1D56-42EA-B1EC-2CA5F842134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50.14</c:v>
                </c:pt>
                <c:pt idx="4">
                  <c:v>54.83</c:v>
                </c:pt>
              </c:numCache>
            </c:numRef>
          </c:val>
          <c:smooth val="0"/>
          <c:extLst>
            <c:ext xmlns:c16="http://schemas.microsoft.com/office/drawing/2014/chart" uri="{C3380CC4-5D6E-409C-BE32-E72D297353CC}">
              <c16:uniqueId val="{00000001-1D56-42EA-B1EC-2CA5F842134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69.819999999999993</c:v>
                </c:pt>
                <c:pt idx="4">
                  <c:v>71.709999999999994</c:v>
                </c:pt>
              </c:numCache>
            </c:numRef>
          </c:val>
          <c:extLst>
            <c:ext xmlns:c16="http://schemas.microsoft.com/office/drawing/2014/chart" uri="{C3380CC4-5D6E-409C-BE32-E72D297353CC}">
              <c16:uniqueId val="{00000000-8733-461D-97F9-D7D73173C8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84.98</c:v>
                </c:pt>
                <c:pt idx="4">
                  <c:v>84.7</c:v>
                </c:pt>
              </c:numCache>
            </c:numRef>
          </c:val>
          <c:smooth val="0"/>
          <c:extLst>
            <c:ext xmlns:c16="http://schemas.microsoft.com/office/drawing/2014/chart" uri="{C3380CC4-5D6E-409C-BE32-E72D297353CC}">
              <c16:uniqueId val="{00000001-8733-461D-97F9-D7D73173C8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79.569999999999993</c:v>
                </c:pt>
                <c:pt idx="4">
                  <c:v>68.150000000000006</c:v>
                </c:pt>
              </c:numCache>
            </c:numRef>
          </c:val>
          <c:extLst>
            <c:ext xmlns:c16="http://schemas.microsoft.com/office/drawing/2014/chart" uri="{C3380CC4-5D6E-409C-BE32-E72D297353CC}">
              <c16:uniqueId val="{00000000-9890-4C4C-9284-4BCA40EBD5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103.6</c:v>
                </c:pt>
                <c:pt idx="4">
                  <c:v>106.37</c:v>
                </c:pt>
              </c:numCache>
            </c:numRef>
          </c:val>
          <c:smooth val="0"/>
          <c:extLst>
            <c:ext xmlns:c16="http://schemas.microsoft.com/office/drawing/2014/chart" uri="{C3380CC4-5D6E-409C-BE32-E72D297353CC}">
              <c16:uniqueId val="{00000001-9890-4C4C-9284-4BCA40EBD5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3.92</c:v>
                </c:pt>
                <c:pt idx="4">
                  <c:v>7.89</c:v>
                </c:pt>
              </c:numCache>
            </c:numRef>
          </c:val>
          <c:extLst>
            <c:ext xmlns:c16="http://schemas.microsoft.com/office/drawing/2014/chart" uri="{C3380CC4-5D6E-409C-BE32-E72D297353CC}">
              <c16:uniqueId val="{00000000-6E55-43DE-86C2-1DD8F82E23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23.06</c:v>
                </c:pt>
                <c:pt idx="4">
                  <c:v>20.34</c:v>
                </c:pt>
              </c:numCache>
            </c:numRef>
          </c:val>
          <c:smooth val="0"/>
          <c:extLst>
            <c:ext xmlns:c16="http://schemas.microsoft.com/office/drawing/2014/chart" uri="{C3380CC4-5D6E-409C-BE32-E72D297353CC}">
              <c16:uniqueId val="{00000001-6E55-43DE-86C2-1DD8F82E23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7AD-43F4-8FA5-4F3361E8F4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57AD-43F4-8FA5-4F3361E8F4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120.19</c:v>
                </c:pt>
                <c:pt idx="4">
                  <c:v>349.15</c:v>
                </c:pt>
              </c:numCache>
            </c:numRef>
          </c:val>
          <c:extLst>
            <c:ext xmlns:c16="http://schemas.microsoft.com/office/drawing/2014/chart" uri="{C3380CC4-5D6E-409C-BE32-E72D297353CC}">
              <c16:uniqueId val="{00000000-4F5D-4008-9367-490348ACD5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193.99</c:v>
                </c:pt>
                <c:pt idx="4">
                  <c:v>139.02000000000001</c:v>
                </c:pt>
              </c:numCache>
            </c:numRef>
          </c:val>
          <c:smooth val="0"/>
          <c:extLst>
            <c:ext xmlns:c16="http://schemas.microsoft.com/office/drawing/2014/chart" uri="{C3380CC4-5D6E-409C-BE32-E72D297353CC}">
              <c16:uniqueId val="{00000001-4F5D-4008-9367-490348ACD5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169.22</c:v>
                </c:pt>
                <c:pt idx="4">
                  <c:v>104.76</c:v>
                </c:pt>
              </c:numCache>
            </c:numRef>
          </c:val>
          <c:extLst>
            <c:ext xmlns:c16="http://schemas.microsoft.com/office/drawing/2014/chart" uri="{C3380CC4-5D6E-409C-BE32-E72D297353CC}">
              <c16:uniqueId val="{00000000-53C1-45B3-9062-DF195F831D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26.99</c:v>
                </c:pt>
                <c:pt idx="4">
                  <c:v>29.13</c:v>
                </c:pt>
              </c:numCache>
            </c:numRef>
          </c:val>
          <c:smooth val="0"/>
          <c:extLst>
            <c:ext xmlns:c16="http://schemas.microsoft.com/office/drawing/2014/chart" uri="{C3380CC4-5D6E-409C-BE32-E72D297353CC}">
              <c16:uniqueId val="{00000001-53C1-45B3-9062-DF195F831D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1262.58</c:v>
                </c:pt>
                <c:pt idx="4">
                  <c:v>1252.55</c:v>
                </c:pt>
              </c:numCache>
            </c:numRef>
          </c:val>
          <c:extLst>
            <c:ext xmlns:c16="http://schemas.microsoft.com/office/drawing/2014/chart" uri="{C3380CC4-5D6E-409C-BE32-E72D297353CC}">
              <c16:uniqueId val="{00000000-3200-45D9-AA2E-14232AF7531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826.83</c:v>
                </c:pt>
                <c:pt idx="4">
                  <c:v>867.83</c:v>
                </c:pt>
              </c:numCache>
            </c:numRef>
          </c:val>
          <c:smooth val="0"/>
          <c:extLst>
            <c:ext xmlns:c16="http://schemas.microsoft.com/office/drawing/2014/chart" uri="{C3380CC4-5D6E-409C-BE32-E72D297353CC}">
              <c16:uniqueId val="{00000001-3200-45D9-AA2E-14232AF7531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39.659999999999997</c:v>
                </c:pt>
                <c:pt idx="4">
                  <c:v>25.55</c:v>
                </c:pt>
              </c:numCache>
            </c:numRef>
          </c:val>
          <c:extLst>
            <c:ext xmlns:c16="http://schemas.microsoft.com/office/drawing/2014/chart" uri="{C3380CC4-5D6E-409C-BE32-E72D297353CC}">
              <c16:uniqueId val="{00000000-6266-4008-8FEB-1FB9D817F2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57.31</c:v>
                </c:pt>
                <c:pt idx="4">
                  <c:v>57.08</c:v>
                </c:pt>
              </c:numCache>
            </c:numRef>
          </c:val>
          <c:smooth val="0"/>
          <c:extLst>
            <c:ext xmlns:c16="http://schemas.microsoft.com/office/drawing/2014/chart" uri="{C3380CC4-5D6E-409C-BE32-E72D297353CC}">
              <c16:uniqueId val="{00000001-6266-4008-8FEB-1FB9D817F2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180.8</c:v>
                </c:pt>
                <c:pt idx="4">
                  <c:v>277.44</c:v>
                </c:pt>
              </c:numCache>
            </c:numRef>
          </c:val>
          <c:extLst>
            <c:ext xmlns:c16="http://schemas.microsoft.com/office/drawing/2014/chart" uri="{C3380CC4-5D6E-409C-BE32-E72D297353CC}">
              <c16:uniqueId val="{00000000-C876-49A7-8D02-CF25F2ABD1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273.52</c:v>
                </c:pt>
                <c:pt idx="4">
                  <c:v>274.99</c:v>
                </c:pt>
              </c:numCache>
            </c:numRef>
          </c:val>
          <c:smooth val="0"/>
          <c:extLst>
            <c:ext xmlns:c16="http://schemas.microsoft.com/office/drawing/2014/chart" uri="{C3380CC4-5D6E-409C-BE32-E72D297353CC}">
              <c16:uniqueId val="{00000001-C876-49A7-8D02-CF25F2ABD1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14" zoomScale="154" zoomScaleNormal="154"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沖縄県　豊見城市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65766</v>
      </c>
      <c r="AM8" s="51"/>
      <c r="AN8" s="51"/>
      <c r="AO8" s="51"/>
      <c r="AP8" s="51"/>
      <c r="AQ8" s="51"/>
      <c r="AR8" s="51"/>
      <c r="AS8" s="51"/>
      <c r="AT8" s="46">
        <f>データ!T6</f>
        <v>19.309999999999999</v>
      </c>
      <c r="AU8" s="46"/>
      <c r="AV8" s="46"/>
      <c r="AW8" s="46"/>
      <c r="AX8" s="46"/>
      <c r="AY8" s="46"/>
      <c r="AZ8" s="46"/>
      <c r="BA8" s="46"/>
      <c r="BB8" s="46">
        <f>データ!U6</f>
        <v>3405.8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70.84</v>
      </c>
      <c r="J10" s="46"/>
      <c r="K10" s="46"/>
      <c r="L10" s="46"/>
      <c r="M10" s="46"/>
      <c r="N10" s="46"/>
      <c r="O10" s="46"/>
      <c r="P10" s="46">
        <f>データ!P6</f>
        <v>46.42</v>
      </c>
      <c r="Q10" s="46"/>
      <c r="R10" s="46"/>
      <c r="S10" s="46"/>
      <c r="T10" s="46"/>
      <c r="U10" s="46"/>
      <c r="V10" s="46"/>
      <c r="W10" s="46">
        <f>データ!Q6</f>
        <v>100</v>
      </c>
      <c r="X10" s="46"/>
      <c r="Y10" s="46"/>
      <c r="Z10" s="46"/>
      <c r="AA10" s="46"/>
      <c r="AB10" s="46"/>
      <c r="AC10" s="46"/>
      <c r="AD10" s="51">
        <f>データ!R6</f>
        <v>1342</v>
      </c>
      <c r="AE10" s="51"/>
      <c r="AF10" s="51"/>
      <c r="AG10" s="51"/>
      <c r="AH10" s="51"/>
      <c r="AI10" s="51"/>
      <c r="AJ10" s="51"/>
      <c r="AK10" s="2"/>
      <c r="AL10" s="51">
        <f>データ!V6</f>
        <v>1852</v>
      </c>
      <c r="AM10" s="51"/>
      <c r="AN10" s="51"/>
      <c r="AO10" s="51"/>
      <c r="AP10" s="51"/>
      <c r="AQ10" s="51"/>
      <c r="AR10" s="51"/>
      <c r="AS10" s="51"/>
      <c r="AT10" s="46">
        <f>データ!W6</f>
        <v>0.39</v>
      </c>
      <c r="AU10" s="46"/>
      <c r="AV10" s="46"/>
      <c r="AW10" s="46"/>
      <c r="AX10" s="46"/>
      <c r="AY10" s="46"/>
      <c r="AZ10" s="46"/>
      <c r="BA10" s="46"/>
      <c r="BB10" s="46">
        <f>データ!X6</f>
        <v>4748.72</v>
      </c>
      <c r="BC10" s="46"/>
      <c r="BD10" s="46"/>
      <c r="BE10" s="46"/>
      <c r="BF10" s="46"/>
      <c r="BG10" s="46"/>
      <c r="BH10" s="46"/>
      <c r="BI10" s="46"/>
      <c r="BJ10" s="2"/>
      <c r="BK10" s="2"/>
      <c r="BL10" s="70" t="s">
        <v>22</v>
      </c>
      <c r="BM10" s="71"/>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24</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25</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ygnW5M2SSV92M92PIIe6wQInz1467696u6GPrrFytafgMOGAkOw2fMZAbUV5uUir6+DpZCJJxISszk02xB2w1w==" saltValue="u3HvVt0gnB+/k3bgQhJp1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8" t="s">
        <v>55</v>
      </c>
      <c r="B4" s="30"/>
      <c r="C4" s="30"/>
      <c r="D4" s="30"/>
      <c r="E4" s="30"/>
      <c r="F4" s="30"/>
      <c r="G4" s="30"/>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472123</v>
      </c>
      <c r="D6" s="33">
        <f t="shared" si="3"/>
        <v>46</v>
      </c>
      <c r="E6" s="33">
        <f t="shared" si="3"/>
        <v>17</v>
      </c>
      <c r="F6" s="33">
        <f t="shared" si="3"/>
        <v>5</v>
      </c>
      <c r="G6" s="33">
        <f t="shared" si="3"/>
        <v>0</v>
      </c>
      <c r="H6" s="33" t="str">
        <f t="shared" si="3"/>
        <v>沖縄県　豊見城市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70.84</v>
      </c>
      <c r="P6" s="34">
        <f t="shared" si="3"/>
        <v>46.42</v>
      </c>
      <c r="Q6" s="34">
        <f t="shared" si="3"/>
        <v>100</v>
      </c>
      <c r="R6" s="34">
        <f t="shared" si="3"/>
        <v>1342</v>
      </c>
      <c r="S6" s="34">
        <f t="shared" si="3"/>
        <v>65766</v>
      </c>
      <c r="T6" s="34">
        <f t="shared" si="3"/>
        <v>19.309999999999999</v>
      </c>
      <c r="U6" s="34">
        <f t="shared" si="3"/>
        <v>3405.8</v>
      </c>
      <c r="V6" s="34">
        <f t="shared" si="3"/>
        <v>1852</v>
      </c>
      <c r="W6" s="34">
        <f t="shared" si="3"/>
        <v>0.39</v>
      </c>
      <c r="X6" s="34">
        <f t="shared" si="3"/>
        <v>4748.72</v>
      </c>
      <c r="Y6" s="35" t="str">
        <f>IF(Y7="",NA(),Y7)</f>
        <v>-</v>
      </c>
      <c r="Z6" s="35" t="str">
        <f t="shared" ref="Z6:AH6" si="4">IF(Z7="",NA(),Z7)</f>
        <v>-</v>
      </c>
      <c r="AA6" s="35" t="str">
        <f t="shared" si="4"/>
        <v>-</v>
      </c>
      <c r="AB6" s="35">
        <f t="shared" si="4"/>
        <v>79.569999999999993</v>
      </c>
      <c r="AC6" s="35">
        <f t="shared" si="4"/>
        <v>68.150000000000006</v>
      </c>
      <c r="AD6" s="35" t="str">
        <f t="shared" si="4"/>
        <v>-</v>
      </c>
      <c r="AE6" s="35" t="str">
        <f t="shared" si="4"/>
        <v>-</v>
      </c>
      <c r="AF6" s="35" t="str">
        <f t="shared" si="4"/>
        <v>-</v>
      </c>
      <c r="AG6" s="35">
        <f t="shared" si="4"/>
        <v>103.6</v>
      </c>
      <c r="AH6" s="35">
        <f t="shared" si="4"/>
        <v>106.37</v>
      </c>
      <c r="AI6" s="34" t="str">
        <f>IF(AI7="","",IF(AI7="-","【-】","【"&amp;SUBSTITUTE(TEXT(AI7,"#,##0.00"),"-","△")&amp;"】"))</f>
        <v>【104.99】</v>
      </c>
      <c r="AJ6" s="35" t="str">
        <f>IF(AJ7="",NA(),AJ7)</f>
        <v>-</v>
      </c>
      <c r="AK6" s="35" t="str">
        <f t="shared" ref="AK6:AS6" si="5">IF(AK7="",NA(),AK7)</f>
        <v>-</v>
      </c>
      <c r="AL6" s="35" t="str">
        <f t="shared" si="5"/>
        <v>-</v>
      </c>
      <c r="AM6" s="35">
        <f t="shared" si="5"/>
        <v>120.19</v>
      </c>
      <c r="AN6" s="35">
        <f t="shared" si="5"/>
        <v>349.15</v>
      </c>
      <c r="AO6" s="35" t="str">
        <f t="shared" si="5"/>
        <v>-</v>
      </c>
      <c r="AP6" s="35" t="str">
        <f t="shared" si="5"/>
        <v>-</v>
      </c>
      <c r="AQ6" s="35" t="str">
        <f t="shared" si="5"/>
        <v>-</v>
      </c>
      <c r="AR6" s="35">
        <f t="shared" si="5"/>
        <v>193.99</v>
      </c>
      <c r="AS6" s="35">
        <f t="shared" si="5"/>
        <v>139.02000000000001</v>
      </c>
      <c r="AT6" s="34" t="str">
        <f>IF(AT7="","",IF(AT7="-","【-】","【"&amp;SUBSTITUTE(TEXT(AT7,"#,##0.00"),"-","△")&amp;"】"))</f>
        <v>【121.19】</v>
      </c>
      <c r="AU6" s="35" t="str">
        <f>IF(AU7="",NA(),AU7)</f>
        <v>-</v>
      </c>
      <c r="AV6" s="35" t="str">
        <f t="shared" ref="AV6:BD6" si="6">IF(AV7="",NA(),AV7)</f>
        <v>-</v>
      </c>
      <c r="AW6" s="35" t="str">
        <f t="shared" si="6"/>
        <v>-</v>
      </c>
      <c r="AX6" s="35">
        <f t="shared" si="6"/>
        <v>169.22</v>
      </c>
      <c r="AY6" s="35">
        <f t="shared" si="6"/>
        <v>104.76</v>
      </c>
      <c r="AZ6" s="35" t="str">
        <f t="shared" si="6"/>
        <v>-</v>
      </c>
      <c r="BA6" s="35" t="str">
        <f t="shared" si="6"/>
        <v>-</v>
      </c>
      <c r="BB6" s="35" t="str">
        <f t="shared" si="6"/>
        <v>-</v>
      </c>
      <c r="BC6" s="35">
        <f t="shared" si="6"/>
        <v>26.99</v>
      </c>
      <c r="BD6" s="35">
        <f t="shared" si="6"/>
        <v>29.13</v>
      </c>
      <c r="BE6" s="34" t="str">
        <f>IF(BE7="","",IF(BE7="-","【-】","【"&amp;SUBSTITUTE(TEXT(BE7,"#,##0.00"),"-","△")&amp;"】"))</f>
        <v>【32.80】</v>
      </c>
      <c r="BF6" s="35" t="str">
        <f>IF(BF7="",NA(),BF7)</f>
        <v>-</v>
      </c>
      <c r="BG6" s="35" t="str">
        <f t="shared" ref="BG6:BO6" si="7">IF(BG7="",NA(),BG7)</f>
        <v>-</v>
      </c>
      <c r="BH6" s="35" t="str">
        <f t="shared" si="7"/>
        <v>-</v>
      </c>
      <c r="BI6" s="35">
        <f t="shared" si="7"/>
        <v>1262.58</v>
      </c>
      <c r="BJ6" s="35">
        <f t="shared" si="7"/>
        <v>1252.55</v>
      </c>
      <c r="BK6" s="35" t="str">
        <f t="shared" si="7"/>
        <v>-</v>
      </c>
      <c r="BL6" s="35" t="str">
        <f t="shared" si="7"/>
        <v>-</v>
      </c>
      <c r="BM6" s="35" t="str">
        <f t="shared" si="7"/>
        <v>-</v>
      </c>
      <c r="BN6" s="35">
        <f t="shared" si="7"/>
        <v>826.83</v>
      </c>
      <c r="BO6" s="35">
        <f t="shared" si="7"/>
        <v>867.83</v>
      </c>
      <c r="BP6" s="34" t="str">
        <f>IF(BP7="","",IF(BP7="-","【-】","【"&amp;SUBSTITUTE(TEXT(BP7,"#,##0.00"),"-","△")&amp;"】"))</f>
        <v>【832.52】</v>
      </c>
      <c r="BQ6" s="35" t="str">
        <f>IF(BQ7="",NA(),BQ7)</f>
        <v>-</v>
      </c>
      <c r="BR6" s="35" t="str">
        <f t="shared" ref="BR6:BZ6" si="8">IF(BR7="",NA(),BR7)</f>
        <v>-</v>
      </c>
      <c r="BS6" s="35" t="str">
        <f t="shared" si="8"/>
        <v>-</v>
      </c>
      <c r="BT6" s="35">
        <f t="shared" si="8"/>
        <v>39.659999999999997</v>
      </c>
      <c r="BU6" s="35">
        <f t="shared" si="8"/>
        <v>25.55</v>
      </c>
      <c r="BV6" s="35" t="str">
        <f t="shared" si="8"/>
        <v>-</v>
      </c>
      <c r="BW6" s="35" t="str">
        <f t="shared" si="8"/>
        <v>-</v>
      </c>
      <c r="BX6" s="35" t="str">
        <f t="shared" si="8"/>
        <v>-</v>
      </c>
      <c r="BY6" s="35">
        <f t="shared" si="8"/>
        <v>57.31</v>
      </c>
      <c r="BZ6" s="35">
        <f t="shared" si="8"/>
        <v>57.08</v>
      </c>
      <c r="CA6" s="34" t="str">
        <f>IF(CA7="","",IF(CA7="-","【-】","【"&amp;SUBSTITUTE(TEXT(CA7,"#,##0.00"),"-","△")&amp;"】"))</f>
        <v>【60.94】</v>
      </c>
      <c r="CB6" s="35" t="str">
        <f>IF(CB7="",NA(),CB7)</f>
        <v>-</v>
      </c>
      <c r="CC6" s="35" t="str">
        <f t="shared" ref="CC6:CK6" si="9">IF(CC7="",NA(),CC7)</f>
        <v>-</v>
      </c>
      <c r="CD6" s="35" t="str">
        <f t="shared" si="9"/>
        <v>-</v>
      </c>
      <c r="CE6" s="35">
        <f t="shared" si="9"/>
        <v>180.8</v>
      </c>
      <c r="CF6" s="35">
        <f t="shared" si="9"/>
        <v>277.44</v>
      </c>
      <c r="CG6" s="35" t="str">
        <f t="shared" si="9"/>
        <v>-</v>
      </c>
      <c r="CH6" s="35" t="str">
        <f t="shared" si="9"/>
        <v>-</v>
      </c>
      <c r="CI6" s="35" t="str">
        <f t="shared" si="9"/>
        <v>-</v>
      </c>
      <c r="CJ6" s="35">
        <f t="shared" si="9"/>
        <v>273.52</v>
      </c>
      <c r="CK6" s="35">
        <f t="shared" si="9"/>
        <v>274.99</v>
      </c>
      <c r="CL6" s="34" t="str">
        <f>IF(CL7="","",IF(CL7="-","【-】","【"&amp;SUBSTITUTE(TEXT(CL7,"#,##0.00"),"-","△")&amp;"】"))</f>
        <v>【253.04】</v>
      </c>
      <c r="CM6" s="35" t="str">
        <f>IF(CM7="",NA(),CM7)</f>
        <v>-</v>
      </c>
      <c r="CN6" s="35" t="str">
        <f t="shared" ref="CN6:CV6" si="10">IF(CN7="",NA(),CN7)</f>
        <v>-</v>
      </c>
      <c r="CO6" s="35" t="str">
        <f t="shared" si="10"/>
        <v>-</v>
      </c>
      <c r="CP6" s="35">
        <f t="shared" si="10"/>
        <v>106.8</v>
      </c>
      <c r="CQ6" s="35">
        <f t="shared" si="10"/>
        <v>83.62</v>
      </c>
      <c r="CR6" s="35" t="str">
        <f t="shared" si="10"/>
        <v>-</v>
      </c>
      <c r="CS6" s="35" t="str">
        <f t="shared" si="10"/>
        <v>-</v>
      </c>
      <c r="CT6" s="35" t="str">
        <f t="shared" si="10"/>
        <v>-</v>
      </c>
      <c r="CU6" s="35">
        <f t="shared" si="10"/>
        <v>50.14</v>
      </c>
      <c r="CV6" s="35">
        <f t="shared" si="10"/>
        <v>54.83</v>
      </c>
      <c r="CW6" s="34" t="str">
        <f>IF(CW7="","",IF(CW7="-","【-】","【"&amp;SUBSTITUTE(TEXT(CW7,"#,##0.00"),"-","△")&amp;"】"))</f>
        <v>【54.84】</v>
      </c>
      <c r="CX6" s="35" t="str">
        <f>IF(CX7="",NA(),CX7)</f>
        <v>-</v>
      </c>
      <c r="CY6" s="35" t="str">
        <f t="shared" ref="CY6:DG6" si="11">IF(CY7="",NA(),CY7)</f>
        <v>-</v>
      </c>
      <c r="CZ6" s="35" t="str">
        <f t="shared" si="11"/>
        <v>-</v>
      </c>
      <c r="DA6" s="35">
        <f t="shared" si="11"/>
        <v>69.819999999999993</v>
      </c>
      <c r="DB6" s="35">
        <f t="shared" si="11"/>
        <v>71.709999999999994</v>
      </c>
      <c r="DC6" s="35" t="str">
        <f t="shared" si="11"/>
        <v>-</v>
      </c>
      <c r="DD6" s="35" t="str">
        <f t="shared" si="11"/>
        <v>-</v>
      </c>
      <c r="DE6" s="35" t="str">
        <f t="shared" si="11"/>
        <v>-</v>
      </c>
      <c r="DF6" s="35">
        <f t="shared" si="11"/>
        <v>84.98</v>
      </c>
      <c r="DG6" s="35">
        <f t="shared" si="11"/>
        <v>84.7</v>
      </c>
      <c r="DH6" s="34" t="str">
        <f>IF(DH7="","",IF(DH7="-","【-】","【"&amp;SUBSTITUTE(TEXT(DH7,"#,##0.00"),"-","△")&amp;"】"))</f>
        <v>【86.60】</v>
      </c>
      <c r="DI6" s="35" t="str">
        <f>IF(DI7="",NA(),DI7)</f>
        <v>-</v>
      </c>
      <c r="DJ6" s="35" t="str">
        <f t="shared" ref="DJ6:DR6" si="12">IF(DJ7="",NA(),DJ7)</f>
        <v>-</v>
      </c>
      <c r="DK6" s="35" t="str">
        <f t="shared" si="12"/>
        <v>-</v>
      </c>
      <c r="DL6" s="35">
        <f t="shared" si="12"/>
        <v>3.92</v>
      </c>
      <c r="DM6" s="35">
        <f t="shared" si="12"/>
        <v>7.89</v>
      </c>
      <c r="DN6" s="35" t="str">
        <f t="shared" si="12"/>
        <v>-</v>
      </c>
      <c r="DO6" s="35" t="str">
        <f t="shared" si="12"/>
        <v>-</v>
      </c>
      <c r="DP6" s="35" t="str">
        <f t="shared" si="12"/>
        <v>-</v>
      </c>
      <c r="DQ6" s="35">
        <f t="shared" si="12"/>
        <v>23.06</v>
      </c>
      <c r="DR6" s="35">
        <f t="shared" si="12"/>
        <v>20.34</v>
      </c>
      <c r="DS6" s="34" t="str">
        <f>IF(DS7="","",IF(DS7="-","【-】","【"&amp;SUBSTITUTE(TEXT(DS7,"#,##0.00"),"-","△")&amp;"】"))</f>
        <v>【22.21】</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0.02</v>
      </c>
      <c r="EN6" s="35">
        <f t="shared" si="14"/>
        <v>0.25</v>
      </c>
      <c r="EO6" s="34" t="str">
        <f>IF(EO7="","",IF(EO7="-","【-】","【"&amp;SUBSTITUTE(TEXT(EO7,"#,##0.00"),"-","△")&amp;"】"))</f>
        <v>【0.16】</v>
      </c>
    </row>
    <row r="7" spans="1:148" s="36" customFormat="1" x14ac:dyDescent="0.15">
      <c r="A7" s="28"/>
      <c r="B7" s="37">
        <v>2020</v>
      </c>
      <c r="C7" s="37">
        <v>472123</v>
      </c>
      <c r="D7" s="37">
        <v>46</v>
      </c>
      <c r="E7" s="37">
        <v>17</v>
      </c>
      <c r="F7" s="37">
        <v>5</v>
      </c>
      <c r="G7" s="37">
        <v>0</v>
      </c>
      <c r="H7" s="37" t="s">
        <v>96</v>
      </c>
      <c r="I7" s="37" t="s">
        <v>97</v>
      </c>
      <c r="J7" s="37" t="s">
        <v>98</v>
      </c>
      <c r="K7" s="37" t="s">
        <v>99</v>
      </c>
      <c r="L7" s="37" t="s">
        <v>100</v>
      </c>
      <c r="M7" s="37" t="s">
        <v>101</v>
      </c>
      <c r="N7" s="38" t="s">
        <v>102</v>
      </c>
      <c r="O7" s="38">
        <v>70.84</v>
      </c>
      <c r="P7" s="38">
        <v>46.42</v>
      </c>
      <c r="Q7" s="38">
        <v>100</v>
      </c>
      <c r="R7" s="38">
        <v>1342</v>
      </c>
      <c r="S7" s="38">
        <v>65766</v>
      </c>
      <c r="T7" s="38">
        <v>19.309999999999999</v>
      </c>
      <c r="U7" s="38">
        <v>3405.8</v>
      </c>
      <c r="V7" s="38">
        <v>1852</v>
      </c>
      <c r="W7" s="38">
        <v>0.39</v>
      </c>
      <c r="X7" s="38">
        <v>4748.72</v>
      </c>
      <c r="Y7" s="38" t="s">
        <v>102</v>
      </c>
      <c r="Z7" s="38" t="s">
        <v>102</v>
      </c>
      <c r="AA7" s="38" t="s">
        <v>102</v>
      </c>
      <c r="AB7" s="38">
        <v>79.569999999999993</v>
      </c>
      <c r="AC7" s="38">
        <v>68.150000000000006</v>
      </c>
      <c r="AD7" s="38" t="s">
        <v>102</v>
      </c>
      <c r="AE7" s="38" t="s">
        <v>102</v>
      </c>
      <c r="AF7" s="38" t="s">
        <v>102</v>
      </c>
      <c r="AG7" s="38">
        <v>103.6</v>
      </c>
      <c r="AH7" s="38">
        <v>106.37</v>
      </c>
      <c r="AI7" s="38">
        <v>104.99</v>
      </c>
      <c r="AJ7" s="38" t="s">
        <v>102</v>
      </c>
      <c r="AK7" s="38" t="s">
        <v>102</v>
      </c>
      <c r="AL7" s="38" t="s">
        <v>102</v>
      </c>
      <c r="AM7" s="38">
        <v>120.19</v>
      </c>
      <c r="AN7" s="38">
        <v>349.15</v>
      </c>
      <c r="AO7" s="38" t="s">
        <v>102</v>
      </c>
      <c r="AP7" s="38" t="s">
        <v>102</v>
      </c>
      <c r="AQ7" s="38" t="s">
        <v>102</v>
      </c>
      <c r="AR7" s="38">
        <v>193.99</v>
      </c>
      <c r="AS7" s="38">
        <v>139.02000000000001</v>
      </c>
      <c r="AT7" s="38">
        <v>121.19</v>
      </c>
      <c r="AU7" s="38" t="s">
        <v>102</v>
      </c>
      <c r="AV7" s="38" t="s">
        <v>102</v>
      </c>
      <c r="AW7" s="38" t="s">
        <v>102</v>
      </c>
      <c r="AX7" s="38">
        <v>169.22</v>
      </c>
      <c r="AY7" s="38">
        <v>104.76</v>
      </c>
      <c r="AZ7" s="38" t="s">
        <v>102</v>
      </c>
      <c r="BA7" s="38" t="s">
        <v>102</v>
      </c>
      <c r="BB7" s="38" t="s">
        <v>102</v>
      </c>
      <c r="BC7" s="38">
        <v>26.99</v>
      </c>
      <c r="BD7" s="38">
        <v>29.13</v>
      </c>
      <c r="BE7" s="38">
        <v>32.799999999999997</v>
      </c>
      <c r="BF7" s="38" t="s">
        <v>102</v>
      </c>
      <c r="BG7" s="38" t="s">
        <v>102</v>
      </c>
      <c r="BH7" s="38" t="s">
        <v>102</v>
      </c>
      <c r="BI7" s="38">
        <v>1262.58</v>
      </c>
      <c r="BJ7" s="38">
        <v>1252.55</v>
      </c>
      <c r="BK7" s="38" t="s">
        <v>102</v>
      </c>
      <c r="BL7" s="38" t="s">
        <v>102</v>
      </c>
      <c r="BM7" s="38" t="s">
        <v>102</v>
      </c>
      <c r="BN7" s="38">
        <v>826.83</v>
      </c>
      <c r="BO7" s="38">
        <v>867.83</v>
      </c>
      <c r="BP7" s="38">
        <v>832.52</v>
      </c>
      <c r="BQ7" s="38" t="s">
        <v>102</v>
      </c>
      <c r="BR7" s="38" t="s">
        <v>102</v>
      </c>
      <c r="BS7" s="38" t="s">
        <v>102</v>
      </c>
      <c r="BT7" s="38">
        <v>39.659999999999997</v>
      </c>
      <c r="BU7" s="38">
        <v>25.55</v>
      </c>
      <c r="BV7" s="38" t="s">
        <v>102</v>
      </c>
      <c r="BW7" s="38" t="s">
        <v>102</v>
      </c>
      <c r="BX7" s="38" t="s">
        <v>102</v>
      </c>
      <c r="BY7" s="38">
        <v>57.31</v>
      </c>
      <c r="BZ7" s="38">
        <v>57.08</v>
      </c>
      <c r="CA7" s="38">
        <v>60.94</v>
      </c>
      <c r="CB7" s="38" t="s">
        <v>102</v>
      </c>
      <c r="CC7" s="38" t="s">
        <v>102</v>
      </c>
      <c r="CD7" s="38" t="s">
        <v>102</v>
      </c>
      <c r="CE7" s="38">
        <v>180.8</v>
      </c>
      <c r="CF7" s="38">
        <v>277.44</v>
      </c>
      <c r="CG7" s="38" t="s">
        <v>102</v>
      </c>
      <c r="CH7" s="38" t="s">
        <v>102</v>
      </c>
      <c r="CI7" s="38" t="s">
        <v>102</v>
      </c>
      <c r="CJ7" s="38">
        <v>273.52</v>
      </c>
      <c r="CK7" s="38">
        <v>274.99</v>
      </c>
      <c r="CL7" s="38">
        <v>253.04</v>
      </c>
      <c r="CM7" s="38" t="s">
        <v>102</v>
      </c>
      <c r="CN7" s="38" t="s">
        <v>102</v>
      </c>
      <c r="CO7" s="38" t="s">
        <v>102</v>
      </c>
      <c r="CP7" s="38">
        <v>106.8</v>
      </c>
      <c r="CQ7" s="38">
        <v>83.62</v>
      </c>
      <c r="CR7" s="38" t="s">
        <v>102</v>
      </c>
      <c r="CS7" s="38" t="s">
        <v>102</v>
      </c>
      <c r="CT7" s="38" t="s">
        <v>102</v>
      </c>
      <c r="CU7" s="38">
        <v>50.14</v>
      </c>
      <c r="CV7" s="38">
        <v>54.83</v>
      </c>
      <c r="CW7" s="38">
        <v>54.84</v>
      </c>
      <c r="CX7" s="38" t="s">
        <v>102</v>
      </c>
      <c r="CY7" s="38" t="s">
        <v>102</v>
      </c>
      <c r="CZ7" s="38" t="s">
        <v>102</v>
      </c>
      <c r="DA7" s="38">
        <v>69.819999999999993</v>
      </c>
      <c r="DB7" s="38">
        <v>71.709999999999994</v>
      </c>
      <c r="DC7" s="38" t="s">
        <v>102</v>
      </c>
      <c r="DD7" s="38" t="s">
        <v>102</v>
      </c>
      <c r="DE7" s="38" t="s">
        <v>102</v>
      </c>
      <c r="DF7" s="38">
        <v>84.98</v>
      </c>
      <c r="DG7" s="38">
        <v>84.7</v>
      </c>
      <c r="DH7" s="38">
        <v>86.6</v>
      </c>
      <c r="DI7" s="38" t="s">
        <v>102</v>
      </c>
      <c r="DJ7" s="38" t="s">
        <v>102</v>
      </c>
      <c r="DK7" s="38" t="s">
        <v>102</v>
      </c>
      <c r="DL7" s="38">
        <v>3.92</v>
      </c>
      <c r="DM7" s="38">
        <v>7.89</v>
      </c>
      <c r="DN7" s="38" t="s">
        <v>102</v>
      </c>
      <c r="DO7" s="38" t="s">
        <v>102</v>
      </c>
      <c r="DP7" s="38" t="s">
        <v>102</v>
      </c>
      <c r="DQ7" s="38">
        <v>23.06</v>
      </c>
      <c r="DR7" s="38">
        <v>20.34</v>
      </c>
      <c r="DS7" s="38">
        <v>22.21</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豊見城市LGアカウント0929</cp:lastModifiedBy>
  <cp:lastPrinted>2022-01-14T05:40:41Z</cp:lastPrinted>
  <dcterms:created xsi:type="dcterms:W3CDTF">2021-12-03T07:35:45Z</dcterms:created>
  <dcterms:modified xsi:type="dcterms:W3CDTF">2022-01-20T06:50:27Z</dcterms:modified>
  <cp:category/>
</cp:coreProperties>
</file>