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8 財政班\27 財政比較分析表等\令和２年度 R4.3.1 令和２年度財政状況資料集の作成及び提出について\【】R4.9.6【ご依頼：916〆】令和２年度財政状況資料集の作成について（2回目・地方公会計関係）\回答\結合後\"/>
    </mc:Choice>
  </mc:AlternateContent>
  <bookViews>
    <workbookView xWindow="0" yWindow="0" windowWidth="15360" windowHeight="7635" tabRatio="6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5" i="12" l="1"/>
  <c r="AA84" i="12"/>
  <c r="AA83" i="12"/>
  <c r="AA82" i="12"/>
  <c r="AA81" i="12"/>
  <c r="AA80" i="12"/>
  <c r="AA79" i="12"/>
  <c r="AA78" i="12"/>
  <c r="AA77" i="12"/>
  <c r="AA76" i="12"/>
  <c r="AA75" i="12"/>
  <c r="AA74" i="12"/>
  <c r="AA73" i="12"/>
  <c r="AA72" i="12"/>
  <c r="AA71" i="12"/>
  <c r="AA70" i="12"/>
  <c r="AA69" i="12"/>
  <c r="AA6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<sst xmlns="http://schemas.openxmlformats.org/spreadsheetml/2006/main" count="1166" uniqueCount="606">
  <si>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</si>
  <si>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</si>
  <si>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</si>
  <si>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</si>
  <si>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</si>
  <si>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</si>
  <si>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</si>
  <si>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</si>
  <si>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</si>
  <si>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</si>
  <si>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</si>
  <si>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</si>
  <si>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</si>
  <si>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</si>
  <si>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</si>
  <si>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</si>
  <si>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</si>
  <si>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</si>
  <si>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</si>
  <si>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</si>
  <si>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</si>
  <si>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</si>
  <si>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</si>
  <si>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</si>
  <si>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</si>
  <si>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</si>
  <si>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</si>
  <si>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</si>
  <si>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</si>
  <si>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</si>
  <si>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</si>
  <si>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</si>
  <si>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</si>
  <si>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</si>
  <si>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</si>
  <si>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</si>
  <si>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</si>
  <si>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</si>
  <si>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</si>
  <si>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</si>
  <si>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</si>
  <si>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</si>
  <si>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</si>
  <si>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</si>
  <si>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</si>
  <si>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</si>
  <si>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</si>
  <si>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</si>
  <si>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</si>
  <si>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</si>
  <si>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</si>
  <si>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</si>
  <si>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</si>
  <si>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</si>
  <si>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</si>
  <si>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</si>
  <si>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</si>
  <si>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</si>
  <si>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</si>
  <si>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</si>
  <si>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</si>
  <si>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</si>
  <si>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</si>
  <si>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</si>
  <si>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</si>
  <si>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</si>
  <si>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</si>
  <si>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</si>
  <si>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</si>
  <si>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</si>
  <si>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</si>
  <si>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</si>
  <si>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</si>
  <si>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</si>
  <si>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</si>
  <si>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</si>
  <si>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</si>
  <si>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</si>
  <si>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</si>
  <si>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</si>
  <si>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</si>
  <si>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</si>
  <si>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</si>
  <si>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</si>
  <si>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</si>
  <si>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</si>
  <si>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</si>
  <si>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</si>
  <si>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</si>
  <si>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</si>
  <si>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</si>
  <si>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</si>
  <si>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</si>
  <si>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</si>
  <si>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</si>
  <si>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</si>
  <si>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</si>
  <si>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</si>
  <si>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</si>
  <si>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</si>
  <si>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</si>
  <si>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</si>
  <si>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</si>
  <si>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</si>
  <si>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</si>
  <si>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</si>
  <si>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</si>
  <si>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</si>
  <si>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</si>
  <si>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</si>
  <si>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</si>
  <si>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</si>
  <si>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</si>
  <si>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</si>
  <si>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</si>
  <si>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</si>
  <si>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</si>
  <si>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</si>
  <si>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</si>
  <si>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</si>
  <si>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</si>
  <si>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</si>
  <si>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</si>
  <si>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</si>
  <si>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</si>
  <si>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</si>
  <si>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</si>
  <si>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</si>
  <si>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</si>
  <si>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</si>
  <si>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</si>
  <si>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</si>
  <si>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</si>
  <si>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</si>
  <si>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</si>
  <si>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</si>
  <si>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</si>
  <si>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</si>
  <si>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</si>
  <si>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</si>
  <si>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</si>
  <si>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</si>
  <si>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</si>
  <si>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</si>
  <si>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</si>
  <si>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</si>
  <si>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</si>
  <si>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</si>
  <si>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</si>
  <si>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</si>
  <si>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</si>
  <si>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</si>
  <si>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</si>
  <si>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</si>
  <si>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</si>
  <si>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</si>
  <si>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</si>
  <si>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</si>
  <si>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</si>
  <si>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</si>
  <si>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</si>
  <si>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</si>
  <si>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</si>
  <si>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</si>
  <si>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</si>
  <si>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</si>
  <si>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</si>
  <si>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</si>
  <si>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</si>
  <si>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</si>
  <si>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</si>
  <si>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</si>
  <si>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</si>
  <si>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</si>
  <si>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</si>
  <si>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</si>
  <si>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</si>
  <si>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</si>
  <si>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</si>
  <si>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</si>
  <si>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</si>
  <si>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</si>
  <si>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</si>
  <si>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</si>
  <si>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</si>
  <si>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</si>
  <si>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</si>
  <si>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</si>
  <si>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</si>
  <si>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</si>
  <si>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</si>
  <si>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</si>
  <si>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</si>
  <si>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</si>
  <si>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</si>
  <si>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</si>
  <si>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</si>
  <si>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</si>
  <si>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</si>
  <si>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</si>
  <si>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</si>
  <si>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</si>
  <si>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</si>
  <si>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</si>
  <si>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</si>
  <si>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</si>
  <si>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</si>
  <si>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</si>
  <si>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</si>
  <si>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</si>
  <si>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</si>
  <si>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沖縄県南風原町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</si>
  <si>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</si>
  <si>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</si>
  <si>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</si>
  <si>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</si>
  <si>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</si>
  <si>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</si>
  <si>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</si>
  <si>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</si>
  <si>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</si>
  <si>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</si>
  <si>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</si>
  <si>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</si>
  <si>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</si>
  <si>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</si>
  <si>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</si>
  <si>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</si>
  <si>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</si>
  <si>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</si>
  <si>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</si>
  <si>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</si>
  <si>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</si>
  <si>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</si>
  <si>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</si>
  <si>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</si>
  <si>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</si>
  <si>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</si>
  <si>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</si>
  <si>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</si>
  <si>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</si>
  <si>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</si>
  <si>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</si>
  <si>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</si>
  <si>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</si>
  <si>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</si>
  <si>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</si>
  <si>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</si>
  <si>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</si>
  <si>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</si>
  <si>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</si>
  <si>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</si>
  <si>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</si>
  <si>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</si>
  <si>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</si>
  <si>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</si>
  <si>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</si>
  <si>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</si>
  <si>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</si>
  <si>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</si>
  <si>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</si>
  <si>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</si>
  <si>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</si>
  <si>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</si>
  <si>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</si>
  <si>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</si>
  <si>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</si>
  <si>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</si>
  <si>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</si>
  <si>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</si>
  <si>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</si>
  <si>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</si>
  <si>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</si>
  <si>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</si>
  <si>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</si>
  <si>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</si>
  <si>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</si>
  <si>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</si>
  <si>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</si>
  <si>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</si>
  <si>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</si>
  <si>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</si>
  <si>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</si>
  <si>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</si>
  <si>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</si>
  <si>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</si>
  <si>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</si>
  <si>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</si>
  <si>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</si>
  <si>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</si>
  <si>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</si>
  <si>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</si>
  <si>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</si>
  <si>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</si>
  <si>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</si>
  <si>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</si>
  <si>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</si>
  <si>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</si>
  <si>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</si>
  <si>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</si>
  <si>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</si>
  <si>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</si>
  <si>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</si>
  <si>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</si>
  <si>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</si>
  <si>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</si>
  <si>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</si>
  <si>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</si>
  <si>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</si>
  <si>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</si>
  <si>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</si>
  <si>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</si>
  <si>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</si>
  <si>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</si>
  <si>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</si>
  <si>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</si>
  <si>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</si>
  <si>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</si>
  <si>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</si>
  <si>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</si>
  <si>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</si>
  <si>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</si>
  <si>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</si>
  <si>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</si>
  <si>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</si>
  <si>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</si>
  <si>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</si>
  <si>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</si>
  <si>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</si>
  <si>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</si>
  <si>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</si>
  <si>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</si>
  <si>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</si>
  <si>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</si>
  <si>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</si>
  <si>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</si>
  <si>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</si>
  <si>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</si>
  <si>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</si>
  <si>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</si>
  <si>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</si>
  <si>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</si>
  <si>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</si>
  <si>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</si>
  <si>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</si>
  <si>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</si>
  <si>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</si>
  <si>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</si>
  <si>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</si>
  <si>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</si>
  <si>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</si>
  <si>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</si>
  <si>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</si>
  <si>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</si>
  <si>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</si>
  <si>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</si>
  <si>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</si>
  <si>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</si>
  <si>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</si>
  <si>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</si>
  <si>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</si>
  <si>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</si>
  <si>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</si>
  <si>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</si>
  <si>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</si>
  <si>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沖縄県南風原町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</si>
  <si>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</si>
  <si>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</si>
  <si>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</si>
  <si>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</si>
  <si>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</si>
  <si>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</si>
  <si>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</si>
  <si>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</si>
  <si>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</si>
  <si>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</si>
  <si>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</si>
  <si>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</si>
  <si>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</si>
  <si>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</si>
  <si>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</si>
  <si>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</si>
  <si>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</si>
  <si>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</si>
  <si>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</si>
  <si>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</si>
  <si>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</si>
  <si>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</si>
  <si>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</si>
  <si>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</si>
  <si>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</si>
  <si>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</si>
  <si>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</si>
  <si>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</si>
  <si>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</si>
  <si>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</si>
  <si>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</si>
  <si>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</si>
  <si>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</si>
  <si>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</si>
  <si>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</si>
  <si>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</si>
  <si>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下水道事業会計（公共下水道事業）</t>
    <phoneticPr fontId="5"/>
  </si>
  <si>
    <t>法適用企業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</si>
  <si>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</si>
  <si>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</si>
  <si>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</si>
  <si>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</si>
  <si>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</si>
  <si>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</si>
  <si>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</si>
  <si>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</si>
  <si>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</si>
  <si>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</si>
  <si>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</si>
  <si>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</si>
  <si>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</si>
  <si>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</si>
  <si>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</si>
  <si>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</si>
  <si>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</si>
  <si>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</si>
  <si>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</si>
  <si>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</si>
  <si>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</si>
  <si>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</si>
  <si>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</si>
  <si>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</si>
  <si>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</si>
  <si>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</si>
  <si>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</si>
  <si>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</si>
  <si>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</si>
  <si>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</si>
  <si>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</si>
  <si>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</si>
  <si>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</si>
  <si>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</si>
  <si>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</si>
  <si>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</si>
  <si>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</si>
  <si>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</si>
  <si>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</si>
  <si>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</si>
  <si>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</si>
  <si>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</si>
  <si>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</si>
  <si>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</si>
  <si>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</si>
  <si>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</si>
  <si>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</si>
  <si>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</si>
  <si>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</si>
  <si>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</si>
  <si>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</si>
  <si>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</si>
  <si>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</si>
  <si>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</si>
  <si>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</si>
  <si>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</si>
  <si>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</si>
  <si>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</si>
  <si>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</si>
  <si>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</si>
  <si>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</si>
  <si>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</si>
  <si>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</si>
  <si>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</si>
  <si>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</si>
  <si>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</si>
  <si>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</si>
  <si>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</si>
  <si>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</si>
  <si>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</si>
  <si>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</si>
  <si>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</si>
  <si>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</si>
  <si>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</si>
  <si>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</si>
  <si>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</si>
  <si>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</si>
  <si>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</si>
  <si>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</si>
  <si>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</si>
  <si>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</si>
  <si>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</si>
  <si>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</si>
  <si>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</si>
  <si>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</si>
  <si>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</si>
  <si>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</si>
  <si>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</si>
  <si>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</si>
  <si>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</si>
  <si>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</si>
  <si>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</si>
  <si>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</si>
  <si>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</si>
  <si>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</si>
  <si>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</si>
  <si>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</si>
  <si>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</si>
  <si>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</si>
  <si>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</si>
  <si>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</si>
  <si>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</si>
  <si>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</si>
  <si>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</si>
  <si>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</si>
  <si>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</si>
  <si>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</si>
  <si>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</si>
  <si>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</si>
  <si>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</si>
  <si>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</si>
  <si>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</si>
  <si>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</si>
  <si>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</si>
  <si>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</si>
  <si>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</si>
  <si>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</si>
  <si>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</si>
  <si>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</si>
  <si>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</si>
  <si>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</si>
  <si>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</si>
  <si>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</si>
  <si>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</si>
  <si>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</si>
  <si>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</si>
  <si>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</si>
  <si>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</si>
  <si>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</si>
  <si>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</si>
  <si>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</si>
  <si>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</si>
  <si>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</si>
  <si>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</si>
  <si>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</si>
  <si>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</si>
  <si>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</si>
  <si>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</si>
  <si>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</si>
  <si>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</si>
  <si>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</si>
  <si>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8.59</t>
  </si>
  <si>
    <t>▲ 1.54</t>
  </si>
  <si>
    <t>▲ 3.80</t>
  </si>
  <si>
    <t>一般会計</t>
  </si>
  <si>
    <t>国民健康保険特別会計</t>
  </si>
  <si>
    <t>▲ 20.33</t>
  </si>
  <si>
    <t>▲ 8.87</t>
  </si>
  <si>
    <t>▲ 6.82</t>
  </si>
  <si>
    <t>下水道事業会計（公共下水道事業）</t>
  </si>
  <si>
    <t>土地区画整理事業特別会計</t>
  </si>
  <si>
    <t>後期高齢者医療特別会計</t>
  </si>
  <si>
    <t>下水道事業会計（農業集落排水事業）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</si>
  <si>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</si>
  <si>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</si>
  <si>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</si>
  <si>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</si>
  <si>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</si>
  <si>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</si>
  <si>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</si>
  <si>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</si>
  <si>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</si>
  <si>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</si>
  <si>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</si>
  <si>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</si>
  <si>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</si>
  <si>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ふるさと応援基金</t>
    <rPh sb="4" eb="6">
      <t>オウエン</t>
    </rPh>
    <rPh sb="6" eb="8">
      <t>キキン</t>
    </rPh>
    <phoneticPr fontId="19"/>
  </si>
  <si>
    <t>福祉基金</t>
    <rPh sb="0" eb="2">
      <t>フクシ</t>
    </rPh>
    <rPh sb="2" eb="4">
      <t>キキン</t>
    </rPh>
    <phoneticPr fontId="2"/>
  </si>
  <si>
    <t>リサイクル基金</t>
    <rPh sb="5" eb="7">
      <t>キキン</t>
    </rPh>
    <phoneticPr fontId="2"/>
  </si>
  <si>
    <t>ふるさとづくり基金</t>
    <rPh sb="7" eb="9">
      <t>キキン</t>
    </rPh>
    <phoneticPr fontId="19"/>
  </si>
  <si>
    <t>一般廃棄物処理施設建設基金</t>
    <rPh sb="0" eb="2">
      <t>イッパン</t>
    </rPh>
    <rPh sb="2" eb="5">
      <t>ハイキブツ</t>
    </rPh>
    <rPh sb="5" eb="7">
      <t>ショリ</t>
    </rPh>
    <rPh sb="7" eb="9">
      <t>シセツ</t>
    </rPh>
    <rPh sb="9" eb="11">
      <t>ケンセツ</t>
    </rPh>
    <rPh sb="11" eb="13">
      <t>キキン</t>
    </rPh>
    <phoneticPr fontId="2"/>
  </si>
  <si>
    <t>沖縄県後期高齢者医療広域連合(一般会計）</t>
  </si>
  <si>
    <t>沖縄県後期高齢者医療広域連合(特別会計）</t>
  </si>
  <si>
    <t>東部消防組合（一般会計）</t>
  </si>
  <si>
    <t>那覇市・南風原町環境施設組合（一般会計）</t>
  </si>
  <si>
    <t>南部広域市町村圏事務組合(一般会計)</t>
  </si>
  <si>
    <t>南部広域市町村圏事務組合(ふるさと市町村圏基金特別会計)</t>
  </si>
  <si>
    <t>南部広域市町村圏事務組合(いなんせ齋苑特別会計)</t>
  </si>
  <si>
    <t>沖縄県介護保険広域連合(一般会計)</t>
  </si>
  <si>
    <t>沖縄県介護保険広域連合(特別会計)</t>
  </si>
  <si>
    <t>南部水道企業団（水道事業会計）</t>
  </si>
  <si>
    <t>南部広域行政組合（一般会計）</t>
  </si>
  <si>
    <t>南部広域行政組合（公共用地先行取得事業特別会計）</t>
    <rPh sb="9" eb="11">
      <t>コウキョウ</t>
    </rPh>
    <rPh sb="11" eb="13">
      <t>ヨウチ</t>
    </rPh>
    <rPh sb="13" eb="15">
      <t>センコウ</t>
    </rPh>
    <rPh sb="15" eb="17">
      <t>シュトク</t>
    </rPh>
    <rPh sb="17" eb="19">
      <t>ジギョウ</t>
    </rPh>
    <rPh sb="19" eb="21">
      <t>トクベツ</t>
    </rPh>
    <rPh sb="21" eb="23">
      <t>カイケイ</t>
    </rPh>
    <phoneticPr fontId="26"/>
  </si>
  <si>
    <t>南部広域行政組合（糸豊環境衛生事業特別会計）</t>
    <rPh sb="9" eb="10">
      <t>イト</t>
    </rPh>
    <rPh sb="10" eb="11">
      <t>トヨ</t>
    </rPh>
    <rPh sb="11" eb="13">
      <t>カンキョウ</t>
    </rPh>
    <rPh sb="13" eb="15">
      <t>エイセイ</t>
    </rPh>
    <rPh sb="15" eb="17">
      <t>ジギョウ</t>
    </rPh>
    <rPh sb="17" eb="19">
      <t>トクベツ</t>
    </rPh>
    <rPh sb="19" eb="21">
      <t>カイケイ</t>
    </rPh>
    <phoneticPr fontId="26"/>
  </si>
  <si>
    <t>南部広域行政組合（東部環境衛生事業特別会計）</t>
    <rPh sb="9" eb="11">
      <t>トウブ</t>
    </rPh>
    <rPh sb="11" eb="13">
      <t>カンキョウ</t>
    </rPh>
    <rPh sb="13" eb="15">
      <t>エイセイ</t>
    </rPh>
    <rPh sb="15" eb="17">
      <t>ジギョウ</t>
    </rPh>
    <rPh sb="17" eb="19">
      <t>トクベツ</t>
    </rPh>
    <phoneticPr fontId="26"/>
  </si>
  <si>
    <t>南部広域行政組合（島尻環境衛生事業特別会計）</t>
    <rPh sb="9" eb="11">
      <t>シマジリ</t>
    </rPh>
    <rPh sb="11" eb="13">
      <t>カンキョウ</t>
    </rPh>
    <rPh sb="13" eb="15">
      <t>エイセイ</t>
    </rPh>
    <rPh sb="15" eb="17">
      <t>ジギョウ</t>
    </rPh>
    <rPh sb="17" eb="19">
      <t>トクベツ</t>
    </rPh>
    <phoneticPr fontId="26"/>
  </si>
  <si>
    <t>沖縄県市町村総合事務組合（一般会計）</t>
  </si>
  <si>
    <t>沖縄県市町村自治会館管理組合（一般会計）</t>
  </si>
  <si>
    <t>沖縄県町村交通災害共済組合（一般会計）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</si>
  <si>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</si>
  <si>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</si>
  <si>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</si>
  <si>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</si>
  <si>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</si>
  <si>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</si>
  <si>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</si>
  <si>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</si>
  <si>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</si>
  <si>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</si>
  <si>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類似団体と比較して、将来負担比率、実質公債費比率ともに上回っている。主な要因としては、急速な都市化による投資的経費が増え、起債の借入が多くなったことが考えられる。
今後、地方債発行を元金償還額以下に抑制し、将来の財政運営の負担にならないよう努めていく。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</si>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</sst>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6B6-439E-BCC8-69483424E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57056</c:v>
                </c:pt>
                <c:pt idx="1">
                  <c:v>63256</c:v>
                </c:pt>
                <c:pt idx="2">
                  <c:v>31787</c:v>
                </c:pt>
                <c:pt idx="3">
                  <c:v>38577</c:v>
                </c:pt>
                <c:pt idx="4">
                  <c:v>16780</c:v>
                </c:pt>
              </c:numCache>
            </c:numRef>
          </c:val>
          <c:smooth val="0"/>
          <c:extLst>
            <c:ext xmlns:c16="http://schemas.microsoft.com/office/drawing/2014/chart" uri="{C3380CC4-5D6E-409C-BE32-E72D297353CC}">
              <c16:uniqueId val="{00000001-46B6-439E-BCC8-69483424E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22.79</c:v>
                </c:pt>
                <c:pt idx="1">
                  <c:v>11.77</c:v>
                </c:pt>
                <c:pt idx="2">
                  <c:v>9.2200000000000006</c:v>
                </c:pt>
                <c:pt idx="3">
                  <c:v>2.35</c:v>
                </c:pt>
                <c:pt idx="4">
                  <c:v>2.21</c:v>
                </c:pt>
              </c:numCache>
            </c:numRef>
          </c:val>
          <c:extLst>
            <c:ext xmlns:c16="http://schemas.microsoft.com/office/drawing/2014/chart" uri="{C3380CC4-5D6E-409C-BE32-E72D297353CC}">
              <c16:uniqueId val="{00000000-9076-4AD8-895D-DC3128F619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4.74</c:v>
                </c:pt>
                <c:pt idx="2">
                  <c:v>5.34</c:v>
                </c:pt>
                <c:pt idx="3">
                  <c:v>8.1999999999999993</c:v>
                </c:pt>
                <c:pt idx="4">
                  <c:v>12.78</c:v>
                </c:pt>
              </c:numCache>
            </c:numRef>
          </c:val>
          <c:extLst>
            <c:ext xmlns:c16="http://schemas.microsoft.com/office/drawing/2014/chart" uri="{C3380CC4-5D6E-409C-BE32-E72D297353CC}">
              <c16:uniqueId val="{00000001-9076-4AD8-895D-DC3128F619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-8.59</c:v>
                </c:pt>
                <c:pt idx="2">
                  <c:v>-1.54</c:v>
                </c:pt>
                <c:pt idx="3">
                  <c:v>-3.8</c:v>
                </c:pt>
                <c:pt idx="4">
                  <c:v>5.03</c:v>
                </c:pt>
              </c:numCache>
            </c:numRef>
          </c:val>
          <c:smooth val="0"/>
          <c:extLst>
            <c:ext xmlns:c16="http://schemas.microsoft.com/office/drawing/2014/chart" uri="{C3380CC4-5D6E-409C-BE32-E72D297353CC}">
              <c16:uniqueId val="{00000002-9076-4AD8-895D-DC3128F619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0.22</c:v>
                </c:pt>
                <c:pt idx="8">
                  <c:v>0</c:v>
                </c:pt>
                <c:pt idx="9">
                  <c:v>0</c:v>
                </c:pt>
              </c:numCache>
            </c:numRef>
          </c:val>
          <c:extLst>
            <c:ext xmlns:c16="http://schemas.microsoft.com/office/drawing/2014/chart" uri="{C3380CC4-5D6E-409C-BE32-E72D297353CC}">
              <c16:uniqueId val="{00000000-A708-46FD-8321-760C77E53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08-46FD-8321-760C77E53C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08-46FD-8321-760C77E53C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08-46FD-8321-760C77E53CE9}"/>
            </c:ext>
          </c:extLst>
        </c:ser>
        <c:ser>
          <c:idx val="4"/>
          <c:order val="4"/>
          <c:tx>
            <c:strRef>
              <c:f>データシート!$A$31</c:f>
              <c:strCache>
                <c:ptCount val="1"/>
                <c:pt idx="0">
                  <c:v>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A708-46FD-8321-760C77E53C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A708-46FD-8321-760C77E53CE9}"/>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0.03</c:v>
                </c:pt>
                <c:pt idx="4">
                  <c:v>#N/A</c:v>
                </c:pt>
                <c:pt idx="5">
                  <c:v>7.0000000000000007E-2</c:v>
                </c:pt>
                <c:pt idx="6">
                  <c:v>#N/A</c:v>
                </c:pt>
                <c:pt idx="7">
                  <c:v>0.28000000000000003</c:v>
                </c:pt>
                <c:pt idx="8">
                  <c:v>#N/A</c:v>
                </c:pt>
                <c:pt idx="9">
                  <c:v>0.03</c:v>
                </c:pt>
              </c:numCache>
            </c:numRef>
          </c:val>
          <c:extLst>
            <c:ext xmlns:c16="http://schemas.microsoft.com/office/drawing/2014/chart" uri="{C3380CC4-5D6E-409C-BE32-E72D297353CC}">
              <c16:uniqueId val="{00000006-A708-46FD-8321-760C77E53CE9}"/>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7-A708-46FD-8321-760C77E53C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20.329999999999998</c:v>
                </c:pt>
                <c:pt idx="1">
                  <c:v>#N/A</c:v>
                </c:pt>
                <c:pt idx="2">
                  <c:v>8.8699999999999992</c:v>
                </c:pt>
                <c:pt idx="3">
                  <c:v>#N/A</c:v>
                </c:pt>
                <c:pt idx="4">
                  <c:v>6.82</c:v>
                </c:pt>
                <c:pt idx="5">
                  <c:v>#N/A</c:v>
                </c:pt>
                <c:pt idx="6">
                  <c:v>#N/A</c:v>
                </c:pt>
                <c:pt idx="7">
                  <c:v>0.57999999999999996</c:v>
                </c:pt>
                <c:pt idx="8">
                  <c:v>#N/A</c:v>
                </c:pt>
                <c:pt idx="9">
                  <c:v>0.52</c:v>
                </c:pt>
              </c:numCache>
            </c:numRef>
          </c:val>
          <c:extLst>
            <c:ext xmlns:c16="http://schemas.microsoft.com/office/drawing/2014/chart" uri="{C3380CC4-5D6E-409C-BE32-E72D297353CC}">
              <c16:uniqueId val="{00000008-A708-46FD-8321-760C77E53C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22.76</c:v>
                </c:pt>
                <c:pt idx="2">
                  <c:v>#N/A</c:v>
                </c:pt>
                <c:pt idx="3">
                  <c:v>11.73</c:v>
                </c:pt>
                <c:pt idx="4">
                  <c:v>#N/A</c:v>
                </c:pt>
                <c:pt idx="5">
                  <c:v>9.43</c:v>
                </c:pt>
                <c:pt idx="6">
                  <c:v>#N/A</c:v>
                </c:pt>
                <c:pt idx="7">
                  <c:v>2.0499999999999998</c:v>
                </c:pt>
                <c:pt idx="8">
                  <c:v>#N/A</c:v>
                </c:pt>
                <c:pt idx="9">
                  <c:v>2.17</c:v>
                </c:pt>
              </c:numCache>
            </c:numRef>
          </c:val>
          <c:extLst>
            <c:ext xmlns:c16="http://schemas.microsoft.com/office/drawing/2014/chart" uri="{C3380CC4-5D6E-409C-BE32-E72D297353CC}">
              <c16:uniqueId val="{00000009-A708-46FD-8321-760C77E53C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774</c:v>
                </c:pt>
                <c:pt idx="5">
                  <c:v>789</c:v>
                </c:pt>
                <c:pt idx="8">
                  <c:v>790</c:v>
                </c:pt>
                <c:pt idx="11">
                  <c:v>765</c:v>
                </c:pt>
                <c:pt idx="14">
                  <c:v>749</c:v>
                </c:pt>
              </c:numCache>
            </c:numRef>
          </c:val>
          <c:extLst>
            <c:ext xmlns:c16="http://schemas.microsoft.com/office/drawing/2014/chart" uri="{C3380CC4-5D6E-409C-BE32-E72D297353CC}">
              <c16:uniqueId val="{00000000-F8C2-4CB3-83B5-D62146BD47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0</c:v>
                </c:pt>
                <c:pt idx="12">
                  <c:v>2</c:v>
                </c:pt>
              </c:numCache>
            </c:numRef>
          </c:val>
          <c:extLst>
            <c:ext xmlns:c16="http://schemas.microsoft.com/office/drawing/2014/chart" uri="{C3380CC4-5D6E-409C-BE32-E72D297353CC}">
              <c16:uniqueId val="{00000001-F8C2-4CB3-83B5-D62146BD47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C2-4CB3-83B5-D62146BD47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97</c:v>
                </c:pt>
                <c:pt idx="6">
                  <c:v>102</c:v>
                </c:pt>
                <c:pt idx="9">
                  <c:v>91</c:v>
                </c:pt>
                <c:pt idx="12">
                  <c:v>64</c:v>
                </c:pt>
              </c:numCache>
            </c:numRef>
          </c:val>
          <c:extLst>
            <c:ext xmlns:c16="http://schemas.microsoft.com/office/drawing/2014/chart" uri="{C3380CC4-5D6E-409C-BE32-E72D297353CC}">
              <c16:uniqueId val="{00000003-F8C2-4CB3-83B5-D62146BD47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c:v>
                </c:pt>
                <c:pt idx="3">
                  <c:v>121</c:v>
                </c:pt>
                <c:pt idx="6">
                  <c:v>113</c:v>
                </c:pt>
                <c:pt idx="9">
                  <c:v>131</c:v>
                </c:pt>
                <c:pt idx="12">
                  <c:v>93</c:v>
                </c:pt>
              </c:numCache>
            </c:numRef>
          </c:val>
          <c:extLst>
            <c:ext xmlns:c16="http://schemas.microsoft.com/office/drawing/2014/chart" uri="{C3380CC4-5D6E-409C-BE32-E72D297353CC}">
              <c16:uniqueId val="{00000004-F8C2-4CB3-83B5-D62146BD47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2-4CB3-83B5-D62146BD47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2-4CB3-83B5-D62146BD47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1159</c:v>
                </c:pt>
                <c:pt idx="3">
                  <c:v>1168</c:v>
                </c:pt>
                <c:pt idx="6">
                  <c:v>1206</c:v>
                </c:pt>
                <c:pt idx="9">
                  <c:v>1245</c:v>
                </c:pt>
                <c:pt idx="12">
                  <c:v>1311</c:v>
                </c:pt>
              </c:numCache>
            </c:numRef>
          </c:val>
          <c:extLst>
            <c:ext xmlns:c16="http://schemas.microsoft.com/office/drawing/2014/chart" uri="{C3380CC4-5D6E-409C-BE32-E72D297353CC}">
              <c16:uniqueId val="{00000007-F8C2-4CB3-83B5-D62146BD47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587</c:v>
                </c:pt>
                <c:pt idx="2">
                  <c:v>#N/A</c:v>
                </c:pt>
                <c:pt idx="3">
                  <c:v>#N/A</c:v>
                </c:pt>
                <c:pt idx="4">
                  <c:v>598</c:v>
                </c:pt>
                <c:pt idx="5">
                  <c:v>#N/A</c:v>
                </c:pt>
                <c:pt idx="6">
                  <c:v>#N/A</c:v>
                </c:pt>
                <c:pt idx="7">
                  <c:v>632</c:v>
                </c:pt>
                <c:pt idx="8">
                  <c:v>#N/A</c:v>
                </c:pt>
                <c:pt idx="9">
                  <c:v>#N/A</c:v>
                </c:pt>
                <c:pt idx="10">
                  <c:v>702</c:v>
                </c:pt>
                <c:pt idx="11">
                  <c:v>#N/A</c:v>
                </c:pt>
                <c:pt idx="12">
                  <c:v>#N/A</c:v>
                </c:pt>
                <c:pt idx="13">
                  <c:v>721</c:v>
                </c:pt>
                <c:pt idx="14">
                  <c:v>#N/A</c:v>
                </c:pt>
              </c:numCache>
            </c:numRef>
          </c:val>
          <c:smooth val="0"/>
          <c:extLst>
            <c:ext xmlns:c16="http://schemas.microsoft.com/office/drawing/2014/chart" uri="{C3380CC4-5D6E-409C-BE32-E72D297353CC}">
              <c16:uniqueId val="{00000008-F8C2-4CB3-83B5-D62146BD47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9076</c:v>
                </c:pt>
                <c:pt idx="5">
                  <c:v>8904</c:v>
                </c:pt>
                <c:pt idx="8">
                  <c:v>8812</c:v>
                </c:pt>
                <c:pt idx="11">
                  <c:v>8609</c:v>
                </c:pt>
                <c:pt idx="14">
                  <c:v>8811</c:v>
                </c:pt>
              </c:numCache>
            </c:numRef>
          </c:val>
          <c:extLst>
            <c:ext xmlns:c16="http://schemas.microsoft.com/office/drawing/2014/chart" uri="{C3380CC4-5D6E-409C-BE32-E72D297353CC}">
              <c16:uniqueId val="{00000000-24F7-4B76-8C86-D2BE8B2AD1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F7-4B76-8C86-D2BE8B2AD1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1124</c:v>
                </c:pt>
                <c:pt idx="5">
                  <c:v>1156</c:v>
                </c:pt>
                <c:pt idx="8">
                  <c:v>1148</c:v>
                </c:pt>
                <c:pt idx="11">
                  <c:v>1382</c:v>
                </c:pt>
                <c:pt idx="14">
                  <c:v>1827</c:v>
                </c:pt>
              </c:numCache>
            </c:numRef>
          </c:val>
          <c:extLst>
            <c:ext xmlns:c16="http://schemas.microsoft.com/office/drawing/2014/chart" uri="{C3380CC4-5D6E-409C-BE32-E72D297353CC}">
              <c16:uniqueId val="{00000002-24F7-4B76-8C86-D2BE8B2AD1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7-4B76-8C86-D2BE8B2AD1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7-4B76-8C86-D2BE8B2AD1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F7-4B76-8C86-D2BE8B2AD1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547</c:v>
                </c:pt>
                <c:pt idx="3">
                  <c:v>530</c:v>
                </c:pt>
                <c:pt idx="6">
                  <c:v>517</c:v>
                </c:pt>
                <c:pt idx="9">
                  <c:v>377</c:v>
                </c:pt>
                <c:pt idx="12">
                  <c:v>348</c:v>
                </c:pt>
              </c:numCache>
            </c:numRef>
          </c:val>
          <c:extLst>
            <c:ext xmlns:c16="http://schemas.microsoft.com/office/drawing/2014/chart" uri="{C3380CC4-5D6E-409C-BE32-E72D297353CC}">
              <c16:uniqueId val="{00000006-24F7-4B76-8C86-D2BE8B2AD1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808</c:v>
                </c:pt>
                <c:pt idx="3">
                  <c:v>809</c:v>
                </c:pt>
                <c:pt idx="6">
                  <c:v>749</c:v>
                </c:pt>
                <c:pt idx="9">
                  <c:v>730</c:v>
                </c:pt>
                <c:pt idx="12">
                  <c:v>958</c:v>
                </c:pt>
              </c:numCache>
            </c:numRef>
          </c:val>
          <c:extLst>
            <c:ext xmlns:c16="http://schemas.microsoft.com/office/drawing/2014/chart" uri="{C3380CC4-5D6E-409C-BE32-E72D297353CC}">
              <c16:uniqueId val="{00000007-24F7-4B76-8C86-D2BE8B2AD1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1835</c:v>
                </c:pt>
                <c:pt idx="3">
                  <c:v>1790</c:v>
                </c:pt>
                <c:pt idx="6">
                  <c:v>1772</c:v>
                </c:pt>
                <c:pt idx="9">
                  <c:v>1841</c:v>
                </c:pt>
                <c:pt idx="12">
                  <c:v>1658</c:v>
                </c:pt>
              </c:numCache>
            </c:numRef>
          </c:val>
          <c:extLst>
            <c:ext xmlns:c16="http://schemas.microsoft.com/office/drawing/2014/chart" uri="{C3380CC4-5D6E-409C-BE32-E72D297353CC}">
              <c16:uniqueId val="{00000008-24F7-4B76-8C86-D2BE8B2AD1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F7-4B76-8C86-D2BE8B2AD1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14387</c:v>
                </c:pt>
                <c:pt idx="3">
                  <c:v>14056</c:v>
                </c:pt>
                <c:pt idx="6">
                  <c:v>13629</c:v>
                </c:pt>
                <c:pt idx="9">
                  <c:v>13372</c:v>
                </c:pt>
                <c:pt idx="12">
                  <c:v>12724</c:v>
                </c:pt>
              </c:numCache>
            </c:numRef>
          </c:val>
          <c:extLst>
            <c:ext xmlns:c16="http://schemas.microsoft.com/office/drawing/2014/chart" uri="{C3380CC4-5D6E-409C-BE32-E72D297353CC}">
              <c16:uniqueId val="{0000000A-24F7-4B76-8C86-D2BE8B2AD1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7376</c:v>
                </c:pt>
                <c:pt idx="2">
                  <c:v>#N/A</c:v>
                </c:pt>
                <c:pt idx="3">
                  <c:v>#N/A</c:v>
                </c:pt>
                <c:pt idx="4">
                  <c:v>7125</c:v>
                </c:pt>
                <c:pt idx="5">
                  <c:v>#N/A</c:v>
                </c:pt>
                <c:pt idx="6">
                  <c:v>#N/A</c:v>
                </c:pt>
                <c:pt idx="7">
                  <c:v>6705</c:v>
                </c:pt>
                <c:pt idx="8">
                  <c:v>#N/A</c:v>
                </c:pt>
                <c:pt idx="9">
                  <c:v>#N/A</c:v>
                </c:pt>
                <c:pt idx="10">
                  <c:v>6330</c:v>
                </c:pt>
                <c:pt idx="11">
                  <c:v>#N/A</c:v>
                </c:pt>
                <c:pt idx="12">
                  <c:v>#N/A</c:v>
                </c:pt>
                <c:pt idx="13">
                  <c:v>5049</c:v>
                </c:pt>
                <c:pt idx="14">
                  <c:v>#N/A</c:v>
                </c:pt>
              </c:numCache>
            </c:numRef>
          </c:val>
          <c:smooth val="0"/>
          <c:extLst>
            <c:ext xmlns:c16="http://schemas.microsoft.com/office/drawing/2014/chart" uri="{C3380CC4-5D6E-409C-BE32-E72D297353CC}">
              <c16:uniqueId val="{0000000B-24F7-4B76-8C86-D2BE8B2AD1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387</c:v>
                </c:pt>
                <c:pt idx="1">
                  <c:v>603</c:v>
                </c:pt>
                <c:pt idx="2">
                  <c:v>995</c:v>
                </c:pt>
              </c:numCache>
            </c:numRef>
          </c:val>
          <c:extLst>
            <c:ext xmlns:c16="http://schemas.microsoft.com/office/drawing/2014/chart" uri="{C3380CC4-5D6E-409C-BE32-E72D297353CC}">
              <c16:uniqueId val="{00000000-95B1-415A-99BA-F2418E5FC0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95B1-415A-99BA-F2418E5FC0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201</c:v>
                </c:pt>
                <c:pt idx="1">
                  <c:v>335</c:v>
                </c:pt>
                <c:pt idx="2">
                  <c:v>382</c:v>
                </c:pt>
              </c:numCache>
            </c:numRef>
          </c:val>
          <c:extLst>
            <c:ext xmlns:c16="http://schemas.microsoft.com/office/drawing/2014/chart" uri="{C3380CC4-5D6E-409C-BE32-E72D297353CC}">
              <c16:uniqueId val="{00000002-95B1-415A-99BA-F2418E5FC0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{212BA896-1B43-4AAF-8048-FC0698616A8E}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81-4B95-A012-EBD66BBB32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{15564AD1-5CD9-4182-9FCB-E6E94E4EFDCA}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81-4B95-A012-EBD66BBB32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{CF083849-8527-440C-AC08-5DE289D76B8B}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81-4B95-A012-EBD66BBB32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{56385343-82D6-4929-B1B4-72E36D1D6D0C}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81-4B95-A012-EBD66BBB32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{5086886C-4F37-479B-8FEB-89FFADED3104}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81-4B95-A012-EBD66BBB32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{C074DA4C-8BA8-4B0E-BEEE-E32A86969498}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81-4B95-A012-EBD66BBB32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{C42CEAA7-5AFC-435C-8F7F-E641FC3B9827}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81-4B95-A012-EBD66BBB32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{C5E37ED8-59B5-468B-90FC-3CB5907C5121}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81-4B95-A012-EBD66BBB32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{C6DA1B65-06F5-423E-904F-A37E458C3C10}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81-4B95-A012-EBD66BBB32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48.8</c:v>
                </c:pt>
                <c:pt idx="16">
                  <c:v>50.8</c:v>
                </c:pt>
                <c:pt idx="24">
                  <c:v>52.6</c:v>
                </c:pt>
                <c:pt idx="32">
                  <c:v>54.3</c:v>
                </c:pt>
              </c:numCache>
            </c:numRef>
          </c:xVal>
          <c:yVal>
            <c:numRef>
              <c:f>公会計指標分析・財政指標組合せ分析表!$BP$51:$DC$51</c:f>
              <c:numCache>
                <c:formatCode>#,##0.0;"▲ "#,##0.0</c:formatCode>
                <c:ptCount val="40"/>
                <c:pt idx="0">
                  <c:v>120.9</c:v>
                </c:pt>
                <c:pt idx="8">
                  <c:v>113.4</c:v>
                </c:pt>
                <c:pt idx="16">
                  <c:v>103.8</c:v>
                </c:pt>
                <c:pt idx="24">
                  <c:v>96.1</c:v>
                </c:pt>
                <c:pt idx="32">
                  <c:v>71.7</c:v>
                </c:pt>
              </c:numCache>
            </c:numRef>
          </c:yVal>
          <c:smooth val="0"/>
          <c:extLst>
            <c:ext xmlns:c16="http://schemas.microsoft.com/office/drawing/2014/chart" uri="{C3380CC4-5D6E-409C-BE32-E72D297353CC}">
              <c16:uniqueId val="{00000009-DB81-4B95-A012-EBD66BBB32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{84F59D7D-62D1-4911-A0C2-F538D108C502}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81-4B95-A012-EBD66BBB32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{335011A7-373F-4E81-8A63-EDAEFA0CA43E}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81-4B95-A012-EBD66BBB32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{77198003-0895-44A5-A786-42E3910D0B88}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81-4B95-A012-EBD66BBB32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{C6A7F994-1E5A-4616-B972-F4EFDF449D55}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81-4B95-A012-EBD66BBB32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{F531A847-54DD-4EF4-8299-70EC8A37D191}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81-4B95-A012-EBD66BBB32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{010DDC33-7A67-4BF5-9F89-79499FF7472F}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81-4B95-A012-EBD66BBB32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{0FC488B6-C65D-487A-988D-52D67E066699}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81-4B95-A012-EBD66BBB32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{A0B760D4-5E1D-4784-AC9E-FFBB96EFEDB5}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81-4B95-A012-EBD66BBB32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{F1DAC358-886A-4C25-AAC9-D8003CF29275}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81-4B95-A012-EBD66BBB32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B81-4B95-A012-EBD66BBB32C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{2EA3D2D0-0725-4AFC-B3B5-E080594BB799}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2BB-41BD-8E9D-1918493C7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{6ECB8240-44EC-4820-A936-8F61368908C1}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B-41BD-8E9D-1918493C7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{B8C9376C-02E1-4208-833D-56C474C2F78F}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B-41BD-8E9D-1918493C7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{147D269E-7C2D-4764-8F93-2F346209CEF8}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B-41BD-8E9D-1918493C7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{EF2F0F79-D147-490C-A2A6-3BBA40FF7202}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B-41BD-8E9D-1918493C7AC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{6BB9F875-7E77-4EC4-A5F5-CEC85942CFE1}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2BB-41BD-8E9D-1918493C7AC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{E3058C2B-B112-484D-B8E2-8D192D6711CC}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2BB-41BD-8E9D-1918493C7AC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{A96C20A5-27B0-4EFD-80C8-B615F85DB860}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2BB-41BD-8E9D-1918493C7AC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{632F62E0-9002-4E9D-8A9B-CF89530001CD}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2BB-41BD-8E9D-1918493C7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c:v>
                </c:pt>
                <c:pt idx="16">
                  <c:v>9.6</c:v>
                </c:pt>
                <c:pt idx="24">
                  <c:v>9.9</c:v>
                </c:pt>
                <c:pt idx="32">
                  <c:v>10.199999999999999</c:v>
                </c:pt>
              </c:numCache>
            </c:numRef>
          </c:xVal>
          <c:yVal>
            <c:numRef>
              <c:f>公会計指標分析・財政指標組合せ分析表!$BP$73:$DC$73</c:f>
              <c:numCache>
                <c:formatCode>#,##0.0;"▲ "#,##0.0</c:formatCode>
                <c:ptCount val="40"/>
                <c:pt idx="0">
                  <c:v>120.9</c:v>
                </c:pt>
                <c:pt idx="8">
                  <c:v>113.4</c:v>
                </c:pt>
                <c:pt idx="16">
                  <c:v>103.8</c:v>
                </c:pt>
                <c:pt idx="24">
                  <c:v>96.1</c:v>
                </c:pt>
                <c:pt idx="32">
                  <c:v>71.7</c:v>
                </c:pt>
              </c:numCache>
            </c:numRef>
          </c:yVal>
          <c:smooth val="0"/>
          <c:extLst>
            <c:ext xmlns:c16="http://schemas.microsoft.com/office/drawing/2014/chart" uri="{C3380CC4-5D6E-409C-BE32-E72D297353CC}">
              <c16:uniqueId val="{00000009-52BB-41BD-8E9D-1918493C7A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393782617659892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{73DA39A5-5335-467A-89E1-957E89AE26EA}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2BB-41BD-8E9D-1918493C7A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{3B86E140-9D9F-402E-8599-033322AD5961}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B-41BD-8E9D-1918493C7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{A8673D6B-53FA-40BC-A5C0-7BF3478BDC0C}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B-41BD-8E9D-1918493C7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{FDB8CA64-4A0E-492C-9DC2-A88827044A5F}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B-41BD-8E9D-1918493C7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{17154BA6-C998-43E9-95B9-440732070D3E}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B-41BD-8E9D-1918493C7ACD}"/>
                </c:ext>
              </c:extLst>
            </c:dLbl>
            <c:dLbl>
              <c:idx val="8"/>
              <c:layout>
                <c:manualLayout>
                  <c:x val="-1.8235628084250128E-2"/>
                  <c:y val="-4.97831368710472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{29942A90-7B0E-40B0-A0AE-9B3347B0A442}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2BB-41BD-8E9D-1918493C7ACD}"/>
                </c:ext>
              </c:extLst>
            </c:dLbl>
            <c:dLbl>
              <c:idx val="16"/>
              <c:layout>
                <c:manualLayout>
                  <c:x val="-3.1697991619110633E-2"/>
                  <c:y val="-8.78013120013809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{FD96875C-DD34-482B-81A8-380741A3E87B}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2BB-41BD-8E9D-1918493C7ACD}"/>
                </c:ext>
              </c:extLst>
            </c:dLbl>
            <c:dLbl>
              <c:idx val="24"/>
              <c:layout>
                <c:manualLayout>
                  <c:x val="-3.1570342725075584E-2"/>
                  <c:y val="-8.814414205836398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{E5693AB8-0096-4F61-B3C1-1539C78F5D92}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2BB-41BD-8E9D-1918493C7AC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{1837FC9C-B7FE-434B-BC47-08D6416D6651}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2BB-41BD-8E9D-1918493C7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2BB-41BD-8E9D-1918493C7ACD}"/>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各道路・公園整備事業、土地区画整理事業など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傾向にあるが、各道路、公園整備事業や土地区画整理事業などが整備途中であるため、今後は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年度は、前年度より財政調整基金で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その他特定目的基金についてはふるさと応援基金がふるさと納税の件数増により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万円の増が要因となっている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各基金設置条例に基づき、基金の適正な活用・運用をおこなう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ふるさと応援基金・・・・・・寄附された寄附金を適正に管理し、運用するため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福祉基金・・・・・・・・・・本格的な高齢化社会の到来に備え、地域における福祉活動の促進等事業に充てるため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ふるさとづくり基金・・・・・ふるさと創生事業を推進するため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リサイクル基金・・・・・・・ごみの「資源化・減量化」を促進し、快適な生活環境つくり目指すため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一般廃棄物処理施設基金・・・那覇市・南風原町環境施設組合等の円滑な事業執行を図るため</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万円の増が主な要因となっている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第三次財政健全化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計画により歳出を抑えたことによる取崩額の抑制が主な要因である。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年度末財政調整基金残高が標準財政規模の</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％前後の数値となるよう基金の確保に取り組む。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赤字解消までの間は町基金運用方針の適正額を下回る状況が続くが、今後も、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年度に策定した第三次財政健全化に基づいた健全な財政運営を図り、引き続き財政調整基金の確保に努める。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町債の償還財源に充てるため、当面は利子を積立てることで残高を増やしていく。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類似団体、全国平均値を下回っているものの、県平均値で見ると上</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3" name="楕円 82"/>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4"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27124</xdr:rowOff>
    </xdr:from>
    <xdr:to>
      <xdr:col>19</xdr:col>
      <xdr:colOff>187325</xdr:colOff>
      <xdr:row>28</xdr:row>
      <xdr:rowOff>128724</xdr:rowOff>
    </xdr:to>
    <xdr:sp macro="" textlink="">
      <xdr:nvSpPr>
        <xdr:cNvPr id="85" name="楕円 84"/>
        <xdr:cNvSpPr/>
      </xdr:nvSpPr>
      <xdr:spPr>
        <a:xfrm>
          <a:off x="4000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28</xdr:row>
      <xdr:rowOff>130356</xdr:rowOff>
    </xdr:to>
    <xdr:cxnSp macro="">
      <xdr:nvCxnSpPr>
        <xdr:cNvPr id="86" name="直線コネクタ 85"/>
        <xdr:cNvCxnSpPr/>
      </xdr:nvCxnSpPr>
      <xdr:spPr>
        <a:xfrm>
          <a:off x="4051300" y="565004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87" name="楕円 86"/>
        <xdr:cNvSpPr/>
      </xdr:nvSpPr>
      <xdr:spPr>
        <a:xfrm>
          <a:off x="3238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77924</xdr:rowOff>
    </xdr:to>
    <xdr:cxnSp macro="">
      <xdr:nvCxnSpPr>
        <xdr:cNvPr id="88" name="直線コネクタ 87"/>
        <xdr:cNvCxnSpPr/>
      </xdr:nvCxnSpPr>
      <xdr:spPr>
        <a:xfrm>
          <a:off x="3289300" y="559453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81371</xdr:rowOff>
    </xdr:from>
    <xdr:to>
      <xdr:col>11</xdr:col>
      <xdr:colOff>187325</xdr:colOff>
      <xdr:row>28</xdr:row>
      <xdr:rowOff>11521</xdr:rowOff>
    </xdr:to>
    <xdr:sp macro="" textlink="">
      <xdr:nvSpPr>
        <xdr:cNvPr id="89" name="楕円 88"/>
        <xdr:cNvSpPr/>
      </xdr:nvSpPr>
      <xdr:spPr>
        <a:xfrm>
          <a:off x="2476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132171</xdr:rowOff>
    </xdr:from>
    <xdr:to>
      <xdr:col>15</xdr:col>
      <xdr:colOff>136525</xdr:colOff>
      <xdr:row>28</xdr:row>
      <xdr:rowOff>22406</xdr:rowOff>
    </xdr:to>
    <xdr:cxnSp macro="">
      <xdr:nvCxnSpPr>
        <xdr:cNvPr id="90" name="直線コネクタ 89"/>
        <xdr:cNvCxnSpPr/>
      </xdr:nvCxnSpPr>
      <xdr:spPr>
        <a:xfrm>
          <a:off x="2527300" y="553284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35106</xdr:rowOff>
    </xdr:from>
    <xdr:to>
      <xdr:col>7</xdr:col>
      <xdr:colOff>187325</xdr:colOff>
      <xdr:row>27</xdr:row>
      <xdr:rowOff>136706</xdr:rowOff>
    </xdr:to>
    <xdr:sp macro="" textlink="">
      <xdr:nvSpPr>
        <xdr:cNvPr id="91" name="楕円 90"/>
        <xdr:cNvSpPr/>
      </xdr:nvSpPr>
      <xdr:spPr>
        <a:xfrm>
          <a:off x="17145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85906</xdr:rowOff>
    </xdr:from>
    <xdr:to>
      <xdr:col>11</xdr:col>
      <xdr:colOff>136525</xdr:colOff>
      <xdr:row>27</xdr:row>
      <xdr:rowOff>132171</xdr:rowOff>
    </xdr:to>
    <xdr:cxnSp macro="">
      <xdr:nvCxnSpPr>
        <xdr:cNvPr id="92" name="直線コネクタ 91"/>
        <xdr:cNvCxnSpPr/>
      </xdr:nvCxnSpPr>
      <xdr:spPr>
        <a:xfrm>
          <a:off x="1765300" y="548658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145251</xdr:rowOff>
    </xdr:from>
    <xdr:ext cx="405111" cy="259045"/>
    <xdr:sp macro="" textlink="">
      <xdr:nvSpPr>
        <xdr:cNvPr id="97" name="n_1mainValue有形固定資産減価償却率"/>
        <xdr:cNvSpPr txBox="1"/>
      </xdr:nvSpPr>
      <xdr:spPr>
        <a:xfrm>
          <a:off x="38360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98" name="n_2mainValue有形固定資産減価償却率"/>
        <xdr:cNvSpPr txBox="1"/>
      </xdr:nvSpPr>
      <xdr:spPr>
        <a:xfrm>
          <a:off x="3086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28048</xdr:rowOff>
    </xdr:from>
    <xdr:ext cx="405111" cy="259045"/>
    <xdr:sp macro="" textlink="">
      <xdr:nvSpPr>
        <xdr:cNvPr id="99" name="n_3mainValue有形固定資産減価償却率"/>
        <xdr:cNvSpPr txBox="1"/>
      </xdr:nvSpPr>
      <xdr:spPr>
        <a:xfrm>
          <a:off x="2324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153233</xdr:rowOff>
    </xdr:from>
    <xdr:ext cx="405111" cy="259045"/>
    <xdr:sp macro="" textlink="">
      <xdr:nvSpPr>
        <xdr:cNvPr id="100" name="n_4mainValue有形固定資産減価償却率"/>
        <xdr:cNvSpPr txBox="1"/>
      </xdr:nvSpPr>
      <xdr:spPr>
        <a:xfrm>
          <a:off x="1562744" y="521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本町の財政健全化計画に基づき、地方債発行を元金償還額以下に抑制したことで、起債残高が減少していることが考えられる。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のバランスを図りながら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、将来の財政運営の負担にならないよう努めていく。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46751</xdr:rowOff>
    </xdr:from>
    <xdr:to>
      <xdr:col>76</xdr:col>
      <xdr:colOff>73025</xdr:colOff>
      <xdr:row>29</xdr:row>
      <xdr:rowOff>148351</xdr:rowOff>
    </xdr:to>
    <xdr:sp macro="" textlink="">
      <xdr:nvSpPr>
        <xdr:cNvPr id="143" name="楕円 142"/>
        <xdr:cNvSpPr/>
      </xdr:nvSpPr>
      <xdr:spPr>
        <a:xfrm>
          <a:off x="14744700" y="57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69628</xdr:rowOff>
    </xdr:from>
    <xdr:ext cx="469744" cy="259045"/>
    <xdr:sp macro="" textlink="">
      <xdr:nvSpPr>
        <xdr:cNvPr id="144" name="債務償還比率該当値テキスト"/>
        <xdr:cNvSpPr txBox="1"/>
      </xdr:nvSpPr>
      <xdr:spPr>
        <a:xfrm>
          <a:off x="14846300" y="56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160919</xdr:rowOff>
    </xdr:from>
    <xdr:to>
      <xdr:col>72</xdr:col>
      <xdr:colOff>123825</xdr:colOff>
      <xdr:row>30</xdr:row>
      <xdr:rowOff>91069</xdr:rowOff>
    </xdr:to>
    <xdr:sp macro="" textlink="">
      <xdr:nvSpPr>
        <xdr:cNvPr id="145" name="楕円 144"/>
        <xdr:cNvSpPr/>
      </xdr:nvSpPr>
      <xdr:spPr>
        <a:xfrm>
          <a:off x="14033500" y="59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97551</xdr:rowOff>
    </xdr:from>
    <xdr:to>
      <xdr:col>76</xdr:col>
      <xdr:colOff>22225</xdr:colOff>
      <xdr:row>30</xdr:row>
      <xdr:rowOff>40269</xdr:rowOff>
    </xdr:to>
    <xdr:cxnSp macro="">
      <xdr:nvCxnSpPr>
        <xdr:cNvPr id="146" name="直線コネクタ 145"/>
        <xdr:cNvCxnSpPr/>
      </xdr:nvCxnSpPr>
      <xdr:spPr>
        <a:xfrm flipV="1">
          <a:off x="14084300" y="5841126"/>
          <a:ext cx="711200" cy="1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45258</xdr:rowOff>
    </xdr:from>
    <xdr:to>
      <xdr:col>68</xdr:col>
      <xdr:colOff>123825</xdr:colOff>
      <xdr:row>30</xdr:row>
      <xdr:rowOff>146858</xdr:rowOff>
    </xdr:to>
    <xdr:sp macro="" textlink="">
      <xdr:nvSpPr>
        <xdr:cNvPr id="147" name="楕円 146"/>
        <xdr:cNvSpPr/>
      </xdr:nvSpPr>
      <xdr:spPr>
        <a:xfrm>
          <a:off x="13271500" y="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40269</xdr:rowOff>
    </xdr:from>
    <xdr:to>
      <xdr:col>72</xdr:col>
      <xdr:colOff>73025</xdr:colOff>
      <xdr:row>30</xdr:row>
      <xdr:rowOff>96058</xdr:rowOff>
    </xdr:to>
    <xdr:cxnSp macro="">
      <xdr:nvCxnSpPr>
        <xdr:cNvPr id="148" name="直線コネクタ 147"/>
        <xdr:cNvCxnSpPr/>
      </xdr:nvCxnSpPr>
      <xdr:spPr>
        <a:xfrm flipV="1">
          <a:off x="13322300" y="5955294"/>
          <a:ext cx="762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69611</xdr:rowOff>
    </xdr:from>
    <xdr:to>
      <xdr:col>64</xdr:col>
      <xdr:colOff>123825</xdr:colOff>
      <xdr:row>30</xdr:row>
      <xdr:rowOff>171211</xdr:rowOff>
    </xdr:to>
    <xdr:sp macro="" textlink="">
      <xdr:nvSpPr>
        <xdr:cNvPr id="149" name="楕円 148"/>
        <xdr:cNvSpPr/>
      </xdr:nvSpPr>
      <xdr:spPr>
        <a:xfrm>
          <a:off x="12509500" y="59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96058</xdr:rowOff>
    </xdr:from>
    <xdr:to>
      <xdr:col>68</xdr:col>
      <xdr:colOff>73025</xdr:colOff>
      <xdr:row>30</xdr:row>
      <xdr:rowOff>120411</xdr:rowOff>
    </xdr:to>
    <xdr:cxnSp macro="">
      <xdr:nvCxnSpPr>
        <xdr:cNvPr id="150" name="直線コネクタ 149"/>
        <xdr:cNvCxnSpPr/>
      </xdr:nvCxnSpPr>
      <xdr:spPr>
        <a:xfrm flipV="1">
          <a:off x="12560300" y="6011083"/>
          <a:ext cx="762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3866</xdr:rowOff>
    </xdr:from>
    <xdr:to>
      <xdr:col>60</xdr:col>
      <xdr:colOff>123825</xdr:colOff>
      <xdr:row>31</xdr:row>
      <xdr:rowOff>105466</xdr:rowOff>
    </xdr:to>
    <xdr:sp macro="" textlink="">
      <xdr:nvSpPr>
        <xdr:cNvPr id="151" name="楕円 150"/>
        <xdr:cNvSpPr/>
      </xdr:nvSpPr>
      <xdr:spPr>
        <a:xfrm>
          <a:off x="11747500" y="6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120411</xdr:rowOff>
    </xdr:from>
    <xdr:to>
      <xdr:col>64</xdr:col>
      <xdr:colOff>73025</xdr:colOff>
      <xdr:row>31</xdr:row>
      <xdr:rowOff>54666</xdr:rowOff>
    </xdr:to>
    <xdr:cxnSp macro="">
      <xdr:nvCxnSpPr>
        <xdr:cNvPr id="152" name="直線コネクタ 151"/>
        <xdr:cNvCxnSpPr/>
      </xdr:nvCxnSpPr>
      <xdr:spPr>
        <a:xfrm flipV="1">
          <a:off x="11798300" y="6035436"/>
          <a:ext cx="762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82196</xdr:rowOff>
    </xdr:from>
    <xdr:ext cx="469744" cy="259045"/>
    <xdr:sp macro="" textlink="">
      <xdr:nvSpPr>
        <xdr:cNvPr id="157" name="n_1mainValue債務償還比率"/>
        <xdr:cNvSpPr txBox="1"/>
      </xdr:nvSpPr>
      <xdr:spPr>
        <a:xfrm>
          <a:off x="13836727" y="59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137985</xdr:rowOff>
    </xdr:from>
    <xdr:ext cx="469744" cy="259045"/>
    <xdr:sp macro="" textlink="">
      <xdr:nvSpPr>
        <xdr:cNvPr id="158" name="n_2mainValue債務償還比率"/>
        <xdr:cNvSpPr txBox="1"/>
      </xdr:nvSpPr>
      <xdr:spPr>
        <a:xfrm>
          <a:off x="13087427" y="605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162338</xdr:rowOff>
    </xdr:from>
    <xdr:ext cx="469744" cy="259045"/>
    <xdr:sp macro="" textlink="">
      <xdr:nvSpPr>
        <xdr:cNvPr id="159" name="n_3mainValue債務償還比率"/>
        <xdr:cNvSpPr txBox="1"/>
      </xdr:nvSpPr>
      <xdr:spPr>
        <a:xfrm>
          <a:off x="12325427" y="607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96593</xdr:rowOff>
    </xdr:from>
    <xdr:ext cx="469744" cy="259045"/>
    <xdr:sp macro="" textlink="">
      <xdr:nvSpPr>
        <xdr:cNvPr id="160" name="n_4mainValue債務償還比率"/>
        <xdr:cNvSpPr txBox="1"/>
      </xdr:nvSpPr>
      <xdr:spPr>
        <a:xfrm>
          <a:off x="11563427" y="61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145415</xdr:rowOff>
    </xdr:from>
    <xdr:to>
      <xdr:col>24</xdr:col>
      <xdr:colOff>114300</xdr:colOff>
      <xdr:row>36</xdr:row>
      <xdr:rowOff>75565</xdr:rowOff>
    </xdr:to>
    <xdr:sp macro="" textlink="">
      <xdr:nvSpPr>
        <xdr:cNvPr id="73" name="楕円 72"/>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168292</xdr:rowOff>
    </xdr:from>
    <xdr:ext cx="405111" cy="259045"/>
    <xdr:sp macro="" textlink="">
      <xdr:nvSpPr>
        <xdr:cNvPr id="74" name="【道路】&#10;有形固定資産減価償却率該当値テキスト"/>
        <xdr:cNvSpPr txBox="1"/>
      </xdr:nvSpPr>
      <xdr:spPr>
        <a:xfrm>
          <a:off x="4673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127635</xdr:rowOff>
    </xdr:to>
    <xdr:cxnSp macro="">
      <xdr:nvCxnSpPr>
        <xdr:cNvPr id="76" name="直線コネクタ 75"/>
        <xdr:cNvCxnSpPr/>
      </xdr:nvCxnSpPr>
      <xdr:spPr>
        <a:xfrm flipV="1">
          <a:off x="3797300" y="619696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127635</xdr:rowOff>
    </xdr:to>
    <xdr:cxnSp macro="">
      <xdr:nvCxnSpPr>
        <xdr:cNvPr id="78" name="直線コネクタ 77"/>
        <xdr:cNvCxnSpPr/>
      </xdr:nvCxnSpPr>
      <xdr:spPr>
        <a:xfrm>
          <a:off x="2908300" y="62769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9" name="楕円 78"/>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104775</xdr:rowOff>
    </xdr:to>
    <xdr:cxnSp macro="">
      <xdr:nvCxnSpPr>
        <xdr:cNvPr id="80" name="直線コネクタ 79"/>
        <xdr:cNvCxnSpPr/>
      </xdr:nvCxnSpPr>
      <xdr:spPr>
        <a:xfrm>
          <a:off x="2019300" y="6242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1" name="楕円 80"/>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76200</xdr:rowOff>
    </xdr:to>
    <xdr:cxnSp macro="">
      <xdr:nvCxnSpPr>
        <xdr:cNvPr id="82" name="直線コネクタ 81"/>
        <xdr:cNvCxnSpPr/>
      </xdr:nvCxnSpPr>
      <xdr:spPr>
        <a:xfrm flipV="1">
          <a:off x="1130300" y="6242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9" name="n_3mainValue【道路】&#10;有形固定資産減価償却率"/>
        <xdr:cNvSpPr txBox="1"/>
      </xdr:nvSpPr>
      <xdr:spPr>
        <a:xfrm>
          <a:off x="1816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0" name="n_4main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70015</xdr:rowOff>
    </xdr:from>
    <xdr:to>
      <xdr:col>55</xdr:col>
      <xdr:colOff>50800</xdr:colOff>
      <xdr:row>42</xdr:row>
      <xdr:rowOff>165</xdr:rowOff>
    </xdr:to>
    <xdr:sp macro="" textlink="">
      <xdr:nvSpPr>
        <xdr:cNvPr id="130" name="楕円 129"/>
        <xdr:cNvSpPr/>
      </xdr:nvSpPr>
      <xdr:spPr>
        <a:xfrm>
          <a:off x="10426700" y="70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156392</xdr:rowOff>
    </xdr:from>
    <xdr:ext cx="469744" cy="259045"/>
    <xdr:sp macro="" textlink="">
      <xdr:nvSpPr>
        <xdr:cNvPr id="131" name="【道路】&#10;一人当たり延長該当値テキスト"/>
        <xdr:cNvSpPr txBox="1"/>
      </xdr:nvSpPr>
      <xdr:spPr>
        <a:xfrm>
          <a:off x="10515600" y="701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68758</xdr:rowOff>
    </xdr:from>
    <xdr:to>
      <xdr:col>50</xdr:col>
      <xdr:colOff>165100</xdr:colOff>
      <xdr:row>41</xdr:row>
      <xdr:rowOff>170358</xdr:rowOff>
    </xdr:to>
    <xdr:sp macro="" textlink="">
      <xdr:nvSpPr>
        <xdr:cNvPr id="132" name="楕円 131"/>
        <xdr:cNvSpPr/>
      </xdr:nvSpPr>
      <xdr:spPr>
        <a:xfrm>
          <a:off x="9588500" y="7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119558</xdr:rowOff>
    </xdr:from>
    <xdr:to>
      <xdr:col>55</xdr:col>
      <xdr:colOff>0</xdr:colOff>
      <xdr:row>41</xdr:row>
      <xdr:rowOff>120815</xdr:rowOff>
    </xdr:to>
    <xdr:cxnSp macro="">
      <xdr:nvCxnSpPr>
        <xdr:cNvPr id="133" name="直線コネクタ 132"/>
        <xdr:cNvCxnSpPr/>
      </xdr:nvCxnSpPr>
      <xdr:spPr>
        <a:xfrm>
          <a:off x="9639300" y="714900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67614</xdr:rowOff>
    </xdr:from>
    <xdr:to>
      <xdr:col>46</xdr:col>
      <xdr:colOff>38100</xdr:colOff>
      <xdr:row>41</xdr:row>
      <xdr:rowOff>169214</xdr:rowOff>
    </xdr:to>
    <xdr:sp macro="" textlink="">
      <xdr:nvSpPr>
        <xdr:cNvPr id="134" name="楕円 133"/>
        <xdr:cNvSpPr/>
      </xdr:nvSpPr>
      <xdr:spPr>
        <a:xfrm>
          <a:off x="8699500" y="7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118414</xdr:rowOff>
    </xdr:from>
    <xdr:to>
      <xdr:col>50</xdr:col>
      <xdr:colOff>114300</xdr:colOff>
      <xdr:row>41</xdr:row>
      <xdr:rowOff>119558</xdr:rowOff>
    </xdr:to>
    <xdr:cxnSp macro="">
      <xdr:nvCxnSpPr>
        <xdr:cNvPr id="135" name="直線コネクタ 134"/>
        <xdr:cNvCxnSpPr/>
      </xdr:nvCxnSpPr>
      <xdr:spPr>
        <a:xfrm>
          <a:off x="8750300" y="71478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65977</xdr:rowOff>
    </xdr:from>
    <xdr:to>
      <xdr:col>41</xdr:col>
      <xdr:colOff>101600</xdr:colOff>
      <xdr:row>41</xdr:row>
      <xdr:rowOff>167577</xdr:rowOff>
    </xdr:to>
    <xdr:sp macro="" textlink="">
      <xdr:nvSpPr>
        <xdr:cNvPr id="136" name="楕円 135"/>
        <xdr:cNvSpPr/>
      </xdr:nvSpPr>
      <xdr:spPr>
        <a:xfrm>
          <a:off x="7810500" y="7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116777</xdr:rowOff>
    </xdr:from>
    <xdr:to>
      <xdr:col>45</xdr:col>
      <xdr:colOff>177800</xdr:colOff>
      <xdr:row>41</xdr:row>
      <xdr:rowOff>118414</xdr:rowOff>
    </xdr:to>
    <xdr:cxnSp macro="">
      <xdr:nvCxnSpPr>
        <xdr:cNvPr id="137" name="直線コネクタ 136"/>
        <xdr:cNvCxnSpPr/>
      </xdr:nvCxnSpPr>
      <xdr:spPr>
        <a:xfrm>
          <a:off x="7861300" y="71462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24714</xdr:rowOff>
    </xdr:from>
    <xdr:to>
      <xdr:col>36</xdr:col>
      <xdr:colOff>165100</xdr:colOff>
      <xdr:row>41</xdr:row>
      <xdr:rowOff>126314</xdr:rowOff>
    </xdr:to>
    <xdr:sp macro="" textlink="">
      <xdr:nvSpPr>
        <xdr:cNvPr id="138" name="楕円 137"/>
        <xdr:cNvSpPr/>
      </xdr:nvSpPr>
      <xdr:spPr>
        <a:xfrm>
          <a:off x="6921500" y="70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75514</xdr:rowOff>
    </xdr:from>
    <xdr:to>
      <xdr:col>41</xdr:col>
      <xdr:colOff>50800</xdr:colOff>
      <xdr:row>41</xdr:row>
      <xdr:rowOff>116777</xdr:rowOff>
    </xdr:to>
    <xdr:cxnSp macro="">
      <xdr:nvCxnSpPr>
        <xdr:cNvPr id="139" name="直線コネクタ 138"/>
        <xdr:cNvCxnSpPr/>
      </xdr:nvCxnSpPr>
      <xdr:spPr>
        <a:xfrm>
          <a:off x="6972300" y="710496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161485</xdr:rowOff>
    </xdr:from>
    <xdr:ext cx="469744" cy="259045"/>
    <xdr:sp macro="" textlink="">
      <xdr:nvSpPr>
        <xdr:cNvPr id="144" name="n_1mainValue【道路】&#10;一人当たり延長"/>
        <xdr:cNvSpPr txBox="1"/>
      </xdr:nvSpPr>
      <xdr:spPr>
        <a:xfrm>
          <a:off x="9391727" y="71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160341</xdr:rowOff>
    </xdr:from>
    <xdr:ext cx="469744" cy="259045"/>
    <xdr:sp macro="" textlink="">
      <xdr:nvSpPr>
        <xdr:cNvPr id="145" name="n_2mainValue【道路】&#10;一人当たり延長"/>
        <xdr:cNvSpPr txBox="1"/>
      </xdr:nvSpPr>
      <xdr:spPr>
        <a:xfrm>
          <a:off x="8515427" y="71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158704</xdr:rowOff>
    </xdr:from>
    <xdr:ext cx="469744" cy="259045"/>
    <xdr:sp macro="" textlink="">
      <xdr:nvSpPr>
        <xdr:cNvPr id="146" name="n_3mainValue【道路】&#10;一人当たり延長"/>
        <xdr:cNvSpPr txBox="1"/>
      </xdr:nvSpPr>
      <xdr:spPr>
        <a:xfrm>
          <a:off x="7626427" y="71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117441</xdr:rowOff>
    </xdr:from>
    <xdr:ext cx="469744" cy="259045"/>
    <xdr:sp macro="" textlink="">
      <xdr:nvSpPr>
        <xdr:cNvPr id="147" name="n_4mainValue【道路】&#10;一人当たり延長"/>
        <xdr:cNvSpPr txBox="1"/>
      </xdr:nvSpPr>
      <xdr:spPr>
        <a:xfrm>
          <a:off x="6737427" y="714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89" name="楕円 188"/>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0" name="【橋りょう・トンネル】&#10;有形固定資産減価償却率該当値テキスト"/>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91" name="楕円 190"/>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59</xdr:row>
      <xdr:rowOff>163285</xdr:rowOff>
    </xdr:to>
    <xdr:cxnSp macro="">
      <xdr:nvCxnSpPr>
        <xdr:cNvPr id="192" name="直線コネクタ 191"/>
        <xdr:cNvCxnSpPr/>
      </xdr:nvCxnSpPr>
      <xdr:spPr>
        <a:xfrm>
          <a:off x="3797300" y="102510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93" name="楕円 192"/>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135527</xdr:rowOff>
    </xdr:to>
    <xdr:cxnSp macro="">
      <xdr:nvCxnSpPr>
        <xdr:cNvPr id="194" name="直線コネクタ 193"/>
        <xdr:cNvCxnSpPr/>
      </xdr:nvCxnSpPr>
      <xdr:spPr>
        <a:xfrm>
          <a:off x="2908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5" name="楕円 194"/>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107769</xdr:rowOff>
    </xdr:to>
    <xdr:cxnSp macro="">
      <xdr:nvCxnSpPr>
        <xdr:cNvPr id="196" name="直線コネクタ 195"/>
        <xdr:cNvCxnSpPr/>
      </xdr:nvCxnSpPr>
      <xdr:spPr>
        <a:xfrm>
          <a:off x="2019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7" name="楕円 196"/>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80010</xdr:rowOff>
    </xdr:to>
    <xdr:cxnSp macro="">
      <xdr:nvCxnSpPr>
        <xdr:cNvPr id="198" name="直線コネクタ 197"/>
        <xdr:cNvCxnSpPr/>
      </xdr:nvCxnSpPr>
      <xdr:spPr>
        <a:xfrm>
          <a:off x="1130300" y="1016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31404</xdr:rowOff>
    </xdr:from>
    <xdr:ext cx="405111" cy="259045"/>
    <xdr:sp macro="" textlink="">
      <xdr:nvSpPr>
        <xdr:cNvPr id="203" name="n_1mainValue【橋りょう・トンネル】&#10;有形固定資産減価償却率"/>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204"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5" name="n_3mainValue【橋りょう・トンネ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6"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51566</xdr:rowOff>
    </xdr:from>
    <xdr:to>
      <xdr:col>55</xdr:col>
      <xdr:colOff>50800</xdr:colOff>
      <xdr:row>63</xdr:row>
      <xdr:rowOff>153166</xdr:rowOff>
    </xdr:to>
    <xdr:sp macro="" textlink="">
      <xdr:nvSpPr>
        <xdr:cNvPr id="246" name="楕円 245"/>
        <xdr:cNvSpPr/>
      </xdr:nvSpPr>
      <xdr:spPr>
        <a:xfrm>
          <a:off x="10426700" y="10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29993</xdr:rowOff>
    </xdr:from>
    <xdr:ext cx="599010" cy="259045"/>
    <xdr:sp macro="" textlink="">
      <xdr:nvSpPr>
        <xdr:cNvPr id="247" name="【橋りょう・トンネル】&#10;一人当たり有形固定資産（償却資産）額該当値テキスト"/>
        <xdr:cNvSpPr txBox="1"/>
      </xdr:nvSpPr>
      <xdr:spPr>
        <a:xfrm>
          <a:off x="10515600" y="108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49869</xdr:rowOff>
    </xdr:from>
    <xdr:to>
      <xdr:col>50</xdr:col>
      <xdr:colOff>165100</xdr:colOff>
      <xdr:row>63</xdr:row>
      <xdr:rowOff>151469</xdr:rowOff>
    </xdr:to>
    <xdr:sp macro="" textlink="">
      <xdr:nvSpPr>
        <xdr:cNvPr id="248" name="楕円 247"/>
        <xdr:cNvSpPr/>
      </xdr:nvSpPr>
      <xdr:spPr>
        <a:xfrm>
          <a:off x="9588500" y="10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100669</xdr:rowOff>
    </xdr:from>
    <xdr:to>
      <xdr:col>55</xdr:col>
      <xdr:colOff>0</xdr:colOff>
      <xdr:row>63</xdr:row>
      <xdr:rowOff>102366</xdr:rowOff>
    </xdr:to>
    <xdr:cxnSp macro="">
      <xdr:nvCxnSpPr>
        <xdr:cNvPr id="249" name="直線コネクタ 248"/>
        <xdr:cNvCxnSpPr/>
      </xdr:nvCxnSpPr>
      <xdr:spPr>
        <a:xfrm>
          <a:off x="9639300" y="10902019"/>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47774</xdr:rowOff>
    </xdr:from>
    <xdr:to>
      <xdr:col>46</xdr:col>
      <xdr:colOff>38100</xdr:colOff>
      <xdr:row>63</xdr:row>
      <xdr:rowOff>149374</xdr:rowOff>
    </xdr:to>
    <xdr:sp macro="" textlink="">
      <xdr:nvSpPr>
        <xdr:cNvPr id="250" name="楕円 249"/>
        <xdr:cNvSpPr/>
      </xdr:nvSpPr>
      <xdr:spPr>
        <a:xfrm>
          <a:off x="8699500" y="108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98574</xdr:rowOff>
    </xdr:from>
    <xdr:to>
      <xdr:col>50</xdr:col>
      <xdr:colOff>114300</xdr:colOff>
      <xdr:row>63</xdr:row>
      <xdr:rowOff>100669</xdr:rowOff>
    </xdr:to>
    <xdr:cxnSp macro="">
      <xdr:nvCxnSpPr>
        <xdr:cNvPr id="251" name="直線コネクタ 250"/>
        <xdr:cNvCxnSpPr/>
      </xdr:nvCxnSpPr>
      <xdr:spPr>
        <a:xfrm>
          <a:off x="8750300" y="1089992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44807</xdr:rowOff>
    </xdr:from>
    <xdr:to>
      <xdr:col>41</xdr:col>
      <xdr:colOff>101600</xdr:colOff>
      <xdr:row>63</xdr:row>
      <xdr:rowOff>146407</xdr:rowOff>
    </xdr:to>
    <xdr:sp macro="" textlink="">
      <xdr:nvSpPr>
        <xdr:cNvPr id="252" name="楕円 251"/>
        <xdr:cNvSpPr/>
      </xdr:nvSpPr>
      <xdr:spPr>
        <a:xfrm>
          <a:off x="7810500" y="108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95607</xdr:rowOff>
    </xdr:from>
    <xdr:to>
      <xdr:col>45</xdr:col>
      <xdr:colOff>177800</xdr:colOff>
      <xdr:row>63</xdr:row>
      <xdr:rowOff>98574</xdr:rowOff>
    </xdr:to>
    <xdr:cxnSp macro="">
      <xdr:nvCxnSpPr>
        <xdr:cNvPr id="253" name="直線コネクタ 252"/>
        <xdr:cNvCxnSpPr/>
      </xdr:nvCxnSpPr>
      <xdr:spPr>
        <a:xfrm>
          <a:off x="7861300" y="10896957"/>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42450</xdr:rowOff>
    </xdr:from>
    <xdr:to>
      <xdr:col>36</xdr:col>
      <xdr:colOff>165100</xdr:colOff>
      <xdr:row>63</xdr:row>
      <xdr:rowOff>144050</xdr:rowOff>
    </xdr:to>
    <xdr:sp macro="" textlink="">
      <xdr:nvSpPr>
        <xdr:cNvPr id="254" name="楕円 253"/>
        <xdr:cNvSpPr/>
      </xdr:nvSpPr>
      <xdr:spPr>
        <a:xfrm>
          <a:off x="6921500" y="108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93250</xdr:rowOff>
    </xdr:from>
    <xdr:to>
      <xdr:col>41</xdr:col>
      <xdr:colOff>50800</xdr:colOff>
      <xdr:row>63</xdr:row>
      <xdr:rowOff>95607</xdr:rowOff>
    </xdr:to>
    <xdr:cxnSp macro="">
      <xdr:nvCxnSpPr>
        <xdr:cNvPr id="255" name="直線コネクタ 254"/>
        <xdr:cNvCxnSpPr/>
      </xdr:nvCxnSpPr>
      <xdr:spPr>
        <a:xfrm>
          <a:off x="6972300" y="10894600"/>
          <a:ext cx="8890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142596</xdr:rowOff>
    </xdr:from>
    <xdr:ext cx="599010" cy="259045"/>
    <xdr:sp macro="" textlink="">
      <xdr:nvSpPr>
        <xdr:cNvPr id="260" name="n_1mainValue【橋りょう・トンネル】&#10;一人当たり有形固定資産（償却資産）額"/>
        <xdr:cNvSpPr txBox="1"/>
      </xdr:nvSpPr>
      <xdr:spPr>
        <a:xfrm>
          <a:off x="9327095" y="109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140501</xdr:rowOff>
    </xdr:from>
    <xdr:ext cx="599010" cy="259045"/>
    <xdr:sp macro="" textlink="">
      <xdr:nvSpPr>
        <xdr:cNvPr id="261" name="n_2mainValue【橋りょう・トンネル】&#10;一人当たり有形固定資産（償却資産）額"/>
        <xdr:cNvSpPr txBox="1"/>
      </xdr:nvSpPr>
      <xdr:spPr>
        <a:xfrm>
          <a:off x="8450795" y="109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137534</xdr:rowOff>
    </xdr:from>
    <xdr:ext cx="599010" cy="259045"/>
    <xdr:sp macro="" textlink="">
      <xdr:nvSpPr>
        <xdr:cNvPr id="262" name="n_3mainValue【橋りょう・トンネル】&#10;一人当たり有形固定資産（償却資産）額"/>
        <xdr:cNvSpPr txBox="1"/>
      </xdr:nvSpPr>
      <xdr:spPr>
        <a:xfrm>
          <a:off x="7561795" y="109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135177</xdr:rowOff>
    </xdr:from>
    <xdr:ext cx="599010" cy="259045"/>
    <xdr:sp macro="" textlink="">
      <xdr:nvSpPr>
        <xdr:cNvPr id="263" name="n_4mainValue【橋りょう・トンネル】&#10;一人当たり有形固定資産（償却資産）額"/>
        <xdr:cNvSpPr txBox="1"/>
      </xdr:nvSpPr>
      <xdr:spPr>
        <a:xfrm>
          <a:off x="6672795" y="1093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336" name="楕円 335"/>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337" name="【認定こども園・幼稚園・保育所】&#10;有形固定資産減価償却率該当値テキスト"/>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338" name="楕円 337"/>
        <xdr:cNvSpPr/>
      </xdr:nvSpPr>
      <xdr:spPr>
        <a:xfrm>
          <a:off x="15430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142875</xdr:rowOff>
    </xdr:to>
    <xdr:cxnSp macro="">
      <xdr:nvCxnSpPr>
        <xdr:cNvPr id="339" name="直線コネクタ 338"/>
        <xdr:cNvCxnSpPr/>
      </xdr:nvCxnSpPr>
      <xdr:spPr>
        <a:xfrm>
          <a:off x="15481300" y="60940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40" name="楕円 339"/>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93345</xdr:rowOff>
    </xdr:to>
    <xdr:cxnSp macro="">
      <xdr:nvCxnSpPr>
        <xdr:cNvPr id="341" name="直線コネクタ 340"/>
        <xdr:cNvCxnSpPr/>
      </xdr:nvCxnSpPr>
      <xdr:spPr>
        <a:xfrm>
          <a:off x="14592300" y="6061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342" name="楕円 341"/>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60960</xdr:rowOff>
    </xdr:to>
    <xdr:cxnSp macro="">
      <xdr:nvCxnSpPr>
        <xdr:cNvPr id="343" name="直線コネクタ 342"/>
        <xdr:cNvCxnSpPr/>
      </xdr:nvCxnSpPr>
      <xdr:spPr>
        <a:xfrm>
          <a:off x="13703300" y="6023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76835</xdr:rowOff>
    </xdr:from>
    <xdr:to>
      <xdr:col>67</xdr:col>
      <xdr:colOff>101600</xdr:colOff>
      <xdr:row>35</xdr:row>
      <xdr:rowOff>6985</xdr:rowOff>
    </xdr:to>
    <xdr:sp macro="" textlink="">
      <xdr:nvSpPr>
        <xdr:cNvPr id="344" name="楕円 343"/>
        <xdr:cNvSpPr/>
      </xdr:nvSpPr>
      <xdr:spPr>
        <a:xfrm>
          <a:off x="12763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127635</xdr:rowOff>
    </xdr:from>
    <xdr:to>
      <xdr:col>71</xdr:col>
      <xdr:colOff>177800</xdr:colOff>
      <xdr:row>35</xdr:row>
      <xdr:rowOff>22860</xdr:rowOff>
    </xdr:to>
    <xdr:cxnSp macro="">
      <xdr:nvCxnSpPr>
        <xdr:cNvPr id="345" name="直線コネクタ 344"/>
        <xdr:cNvCxnSpPr/>
      </xdr:nvCxnSpPr>
      <xdr:spPr>
        <a:xfrm>
          <a:off x="12814300" y="59569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346"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347"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8"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9"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350" name="n_1mainValue【認定こども園・幼稚園・保育所】&#10;有形固定資産減価償却率"/>
        <xdr:cNvSpPr txBox="1"/>
      </xdr:nvSpPr>
      <xdr:spPr>
        <a:xfrm>
          <a:off x="15266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51" name="n_2mainValue【認定こども園・幼稚園・保育所】&#10;有形固定資産減価償却率"/>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352" name="n_3mainValue【認定こども園・幼稚園・保育所】&#10;有形固定資産減価償却率"/>
        <xdr:cNvSpPr txBox="1"/>
      </xdr:nvSpPr>
      <xdr:spPr>
        <a:xfrm>
          <a:off x="13500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23512</xdr:rowOff>
    </xdr:from>
    <xdr:ext cx="405111" cy="259045"/>
    <xdr:sp macro="" textlink="">
      <xdr:nvSpPr>
        <xdr:cNvPr id="353" name="n_4mainValue【認定こども園・幼稚園・保育所】&#10;有形固定資産減価償却率"/>
        <xdr:cNvSpPr txBox="1"/>
      </xdr:nvSpPr>
      <xdr:spPr>
        <a:xfrm>
          <a:off x="12611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80"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391" name="楕円 390"/>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392"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393" name="楕円 392"/>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32766</xdr:rowOff>
    </xdr:to>
    <xdr:cxnSp macro="">
      <xdr:nvCxnSpPr>
        <xdr:cNvPr id="394" name="直線コネクタ 393"/>
        <xdr:cNvCxnSpPr/>
      </xdr:nvCxnSpPr>
      <xdr:spPr>
        <a:xfrm>
          <a:off x="21323300" y="688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395" name="楕円 39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396" name="直線コネクタ 395"/>
        <xdr:cNvCxnSpPr/>
      </xdr:nvCxnSpPr>
      <xdr:spPr>
        <a:xfrm>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397" name="楕円 396"/>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25908</xdr:rowOff>
    </xdr:to>
    <xdr:cxnSp macro="">
      <xdr:nvCxnSpPr>
        <xdr:cNvPr id="398" name="直線コネクタ 397"/>
        <xdr:cNvCxnSpPr/>
      </xdr:nvCxnSpPr>
      <xdr:spPr>
        <a:xfrm>
          <a:off x="19545300" y="687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135128</xdr:rowOff>
    </xdr:from>
    <xdr:to>
      <xdr:col>98</xdr:col>
      <xdr:colOff>38100</xdr:colOff>
      <xdr:row>40</xdr:row>
      <xdr:rowOff>65278</xdr:rowOff>
    </xdr:to>
    <xdr:sp macro="" textlink="">
      <xdr:nvSpPr>
        <xdr:cNvPr id="399" name="楕円 398"/>
        <xdr:cNvSpPr/>
      </xdr:nvSpPr>
      <xdr:spPr>
        <a:xfrm>
          <a:off x="18605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xdr:rowOff>
    </xdr:from>
    <xdr:to>
      <xdr:col>102</xdr:col>
      <xdr:colOff>114300</xdr:colOff>
      <xdr:row>40</xdr:row>
      <xdr:rowOff>19050</xdr:rowOff>
    </xdr:to>
    <xdr:cxnSp macro="">
      <xdr:nvCxnSpPr>
        <xdr:cNvPr id="400" name="直線コネクタ 399"/>
        <xdr:cNvCxnSpPr/>
      </xdr:nvCxnSpPr>
      <xdr:spPr>
        <a:xfrm>
          <a:off x="18656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01"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2"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3"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4"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405"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06"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07" name="n_3mainValue【認定こども園・幼稚園・保育所】&#10;一人当たり面積"/>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56405</xdr:rowOff>
    </xdr:from>
    <xdr:ext cx="469744" cy="259045"/>
    <xdr:sp macro="" textlink="">
      <xdr:nvSpPr>
        <xdr:cNvPr id="408" name="n_4mainValue【認定こども園・幼稚園・保育所】&#10;一人当たり面積"/>
        <xdr:cNvSpPr txBox="1"/>
      </xdr:nvSpPr>
      <xdr:spPr>
        <a:xfrm>
          <a:off x="18421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38"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49" name="楕円 448"/>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450" name="【学校施設】&#10;有形固定資産減価償却率該当値テキスト"/>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451" name="楕円 450"/>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89535</xdr:rowOff>
    </xdr:to>
    <xdr:cxnSp macro="">
      <xdr:nvCxnSpPr>
        <xdr:cNvPr id="452" name="直線コネクタ 451"/>
        <xdr:cNvCxnSpPr/>
      </xdr:nvCxnSpPr>
      <xdr:spPr>
        <a:xfrm>
          <a:off x="15481300" y="101574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453" name="楕円 452"/>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41910</xdr:rowOff>
    </xdr:to>
    <xdr:cxnSp macro="">
      <xdr:nvCxnSpPr>
        <xdr:cNvPr id="454" name="直線コネクタ 453"/>
        <xdr:cNvCxnSpPr/>
      </xdr:nvCxnSpPr>
      <xdr:spPr>
        <a:xfrm>
          <a:off x="14592300" y="101479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455" name="楕円 454"/>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32385</xdr:rowOff>
    </xdr:to>
    <xdr:cxnSp macro="">
      <xdr:nvCxnSpPr>
        <xdr:cNvPr id="456" name="直線コネクタ 455"/>
        <xdr:cNvCxnSpPr/>
      </xdr:nvCxnSpPr>
      <xdr:spPr>
        <a:xfrm>
          <a:off x="13703300" y="1011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457" name="楕円 456"/>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169545</xdr:rowOff>
    </xdr:to>
    <xdr:cxnSp macro="">
      <xdr:nvCxnSpPr>
        <xdr:cNvPr id="458" name="直線コネクタ 457"/>
        <xdr:cNvCxnSpPr/>
      </xdr:nvCxnSpPr>
      <xdr:spPr>
        <a:xfrm>
          <a:off x="12814300" y="10092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59"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0"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2"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463"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464" name="n_2mainValue【学校施設】&#10;有形固定資産減価償却率"/>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465" name="n_3mainValue【学校施設】&#10;有形固定資産減価償却率"/>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466" name="n_4mainValue【学校施設】&#10;有形固定資産減価償却率"/>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07" name="楕円 506"/>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08" name="【学校施設】&#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66548</xdr:rowOff>
    </xdr:from>
    <xdr:to>
      <xdr:col>112</xdr:col>
      <xdr:colOff>38100</xdr:colOff>
      <xdr:row>62</xdr:row>
      <xdr:rowOff>168148</xdr:rowOff>
    </xdr:to>
    <xdr:sp macro="" textlink="">
      <xdr:nvSpPr>
        <xdr:cNvPr id="509" name="楕円 508"/>
        <xdr:cNvSpPr/>
      </xdr:nvSpPr>
      <xdr:spPr>
        <a:xfrm>
          <a:off x="21272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117348</xdr:rowOff>
    </xdr:from>
    <xdr:to>
      <xdr:col>116</xdr:col>
      <xdr:colOff>63500</xdr:colOff>
      <xdr:row>62</xdr:row>
      <xdr:rowOff>129540</xdr:rowOff>
    </xdr:to>
    <xdr:cxnSp macro="">
      <xdr:nvCxnSpPr>
        <xdr:cNvPr id="510" name="直線コネクタ 509"/>
        <xdr:cNvCxnSpPr/>
      </xdr:nvCxnSpPr>
      <xdr:spPr>
        <a:xfrm>
          <a:off x="21323300" y="107472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51308</xdr:rowOff>
    </xdr:from>
    <xdr:to>
      <xdr:col>107</xdr:col>
      <xdr:colOff>101600</xdr:colOff>
      <xdr:row>62</xdr:row>
      <xdr:rowOff>152908</xdr:rowOff>
    </xdr:to>
    <xdr:sp macro="" textlink="">
      <xdr:nvSpPr>
        <xdr:cNvPr id="511" name="楕円 510"/>
        <xdr:cNvSpPr/>
      </xdr:nvSpPr>
      <xdr:spPr>
        <a:xfrm>
          <a:off x="20383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102108</xdr:rowOff>
    </xdr:from>
    <xdr:to>
      <xdr:col>111</xdr:col>
      <xdr:colOff>177800</xdr:colOff>
      <xdr:row>62</xdr:row>
      <xdr:rowOff>117348</xdr:rowOff>
    </xdr:to>
    <xdr:cxnSp macro="">
      <xdr:nvCxnSpPr>
        <xdr:cNvPr id="512" name="直線コネクタ 511"/>
        <xdr:cNvCxnSpPr/>
      </xdr:nvCxnSpPr>
      <xdr:spPr>
        <a:xfrm>
          <a:off x="20434300" y="1073200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37592</xdr:rowOff>
    </xdr:from>
    <xdr:to>
      <xdr:col>102</xdr:col>
      <xdr:colOff>165100</xdr:colOff>
      <xdr:row>62</xdr:row>
      <xdr:rowOff>139192</xdr:rowOff>
    </xdr:to>
    <xdr:sp macro="" textlink="">
      <xdr:nvSpPr>
        <xdr:cNvPr id="513" name="楕円 512"/>
        <xdr:cNvSpPr/>
      </xdr:nvSpPr>
      <xdr:spPr>
        <a:xfrm>
          <a:off x="194945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88392</xdr:rowOff>
    </xdr:from>
    <xdr:to>
      <xdr:col>107</xdr:col>
      <xdr:colOff>50800</xdr:colOff>
      <xdr:row>62</xdr:row>
      <xdr:rowOff>102108</xdr:rowOff>
    </xdr:to>
    <xdr:cxnSp macro="">
      <xdr:nvCxnSpPr>
        <xdr:cNvPr id="514" name="直線コネクタ 513"/>
        <xdr:cNvCxnSpPr/>
      </xdr:nvCxnSpPr>
      <xdr:spPr>
        <a:xfrm>
          <a:off x="19545300" y="10718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167894</xdr:rowOff>
    </xdr:from>
    <xdr:to>
      <xdr:col>98</xdr:col>
      <xdr:colOff>38100</xdr:colOff>
      <xdr:row>62</xdr:row>
      <xdr:rowOff>98044</xdr:rowOff>
    </xdr:to>
    <xdr:sp macro="" textlink="">
      <xdr:nvSpPr>
        <xdr:cNvPr id="515" name="楕円 514"/>
        <xdr:cNvSpPr/>
      </xdr:nvSpPr>
      <xdr:spPr>
        <a:xfrm>
          <a:off x="18605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47244</xdr:rowOff>
    </xdr:from>
    <xdr:to>
      <xdr:col>102</xdr:col>
      <xdr:colOff>114300</xdr:colOff>
      <xdr:row>62</xdr:row>
      <xdr:rowOff>88392</xdr:rowOff>
    </xdr:to>
    <xdr:cxnSp macro="">
      <xdr:nvCxnSpPr>
        <xdr:cNvPr id="516" name="直線コネクタ 515"/>
        <xdr:cNvCxnSpPr/>
      </xdr:nvCxnSpPr>
      <xdr:spPr>
        <a:xfrm>
          <a:off x="18656300" y="10677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20"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159275</xdr:rowOff>
    </xdr:from>
    <xdr:ext cx="469744" cy="259045"/>
    <xdr:sp macro="" textlink="">
      <xdr:nvSpPr>
        <xdr:cNvPr id="521" name="n_1mainValue【学校施設】&#10;一人当たり面積"/>
        <xdr:cNvSpPr txBox="1"/>
      </xdr:nvSpPr>
      <xdr:spPr>
        <a:xfrm>
          <a:off x="210757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144035</xdr:rowOff>
    </xdr:from>
    <xdr:ext cx="469744" cy="259045"/>
    <xdr:sp macro="" textlink="">
      <xdr:nvSpPr>
        <xdr:cNvPr id="522" name="n_2mainValue【学校施設】&#10;一人当たり面積"/>
        <xdr:cNvSpPr txBox="1"/>
      </xdr:nvSpPr>
      <xdr:spPr>
        <a:xfrm>
          <a:off x="20199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130319</xdr:rowOff>
    </xdr:from>
    <xdr:ext cx="469744" cy="259045"/>
    <xdr:sp macro="" textlink="">
      <xdr:nvSpPr>
        <xdr:cNvPr id="523" name="n_3mainValue【学校施設】&#10;一人当たり面積"/>
        <xdr:cNvSpPr txBox="1"/>
      </xdr:nvSpPr>
      <xdr:spPr>
        <a:xfrm>
          <a:off x="19310427"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114571</xdr:rowOff>
    </xdr:from>
    <xdr:ext cx="469744" cy="259045"/>
    <xdr:sp macro="" textlink="">
      <xdr:nvSpPr>
        <xdr:cNvPr id="524" name="n_4mainValue【学校施設】&#10;一人当たり面積"/>
        <xdr:cNvSpPr txBox="1"/>
      </xdr:nvSpPr>
      <xdr:spPr>
        <a:xfrm>
          <a:off x="184214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5"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566" name="楕円 565"/>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567" name="【児童館】&#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568" name="楕円 567"/>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88719</xdr:rowOff>
    </xdr:from>
    <xdr:to>
      <xdr:col>85</xdr:col>
      <xdr:colOff>127000</xdr:colOff>
      <xdr:row>83</xdr:row>
      <xdr:rowOff>116477</xdr:rowOff>
    </xdr:to>
    <xdr:cxnSp macro="">
      <xdr:nvCxnSpPr>
        <xdr:cNvPr id="569" name="直線コネクタ 568"/>
        <xdr:cNvCxnSpPr/>
      </xdr:nvCxnSpPr>
      <xdr:spPr>
        <a:xfrm>
          <a:off x="15481300" y="143190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70" name="楕円 569"/>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88719</xdr:rowOff>
    </xdr:to>
    <xdr:cxnSp macro="">
      <xdr:nvCxnSpPr>
        <xdr:cNvPr id="571" name="直線コネクタ 570"/>
        <xdr:cNvCxnSpPr/>
      </xdr:nvCxnSpPr>
      <xdr:spPr>
        <a:xfrm>
          <a:off x="14592300" y="1429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72" name="楕円 571"/>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60961</xdr:rowOff>
    </xdr:to>
    <xdr:cxnSp macro="">
      <xdr:nvCxnSpPr>
        <xdr:cNvPr id="573" name="直線コネクタ 572"/>
        <xdr:cNvCxnSpPr/>
      </xdr:nvCxnSpPr>
      <xdr:spPr>
        <a:xfrm>
          <a:off x="13703300" y="142635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126093</xdr:rowOff>
    </xdr:from>
    <xdr:to>
      <xdr:col>67</xdr:col>
      <xdr:colOff>101600</xdr:colOff>
      <xdr:row>83</xdr:row>
      <xdr:rowOff>56243</xdr:rowOff>
    </xdr:to>
    <xdr:sp macro="" textlink="">
      <xdr:nvSpPr>
        <xdr:cNvPr id="574" name="楕円 573"/>
        <xdr:cNvSpPr/>
      </xdr:nvSpPr>
      <xdr:spPr>
        <a:xfrm>
          <a:off x="12763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5443</xdr:rowOff>
    </xdr:from>
    <xdr:to>
      <xdr:col>71</xdr:col>
      <xdr:colOff>177800</xdr:colOff>
      <xdr:row>83</xdr:row>
      <xdr:rowOff>33201</xdr:rowOff>
    </xdr:to>
    <xdr:cxnSp macro="">
      <xdr:nvCxnSpPr>
        <xdr:cNvPr id="575" name="直線コネクタ 574"/>
        <xdr:cNvCxnSpPr/>
      </xdr:nvCxnSpPr>
      <xdr:spPr>
        <a:xfrm>
          <a:off x="12814300" y="1423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76"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8"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9"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130646</xdr:rowOff>
    </xdr:from>
    <xdr:ext cx="405111" cy="259045"/>
    <xdr:sp macro="" textlink="">
      <xdr:nvSpPr>
        <xdr:cNvPr id="580" name="n_1mainValue【児童館】&#10;有形固定資産減価償却率"/>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581" name="n_2mainValue【児童館】&#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582" name="n_3mainValue【児童館】&#10;有形固定資産減価償却率"/>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47370</xdr:rowOff>
    </xdr:from>
    <xdr:ext cx="405111" cy="259045"/>
    <xdr:sp macro="" textlink="">
      <xdr:nvSpPr>
        <xdr:cNvPr id="583" name="n_4mainValue【児童館】&#10;有形固定資産減価償却率"/>
        <xdr:cNvSpPr txBox="1"/>
      </xdr:nvSpPr>
      <xdr:spPr>
        <a:xfrm>
          <a:off x="12611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23" name="楕円 622"/>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624" name="【児童館】&#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625" name="楕円 624"/>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626" name="直線コネクタ 625"/>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27" name="楕円 626"/>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12700</xdr:rowOff>
    </xdr:to>
    <xdr:cxnSp macro="">
      <xdr:nvCxnSpPr>
        <xdr:cNvPr id="628" name="直線コネクタ 627"/>
        <xdr:cNvCxnSpPr/>
      </xdr:nvCxnSpPr>
      <xdr:spPr>
        <a:xfrm>
          <a:off x="20434300" y="1440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29" name="楕円 628"/>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630" name="直線コネクタ 629"/>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631" name="楕円 630"/>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84</xdr:row>
      <xdr:rowOff>0</xdr:rowOff>
    </xdr:to>
    <xdr:cxnSp macro="">
      <xdr:nvCxnSpPr>
        <xdr:cNvPr id="632" name="直線コネクタ 631"/>
        <xdr:cNvCxnSpPr/>
      </xdr:nvCxnSpPr>
      <xdr:spPr>
        <a:xfrm>
          <a:off x="18656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637" name="n_1main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8"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9"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640" name="n_4mainValue【児童館】&#10;一人当たり面積"/>
        <xdr:cNvSpPr txBox="1"/>
      </xdr:nvSpPr>
      <xdr:spPr>
        <a:xfrm>
          <a:off x="18421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71"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82" name="楕円 681"/>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83" name="【公民館】&#10;有形固定資産減価償却率該当値テキスト"/>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84" name="楕円 683"/>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125186</xdr:rowOff>
    </xdr:to>
    <xdr:cxnSp macro="">
      <xdr:nvCxnSpPr>
        <xdr:cNvPr id="685" name="直線コネクタ 684"/>
        <xdr:cNvCxnSpPr/>
      </xdr:nvCxnSpPr>
      <xdr:spPr>
        <a:xfrm>
          <a:off x="15481300" y="1755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86" name="楕円 685"/>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102</xdr:row>
      <xdr:rowOff>68036</xdr:rowOff>
    </xdr:to>
    <xdr:cxnSp macro="">
      <xdr:nvCxnSpPr>
        <xdr:cNvPr id="687" name="直線コネクタ 686"/>
        <xdr:cNvCxnSpPr/>
      </xdr:nvCxnSpPr>
      <xdr:spPr>
        <a:xfrm>
          <a:off x="14592300" y="174971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72752</xdr:rowOff>
    </xdr:from>
    <xdr:to>
      <xdr:col>72</xdr:col>
      <xdr:colOff>38100</xdr:colOff>
      <xdr:row>102</xdr:row>
      <xdr:rowOff>2902</xdr:rowOff>
    </xdr:to>
    <xdr:sp macro="" textlink="">
      <xdr:nvSpPr>
        <xdr:cNvPr id="688" name="楕円 687"/>
        <xdr:cNvSpPr/>
      </xdr:nvSpPr>
      <xdr:spPr>
        <a:xfrm>
          <a:off x="13652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123552</xdr:rowOff>
    </xdr:from>
    <xdr:to>
      <xdr:col>76</xdr:col>
      <xdr:colOff>114300</xdr:colOff>
      <xdr:row>102</xdr:row>
      <xdr:rowOff>9252</xdr:rowOff>
    </xdr:to>
    <xdr:cxnSp macro="">
      <xdr:nvCxnSpPr>
        <xdr:cNvPr id="689" name="直線コネクタ 688"/>
        <xdr:cNvCxnSpPr/>
      </xdr:nvCxnSpPr>
      <xdr:spPr>
        <a:xfrm>
          <a:off x="13703300" y="174400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690" name="楕円 689"/>
        <xdr:cNvSpPr/>
      </xdr:nvSpPr>
      <xdr:spPr>
        <a:xfrm>
          <a:off x="1276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123552</xdr:rowOff>
    </xdr:from>
    <xdr:to>
      <xdr:col>71</xdr:col>
      <xdr:colOff>177800</xdr:colOff>
      <xdr:row>105</xdr:row>
      <xdr:rowOff>77832</xdr:rowOff>
    </xdr:to>
    <xdr:cxnSp macro="">
      <xdr:nvCxnSpPr>
        <xdr:cNvPr id="691" name="直線コネクタ 690"/>
        <xdr:cNvCxnSpPr/>
      </xdr:nvCxnSpPr>
      <xdr:spPr>
        <a:xfrm flipV="1">
          <a:off x="12814300" y="17440002"/>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2"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3"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4"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5"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96" name="n_1mainValue【公民館】&#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97" name="n_2mainValue【公民館】&#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19429</xdr:rowOff>
    </xdr:from>
    <xdr:ext cx="405111" cy="259045"/>
    <xdr:sp macro="" textlink="">
      <xdr:nvSpPr>
        <xdr:cNvPr id="698" name="n_3mainValue【公民館】&#10;有形固定資産減価償却率"/>
        <xdr:cNvSpPr txBox="1"/>
      </xdr:nvSpPr>
      <xdr:spPr>
        <a:xfrm>
          <a:off x="13500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99" name="n_4mainValue【公民館】&#10;有形固定資産減価償却率"/>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0"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41" name="楕円 740"/>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42"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43" name="楕円 742"/>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744" name="直線コネクタ 743"/>
        <xdr:cNvCxnSpPr/>
      </xdr:nvCxnSpPr>
      <xdr:spPr>
        <a:xfrm>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745" name="楕円 744"/>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46" name="直線コネクタ 745"/>
        <xdr:cNvCxnSpPr/>
      </xdr:nvCxnSpPr>
      <xdr:spPr>
        <a:xfrm>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47" name="楕円 746"/>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14151</xdr:rowOff>
    </xdr:to>
    <xdr:cxnSp macro="">
      <xdr:nvCxnSpPr>
        <xdr:cNvPr id="748" name="直線コネクタ 747"/>
        <xdr:cNvCxnSpPr/>
      </xdr:nvCxnSpPr>
      <xdr:spPr>
        <a:xfrm>
          <a:off x="19545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749" name="楕円 748"/>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10886</xdr:rowOff>
    </xdr:to>
    <xdr:cxnSp macro="">
      <xdr:nvCxnSpPr>
        <xdr:cNvPr id="750" name="直線コネクタ 749"/>
        <xdr:cNvCxnSpPr/>
      </xdr:nvCxnSpPr>
      <xdr:spPr>
        <a:xfrm>
          <a:off x="18656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1"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2"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3"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55" name="n_1mainValue【公民館】&#10;一人当たり面積"/>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756"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57"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758" name="n_4mainValue【公民館】&#10;一人当たり面積"/>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6" name="楕円 75"/>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125186</xdr:rowOff>
    </xdr:from>
    <xdr:to>
      <xdr:col>24</xdr:col>
      <xdr:colOff>63500</xdr:colOff>
      <xdr:row>36</xdr:row>
      <xdr:rowOff>10886</xdr:rowOff>
    </xdr:to>
    <xdr:cxnSp macro="">
      <xdr:nvCxnSpPr>
        <xdr:cNvPr id="77" name="直線コネクタ 76"/>
        <xdr:cNvCxnSpPr/>
      </xdr:nvCxnSpPr>
      <xdr:spPr>
        <a:xfrm>
          <a:off x="3797300" y="612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15603</xdr:rowOff>
    </xdr:from>
    <xdr:to>
      <xdr:col>15</xdr:col>
      <xdr:colOff>101600</xdr:colOff>
      <xdr:row>35</xdr:row>
      <xdr:rowOff>117203</xdr:rowOff>
    </xdr:to>
    <xdr:sp macro="" textlink="">
      <xdr:nvSpPr>
        <xdr:cNvPr id="78" name="楕円 77"/>
        <xdr:cNvSpPr/>
      </xdr:nvSpPr>
      <xdr:spPr>
        <a:xfrm>
          <a:off x="2857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66403</xdr:rowOff>
    </xdr:from>
    <xdr:to>
      <xdr:col>19</xdr:col>
      <xdr:colOff>177800</xdr:colOff>
      <xdr:row>35</xdr:row>
      <xdr:rowOff>125186</xdr:rowOff>
    </xdr:to>
    <xdr:cxnSp macro="">
      <xdr:nvCxnSpPr>
        <xdr:cNvPr id="79" name="直線コネクタ 78"/>
        <xdr:cNvCxnSpPr/>
      </xdr:nvCxnSpPr>
      <xdr:spPr>
        <a:xfrm>
          <a:off x="2908300" y="60671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129903</xdr:rowOff>
    </xdr:from>
    <xdr:to>
      <xdr:col>10</xdr:col>
      <xdr:colOff>165100</xdr:colOff>
      <xdr:row>35</xdr:row>
      <xdr:rowOff>60053</xdr:rowOff>
    </xdr:to>
    <xdr:sp macro="" textlink="">
      <xdr:nvSpPr>
        <xdr:cNvPr id="80" name="楕円 79"/>
        <xdr:cNvSpPr/>
      </xdr:nvSpPr>
      <xdr:spPr>
        <a:xfrm>
          <a:off x="1968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9253</xdr:rowOff>
    </xdr:from>
    <xdr:to>
      <xdr:col>15</xdr:col>
      <xdr:colOff>50800</xdr:colOff>
      <xdr:row>35</xdr:row>
      <xdr:rowOff>66403</xdr:rowOff>
    </xdr:to>
    <xdr:cxnSp macro="">
      <xdr:nvCxnSpPr>
        <xdr:cNvPr id="81" name="直線コネクタ 80"/>
        <xdr:cNvCxnSpPr/>
      </xdr:nvCxnSpPr>
      <xdr:spPr>
        <a:xfrm>
          <a:off x="2019300" y="60100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71120</xdr:rowOff>
    </xdr:from>
    <xdr:to>
      <xdr:col>6</xdr:col>
      <xdr:colOff>38100</xdr:colOff>
      <xdr:row>35</xdr:row>
      <xdr:rowOff>1270</xdr:rowOff>
    </xdr:to>
    <xdr:sp macro="" textlink="">
      <xdr:nvSpPr>
        <xdr:cNvPr id="82" name="楕円 81"/>
        <xdr:cNvSpPr/>
      </xdr:nvSpPr>
      <xdr:spPr>
        <a:xfrm>
          <a:off x="107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121920</xdr:rowOff>
    </xdr:from>
    <xdr:to>
      <xdr:col>10</xdr:col>
      <xdr:colOff>114300</xdr:colOff>
      <xdr:row>35</xdr:row>
      <xdr:rowOff>9253</xdr:rowOff>
    </xdr:to>
    <xdr:cxnSp macro="">
      <xdr:nvCxnSpPr>
        <xdr:cNvPr id="83" name="直線コネクタ 82"/>
        <xdr:cNvCxnSpPr/>
      </xdr:nvCxnSpPr>
      <xdr:spPr>
        <a:xfrm>
          <a:off x="1130300" y="59512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21063</xdr:rowOff>
    </xdr:from>
    <xdr:ext cx="405111" cy="259045"/>
    <xdr:sp macro="" textlink="">
      <xdr:nvSpPr>
        <xdr:cNvPr id="88" name="n_1mainValue【図書館】&#10;有形固定資産減価償却率"/>
        <xdr:cNvSpPr txBox="1"/>
      </xdr:nvSpPr>
      <xdr:spPr>
        <a:xfrm>
          <a:off x="3582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133730</xdr:rowOff>
    </xdr:from>
    <xdr:ext cx="405111" cy="259045"/>
    <xdr:sp macro="" textlink="">
      <xdr:nvSpPr>
        <xdr:cNvPr id="89" name="n_2mainValue【図書館】&#10;有形固定資産減価償却率"/>
        <xdr:cNvSpPr txBox="1"/>
      </xdr:nvSpPr>
      <xdr:spPr>
        <a:xfrm>
          <a:off x="2705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76580</xdr:rowOff>
    </xdr:from>
    <xdr:ext cx="405111" cy="259045"/>
    <xdr:sp macro="" textlink="">
      <xdr:nvSpPr>
        <xdr:cNvPr id="90" name="n_3mainValue【図書館】&#10;有形固定資産減価償却率"/>
        <xdr:cNvSpPr txBox="1"/>
      </xdr:nvSpPr>
      <xdr:spPr>
        <a:xfrm>
          <a:off x="1816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17797</xdr:rowOff>
    </xdr:from>
    <xdr:ext cx="405111" cy="259045"/>
    <xdr:sp macro="" textlink="">
      <xdr:nvSpPr>
        <xdr:cNvPr id="91" name="n_4mainValue【図書館】&#10;有形固定資産減価償却率"/>
        <xdr:cNvSpPr txBox="1"/>
      </xdr:nvSpPr>
      <xdr:spPr>
        <a:xfrm>
          <a:off x="927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31" name="楕円 130"/>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32" name="【図書館】&#10;一人当たり面積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109220</xdr:rowOff>
    </xdr:from>
    <xdr:to>
      <xdr:col>50</xdr:col>
      <xdr:colOff>165100</xdr:colOff>
      <xdr:row>42</xdr:row>
      <xdr:rowOff>39370</xdr:rowOff>
    </xdr:to>
    <xdr:sp macro="" textlink="">
      <xdr:nvSpPr>
        <xdr:cNvPr id="133" name="楕円 132"/>
        <xdr:cNvSpPr/>
      </xdr:nvSpPr>
      <xdr:spPr>
        <a:xfrm>
          <a:off x="9588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160020</xdr:rowOff>
    </xdr:from>
    <xdr:to>
      <xdr:col>55</xdr:col>
      <xdr:colOff>0</xdr:colOff>
      <xdr:row>41</xdr:row>
      <xdr:rowOff>160020</xdr:rowOff>
    </xdr:to>
    <xdr:cxnSp macro="">
      <xdr:nvCxnSpPr>
        <xdr:cNvPr id="134" name="直線コネクタ 133"/>
        <xdr:cNvCxnSpPr/>
      </xdr:nvCxnSpPr>
      <xdr:spPr>
        <a:xfrm>
          <a:off x="9639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5" name="楕円 134"/>
        <xdr:cNvSpPr/>
      </xdr:nvSpPr>
      <xdr:spPr>
        <a:xfrm>
          <a:off x="8699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160020</xdr:rowOff>
    </xdr:from>
    <xdr:to>
      <xdr:col>50</xdr:col>
      <xdr:colOff>114300</xdr:colOff>
      <xdr:row>41</xdr:row>
      <xdr:rowOff>160020</xdr:rowOff>
    </xdr:to>
    <xdr:cxnSp macro="">
      <xdr:nvCxnSpPr>
        <xdr:cNvPr id="136" name="直線コネクタ 135"/>
        <xdr:cNvCxnSpPr/>
      </xdr:nvCxnSpPr>
      <xdr:spPr>
        <a:xfrm>
          <a:off x="8750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7" name="楕円 136"/>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8" name="直線コネクタ 137"/>
        <xdr:cNvCxnSpPr/>
      </xdr:nvCxnSpPr>
      <xdr:spPr>
        <a:xfrm>
          <a:off x="7861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41</xdr:row>
      <xdr:rowOff>160020</xdr:rowOff>
    </xdr:to>
    <xdr:cxnSp macro="">
      <xdr:nvCxnSpPr>
        <xdr:cNvPr id="140" name="直線コネクタ 139"/>
        <xdr:cNvCxnSpPr/>
      </xdr:nvCxnSpPr>
      <xdr:spPr>
        <a:xfrm>
          <a:off x="6972300" y="695706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30497</xdr:rowOff>
    </xdr:from>
    <xdr:ext cx="469744" cy="259045"/>
    <xdr:sp macro="" textlink="">
      <xdr:nvSpPr>
        <xdr:cNvPr id="145" name="n_1mainValue【図書館】&#10;一人当たり面積"/>
        <xdr:cNvSpPr txBox="1"/>
      </xdr:nvSpPr>
      <xdr:spPr>
        <a:xfrm>
          <a:off x="9391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6" name="n_2mainValue【図書館】&#10;一人当たり面積"/>
        <xdr:cNvSpPr txBox="1"/>
      </xdr:nvSpPr>
      <xdr:spPr>
        <a:xfrm>
          <a:off x="8515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7"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166387</xdr:rowOff>
    </xdr:from>
    <xdr:ext cx="469744" cy="259045"/>
    <xdr:sp macro="" textlink="">
      <xdr:nvSpPr>
        <xdr:cNvPr id="148" name="n_4mainValue【図書館】&#10;一人当たり面積"/>
        <xdr:cNvSpPr txBox="1"/>
      </xdr:nvSpPr>
      <xdr:spPr>
        <a:xfrm>
          <a:off x="6737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62</xdr:row>
      <xdr:rowOff>112485</xdr:rowOff>
    </xdr:from>
    <xdr:to>
      <xdr:col>6</xdr:col>
      <xdr:colOff>38100</xdr:colOff>
      <xdr:row>63</xdr:row>
      <xdr:rowOff>42635</xdr:rowOff>
    </xdr:to>
    <xdr:sp macro="" textlink="">
      <xdr:nvSpPr>
        <xdr:cNvPr id="190" name="楕円 189"/>
        <xdr:cNvSpPr/>
      </xdr:nvSpPr>
      <xdr:spPr>
        <a:xfrm>
          <a:off x="1079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91"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2"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3"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4"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195" name="n_4mainValue【体育館・プール】&#10;有形固定資産減価償却率"/>
        <xdr:cNvSpPr txBox="1"/>
      </xdr:nvSpPr>
      <xdr:spPr>
        <a:xfrm>
          <a:off x="927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24"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17780</xdr:rowOff>
    </xdr:from>
    <xdr:to>
      <xdr:col>36</xdr:col>
      <xdr:colOff>165100</xdr:colOff>
      <xdr:row>64</xdr:row>
      <xdr:rowOff>119380</xdr:rowOff>
    </xdr:to>
    <xdr:sp macro="" textlink="">
      <xdr:nvSpPr>
        <xdr:cNvPr id="235" name="楕円 234"/>
        <xdr:cNvSpPr/>
      </xdr:nvSpPr>
      <xdr:spPr>
        <a:xfrm>
          <a:off x="6921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652</xdr:rowOff>
    </xdr:from>
    <xdr:ext cx="469744" cy="259045"/>
    <xdr:sp macro="" textlink="">
      <xdr:nvSpPr>
        <xdr:cNvPr id="236"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37"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8"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9"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110507</xdr:rowOff>
    </xdr:from>
    <xdr:ext cx="469744" cy="259045"/>
    <xdr:sp macro="" textlink="">
      <xdr:nvSpPr>
        <xdr:cNvPr id="240" name="n_4mainValue【体育館・プール】&#10;一人当たり面積"/>
        <xdr:cNvSpPr txBox="1"/>
      </xdr:nvSpPr>
      <xdr:spPr>
        <a:xfrm>
          <a:off x="6737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6" name="直線コネクタ 265"/>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9"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0" name="直線コネクタ 269"/>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71"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72" name="フローチャート: 判断 271"/>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73" name="フローチャート: 判断 272"/>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4" name="フローチャート: 判断 273"/>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5" name="フローチャート: 判断 274"/>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6" name="フローチャート: 判断 275"/>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60779</xdr:rowOff>
    </xdr:from>
    <xdr:to>
      <xdr:col>24</xdr:col>
      <xdr:colOff>114300</xdr:colOff>
      <xdr:row>80</xdr:row>
      <xdr:rowOff>162379</xdr:rowOff>
    </xdr:to>
    <xdr:sp macro="" textlink="">
      <xdr:nvSpPr>
        <xdr:cNvPr id="282" name="楕円 281"/>
        <xdr:cNvSpPr/>
      </xdr:nvSpPr>
      <xdr:spPr>
        <a:xfrm>
          <a:off x="45847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83656</xdr:rowOff>
    </xdr:from>
    <xdr:ext cx="405111" cy="259045"/>
    <xdr:sp macro="" textlink="">
      <xdr:nvSpPr>
        <xdr:cNvPr id="283" name="【福祉施設】&#10;有形固定資産減価償却率該当値テキスト"/>
        <xdr:cNvSpPr txBox="1"/>
      </xdr:nvSpPr>
      <xdr:spPr>
        <a:xfrm>
          <a:off x="4673600" y="1362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284" name="楕円 283"/>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111579</xdr:rowOff>
    </xdr:to>
    <xdr:cxnSp macro="">
      <xdr:nvCxnSpPr>
        <xdr:cNvPr id="285" name="直線コネクタ 284"/>
        <xdr:cNvCxnSpPr/>
      </xdr:nvCxnSpPr>
      <xdr:spPr>
        <a:xfrm>
          <a:off x="3797300" y="1377369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122827</xdr:rowOff>
    </xdr:from>
    <xdr:to>
      <xdr:col>15</xdr:col>
      <xdr:colOff>101600</xdr:colOff>
      <xdr:row>80</xdr:row>
      <xdr:rowOff>52977</xdr:rowOff>
    </xdr:to>
    <xdr:sp macro="" textlink="">
      <xdr:nvSpPr>
        <xdr:cNvPr id="286" name="楕円 285"/>
        <xdr:cNvSpPr/>
      </xdr:nvSpPr>
      <xdr:spPr>
        <a:xfrm>
          <a:off x="2857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2177</xdr:rowOff>
    </xdr:from>
    <xdr:to>
      <xdr:col>19</xdr:col>
      <xdr:colOff>177800</xdr:colOff>
      <xdr:row>80</xdr:row>
      <xdr:rowOff>57694</xdr:rowOff>
    </xdr:to>
    <xdr:cxnSp macro="">
      <xdr:nvCxnSpPr>
        <xdr:cNvPr id="287" name="直線コネクタ 286"/>
        <xdr:cNvCxnSpPr/>
      </xdr:nvCxnSpPr>
      <xdr:spPr>
        <a:xfrm>
          <a:off x="2908300" y="137181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68943</xdr:rowOff>
    </xdr:from>
    <xdr:to>
      <xdr:col>10</xdr:col>
      <xdr:colOff>165100</xdr:colOff>
      <xdr:row>79</xdr:row>
      <xdr:rowOff>170543</xdr:rowOff>
    </xdr:to>
    <xdr:sp macro="" textlink="">
      <xdr:nvSpPr>
        <xdr:cNvPr id="288" name="楕円 287"/>
        <xdr:cNvSpPr/>
      </xdr:nvSpPr>
      <xdr:spPr>
        <a:xfrm>
          <a:off x="1968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119743</xdr:rowOff>
    </xdr:from>
    <xdr:to>
      <xdr:col>15</xdr:col>
      <xdr:colOff>50800</xdr:colOff>
      <xdr:row>80</xdr:row>
      <xdr:rowOff>2177</xdr:rowOff>
    </xdr:to>
    <xdr:cxnSp macro="">
      <xdr:nvCxnSpPr>
        <xdr:cNvPr id="289" name="直線コネクタ 288"/>
        <xdr:cNvCxnSpPr/>
      </xdr:nvCxnSpPr>
      <xdr:spPr>
        <a:xfrm>
          <a:off x="2019300" y="136642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290" name="楕円 289"/>
        <xdr:cNvSpPr/>
      </xdr:nvSpPr>
      <xdr:spPr>
        <a:xfrm>
          <a:off x="1079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119743</xdr:rowOff>
    </xdr:from>
    <xdr:to>
      <xdr:col>10</xdr:col>
      <xdr:colOff>114300</xdr:colOff>
      <xdr:row>81</xdr:row>
      <xdr:rowOff>33201</xdr:rowOff>
    </xdr:to>
    <xdr:cxnSp macro="">
      <xdr:nvCxnSpPr>
        <xdr:cNvPr id="291" name="直線コネクタ 290"/>
        <xdr:cNvCxnSpPr/>
      </xdr:nvCxnSpPr>
      <xdr:spPr>
        <a:xfrm flipV="1">
          <a:off x="1130300" y="1366429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292"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93"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4"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95"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125021</xdr:rowOff>
    </xdr:from>
    <xdr:ext cx="405111" cy="259045"/>
    <xdr:sp macro="" textlink="">
      <xdr:nvSpPr>
        <xdr:cNvPr id="296" name="n_1mainValue【福祉施設】&#10;有形固定資産減価償却率"/>
        <xdr:cNvSpPr txBox="1"/>
      </xdr:nvSpPr>
      <xdr:spPr>
        <a:xfrm>
          <a:off x="3582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69504</xdr:rowOff>
    </xdr:from>
    <xdr:ext cx="405111" cy="259045"/>
    <xdr:sp macro="" textlink="">
      <xdr:nvSpPr>
        <xdr:cNvPr id="297" name="n_2mainValue【福祉施設】&#10;有形固定資産減価償却率"/>
        <xdr:cNvSpPr txBox="1"/>
      </xdr:nvSpPr>
      <xdr:spPr>
        <a:xfrm>
          <a:off x="2705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15620</xdr:rowOff>
    </xdr:from>
    <xdr:ext cx="405111" cy="259045"/>
    <xdr:sp macro="" textlink="">
      <xdr:nvSpPr>
        <xdr:cNvPr id="298" name="n_3mainValue【福祉施設】&#10;有形固定資産減価償却率"/>
        <xdr:cNvSpPr txBox="1"/>
      </xdr:nvSpPr>
      <xdr:spPr>
        <a:xfrm>
          <a:off x="18167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299" name="n_4mainValue【福祉施設】&#10;有形固定資産減価償却率"/>
        <xdr:cNvSpPr txBox="1"/>
      </xdr:nvSpPr>
      <xdr:spPr>
        <a:xfrm>
          <a:off x="927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21" name="直線コネクタ 320"/>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3" name="直線コネクタ 32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24"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25" name="直線コネクタ 324"/>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26"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27" name="フローチャート: 判断 326"/>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28" name="フローチャート: 判断 327"/>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29" name="フローチャート: 判断 328"/>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0" name="フローチャート: 判断 329"/>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31" name="フローチャート: 判断 330"/>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37" name="楕円 336"/>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38" name="【福祉施設】&#10;一人当たり面積該当値テキスト"/>
        <xdr:cNvSpPr txBox="1"/>
      </xdr:nvSpPr>
      <xdr:spPr>
        <a:xfrm>
          <a:off x="10515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39" name="楕円 33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111252</xdr:rowOff>
    </xdr:to>
    <xdr:cxnSp macro="">
      <xdr:nvCxnSpPr>
        <xdr:cNvPr id="340" name="直線コネクタ 339"/>
        <xdr:cNvCxnSpPr/>
      </xdr:nvCxnSpPr>
      <xdr:spPr>
        <a:xfrm>
          <a:off x="9639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41" name="楕円 340"/>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106680</xdr:rowOff>
    </xdr:to>
    <xdr:cxnSp macro="">
      <xdr:nvCxnSpPr>
        <xdr:cNvPr id="342" name="直線コネクタ 341"/>
        <xdr:cNvCxnSpPr/>
      </xdr:nvCxnSpPr>
      <xdr:spPr>
        <a:xfrm>
          <a:off x="8750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43" name="楕円 342"/>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97537</xdr:rowOff>
    </xdr:from>
    <xdr:to>
      <xdr:col>45</xdr:col>
      <xdr:colOff>177800</xdr:colOff>
      <xdr:row>84</xdr:row>
      <xdr:rowOff>102108</xdr:rowOff>
    </xdr:to>
    <xdr:cxnSp macro="">
      <xdr:nvCxnSpPr>
        <xdr:cNvPr id="344" name="直線コネクタ 343"/>
        <xdr:cNvCxnSpPr/>
      </xdr:nvCxnSpPr>
      <xdr:spPr>
        <a:xfrm>
          <a:off x="7861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138176</xdr:rowOff>
    </xdr:from>
    <xdr:to>
      <xdr:col>36</xdr:col>
      <xdr:colOff>165100</xdr:colOff>
      <xdr:row>83</xdr:row>
      <xdr:rowOff>68326</xdr:rowOff>
    </xdr:to>
    <xdr:sp macro="" textlink="">
      <xdr:nvSpPr>
        <xdr:cNvPr id="345" name="楕円 344"/>
        <xdr:cNvSpPr/>
      </xdr:nvSpPr>
      <xdr:spPr>
        <a:xfrm>
          <a:off x="692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17526</xdr:rowOff>
    </xdr:from>
    <xdr:to>
      <xdr:col>41</xdr:col>
      <xdr:colOff>50800</xdr:colOff>
      <xdr:row>84</xdr:row>
      <xdr:rowOff>97537</xdr:rowOff>
    </xdr:to>
    <xdr:cxnSp macro="">
      <xdr:nvCxnSpPr>
        <xdr:cNvPr id="346" name="直線コネクタ 345"/>
        <xdr:cNvCxnSpPr/>
      </xdr:nvCxnSpPr>
      <xdr:spPr>
        <a:xfrm>
          <a:off x="6972300" y="14247876"/>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47"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48"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49"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50"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51" name="n_1main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144035</xdr:rowOff>
    </xdr:from>
    <xdr:ext cx="469744" cy="259045"/>
    <xdr:sp macro="" textlink="">
      <xdr:nvSpPr>
        <xdr:cNvPr id="352" name="n_2mainValue【福祉施設】&#10;一人当たり面積"/>
        <xdr:cNvSpPr txBox="1"/>
      </xdr:nvSpPr>
      <xdr:spPr>
        <a:xfrm>
          <a:off x="8515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53" name="n_3main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84853</xdr:rowOff>
    </xdr:from>
    <xdr:ext cx="469744" cy="259045"/>
    <xdr:sp macro="" textlink="">
      <xdr:nvSpPr>
        <xdr:cNvPr id="354" name="n_4mainValue【福祉施設】&#10;一人当たり面積"/>
        <xdr:cNvSpPr txBox="1"/>
      </xdr:nvSpPr>
      <xdr:spPr>
        <a:xfrm>
          <a:off x="6737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0" name="直線コネクタ 379"/>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3"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4" name="直線コネクタ 383"/>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85"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6" name="フローチャート: 判断 385"/>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7" name="フローチャート: 判断 38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88" name="フローチャート: 判断 387"/>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89" name="フローチャート: 判断 38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0" name="フローチャート: 判断 389"/>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72752</xdr:rowOff>
    </xdr:from>
    <xdr:to>
      <xdr:col>6</xdr:col>
      <xdr:colOff>38100</xdr:colOff>
      <xdr:row>103</xdr:row>
      <xdr:rowOff>2902</xdr:rowOff>
    </xdr:to>
    <xdr:sp macro="" textlink="">
      <xdr:nvSpPr>
        <xdr:cNvPr id="396" name="楕円 395"/>
        <xdr:cNvSpPr/>
      </xdr:nvSpPr>
      <xdr:spPr>
        <a:xfrm>
          <a:off x="1079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22696</xdr:rowOff>
    </xdr:from>
    <xdr:ext cx="405111" cy="259045"/>
    <xdr:sp macro="" textlink="">
      <xdr:nvSpPr>
        <xdr:cNvPr id="397"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98"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99"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00"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19429</xdr:rowOff>
    </xdr:from>
    <xdr:ext cx="405111" cy="259045"/>
    <xdr:sp macro="" textlink="">
      <xdr:nvSpPr>
        <xdr:cNvPr id="401" name="n_4mainValue【市民会館】&#10;有形固定資産減価償却率"/>
        <xdr:cNvSpPr txBox="1"/>
      </xdr:nvSpPr>
      <xdr:spPr>
        <a:xfrm>
          <a:off x="927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23" name="直線コネクタ 422"/>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4"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5" name="直線コネクタ 424"/>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2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27" name="直線コネクタ 42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28"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29" name="フローチャート: 判断 428"/>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30" name="フローチャート: 判断 429"/>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31" name="フローチャート: 判断 430"/>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32" name="フローチャート: 判断 431"/>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33" name="フローチャート: 判断 432"/>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141987</xdr:rowOff>
    </xdr:from>
    <xdr:to>
      <xdr:col>36</xdr:col>
      <xdr:colOff>165100</xdr:colOff>
      <xdr:row>107</xdr:row>
      <xdr:rowOff>72137</xdr:rowOff>
    </xdr:to>
    <xdr:sp macro="" textlink="">
      <xdr:nvSpPr>
        <xdr:cNvPr id="439" name="楕円 438"/>
        <xdr:cNvSpPr/>
      </xdr:nvSpPr>
      <xdr:spPr>
        <a:xfrm>
          <a:off x="6921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40"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41"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42"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43"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63264</xdr:rowOff>
    </xdr:from>
    <xdr:ext cx="469744" cy="259045"/>
    <xdr:sp macro="" textlink="">
      <xdr:nvSpPr>
        <xdr:cNvPr id="444" name="n_4mainValue【市民会館】&#10;一人当たり面積"/>
        <xdr:cNvSpPr txBox="1"/>
      </xdr:nvSpPr>
      <xdr:spPr>
        <a:xfrm>
          <a:off x="6737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3" name="テキスト ボックス 5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5" name="テキスト ボックス 50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7" name="テキスト ボックス 5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9" name="テキスト ボックス 5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1" name="テキスト ボックス 5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13" name="テキスト ボックス 51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6" name="直線コネクタ 51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1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18" name="直線コネクタ 51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1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0" name="直線コネクタ 51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2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22" name="フローチャート: 判断 52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23" name="フローチャート: 判断 52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24" name="フローチャート: 判断 52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25" name="フローチャート: 判断 52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26" name="フローチャート: 判断 52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81280</xdr:rowOff>
    </xdr:from>
    <xdr:to>
      <xdr:col>85</xdr:col>
      <xdr:colOff>177800</xdr:colOff>
      <xdr:row>105</xdr:row>
      <xdr:rowOff>11430</xdr:rowOff>
    </xdr:to>
    <xdr:sp macro="" textlink="">
      <xdr:nvSpPr>
        <xdr:cNvPr id="532" name="楕円 531"/>
        <xdr:cNvSpPr/>
      </xdr:nvSpPr>
      <xdr:spPr>
        <a:xfrm>
          <a:off x="16268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533" name="【庁舎】&#10;有形固定資産減価償却率該当値テキスト"/>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534" name="楕円 533"/>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132080</xdr:rowOff>
    </xdr:to>
    <xdr:cxnSp macro="">
      <xdr:nvCxnSpPr>
        <xdr:cNvPr id="535" name="直線コネクタ 534"/>
        <xdr:cNvCxnSpPr/>
      </xdr:nvCxnSpPr>
      <xdr:spPr>
        <a:xfrm>
          <a:off x="15481300" y="179451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36" name="楕円 535"/>
        <xdr:cNvSpPr/>
      </xdr:nvSpPr>
      <xdr:spPr>
        <a:xfrm>
          <a:off x="14541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90170</xdr:rowOff>
    </xdr:from>
    <xdr:to>
      <xdr:col>81</xdr:col>
      <xdr:colOff>50800</xdr:colOff>
      <xdr:row>104</xdr:row>
      <xdr:rowOff>114300</xdr:rowOff>
    </xdr:to>
    <xdr:cxnSp macro="">
      <xdr:nvCxnSpPr>
        <xdr:cNvPr id="537" name="直線コネクタ 536"/>
        <xdr:cNvCxnSpPr/>
      </xdr:nvCxnSpPr>
      <xdr:spPr>
        <a:xfrm>
          <a:off x="14592300" y="17920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30480</xdr:rowOff>
    </xdr:from>
    <xdr:to>
      <xdr:col>72</xdr:col>
      <xdr:colOff>38100</xdr:colOff>
      <xdr:row>104</xdr:row>
      <xdr:rowOff>132080</xdr:rowOff>
    </xdr:to>
    <xdr:sp macro="" textlink="">
      <xdr:nvSpPr>
        <xdr:cNvPr id="538" name="楕円 537"/>
        <xdr:cNvSpPr/>
      </xdr:nvSpPr>
      <xdr:spPr>
        <a:xfrm>
          <a:off x="13652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81280</xdr:rowOff>
    </xdr:from>
    <xdr:to>
      <xdr:col>76</xdr:col>
      <xdr:colOff>114300</xdr:colOff>
      <xdr:row>104</xdr:row>
      <xdr:rowOff>90170</xdr:rowOff>
    </xdr:to>
    <xdr:cxnSp macro="">
      <xdr:nvCxnSpPr>
        <xdr:cNvPr id="539" name="直線コネクタ 538"/>
        <xdr:cNvCxnSpPr/>
      </xdr:nvCxnSpPr>
      <xdr:spPr>
        <a:xfrm>
          <a:off x="13703300" y="179120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8889</xdr:rowOff>
    </xdr:from>
    <xdr:to>
      <xdr:col>67</xdr:col>
      <xdr:colOff>101600</xdr:colOff>
      <xdr:row>104</xdr:row>
      <xdr:rowOff>110489</xdr:rowOff>
    </xdr:to>
    <xdr:sp macro="" textlink="">
      <xdr:nvSpPr>
        <xdr:cNvPr id="540" name="楕円 539"/>
        <xdr:cNvSpPr/>
      </xdr:nvSpPr>
      <xdr:spPr>
        <a:xfrm>
          <a:off x="12763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59689</xdr:rowOff>
    </xdr:from>
    <xdr:to>
      <xdr:col>71</xdr:col>
      <xdr:colOff>177800</xdr:colOff>
      <xdr:row>104</xdr:row>
      <xdr:rowOff>81280</xdr:rowOff>
    </xdr:to>
    <xdr:cxnSp macro="">
      <xdr:nvCxnSpPr>
        <xdr:cNvPr id="541" name="直線コネクタ 540"/>
        <xdr:cNvCxnSpPr/>
      </xdr:nvCxnSpPr>
      <xdr:spPr>
        <a:xfrm>
          <a:off x="12814300" y="178904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54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4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4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4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156227</xdr:rowOff>
    </xdr:from>
    <xdr:ext cx="405111" cy="259045"/>
    <xdr:sp macro="" textlink="">
      <xdr:nvSpPr>
        <xdr:cNvPr id="546" name="n_1mainValue【庁舎】&#10;有形固定資産減価償却率"/>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47" name="n_2main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123207</xdr:rowOff>
    </xdr:from>
    <xdr:ext cx="405111" cy="259045"/>
    <xdr:sp macro="" textlink="">
      <xdr:nvSpPr>
        <xdr:cNvPr id="548" name="n_3mainValue【庁舎】&#10;有形固定資産減価償却率"/>
        <xdr:cNvSpPr txBox="1"/>
      </xdr:nvSpPr>
      <xdr:spPr>
        <a:xfrm>
          <a:off x="13500744"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101616</xdr:rowOff>
    </xdr:from>
    <xdr:ext cx="405111" cy="259045"/>
    <xdr:sp macro="" textlink="">
      <xdr:nvSpPr>
        <xdr:cNvPr id="549" name="n_4mainValue【庁舎】&#10;有形固定資産減価償却率"/>
        <xdr:cNvSpPr txBox="1"/>
      </xdr:nvSpPr>
      <xdr:spPr>
        <a:xfrm>
          <a:off x="1261174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76" name="直線コネクタ 57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7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78" name="直線コネクタ 57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7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80" name="直線コネクタ 57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58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82" name="フローチャート: 判断 58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83" name="フローチャート: 判断 58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84" name="フローチャート: 判断 58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85" name="フローチャート: 判断 58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86" name="フローチャート: 判断 58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592" name="楕円 591"/>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593" name="【庁舎】&#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594" name="楕円 59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120287</xdr:rowOff>
    </xdr:to>
    <xdr:cxnSp macro="">
      <xdr:nvCxnSpPr>
        <xdr:cNvPr id="595" name="直線コネクタ 594"/>
        <xdr:cNvCxnSpPr/>
      </xdr:nvCxnSpPr>
      <xdr:spPr>
        <a:xfrm>
          <a:off x="21323300" y="184556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596" name="楕円 595"/>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110489</xdr:rowOff>
    </xdr:to>
    <xdr:cxnSp macro="">
      <xdr:nvCxnSpPr>
        <xdr:cNvPr id="597" name="直線コネクタ 596"/>
        <xdr:cNvCxnSpPr/>
      </xdr:nvCxnSpPr>
      <xdr:spPr>
        <a:xfrm>
          <a:off x="20434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598" name="楕円 597"/>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103958</xdr:rowOff>
    </xdr:to>
    <xdr:cxnSp macro="">
      <xdr:nvCxnSpPr>
        <xdr:cNvPr id="599" name="直線コネクタ 598"/>
        <xdr:cNvCxnSpPr/>
      </xdr:nvCxnSpPr>
      <xdr:spPr>
        <a:xfrm>
          <a:off x="19545300" y="184360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600" name="楕円 599"/>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90895</xdr:rowOff>
    </xdr:to>
    <xdr:cxnSp macro="">
      <xdr:nvCxnSpPr>
        <xdr:cNvPr id="601" name="直線コネクタ 600"/>
        <xdr:cNvCxnSpPr/>
      </xdr:nvCxnSpPr>
      <xdr:spPr>
        <a:xfrm>
          <a:off x="18656300" y="184262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0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0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0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0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0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607"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608" name="n_3mainValue【庁舎】&#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609" name="n_4mainValue【庁舎】&#10;一人当たり面積"/>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比較的新しい施設が多いため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、未だ減価償却率は低い状況である。しかしながら今後、施設の維持をしていく上では建物診断や調査をしっかり行う必要がある。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微増となっており、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xdr:cNvCxnSpPr/>
      </xdr:nvCxnSpPr>
      <xdr:spPr>
        <a:xfrm flipV="1">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類似団体平均、全国平均、沖縄県平均を</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比べ約４ポイント減となった主な理由は、地方税や交付金、地方交付税が伸びたことと、補助費等の歳出減が要因である。一方、社会保障関係経費の扶助費や、会計年度任用職員制度による人件費の増は今後も見込まれるため、継続して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38418</xdr:rowOff>
    </xdr:to>
    <xdr:cxnSp macro="">
      <xdr:nvCxnSpPr>
        <xdr:cNvPr id="128" name="直線コネクタ 127"/>
        <xdr:cNvCxnSpPr/>
      </xdr:nvCxnSpPr>
      <xdr:spPr>
        <a:xfrm flipV="1">
          <a:off x="4114800" y="10433050"/>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38418</xdr:rowOff>
    </xdr:from>
    <xdr:to>
      <xdr:col>19</xdr:col>
      <xdr:colOff>133350</xdr:colOff>
      <xdr:row>62</xdr:row>
      <xdr:rowOff>80645</xdr:rowOff>
    </xdr:to>
    <xdr:cxnSp macro="">
      <xdr:nvCxnSpPr>
        <xdr:cNvPr id="131" name="直線コネクタ 130"/>
        <xdr:cNvCxnSpPr/>
      </xdr:nvCxnSpPr>
      <xdr:spPr>
        <a:xfrm flipV="1">
          <a:off x="3225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80645</xdr:rowOff>
    </xdr:to>
    <xdr:cxnSp macro="">
      <xdr:nvCxnSpPr>
        <xdr:cNvPr id="134" name="直線コネクタ 133"/>
        <xdr:cNvCxnSpPr/>
      </xdr:nvCxnSpPr>
      <xdr:spPr>
        <a:xfrm>
          <a:off x="2336800" y="1065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5715</xdr:rowOff>
    </xdr:to>
    <xdr:cxnSp macro="">
      <xdr:nvCxnSpPr>
        <xdr:cNvPr id="137" name="直線コネクタ 136"/>
        <xdr:cNvCxnSpPr/>
      </xdr:nvCxnSpPr>
      <xdr:spPr>
        <a:xfrm flipV="1">
          <a:off x="1447800" y="106502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7" name="楕円 146"/>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8"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1" name="楕円 150"/>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2" name="テキスト ボックス 151"/>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成果があげられる。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今後も継続して歳出抑制に取り組んでいくが、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る窓口業務の増加等で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、定員定数を削減することが厳しい状況であることや、町民サービスの向上を図るための委託料等の経費が増加していることから、今後物件費についての抑制が厳しい一面もある。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156552</xdr:rowOff>
    </xdr:from>
    <xdr:to>
      <xdr:col>23</xdr:col>
      <xdr:colOff>133350</xdr:colOff>
      <xdr:row>81</xdr:row>
      <xdr:rowOff>38877</xdr:rowOff>
    </xdr:to>
    <xdr:cxnSp macro="">
      <xdr:nvCxnSpPr>
        <xdr:cNvPr id="193" name="直線コネクタ 192"/>
        <xdr:cNvCxnSpPr/>
      </xdr:nvCxnSpPr>
      <xdr:spPr>
        <a:xfrm>
          <a:off x="4114800" y="13701102"/>
          <a:ext cx="838200" cy="2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156552</xdr:rowOff>
    </xdr:from>
    <xdr:to>
      <xdr:col>19</xdr:col>
      <xdr:colOff>133350</xdr:colOff>
      <xdr:row>79</xdr:row>
      <xdr:rowOff>167571</xdr:rowOff>
    </xdr:to>
    <xdr:cxnSp macro="">
      <xdr:nvCxnSpPr>
        <xdr:cNvPr id="196" name="直線コネクタ 195"/>
        <xdr:cNvCxnSpPr/>
      </xdr:nvCxnSpPr>
      <xdr:spPr>
        <a:xfrm flipV="1">
          <a:off x="3225800" y="1370110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167571</xdr:rowOff>
    </xdr:from>
    <xdr:to>
      <xdr:col>15</xdr:col>
      <xdr:colOff>82550</xdr:colOff>
      <xdr:row>80</xdr:row>
      <xdr:rowOff>4510</xdr:rowOff>
    </xdr:to>
    <xdr:cxnSp macro="">
      <xdr:nvCxnSpPr>
        <xdr:cNvPr id="199" name="直線コネクタ 198"/>
        <xdr:cNvCxnSpPr/>
      </xdr:nvCxnSpPr>
      <xdr:spPr>
        <a:xfrm flipV="1">
          <a:off x="2336800" y="1371212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4510</xdr:rowOff>
    </xdr:from>
    <xdr:to>
      <xdr:col>11</xdr:col>
      <xdr:colOff>31750</xdr:colOff>
      <xdr:row>80</xdr:row>
      <xdr:rowOff>47208</xdr:rowOff>
    </xdr:to>
    <xdr:cxnSp macro="">
      <xdr:nvCxnSpPr>
        <xdr:cNvPr id="202" name="直線コネクタ 201"/>
        <xdr:cNvCxnSpPr/>
      </xdr:nvCxnSpPr>
      <xdr:spPr>
        <a:xfrm flipV="1">
          <a:off x="1447800" y="1372051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159527</xdr:rowOff>
    </xdr:from>
    <xdr:to>
      <xdr:col>23</xdr:col>
      <xdr:colOff>184150</xdr:colOff>
      <xdr:row>81</xdr:row>
      <xdr:rowOff>89677</xdr:rowOff>
    </xdr:to>
    <xdr:sp macro="" textlink="">
      <xdr:nvSpPr>
        <xdr:cNvPr id="212" name="楕円 211"/>
        <xdr:cNvSpPr/>
      </xdr:nvSpPr>
      <xdr:spPr>
        <a:xfrm>
          <a:off x="4902200" y="138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4604</xdr:rowOff>
    </xdr:from>
    <xdr:ext cx="762000" cy="259045"/>
    <xdr:sp macro="" textlink="">
      <xdr:nvSpPr>
        <xdr:cNvPr id="213" name="人件費・物件費等の状況該当値テキスト"/>
        <xdr:cNvSpPr txBox="1"/>
      </xdr:nvSpPr>
      <xdr:spPr>
        <a:xfrm>
          <a:off x="5041900" y="137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105752</xdr:rowOff>
    </xdr:from>
    <xdr:to>
      <xdr:col>19</xdr:col>
      <xdr:colOff>184150</xdr:colOff>
      <xdr:row>80</xdr:row>
      <xdr:rowOff>35902</xdr:rowOff>
    </xdr:to>
    <xdr:sp macro="" textlink="">
      <xdr:nvSpPr>
        <xdr:cNvPr id="214" name="楕円 213"/>
        <xdr:cNvSpPr/>
      </xdr:nvSpPr>
      <xdr:spPr>
        <a:xfrm>
          <a:off x="4064000" y="136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46079</xdr:rowOff>
    </xdr:from>
    <xdr:ext cx="736600" cy="259045"/>
    <xdr:sp macro="" textlink="">
      <xdr:nvSpPr>
        <xdr:cNvPr id="215" name="テキスト ボックス 214"/>
        <xdr:cNvSpPr txBox="1"/>
      </xdr:nvSpPr>
      <xdr:spPr>
        <a:xfrm>
          <a:off x="3733800" y="13419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116771</xdr:rowOff>
    </xdr:from>
    <xdr:to>
      <xdr:col>15</xdr:col>
      <xdr:colOff>133350</xdr:colOff>
      <xdr:row>80</xdr:row>
      <xdr:rowOff>46921</xdr:rowOff>
    </xdr:to>
    <xdr:sp macro="" textlink="">
      <xdr:nvSpPr>
        <xdr:cNvPr id="216" name="楕円 215"/>
        <xdr:cNvSpPr/>
      </xdr:nvSpPr>
      <xdr:spPr>
        <a:xfrm>
          <a:off x="3175000" y="136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57098</xdr:rowOff>
    </xdr:from>
    <xdr:ext cx="762000" cy="259045"/>
    <xdr:sp macro="" textlink="">
      <xdr:nvSpPr>
        <xdr:cNvPr id="217" name="テキスト ボックス 216"/>
        <xdr:cNvSpPr txBox="1"/>
      </xdr:nvSpPr>
      <xdr:spPr>
        <a:xfrm>
          <a:off x="2844800" y="134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125160</xdr:rowOff>
    </xdr:from>
    <xdr:to>
      <xdr:col>11</xdr:col>
      <xdr:colOff>82550</xdr:colOff>
      <xdr:row>80</xdr:row>
      <xdr:rowOff>55310</xdr:rowOff>
    </xdr:to>
    <xdr:sp macro="" textlink="">
      <xdr:nvSpPr>
        <xdr:cNvPr id="218" name="楕円 217"/>
        <xdr:cNvSpPr/>
      </xdr:nvSpPr>
      <xdr:spPr>
        <a:xfrm>
          <a:off x="2286000" y="13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65487</xdr:rowOff>
    </xdr:from>
    <xdr:ext cx="762000" cy="259045"/>
    <xdr:sp macro="" textlink="">
      <xdr:nvSpPr>
        <xdr:cNvPr id="219" name="テキスト ボックス 218"/>
        <xdr:cNvSpPr txBox="1"/>
      </xdr:nvSpPr>
      <xdr:spPr>
        <a:xfrm>
          <a:off x="1955800" y="134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167858</xdr:rowOff>
    </xdr:from>
    <xdr:to>
      <xdr:col>7</xdr:col>
      <xdr:colOff>31750</xdr:colOff>
      <xdr:row>80</xdr:row>
      <xdr:rowOff>98008</xdr:rowOff>
    </xdr:to>
    <xdr:sp macro="" textlink="">
      <xdr:nvSpPr>
        <xdr:cNvPr id="220" name="楕円 219"/>
        <xdr:cNvSpPr/>
      </xdr:nvSpPr>
      <xdr:spPr>
        <a:xfrm>
          <a:off x="1397000" y="137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108185</xdr:rowOff>
    </xdr:from>
    <xdr:ext cx="762000" cy="259045"/>
    <xdr:sp macro="" textlink="">
      <xdr:nvSpPr>
        <xdr:cNvPr id="221" name="テキスト ボックス 220"/>
        <xdr:cNvSpPr txBox="1"/>
      </xdr:nvSpPr>
      <xdr:spPr>
        <a:xfrm>
          <a:off x="1066800" y="134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ポイント上回り、全国町村平均をも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ポイント上回っている。その要因は、職員の経験年数の階層変動に伴う変動によるものである。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7" name="直線コネクタ 256"/>
        <xdr:cNvCxnSpPr/>
      </xdr:nvCxnSpPr>
      <xdr:spPr>
        <a:xfrm flipV="1">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0</xdr:rowOff>
    </xdr:to>
    <xdr:cxnSp macro="">
      <xdr:nvCxnSpPr>
        <xdr:cNvPr id="260" name="直線コネクタ 259"/>
        <xdr:cNvCxnSpPr/>
      </xdr:nvCxnSpPr>
      <xdr:spPr>
        <a:xfrm>
          <a:off x="15290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3" name="直線コネクタ 262"/>
        <xdr:cNvCxnSpPr/>
      </xdr:nvCxnSpPr>
      <xdr:spPr>
        <a:xfrm flipV="1">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6" name="直線コネクタ 265"/>
        <xdr:cNvCxnSpPr/>
      </xdr:nvCxnSpPr>
      <xdr:spPr>
        <a:xfrm flipV="1">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120106</xdr:rowOff>
    </xdr:to>
    <xdr:cxnSp macro="">
      <xdr:nvCxnSpPr>
        <xdr:cNvPr id="322" name="直線コネクタ 321"/>
        <xdr:cNvCxnSpPr/>
      </xdr:nvCxnSpPr>
      <xdr:spPr>
        <a:xfrm>
          <a:off x="16179800" y="10064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120106</xdr:rowOff>
    </xdr:from>
    <xdr:to>
      <xdr:col>77</xdr:col>
      <xdr:colOff>44450</xdr:colOff>
      <xdr:row>58</xdr:row>
      <xdr:rowOff>140788</xdr:rowOff>
    </xdr:to>
    <xdr:cxnSp macro="">
      <xdr:nvCxnSpPr>
        <xdr:cNvPr id="325" name="直線コネクタ 324"/>
        <xdr:cNvCxnSpPr/>
      </xdr:nvCxnSpPr>
      <xdr:spPr>
        <a:xfrm flipV="1">
          <a:off x="15290800" y="1006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140788</xdr:rowOff>
    </xdr:from>
    <xdr:to>
      <xdr:col>72</xdr:col>
      <xdr:colOff>203200</xdr:colOff>
      <xdr:row>58</xdr:row>
      <xdr:rowOff>152853</xdr:rowOff>
    </xdr:to>
    <xdr:cxnSp macro="">
      <xdr:nvCxnSpPr>
        <xdr:cNvPr id="328" name="直線コネクタ 327"/>
        <xdr:cNvCxnSpPr/>
      </xdr:nvCxnSpPr>
      <xdr:spPr>
        <a:xfrm flipV="1">
          <a:off x="14401800" y="10084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58</xdr:row>
      <xdr:rowOff>170090</xdr:rowOff>
    </xdr:to>
    <xdr:cxnSp macro="">
      <xdr:nvCxnSpPr>
        <xdr:cNvPr id="331" name="直線コネクタ 330"/>
        <xdr:cNvCxnSpPr/>
      </xdr:nvCxnSpPr>
      <xdr:spPr>
        <a:xfrm flipV="1">
          <a:off x="13512800" y="1009695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41" name="楕円 340"/>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162033</xdr:rowOff>
    </xdr:from>
    <xdr:ext cx="762000" cy="259045"/>
    <xdr:sp macro="" textlink="">
      <xdr:nvSpPr>
        <xdr:cNvPr id="342" name="定員管理の状況該当値テキスト"/>
        <xdr:cNvSpPr txBox="1"/>
      </xdr:nvSpPr>
      <xdr:spPr>
        <a:xfrm>
          <a:off x="17106900" y="99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3" name="楕円 342"/>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4" name="テキスト ボックス 343"/>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89988</xdr:rowOff>
    </xdr:from>
    <xdr:to>
      <xdr:col>73</xdr:col>
      <xdr:colOff>44450</xdr:colOff>
      <xdr:row>59</xdr:row>
      <xdr:rowOff>20138</xdr:rowOff>
    </xdr:to>
    <xdr:sp macro="" textlink="">
      <xdr:nvSpPr>
        <xdr:cNvPr id="345" name="楕円 344"/>
        <xdr:cNvSpPr/>
      </xdr:nvSpPr>
      <xdr:spPr>
        <a:xfrm>
          <a:off x="15240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30315</xdr:rowOff>
    </xdr:from>
    <xdr:ext cx="762000" cy="259045"/>
    <xdr:sp macro="" textlink="">
      <xdr:nvSpPr>
        <xdr:cNvPr id="346" name="テキスト ボックス 345"/>
        <xdr:cNvSpPr txBox="1"/>
      </xdr:nvSpPr>
      <xdr:spPr>
        <a:xfrm>
          <a:off x="14909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47" name="楕円 346"/>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48" name="テキスト ボックス 347"/>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119290</xdr:rowOff>
    </xdr:from>
    <xdr:to>
      <xdr:col>64</xdr:col>
      <xdr:colOff>152400</xdr:colOff>
      <xdr:row>59</xdr:row>
      <xdr:rowOff>49440</xdr:rowOff>
    </xdr:to>
    <xdr:sp macro="" textlink="">
      <xdr:nvSpPr>
        <xdr:cNvPr id="349" name="楕円 348"/>
        <xdr:cNvSpPr/>
      </xdr:nvSpPr>
      <xdr:spPr>
        <a:xfrm>
          <a:off x="13462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59617</xdr:rowOff>
    </xdr:from>
    <xdr:ext cx="762000" cy="259045"/>
    <xdr:sp macro="" textlink="">
      <xdr:nvSpPr>
        <xdr:cNvPr id="350" name="テキスト ボックス 349"/>
        <xdr:cNvSpPr txBox="1"/>
      </xdr:nvSpPr>
      <xdr:spPr>
        <a:xfrm>
          <a:off x="13131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ポイント、全国市町村平均を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30904</xdr:rowOff>
    </xdr:to>
    <xdr:cxnSp macro="">
      <xdr:nvCxnSpPr>
        <xdr:cNvPr id="383" name="直線コネクタ 382"/>
        <xdr:cNvCxnSpPr/>
      </xdr:nvCxnSpPr>
      <xdr:spPr>
        <a:xfrm>
          <a:off x="16179800" y="73791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6773</xdr:rowOff>
    </xdr:to>
    <xdr:cxnSp macro="">
      <xdr:nvCxnSpPr>
        <xdr:cNvPr id="386" name="直線コネクタ 385"/>
        <xdr:cNvCxnSpPr/>
      </xdr:nvCxnSpPr>
      <xdr:spPr>
        <a:xfrm>
          <a:off x="15290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154094</xdr:rowOff>
    </xdr:to>
    <xdr:cxnSp macro="">
      <xdr:nvCxnSpPr>
        <xdr:cNvPr id="389" name="直線コネクタ 388"/>
        <xdr:cNvCxnSpPr/>
      </xdr:nvCxnSpPr>
      <xdr:spPr>
        <a:xfrm>
          <a:off x="14401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6773</xdr:rowOff>
    </xdr:to>
    <xdr:cxnSp macro="">
      <xdr:nvCxnSpPr>
        <xdr:cNvPr id="392" name="直線コネクタ 391"/>
        <xdr:cNvCxnSpPr/>
      </xdr:nvCxnSpPr>
      <xdr:spPr>
        <a:xfrm flipV="1">
          <a:off x="13512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2" name="楕円 401"/>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3"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4" name="楕円 40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5" name="テキスト ボックス 40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6" name="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いまだ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と比較すると大きく上回っている状況である。要因は、国民健康保険特別会計における赤字や地方債の増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今後も上昇が見込まれるが、整備後の接続率の向上を図り、一般会計からの繰入を抑制するように努め適正な財政運営を促していく。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74295</xdr:rowOff>
    </xdr:from>
    <xdr:to>
      <xdr:col>81</xdr:col>
      <xdr:colOff>44450</xdr:colOff>
      <xdr:row>21</xdr:row>
      <xdr:rowOff>58491</xdr:rowOff>
    </xdr:to>
    <xdr:cxnSp macro="">
      <xdr:nvCxnSpPr>
        <xdr:cNvPr id="445" name="直線コネクタ 444"/>
        <xdr:cNvCxnSpPr/>
      </xdr:nvCxnSpPr>
      <xdr:spPr>
        <a:xfrm flipV="1">
          <a:off x="16179800" y="3331845"/>
          <a:ext cx="838200" cy="3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58491</xdr:rowOff>
    </xdr:from>
    <xdr:to>
      <xdr:col>77</xdr:col>
      <xdr:colOff>44450</xdr:colOff>
      <xdr:row>21</xdr:row>
      <xdr:rowOff>161713</xdr:rowOff>
    </xdr:to>
    <xdr:cxnSp macro="">
      <xdr:nvCxnSpPr>
        <xdr:cNvPr id="448" name="直線コネクタ 447"/>
        <xdr:cNvCxnSpPr/>
      </xdr:nvCxnSpPr>
      <xdr:spPr>
        <a:xfrm flipV="1">
          <a:off x="15290800" y="365894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161713</xdr:rowOff>
    </xdr:from>
    <xdr:to>
      <xdr:col>72</xdr:col>
      <xdr:colOff>203200</xdr:colOff>
      <xdr:row>22</xdr:row>
      <xdr:rowOff>118957</xdr:rowOff>
    </xdr:to>
    <xdr:cxnSp macro="">
      <xdr:nvCxnSpPr>
        <xdr:cNvPr id="451" name="直線コネクタ 450"/>
        <xdr:cNvCxnSpPr/>
      </xdr:nvCxnSpPr>
      <xdr:spPr>
        <a:xfrm flipV="1">
          <a:off x="14401800" y="376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118957</xdr:rowOff>
    </xdr:from>
    <xdr:to>
      <xdr:col>68</xdr:col>
      <xdr:colOff>152400</xdr:colOff>
      <xdr:row>23</xdr:row>
      <xdr:rowOff>48048</xdr:rowOff>
    </xdr:to>
    <xdr:cxnSp macro="">
      <xdr:nvCxnSpPr>
        <xdr:cNvPr id="454" name="直線コネクタ 453"/>
        <xdr:cNvCxnSpPr/>
      </xdr:nvCxnSpPr>
      <xdr:spPr>
        <a:xfrm flipV="1">
          <a:off x="13512800" y="389085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23495</xdr:rowOff>
    </xdr:from>
    <xdr:to>
      <xdr:col>81</xdr:col>
      <xdr:colOff>95250</xdr:colOff>
      <xdr:row>19</xdr:row>
      <xdr:rowOff>125095</xdr:rowOff>
    </xdr:to>
    <xdr:sp macro="" textlink="">
      <xdr:nvSpPr>
        <xdr:cNvPr id="464" name="楕円 463"/>
        <xdr:cNvSpPr/>
      </xdr:nvSpPr>
      <xdr:spPr>
        <a:xfrm>
          <a:off x="169672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167022</xdr:rowOff>
    </xdr:from>
    <xdr:ext cx="762000" cy="259045"/>
    <xdr:sp macro="" textlink="">
      <xdr:nvSpPr>
        <xdr:cNvPr id="465" name="将来負担の状況該当値テキスト"/>
        <xdr:cNvSpPr txBox="1"/>
      </xdr:nvSpPr>
      <xdr:spPr>
        <a:xfrm>
          <a:off x="17106900" y="325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7691</xdr:rowOff>
    </xdr:from>
    <xdr:to>
      <xdr:col>77</xdr:col>
      <xdr:colOff>95250</xdr:colOff>
      <xdr:row>21</xdr:row>
      <xdr:rowOff>109291</xdr:rowOff>
    </xdr:to>
    <xdr:sp macro="" textlink="">
      <xdr:nvSpPr>
        <xdr:cNvPr id="466" name="楕円 465"/>
        <xdr:cNvSpPr/>
      </xdr:nvSpPr>
      <xdr:spPr>
        <a:xfrm>
          <a:off x="16129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94068</xdr:rowOff>
    </xdr:from>
    <xdr:ext cx="736600" cy="259045"/>
    <xdr:sp macro="" textlink="">
      <xdr:nvSpPr>
        <xdr:cNvPr id="467" name="テキスト ボックス 466"/>
        <xdr:cNvSpPr txBox="1"/>
      </xdr:nvSpPr>
      <xdr:spPr>
        <a:xfrm>
          <a:off x="15798800" y="369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110913</xdr:rowOff>
    </xdr:from>
    <xdr:to>
      <xdr:col>73</xdr:col>
      <xdr:colOff>44450</xdr:colOff>
      <xdr:row>22</xdr:row>
      <xdr:rowOff>41063</xdr:rowOff>
    </xdr:to>
    <xdr:sp macro="" textlink="">
      <xdr:nvSpPr>
        <xdr:cNvPr id="468" name="楕円 467"/>
        <xdr:cNvSpPr/>
      </xdr:nvSpPr>
      <xdr:spPr>
        <a:xfrm>
          <a:off x="15240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25840</xdr:rowOff>
    </xdr:from>
    <xdr:ext cx="762000" cy="259045"/>
    <xdr:sp macro="" textlink="">
      <xdr:nvSpPr>
        <xdr:cNvPr id="469" name="テキスト ボックス 468"/>
        <xdr:cNvSpPr txBox="1"/>
      </xdr:nvSpPr>
      <xdr:spPr>
        <a:xfrm>
          <a:off x="14909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68157</xdr:rowOff>
    </xdr:from>
    <xdr:to>
      <xdr:col>68</xdr:col>
      <xdr:colOff>203200</xdr:colOff>
      <xdr:row>22</xdr:row>
      <xdr:rowOff>169757</xdr:rowOff>
    </xdr:to>
    <xdr:sp macro="" textlink="">
      <xdr:nvSpPr>
        <xdr:cNvPr id="470" name="楕円 469"/>
        <xdr:cNvSpPr/>
      </xdr:nvSpPr>
      <xdr:spPr>
        <a:xfrm>
          <a:off x="14351000" y="38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154534</xdr:rowOff>
    </xdr:from>
    <xdr:ext cx="762000" cy="259045"/>
    <xdr:sp macro="" textlink="">
      <xdr:nvSpPr>
        <xdr:cNvPr id="471" name="テキスト ボックス 470"/>
        <xdr:cNvSpPr txBox="1"/>
      </xdr:nvSpPr>
      <xdr:spPr>
        <a:xfrm>
          <a:off x="14020800" y="392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168698</xdr:rowOff>
    </xdr:from>
    <xdr:to>
      <xdr:col>64</xdr:col>
      <xdr:colOff>152400</xdr:colOff>
      <xdr:row>23</xdr:row>
      <xdr:rowOff>98848</xdr:rowOff>
    </xdr:to>
    <xdr:sp macro="" textlink="">
      <xdr:nvSpPr>
        <xdr:cNvPr id="472" name="楕円 471"/>
        <xdr:cNvSpPr/>
      </xdr:nvSpPr>
      <xdr:spPr>
        <a:xfrm>
          <a:off x="13462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83625</xdr:rowOff>
    </xdr:from>
    <xdr:ext cx="762000" cy="259045"/>
    <xdr:sp macro="" textlink="">
      <xdr:nvSpPr>
        <xdr:cNvPr id="473" name="テキスト ボックス 472"/>
        <xdr:cNvSpPr txBox="1"/>
      </xdr:nvSpPr>
      <xdr:spPr>
        <a:xfrm>
          <a:off x="13131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類似団体と比較して低くなっている要因は、ごみ処理業務、消防、介護保険、後期高齢者医療保険、水道業務を一部事務組合で運営していることや、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41275</xdr:rowOff>
    </xdr:to>
    <xdr:cxnSp macro="">
      <xdr:nvCxnSpPr>
        <xdr:cNvPr id="62" name="直線コネクタ 61"/>
        <xdr:cNvCxnSpPr/>
      </xdr:nvCxnSpPr>
      <xdr:spPr>
        <a:xfrm>
          <a:off x="3987800" y="57848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33</xdr:row>
      <xdr:rowOff>149860</xdr:rowOff>
    </xdr:to>
    <xdr:cxnSp macro="">
      <xdr:nvCxnSpPr>
        <xdr:cNvPr id="65" name="直線コネクタ 64"/>
        <xdr:cNvCxnSpPr/>
      </xdr:nvCxnSpPr>
      <xdr:spPr>
        <a:xfrm flipV="1">
          <a:off x="3098800" y="5784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149860</xdr:rowOff>
    </xdr:from>
    <xdr:to>
      <xdr:col>15</xdr:col>
      <xdr:colOff>98425</xdr:colOff>
      <xdr:row>34</xdr:row>
      <xdr:rowOff>18415</xdr:rowOff>
    </xdr:to>
    <xdr:cxnSp macro="">
      <xdr:nvCxnSpPr>
        <xdr:cNvPr id="68" name="直線コネクタ 67"/>
        <xdr:cNvCxnSpPr/>
      </xdr:nvCxnSpPr>
      <xdr:spPr>
        <a:xfrm flipV="1">
          <a:off x="2209800" y="58077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18415</xdr:rowOff>
    </xdr:from>
    <xdr:to>
      <xdr:col>11</xdr:col>
      <xdr:colOff>9525</xdr:colOff>
      <xdr:row>34</xdr:row>
      <xdr:rowOff>41275</xdr:rowOff>
    </xdr:to>
    <xdr:cxnSp macro="">
      <xdr:nvCxnSpPr>
        <xdr:cNvPr id="71" name="直線コネクタ 70"/>
        <xdr:cNvCxnSpPr/>
      </xdr:nvCxnSpPr>
      <xdr:spPr>
        <a:xfrm flipV="1">
          <a:off x="1320800" y="5847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1" name="楕円 80"/>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82"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3" name="楕円 82"/>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4" name="テキスト ボックス 83"/>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99060</xdr:rowOff>
    </xdr:from>
    <xdr:to>
      <xdr:col>15</xdr:col>
      <xdr:colOff>149225</xdr:colOff>
      <xdr:row>34</xdr:row>
      <xdr:rowOff>29210</xdr:rowOff>
    </xdr:to>
    <xdr:sp macro="" textlink="">
      <xdr:nvSpPr>
        <xdr:cNvPr id="85" name="楕円 84"/>
        <xdr:cNvSpPr/>
      </xdr:nvSpPr>
      <xdr:spPr>
        <a:xfrm>
          <a:off x="3048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39387</xdr:rowOff>
    </xdr:from>
    <xdr:ext cx="762000" cy="259045"/>
    <xdr:sp macro="" textlink="">
      <xdr:nvSpPr>
        <xdr:cNvPr id="86" name="テキスト ボックス 85"/>
        <xdr:cNvSpPr txBox="1"/>
      </xdr:nvSpPr>
      <xdr:spPr>
        <a:xfrm>
          <a:off x="2717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139065</xdr:rowOff>
    </xdr:from>
    <xdr:to>
      <xdr:col>11</xdr:col>
      <xdr:colOff>60325</xdr:colOff>
      <xdr:row>34</xdr:row>
      <xdr:rowOff>69215</xdr:rowOff>
    </xdr:to>
    <xdr:sp macro="" textlink="">
      <xdr:nvSpPr>
        <xdr:cNvPr id="87" name="楕円 86"/>
        <xdr:cNvSpPr/>
      </xdr:nvSpPr>
      <xdr:spPr>
        <a:xfrm>
          <a:off x="2159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79392</xdr:rowOff>
    </xdr:from>
    <xdr:ext cx="762000" cy="259045"/>
    <xdr:sp macro="" textlink="">
      <xdr:nvSpPr>
        <xdr:cNvPr id="88" name="テキスト ボックス 87"/>
        <xdr:cNvSpPr txBox="1"/>
      </xdr:nvSpPr>
      <xdr:spPr>
        <a:xfrm>
          <a:off x="1828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161925</xdr:rowOff>
    </xdr:from>
    <xdr:to>
      <xdr:col>6</xdr:col>
      <xdr:colOff>171450</xdr:colOff>
      <xdr:row>34</xdr:row>
      <xdr:rowOff>92075</xdr:rowOff>
    </xdr:to>
    <xdr:sp macro="" textlink="">
      <xdr:nvSpPr>
        <xdr:cNvPr id="89" name="楕円 88"/>
        <xdr:cNvSpPr/>
      </xdr:nvSpPr>
      <xdr:spPr>
        <a:xfrm>
          <a:off x="1270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102252</xdr:rowOff>
    </xdr:from>
    <xdr:ext cx="762000" cy="259045"/>
    <xdr:sp macro="" textlink="">
      <xdr:nvSpPr>
        <xdr:cNvPr id="90" name="テキスト ボックス 89"/>
        <xdr:cNvSpPr txBox="1"/>
      </xdr:nvSpPr>
      <xdr:spPr>
        <a:xfrm>
          <a:off x="939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「財政健全化計画」に基づき、歳出削減を図ってきた結果、類似団体平均値を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年度は会計年度任用職員制度により、物件費から人件費に変更になったため、</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いる。一方、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町民サービスの向上を図るための委託料などが増加傾向にあるため、引き続き歳出削減に向けて取り組んでいく。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24130</xdr:rowOff>
    </xdr:to>
    <xdr:cxnSp macro="">
      <xdr:nvCxnSpPr>
        <xdr:cNvPr id="123" name="直線コネクタ 122"/>
        <xdr:cNvCxnSpPr/>
      </xdr:nvCxnSpPr>
      <xdr:spPr>
        <a:xfrm flipV="1">
          <a:off x="15671800" y="2710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26" name="直線コネクタ 125"/>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39370</xdr:rowOff>
    </xdr:to>
    <xdr:cxnSp macro="">
      <xdr:nvCxnSpPr>
        <xdr:cNvPr id="129" name="直線コネクタ 128"/>
        <xdr:cNvCxnSpPr/>
      </xdr:nvCxnSpPr>
      <xdr:spPr>
        <a:xfrm>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85090</xdr:rowOff>
    </xdr:to>
    <xdr:cxnSp macro="">
      <xdr:nvCxnSpPr>
        <xdr:cNvPr id="132" name="直線コネクタ 131"/>
        <xdr:cNvCxnSpPr/>
      </xdr:nvCxnSpPr>
      <xdr:spPr>
        <a:xfrm flipV="1">
          <a:off x="13004800" y="292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2" name="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5" name="テキスト ボックス 144"/>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6" name="楕円 145"/>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7" name="テキスト ボックス 146"/>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48" name="楕円 147"/>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49" name="テキスト ボックス 148"/>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0" name="楕円 149"/>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146067</xdr:rowOff>
    </xdr:from>
    <xdr:ext cx="762000" cy="259045"/>
    <xdr:sp macro="" textlink="">
      <xdr:nvSpPr>
        <xdr:cNvPr id="151" name="テキスト ボックス 150"/>
        <xdr:cNvSpPr txBox="1"/>
      </xdr:nvSpPr>
      <xdr:spPr>
        <a:xfrm>
          <a:off x="12623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、類似団体平均を上回っている。本町の歳出の特徴として、扶助費の突出があげられるが、その中でも認可保育園運営費補助金など子ども・子育て支援に係る経費が大きな割合を占めている。また、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15422</xdr:rowOff>
    </xdr:to>
    <xdr:cxnSp macro="">
      <xdr:nvCxnSpPr>
        <xdr:cNvPr id="186" name="直線コネクタ 185"/>
        <xdr:cNvCxnSpPr/>
      </xdr:nvCxnSpPr>
      <xdr:spPr>
        <a:xfrm>
          <a:off x="3987800" y="10397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110672</xdr:rowOff>
    </xdr:to>
    <xdr:cxnSp macro="">
      <xdr:nvCxnSpPr>
        <xdr:cNvPr id="189" name="直線コネクタ 188"/>
        <xdr:cNvCxnSpPr/>
      </xdr:nvCxnSpPr>
      <xdr:spPr>
        <a:xfrm>
          <a:off x="3098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34472</xdr:rowOff>
    </xdr:from>
    <xdr:to>
      <xdr:col>15</xdr:col>
      <xdr:colOff>98425</xdr:colOff>
      <xdr:row>60</xdr:row>
      <xdr:rowOff>45357</xdr:rowOff>
    </xdr:to>
    <xdr:cxnSp macro="">
      <xdr:nvCxnSpPr>
        <xdr:cNvPr id="192" name="直線コネクタ 191"/>
        <xdr:cNvCxnSpPr/>
      </xdr:nvCxnSpPr>
      <xdr:spPr>
        <a:xfrm>
          <a:off x="2209800" y="1032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129722</xdr:rowOff>
    </xdr:from>
    <xdr:to>
      <xdr:col>11</xdr:col>
      <xdr:colOff>9525</xdr:colOff>
      <xdr:row>60</xdr:row>
      <xdr:rowOff>34472</xdr:rowOff>
    </xdr:to>
    <xdr:cxnSp macro="">
      <xdr:nvCxnSpPr>
        <xdr:cNvPr id="195" name="直線コネクタ 194"/>
        <xdr:cNvCxnSpPr/>
      </xdr:nvCxnSpPr>
      <xdr:spPr>
        <a:xfrm>
          <a:off x="1320800" y="1024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05" name="楕円 204"/>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44649</xdr:rowOff>
    </xdr:from>
    <xdr:ext cx="762000" cy="259045"/>
    <xdr:sp macro="" textlink="">
      <xdr:nvSpPr>
        <xdr:cNvPr id="206" name="扶助費該当値テキスト"/>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7" name="楕円 206"/>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8" name="テキスト ボックス 207"/>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9" name="楕円 208"/>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0" name="テキスト ボックス 20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155122</xdr:rowOff>
    </xdr:from>
    <xdr:to>
      <xdr:col>11</xdr:col>
      <xdr:colOff>60325</xdr:colOff>
      <xdr:row>60</xdr:row>
      <xdr:rowOff>85272</xdr:rowOff>
    </xdr:to>
    <xdr:sp macro="" textlink="">
      <xdr:nvSpPr>
        <xdr:cNvPr id="211" name="楕円 210"/>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70049</xdr:rowOff>
    </xdr:from>
    <xdr:ext cx="762000" cy="259045"/>
    <xdr:sp macro="" textlink="">
      <xdr:nvSpPr>
        <xdr:cNvPr id="212" name="テキスト ボックス 211"/>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78922</xdr:rowOff>
    </xdr:from>
    <xdr:to>
      <xdr:col>6</xdr:col>
      <xdr:colOff>171450</xdr:colOff>
      <xdr:row>60</xdr:row>
      <xdr:rowOff>9072</xdr:rowOff>
    </xdr:to>
    <xdr:sp macro="" textlink="">
      <xdr:nvSpPr>
        <xdr:cNvPr id="213" name="楕円 212"/>
        <xdr:cNvSpPr/>
      </xdr:nvSpPr>
      <xdr:spPr>
        <a:xfrm>
          <a:off x="1270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165299</xdr:rowOff>
    </xdr:from>
    <xdr:ext cx="762000" cy="259045"/>
    <xdr:sp macro="" textlink="">
      <xdr:nvSpPr>
        <xdr:cNvPr id="214" name="テキスト ボックス 213"/>
        <xdr:cNvSpPr txBox="1"/>
      </xdr:nvSpPr>
      <xdr:spPr>
        <a:xfrm>
          <a:off x="939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県平均及び全国平均、類似団体平均を下回っているが、介護保険への繰出金など、医療費にかかる繰出金が増加していることから、今後も厳しい状況になることが見込まれる。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115570</xdr:rowOff>
    </xdr:to>
    <xdr:cxnSp macro="">
      <xdr:nvCxnSpPr>
        <xdr:cNvPr id="247" name="直線コネクタ 246"/>
        <xdr:cNvCxnSpPr/>
      </xdr:nvCxnSpPr>
      <xdr:spPr>
        <a:xfrm flipV="1">
          <a:off x="15671800" y="94310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0" name="直線コネクタ 249"/>
        <xdr:cNvCxnSpPr/>
      </xdr:nvCxnSpPr>
      <xdr:spPr>
        <a:xfrm flipV="1">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123190</xdr:rowOff>
    </xdr:to>
    <xdr:cxnSp macro="">
      <xdr:nvCxnSpPr>
        <xdr:cNvPr id="253" name="直線コネクタ 252"/>
        <xdr:cNvCxnSpPr/>
      </xdr:nvCxnSpPr>
      <xdr:spPr>
        <a:xfrm>
          <a:off x="13893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168910</xdr:rowOff>
    </xdr:to>
    <xdr:cxnSp macro="">
      <xdr:nvCxnSpPr>
        <xdr:cNvPr id="256" name="直線コネクタ 255"/>
        <xdr:cNvCxnSpPr/>
      </xdr:nvCxnSpPr>
      <xdr:spPr>
        <a:xfrm flipV="1">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6" name="楕円 265"/>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30497</xdr:rowOff>
    </xdr:from>
    <xdr:ext cx="762000" cy="259045"/>
    <xdr:sp macro="" textlink="">
      <xdr:nvSpPr>
        <xdr:cNvPr id="267" name="その他該当値テキスト"/>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8" name="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2" name="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一部事務組合に複数加入し業務を行っているため、全国平均を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事務組合における経費が増加傾向にあるため、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今後も補助費等については増加することが見込まれる。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67564</xdr:rowOff>
    </xdr:to>
    <xdr:cxnSp macro="">
      <xdr:nvCxnSpPr>
        <xdr:cNvPr id="305" name="直線コネクタ 304"/>
        <xdr:cNvCxnSpPr/>
      </xdr:nvCxnSpPr>
      <xdr:spPr>
        <a:xfrm flipV="1">
          <a:off x="15671800" y="61620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108712</xdr:rowOff>
    </xdr:to>
    <xdr:cxnSp macro="">
      <xdr:nvCxnSpPr>
        <xdr:cNvPr id="308" name="直線コネクタ 307"/>
        <xdr:cNvCxnSpPr/>
      </xdr:nvCxnSpPr>
      <xdr:spPr>
        <a:xfrm flipV="1">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108712</xdr:rowOff>
    </xdr:to>
    <xdr:cxnSp macro="">
      <xdr:nvCxnSpPr>
        <xdr:cNvPr id="311" name="直線コネクタ 310"/>
        <xdr:cNvCxnSpPr/>
      </xdr:nvCxnSpPr>
      <xdr:spPr>
        <a:xfrm>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94996</xdr:rowOff>
    </xdr:to>
    <xdr:cxnSp macro="">
      <xdr:nvCxnSpPr>
        <xdr:cNvPr id="314" name="直線コネクタ 313"/>
        <xdr:cNvCxnSpPr/>
      </xdr:nvCxnSpPr>
      <xdr:spPr>
        <a:xfrm flipV="1">
          <a:off x="13004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4" name="楕円 323"/>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5"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6" name="楕円 325"/>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7" name="テキスト ボックス 326"/>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小学校大規模改造事業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小中学校空調整備等の整備を実施したため、類似団体平均を上回っている。また、現在整備途中である、土地区画整理事業、下水道事業、公園整備の改修事業もあり、今後も公債費の増が見込まれている。臨時財政対策債を除く町債発行額が当該年度の公債費元金償還額以下になるよう抑制し、公債費負担の中長期的な平準化を図っ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147574</xdr:rowOff>
    </xdr:to>
    <xdr:cxnSp macro="">
      <xdr:nvCxnSpPr>
        <xdr:cNvPr id="363" name="直線コネクタ 362"/>
        <xdr:cNvCxnSpPr/>
      </xdr:nvCxnSpPr>
      <xdr:spPr>
        <a:xfrm>
          <a:off x="3987800" y="13344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143002</xdr:rowOff>
    </xdr:to>
    <xdr:cxnSp macro="">
      <xdr:nvCxnSpPr>
        <xdr:cNvPr id="366" name="直線コネクタ 365"/>
        <xdr:cNvCxnSpPr/>
      </xdr:nvCxnSpPr>
      <xdr:spPr>
        <a:xfrm>
          <a:off x="3098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129287</xdr:rowOff>
    </xdr:to>
    <xdr:cxnSp macro="">
      <xdr:nvCxnSpPr>
        <xdr:cNvPr id="369" name="直線コネクタ 368"/>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147574</xdr:rowOff>
    </xdr:to>
    <xdr:cxnSp macro="">
      <xdr:nvCxnSpPr>
        <xdr:cNvPr id="372" name="直線コネクタ 371"/>
        <xdr:cNvCxnSpPr/>
      </xdr:nvCxnSpPr>
      <xdr:spPr>
        <a:xfrm flipV="1">
          <a:off x="1320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2" name="楕円 38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3"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4" name="楕円 383"/>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5" name="テキスト ボックス 384"/>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89" name="テキスト ボックス 388"/>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0" name="楕円 389"/>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1" name="テキスト ボックス 390"/>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72137</xdr:rowOff>
    </xdr:to>
    <xdr:cxnSp macro="">
      <xdr:nvCxnSpPr>
        <xdr:cNvPr id="422" name="直線コネクタ 421"/>
        <xdr:cNvCxnSpPr/>
      </xdr:nvCxnSpPr>
      <xdr:spPr>
        <a:xfrm flipV="1">
          <a:off x="15671800" y="12919456"/>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117856</xdr:rowOff>
    </xdr:to>
    <xdr:cxnSp macro="">
      <xdr:nvCxnSpPr>
        <xdr:cNvPr id="425" name="直線コネクタ 424"/>
        <xdr:cNvCxnSpPr/>
      </xdr:nvCxnSpPr>
      <xdr:spPr>
        <a:xfrm flipV="1">
          <a:off x="14782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117856</xdr:rowOff>
    </xdr:to>
    <xdr:cxnSp macro="">
      <xdr:nvCxnSpPr>
        <xdr:cNvPr id="428" name="直線コネクタ 427"/>
        <xdr:cNvCxnSpPr/>
      </xdr:nvCxnSpPr>
      <xdr:spPr>
        <a:xfrm>
          <a:off x="13893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1270</xdr:rowOff>
    </xdr:to>
    <xdr:cxnSp macro="">
      <xdr:nvCxnSpPr>
        <xdr:cNvPr id="431" name="直線コネクタ 430"/>
        <xdr:cNvCxnSpPr/>
      </xdr:nvCxnSpPr>
      <xdr:spPr>
        <a:xfrm flipV="1">
          <a:off x="13004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1" name="楕円 44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2"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3" name="楕円 442"/>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4" name="テキスト ボックス 443"/>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5" name="楕円 444"/>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46" name="テキスト ボックス 445"/>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7" name="楕円 44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8" name="テキスト ボックス 44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0" name="テキスト ボックス 44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155178</xdr:rowOff>
    </xdr:from>
    <xdr:to>
      <xdr:col>29</xdr:col>
      <xdr:colOff>127000</xdr:colOff>
      <xdr:row>19</xdr:row>
      <xdr:rowOff>9184</xdr:rowOff>
    </xdr:to>
    <xdr:cxnSp macro="">
      <xdr:nvCxnSpPr>
        <xdr:cNvPr id="52" name="直線コネクタ 51"/>
        <xdr:cNvCxnSpPr/>
      </xdr:nvCxnSpPr>
      <xdr:spPr bwMode="auto">
        <a:xfrm flipV="1">
          <a:off x="5003800" y="3288903"/>
          <a:ext cx="6477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142491</xdr:rowOff>
    </xdr:from>
    <xdr:to>
      <xdr:col>26</xdr:col>
      <xdr:colOff>50800</xdr:colOff>
      <xdr:row>19</xdr:row>
      <xdr:rowOff>9184</xdr:rowOff>
    </xdr:to>
    <xdr:cxnSp macro="">
      <xdr:nvCxnSpPr>
        <xdr:cNvPr id="55" name="直線コネクタ 54"/>
        <xdr:cNvCxnSpPr/>
      </xdr:nvCxnSpPr>
      <xdr:spPr bwMode="auto">
        <a:xfrm>
          <a:off x="4305300" y="3276216"/>
          <a:ext cx="698500" cy="3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142491</xdr:rowOff>
    </xdr:from>
    <xdr:to>
      <xdr:col>22</xdr:col>
      <xdr:colOff>114300</xdr:colOff>
      <xdr:row>18</xdr:row>
      <xdr:rowOff>142605</xdr:rowOff>
    </xdr:to>
    <xdr:cxnSp macro="">
      <xdr:nvCxnSpPr>
        <xdr:cNvPr id="58" name="直線コネクタ 57"/>
        <xdr:cNvCxnSpPr/>
      </xdr:nvCxnSpPr>
      <xdr:spPr bwMode="auto">
        <a:xfrm flipV="1">
          <a:off x="3606800" y="3276216"/>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142605</xdr:rowOff>
    </xdr:from>
    <xdr:to>
      <xdr:col>18</xdr:col>
      <xdr:colOff>177800</xdr:colOff>
      <xdr:row>19</xdr:row>
      <xdr:rowOff>15977</xdr:rowOff>
    </xdr:to>
    <xdr:cxnSp macro="">
      <xdr:nvCxnSpPr>
        <xdr:cNvPr id="61" name="直線コネクタ 60"/>
        <xdr:cNvCxnSpPr/>
      </xdr:nvCxnSpPr>
      <xdr:spPr bwMode="auto">
        <a:xfrm flipV="1">
          <a:off x="2908300" y="3276330"/>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104378</xdr:rowOff>
    </xdr:from>
    <xdr:to>
      <xdr:col>29</xdr:col>
      <xdr:colOff>177800</xdr:colOff>
      <xdr:row>19</xdr:row>
      <xdr:rowOff>34528</xdr:rowOff>
    </xdr:to>
    <xdr:sp macro="" textlink="">
      <xdr:nvSpPr>
        <xdr:cNvPr id="71" name="楕円 70"/>
        <xdr:cNvSpPr/>
      </xdr:nvSpPr>
      <xdr:spPr bwMode="auto">
        <a:xfrm>
          <a:off x="5600700" y="323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76455</xdr:rowOff>
    </xdr:from>
    <xdr:ext cx="762000" cy="259045"/>
    <xdr:sp macro="" textlink="">
      <xdr:nvSpPr>
        <xdr:cNvPr id="72" name="人口1人当たり決算額の推移該当値テキスト130"/>
        <xdr:cNvSpPr txBox="1"/>
      </xdr:nvSpPr>
      <xdr:spPr>
        <a:xfrm>
          <a:off x="5740400" y="321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129834</xdr:rowOff>
    </xdr:from>
    <xdr:to>
      <xdr:col>26</xdr:col>
      <xdr:colOff>101600</xdr:colOff>
      <xdr:row>19</xdr:row>
      <xdr:rowOff>59984</xdr:rowOff>
    </xdr:to>
    <xdr:sp macro="" textlink="">
      <xdr:nvSpPr>
        <xdr:cNvPr id="73" name="楕円 72"/>
        <xdr:cNvSpPr/>
      </xdr:nvSpPr>
      <xdr:spPr bwMode="auto">
        <a:xfrm>
          <a:off x="4953000" y="326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44761</xdr:rowOff>
    </xdr:from>
    <xdr:ext cx="736600" cy="259045"/>
    <xdr:sp macro="" textlink="">
      <xdr:nvSpPr>
        <xdr:cNvPr id="74" name="テキスト ボックス 73"/>
        <xdr:cNvSpPr txBox="1"/>
      </xdr:nvSpPr>
      <xdr:spPr>
        <a:xfrm>
          <a:off x="4622800" y="334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91690</xdr:rowOff>
    </xdr:from>
    <xdr:to>
      <xdr:col>22</xdr:col>
      <xdr:colOff>165100</xdr:colOff>
      <xdr:row>19</xdr:row>
      <xdr:rowOff>21841</xdr:rowOff>
    </xdr:to>
    <xdr:sp macro="" textlink="">
      <xdr:nvSpPr>
        <xdr:cNvPr id="75" name="楕円 74"/>
        <xdr:cNvSpPr/>
      </xdr:nvSpPr>
      <xdr:spPr bwMode="auto">
        <a:xfrm>
          <a:off x="42545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6618</xdr:rowOff>
    </xdr:from>
    <xdr:ext cx="762000" cy="259045"/>
    <xdr:sp macro="" textlink="">
      <xdr:nvSpPr>
        <xdr:cNvPr id="76" name="テキスト ボックス 75"/>
        <xdr:cNvSpPr txBox="1"/>
      </xdr:nvSpPr>
      <xdr:spPr>
        <a:xfrm>
          <a:off x="3924300" y="33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91805</xdr:rowOff>
    </xdr:from>
    <xdr:to>
      <xdr:col>19</xdr:col>
      <xdr:colOff>38100</xdr:colOff>
      <xdr:row>19</xdr:row>
      <xdr:rowOff>21954</xdr:rowOff>
    </xdr:to>
    <xdr:sp macro="" textlink="">
      <xdr:nvSpPr>
        <xdr:cNvPr id="77" name="楕円 76"/>
        <xdr:cNvSpPr/>
      </xdr:nvSpPr>
      <xdr:spPr bwMode="auto">
        <a:xfrm>
          <a:off x="3556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6732</xdr:rowOff>
    </xdr:from>
    <xdr:ext cx="762000" cy="259045"/>
    <xdr:sp macro="" textlink="">
      <xdr:nvSpPr>
        <xdr:cNvPr id="78" name="テキスト ボックス 77"/>
        <xdr:cNvSpPr txBox="1"/>
      </xdr:nvSpPr>
      <xdr:spPr>
        <a:xfrm>
          <a:off x="32258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136627</xdr:rowOff>
    </xdr:from>
    <xdr:to>
      <xdr:col>15</xdr:col>
      <xdr:colOff>101600</xdr:colOff>
      <xdr:row>19</xdr:row>
      <xdr:rowOff>66777</xdr:rowOff>
    </xdr:to>
    <xdr:sp macro="" textlink="">
      <xdr:nvSpPr>
        <xdr:cNvPr id="79" name="楕円 78"/>
        <xdr:cNvSpPr/>
      </xdr:nvSpPr>
      <xdr:spPr bwMode="auto">
        <a:xfrm>
          <a:off x="28575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51554</xdr:rowOff>
    </xdr:from>
    <xdr:ext cx="762000" cy="259045"/>
    <xdr:sp macro="" textlink="">
      <xdr:nvSpPr>
        <xdr:cNvPr id="80" name="テキスト ボックス 79"/>
        <xdr:cNvSpPr txBox="1"/>
      </xdr:nvSpPr>
      <xdr:spPr>
        <a:xfrm>
          <a:off x="25273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90489</xdr:rowOff>
    </xdr:from>
    <xdr:to>
      <xdr:col>29</xdr:col>
      <xdr:colOff>127000</xdr:colOff>
      <xdr:row>35</xdr:row>
      <xdr:rowOff>100058</xdr:rowOff>
    </xdr:to>
    <xdr:cxnSp macro="">
      <xdr:nvCxnSpPr>
        <xdr:cNvPr id="115" name="直線コネクタ 114"/>
        <xdr:cNvCxnSpPr/>
      </xdr:nvCxnSpPr>
      <xdr:spPr bwMode="auto">
        <a:xfrm flipV="1">
          <a:off x="5003800" y="6700839"/>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100058</xdr:rowOff>
    </xdr:from>
    <xdr:to>
      <xdr:col>26</xdr:col>
      <xdr:colOff>50800</xdr:colOff>
      <xdr:row>35</xdr:row>
      <xdr:rowOff>149762</xdr:rowOff>
    </xdr:to>
    <xdr:cxnSp macro="">
      <xdr:nvCxnSpPr>
        <xdr:cNvPr id="118" name="直線コネクタ 117"/>
        <xdr:cNvCxnSpPr/>
      </xdr:nvCxnSpPr>
      <xdr:spPr bwMode="auto">
        <a:xfrm flipV="1">
          <a:off x="4305300" y="6710408"/>
          <a:ext cx="6985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149762</xdr:rowOff>
    </xdr:from>
    <xdr:to>
      <xdr:col>22</xdr:col>
      <xdr:colOff>114300</xdr:colOff>
      <xdr:row>35</xdr:row>
      <xdr:rowOff>167462</xdr:rowOff>
    </xdr:to>
    <xdr:cxnSp macro="">
      <xdr:nvCxnSpPr>
        <xdr:cNvPr id="121" name="直線コネクタ 120"/>
        <xdr:cNvCxnSpPr/>
      </xdr:nvCxnSpPr>
      <xdr:spPr bwMode="auto">
        <a:xfrm flipV="1">
          <a:off x="3606800" y="6760112"/>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167462</xdr:rowOff>
    </xdr:from>
    <xdr:to>
      <xdr:col>18</xdr:col>
      <xdr:colOff>177800</xdr:colOff>
      <xdr:row>35</xdr:row>
      <xdr:rowOff>169291</xdr:rowOff>
    </xdr:to>
    <xdr:cxnSp macro="">
      <xdr:nvCxnSpPr>
        <xdr:cNvPr id="124" name="直線コネクタ 123"/>
        <xdr:cNvCxnSpPr/>
      </xdr:nvCxnSpPr>
      <xdr:spPr bwMode="auto">
        <a:xfrm flipV="1">
          <a:off x="2908300" y="677781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39689</xdr:rowOff>
    </xdr:from>
    <xdr:to>
      <xdr:col>29</xdr:col>
      <xdr:colOff>177800</xdr:colOff>
      <xdr:row>35</xdr:row>
      <xdr:rowOff>141289</xdr:rowOff>
    </xdr:to>
    <xdr:sp macro="" textlink="">
      <xdr:nvSpPr>
        <xdr:cNvPr id="134" name="楕円 133"/>
        <xdr:cNvSpPr/>
      </xdr:nvSpPr>
      <xdr:spPr bwMode="auto">
        <a:xfrm>
          <a:off x="5600700" y="665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227666</xdr:rowOff>
    </xdr:from>
    <xdr:ext cx="762000" cy="259045"/>
    <xdr:sp macro="" textlink="">
      <xdr:nvSpPr>
        <xdr:cNvPr id="135" name="人口1人当たり決算額の推移該当値テキスト445"/>
        <xdr:cNvSpPr txBox="1"/>
      </xdr:nvSpPr>
      <xdr:spPr>
        <a:xfrm>
          <a:off x="5740400" y="649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49258</xdr:rowOff>
    </xdr:from>
    <xdr:to>
      <xdr:col>26</xdr:col>
      <xdr:colOff>101600</xdr:colOff>
      <xdr:row>35</xdr:row>
      <xdr:rowOff>150858</xdr:rowOff>
    </xdr:to>
    <xdr:sp macro="" textlink="">
      <xdr:nvSpPr>
        <xdr:cNvPr id="136" name="楕円 135"/>
        <xdr:cNvSpPr/>
      </xdr:nvSpPr>
      <xdr:spPr bwMode="auto">
        <a:xfrm>
          <a:off x="4953000" y="665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161035</xdr:rowOff>
    </xdr:from>
    <xdr:ext cx="736600" cy="259045"/>
    <xdr:sp macro="" textlink="">
      <xdr:nvSpPr>
        <xdr:cNvPr id="137" name="テキスト ボックス 136"/>
        <xdr:cNvSpPr txBox="1"/>
      </xdr:nvSpPr>
      <xdr:spPr>
        <a:xfrm>
          <a:off x="4622800" y="6428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98962</xdr:rowOff>
    </xdr:from>
    <xdr:to>
      <xdr:col>22</xdr:col>
      <xdr:colOff>165100</xdr:colOff>
      <xdr:row>35</xdr:row>
      <xdr:rowOff>200562</xdr:rowOff>
    </xdr:to>
    <xdr:sp macro="" textlink="">
      <xdr:nvSpPr>
        <xdr:cNvPr id="138" name="楕円 137"/>
        <xdr:cNvSpPr/>
      </xdr:nvSpPr>
      <xdr:spPr bwMode="auto">
        <a:xfrm>
          <a:off x="4254500" y="670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210739</xdr:rowOff>
    </xdr:from>
    <xdr:ext cx="762000" cy="259045"/>
    <xdr:sp macro="" textlink="">
      <xdr:nvSpPr>
        <xdr:cNvPr id="139" name="テキスト ボックス 138"/>
        <xdr:cNvSpPr txBox="1"/>
      </xdr:nvSpPr>
      <xdr:spPr>
        <a:xfrm>
          <a:off x="3924300" y="64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116662</xdr:rowOff>
    </xdr:from>
    <xdr:to>
      <xdr:col>19</xdr:col>
      <xdr:colOff>38100</xdr:colOff>
      <xdr:row>35</xdr:row>
      <xdr:rowOff>218262</xdr:rowOff>
    </xdr:to>
    <xdr:sp macro="" textlink="">
      <xdr:nvSpPr>
        <xdr:cNvPr id="140" name="楕円 139"/>
        <xdr:cNvSpPr/>
      </xdr:nvSpPr>
      <xdr:spPr bwMode="auto">
        <a:xfrm>
          <a:off x="35560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228439</xdr:rowOff>
    </xdr:from>
    <xdr:ext cx="762000" cy="259045"/>
    <xdr:sp macro="" textlink="">
      <xdr:nvSpPr>
        <xdr:cNvPr id="141" name="テキスト ボックス 140"/>
        <xdr:cNvSpPr txBox="1"/>
      </xdr:nvSpPr>
      <xdr:spPr>
        <a:xfrm>
          <a:off x="3225800" y="64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118491</xdr:rowOff>
    </xdr:from>
    <xdr:to>
      <xdr:col>15</xdr:col>
      <xdr:colOff>101600</xdr:colOff>
      <xdr:row>35</xdr:row>
      <xdr:rowOff>220091</xdr:rowOff>
    </xdr:to>
    <xdr:sp macro="" textlink="">
      <xdr:nvSpPr>
        <xdr:cNvPr id="142" name="楕円 141"/>
        <xdr:cNvSpPr/>
      </xdr:nvSpPr>
      <xdr:spPr bwMode="auto">
        <a:xfrm>
          <a:off x="28575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230268</xdr:rowOff>
    </xdr:from>
    <xdr:ext cx="762000" cy="259045"/>
    <xdr:sp macro="" textlink="">
      <xdr:nvSpPr>
        <xdr:cNvPr id="143" name="テキスト ボックス 142"/>
        <xdr:cNvSpPr txBox="1"/>
      </xdr:nvSpPr>
      <xdr:spPr>
        <a:xfrm>
          <a:off x="2527300" y="64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165760</xdr:rowOff>
    </xdr:from>
    <xdr:to>
      <xdr:col>24</xdr:col>
      <xdr:colOff>63500</xdr:colOff>
      <xdr:row>39</xdr:row>
      <xdr:rowOff>4445</xdr:rowOff>
    </xdr:to>
    <xdr:cxnSp macro="">
      <xdr:nvCxnSpPr>
        <xdr:cNvPr id="61" name="直線コネクタ 60"/>
        <xdr:cNvCxnSpPr/>
      </xdr:nvCxnSpPr>
      <xdr:spPr>
        <a:xfrm flipV="1">
          <a:off x="3797300" y="6509410"/>
          <a:ext cx="8382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148330</xdr:rowOff>
    </xdr:from>
    <xdr:to>
      <xdr:col>19</xdr:col>
      <xdr:colOff>177800</xdr:colOff>
      <xdr:row>39</xdr:row>
      <xdr:rowOff>4445</xdr:rowOff>
    </xdr:to>
    <xdr:cxnSp macro="">
      <xdr:nvCxnSpPr>
        <xdr:cNvPr id="64" name="直線コネクタ 63"/>
        <xdr:cNvCxnSpPr/>
      </xdr:nvCxnSpPr>
      <xdr:spPr>
        <a:xfrm>
          <a:off x="2908300" y="6663430"/>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148330</xdr:rowOff>
    </xdr:from>
    <xdr:to>
      <xdr:col>15</xdr:col>
      <xdr:colOff>50800</xdr:colOff>
      <xdr:row>38</xdr:row>
      <xdr:rowOff>149187</xdr:rowOff>
    </xdr:to>
    <xdr:cxnSp macro="">
      <xdr:nvCxnSpPr>
        <xdr:cNvPr id="67" name="直線コネクタ 66"/>
        <xdr:cNvCxnSpPr/>
      </xdr:nvCxnSpPr>
      <xdr:spPr>
        <a:xfrm flipV="1">
          <a:off x="2019300" y="666343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129908</xdr:rowOff>
    </xdr:from>
    <xdr:to>
      <xdr:col>10</xdr:col>
      <xdr:colOff>114300</xdr:colOff>
      <xdr:row>38</xdr:row>
      <xdr:rowOff>149187</xdr:rowOff>
    </xdr:to>
    <xdr:cxnSp macro="">
      <xdr:nvCxnSpPr>
        <xdr:cNvPr id="70" name="直線コネクタ 69"/>
        <xdr:cNvCxnSpPr/>
      </xdr:nvCxnSpPr>
      <xdr:spPr>
        <a:xfrm>
          <a:off x="1130300" y="6645008"/>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114960</xdr:rowOff>
    </xdr:from>
    <xdr:to>
      <xdr:col>24</xdr:col>
      <xdr:colOff>114300</xdr:colOff>
      <xdr:row>38</xdr:row>
      <xdr:rowOff>45110</xdr:rowOff>
    </xdr:to>
    <xdr:sp macro="" textlink="">
      <xdr:nvSpPr>
        <xdr:cNvPr id="80" name="楕円 79"/>
        <xdr:cNvSpPr/>
      </xdr:nvSpPr>
      <xdr:spPr>
        <a:xfrm>
          <a:off x="45847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93387</xdr:rowOff>
    </xdr:from>
    <xdr:ext cx="534377" cy="259045"/>
    <xdr:sp macro="" textlink="">
      <xdr:nvSpPr>
        <xdr:cNvPr id="81" name="人件費該当値テキスト"/>
        <xdr:cNvSpPr txBox="1"/>
      </xdr:nvSpPr>
      <xdr:spPr>
        <a:xfrm>
          <a:off x="4686300" y="6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125095</xdr:rowOff>
    </xdr:from>
    <xdr:to>
      <xdr:col>20</xdr:col>
      <xdr:colOff>38100</xdr:colOff>
      <xdr:row>39</xdr:row>
      <xdr:rowOff>55245</xdr:rowOff>
    </xdr:to>
    <xdr:sp macro="" textlink="">
      <xdr:nvSpPr>
        <xdr:cNvPr id="82" name="楕円 81"/>
        <xdr:cNvSpPr/>
      </xdr:nvSpPr>
      <xdr:spPr>
        <a:xfrm>
          <a:off x="374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46372</xdr:rowOff>
    </xdr:from>
    <xdr:ext cx="534377" cy="259045"/>
    <xdr:sp macro="" textlink="">
      <xdr:nvSpPr>
        <xdr:cNvPr id="83" name="テキスト ボックス 82"/>
        <xdr:cNvSpPr txBox="1"/>
      </xdr:nvSpPr>
      <xdr:spPr>
        <a:xfrm>
          <a:off x="3530111" y="67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97530</xdr:rowOff>
    </xdr:from>
    <xdr:to>
      <xdr:col>15</xdr:col>
      <xdr:colOff>101600</xdr:colOff>
      <xdr:row>39</xdr:row>
      <xdr:rowOff>27680</xdr:rowOff>
    </xdr:to>
    <xdr:sp macro="" textlink="">
      <xdr:nvSpPr>
        <xdr:cNvPr id="84" name="楕円 83"/>
        <xdr:cNvSpPr/>
      </xdr:nvSpPr>
      <xdr:spPr>
        <a:xfrm>
          <a:off x="2857500" y="6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18807</xdr:rowOff>
    </xdr:from>
    <xdr:ext cx="534377" cy="259045"/>
    <xdr:sp macro="" textlink="">
      <xdr:nvSpPr>
        <xdr:cNvPr id="85" name="テキスト ボックス 84"/>
        <xdr:cNvSpPr txBox="1"/>
      </xdr:nvSpPr>
      <xdr:spPr>
        <a:xfrm>
          <a:off x="2641111" y="6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98387</xdr:rowOff>
    </xdr:from>
    <xdr:to>
      <xdr:col>10</xdr:col>
      <xdr:colOff>165100</xdr:colOff>
      <xdr:row>39</xdr:row>
      <xdr:rowOff>28537</xdr:rowOff>
    </xdr:to>
    <xdr:sp macro="" textlink="">
      <xdr:nvSpPr>
        <xdr:cNvPr id="86" name="楕円 85"/>
        <xdr:cNvSpPr/>
      </xdr:nvSpPr>
      <xdr:spPr>
        <a:xfrm>
          <a:off x="1968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19664</xdr:rowOff>
    </xdr:from>
    <xdr:ext cx="534377" cy="259045"/>
    <xdr:sp macro="" textlink="">
      <xdr:nvSpPr>
        <xdr:cNvPr id="87" name="テキスト ボックス 86"/>
        <xdr:cNvSpPr txBox="1"/>
      </xdr:nvSpPr>
      <xdr:spPr>
        <a:xfrm>
          <a:off x="1752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79108</xdr:rowOff>
    </xdr:from>
    <xdr:to>
      <xdr:col>6</xdr:col>
      <xdr:colOff>38100</xdr:colOff>
      <xdr:row>39</xdr:row>
      <xdr:rowOff>9258</xdr:rowOff>
    </xdr:to>
    <xdr:sp macro="" textlink="">
      <xdr:nvSpPr>
        <xdr:cNvPr id="88" name="楕円 87"/>
        <xdr:cNvSpPr/>
      </xdr:nvSpPr>
      <xdr:spPr>
        <a:xfrm>
          <a:off x="10795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385</xdr:rowOff>
    </xdr:from>
    <xdr:ext cx="534377" cy="259045"/>
    <xdr:sp macro="" textlink="">
      <xdr:nvSpPr>
        <xdr:cNvPr id="89" name="テキスト ボックス 88"/>
        <xdr:cNvSpPr txBox="1"/>
      </xdr:nvSpPr>
      <xdr:spPr>
        <a:xfrm>
          <a:off x="863111" y="66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171328</xdr:rowOff>
    </xdr:from>
    <xdr:to>
      <xdr:col>24</xdr:col>
      <xdr:colOff>63500</xdr:colOff>
      <xdr:row>58</xdr:row>
      <xdr:rowOff>148779</xdr:rowOff>
    </xdr:to>
    <xdr:cxnSp macro="">
      <xdr:nvCxnSpPr>
        <xdr:cNvPr id="121" name="直線コネクタ 120"/>
        <xdr:cNvCxnSpPr/>
      </xdr:nvCxnSpPr>
      <xdr:spPr>
        <a:xfrm flipV="1">
          <a:off x="3797300" y="9943978"/>
          <a:ext cx="838200" cy="1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148779</xdr:rowOff>
    </xdr:from>
    <xdr:to>
      <xdr:col>19</xdr:col>
      <xdr:colOff>177800</xdr:colOff>
      <xdr:row>58</xdr:row>
      <xdr:rowOff>166577</xdr:rowOff>
    </xdr:to>
    <xdr:cxnSp macro="">
      <xdr:nvCxnSpPr>
        <xdr:cNvPr id="124" name="直線コネクタ 123"/>
        <xdr:cNvCxnSpPr/>
      </xdr:nvCxnSpPr>
      <xdr:spPr>
        <a:xfrm flipV="1">
          <a:off x="2908300" y="10092879"/>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165613</xdr:rowOff>
    </xdr:from>
    <xdr:to>
      <xdr:col>15</xdr:col>
      <xdr:colOff>50800</xdr:colOff>
      <xdr:row>58</xdr:row>
      <xdr:rowOff>166577</xdr:rowOff>
    </xdr:to>
    <xdr:cxnSp macro="">
      <xdr:nvCxnSpPr>
        <xdr:cNvPr id="127" name="直線コネクタ 126"/>
        <xdr:cNvCxnSpPr/>
      </xdr:nvCxnSpPr>
      <xdr:spPr>
        <a:xfrm>
          <a:off x="2019300" y="10109713"/>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115567</xdr:rowOff>
    </xdr:from>
    <xdr:to>
      <xdr:col>10</xdr:col>
      <xdr:colOff>114300</xdr:colOff>
      <xdr:row>58</xdr:row>
      <xdr:rowOff>165613</xdr:rowOff>
    </xdr:to>
    <xdr:cxnSp macro="">
      <xdr:nvCxnSpPr>
        <xdr:cNvPr id="130" name="直線コネクタ 129"/>
        <xdr:cNvCxnSpPr/>
      </xdr:nvCxnSpPr>
      <xdr:spPr>
        <a:xfrm>
          <a:off x="1130300" y="10059667"/>
          <a:ext cx="889000" cy="5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120528</xdr:rowOff>
    </xdr:from>
    <xdr:to>
      <xdr:col>24</xdr:col>
      <xdr:colOff>114300</xdr:colOff>
      <xdr:row>58</xdr:row>
      <xdr:rowOff>50678</xdr:rowOff>
    </xdr:to>
    <xdr:sp macro="" textlink="">
      <xdr:nvSpPr>
        <xdr:cNvPr id="140" name="楕円 139"/>
        <xdr:cNvSpPr/>
      </xdr:nvSpPr>
      <xdr:spPr>
        <a:xfrm>
          <a:off x="45847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98955</xdr:rowOff>
    </xdr:from>
    <xdr:ext cx="534377" cy="259045"/>
    <xdr:sp macro="" textlink="">
      <xdr:nvSpPr>
        <xdr:cNvPr id="141" name="物件費該当値テキスト"/>
        <xdr:cNvSpPr txBox="1"/>
      </xdr:nvSpPr>
      <xdr:spPr>
        <a:xfrm>
          <a:off x="4686300" y="98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97979</xdr:rowOff>
    </xdr:from>
    <xdr:to>
      <xdr:col>20</xdr:col>
      <xdr:colOff>38100</xdr:colOff>
      <xdr:row>59</xdr:row>
      <xdr:rowOff>28129</xdr:rowOff>
    </xdr:to>
    <xdr:sp macro="" textlink="">
      <xdr:nvSpPr>
        <xdr:cNvPr id="142" name="楕円 141"/>
        <xdr:cNvSpPr/>
      </xdr:nvSpPr>
      <xdr:spPr>
        <a:xfrm>
          <a:off x="3746500" y="100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19256</xdr:rowOff>
    </xdr:from>
    <xdr:ext cx="534377" cy="259045"/>
    <xdr:sp macro="" textlink="">
      <xdr:nvSpPr>
        <xdr:cNvPr id="143" name="テキスト ボックス 142"/>
        <xdr:cNvSpPr txBox="1"/>
      </xdr:nvSpPr>
      <xdr:spPr>
        <a:xfrm>
          <a:off x="3530111" y="101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115777</xdr:rowOff>
    </xdr:from>
    <xdr:to>
      <xdr:col>15</xdr:col>
      <xdr:colOff>101600</xdr:colOff>
      <xdr:row>59</xdr:row>
      <xdr:rowOff>45927</xdr:rowOff>
    </xdr:to>
    <xdr:sp macro="" textlink="">
      <xdr:nvSpPr>
        <xdr:cNvPr id="144" name="楕円 143"/>
        <xdr:cNvSpPr/>
      </xdr:nvSpPr>
      <xdr:spPr>
        <a:xfrm>
          <a:off x="2857500" y="10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37054</xdr:rowOff>
    </xdr:from>
    <xdr:ext cx="534377" cy="259045"/>
    <xdr:sp macro="" textlink="">
      <xdr:nvSpPr>
        <xdr:cNvPr id="145" name="テキスト ボックス 144"/>
        <xdr:cNvSpPr txBox="1"/>
      </xdr:nvSpPr>
      <xdr:spPr>
        <a:xfrm>
          <a:off x="2641111" y="101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114813</xdr:rowOff>
    </xdr:from>
    <xdr:to>
      <xdr:col>10</xdr:col>
      <xdr:colOff>165100</xdr:colOff>
      <xdr:row>59</xdr:row>
      <xdr:rowOff>44963</xdr:rowOff>
    </xdr:to>
    <xdr:sp macro="" textlink="">
      <xdr:nvSpPr>
        <xdr:cNvPr id="146" name="楕円 145"/>
        <xdr:cNvSpPr/>
      </xdr:nvSpPr>
      <xdr:spPr>
        <a:xfrm>
          <a:off x="1968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36090</xdr:rowOff>
    </xdr:from>
    <xdr:ext cx="534377" cy="259045"/>
    <xdr:sp macro="" textlink="">
      <xdr:nvSpPr>
        <xdr:cNvPr id="147" name="テキスト ボックス 146"/>
        <xdr:cNvSpPr txBox="1"/>
      </xdr:nvSpPr>
      <xdr:spPr>
        <a:xfrm>
          <a:off x="1752111" y="101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64767</xdr:rowOff>
    </xdr:from>
    <xdr:to>
      <xdr:col>6</xdr:col>
      <xdr:colOff>38100</xdr:colOff>
      <xdr:row>58</xdr:row>
      <xdr:rowOff>166367</xdr:rowOff>
    </xdr:to>
    <xdr:sp macro="" textlink="">
      <xdr:nvSpPr>
        <xdr:cNvPr id="148" name="楕円 147"/>
        <xdr:cNvSpPr/>
      </xdr:nvSpPr>
      <xdr:spPr>
        <a:xfrm>
          <a:off x="1079500" y="100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157494</xdr:rowOff>
    </xdr:from>
    <xdr:ext cx="534377" cy="259045"/>
    <xdr:sp macro="" textlink="">
      <xdr:nvSpPr>
        <xdr:cNvPr id="149" name="テキスト ボックス 148"/>
        <xdr:cNvSpPr txBox="1"/>
      </xdr:nvSpPr>
      <xdr:spPr>
        <a:xfrm>
          <a:off x="863111" y="101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9627</xdr:rowOff>
    </xdr:from>
    <xdr:to>
      <xdr:col>24</xdr:col>
      <xdr:colOff>63500</xdr:colOff>
      <xdr:row>78</xdr:row>
      <xdr:rowOff>9740</xdr:rowOff>
    </xdr:to>
    <xdr:cxnSp macro="">
      <xdr:nvCxnSpPr>
        <xdr:cNvPr id="174" name="直線コネクタ 173"/>
        <xdr:cNvCxnSpPr/>
      </xdr:nvCxnSpPr>
      <xdr:spPr>
        <a:xfrm>
          <a:off x="3797300" y="13382727"/>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164103</xdr:rowOff>
    </xdr:from>
    <xdr:to>
      <xdr:col>19</xdr:col>
      <xdr:colOff>177800</xdr:colOff>
      <xdr:row>78</xdr:row>
      <xdr:rowOff>9627</xdr:rowOff>
    </xdr:to>
    <xdr:cxnSp macro="">
      <xdr:nvCxnSpPr>
        <xdr:cNvPr id="177" name="直線コネクタ 176"/>
        <xdr:cNvCxnSpPr/>
      </xdr:nvCxnSpPr>
      <xdr:spPr>
        <a:xfrm>
          <a:off x="2908300" y="13365753"/>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164103</xdr:rowOff>
    </xdr:from>
    <xdr:to>
      <xdr:col>15</xdr:col>
      <xdr:colOff>50800</xdr:colOff>
      <xdr:row>78</xdr:row>
      <xdr:rowOff>369</xdr:rowOff>
    </xdr:to>
    <xdr:cxnSp macro="">
      <xdr:nvCxnSpPr>
        <xdr:cNvPr id="180" name="直線コネクタ 179"/>
        <xdr:cNvCxnSpPr/>
      </xdr:nvCxnSpPr>
      <xdr:spPr>
        <a:xfrm flipV="1">
          <a:off x="2019300" y="13365753"/>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166790</xdr:rowOff>
    </xdr:from>
    <xdr:to>
      <xdr:col>10</xdr:col>
      <xdr:colOff>114300</xdr:colOff>
      <xdr:row>78</xdr:row>
      <xdr:rowOff>369</xdr:rowOff>
    </xdr:to>
    <xdr:cxnSp macro="">
      <xdr:nvCxnSpPr>
        <xdr:cNvPr id="183" name="直線コネクタ 182"/>
        <xdr:cNvCxnSpPr/>
      </xdr:nvCxnSpPr>
      <xdr:spPr>
        <a:xfrm>
          <a:off x="1130300" y="133684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130390</xdr:rowOff>
    </xdr:from>
    <xdr:to>
      <xdr:col>24</xdr:col>
      <xdr:colOff>114300</xdr:colOff>
      <xdr:row>78</xdr:row>
      <xdr:rowOff>60540</xdr:rowOff>
    </xdr:to>
    <xdr:sp macro="" textlink="">
      <xdr:nvSpPr>
        <xdr:cNvPr id="193" name="楕円 192"/>
        <xdr:cNvSpPr/>
      </xdr:nvSpPr>
      <xdr:spPr>
        <a:xfrm>
          <a:off x="45847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45317</xdr:rowOff>
    </xdr:from>
    <xdr:ext cx="378565" cy="259045"/>
    <xdr:sp macro="" textlink="">
      <xdr:nvSpPr>
        <xdr:cNvPr id="194" name="維持補修費該当値テキスト"/>
        <xdr:cNvSpPr txBox="1"/>
      </xdr:nvSpPr>
      <xdr:spPr>
        <a:xfrm>
          <a:off x="4686300" y="13246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130277</xdr:rowOff>
    </xdr:from>
    <xdr:to>
      <xdr:col>20</xdr:col>
      <xdr:colOff>38100</xdr:colOff>
      <xdr:row>78</xdr:row>
      <xdr:rowOff>60427</xdr:rowOff>
    </xdr:to>
    <xdr:sp macro="" textlink="">
      <xdr:nvSpPr>
        <xdr:cNvPr id="195" name="楕円 194"/>
        <xdr:cNvSpPr/>
      </xdr:nvSpPr>
      <xdr:spPr>
        <a:xfrm>
          <a:off x="3746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51554</xdr:rowOff>
    </xdr:from>
    <xdr:ext cx="378565" cy="259045"/>
    <xdr:sp macro="" textlink="">
      <xdr:nvSpPr>
        <xdr:cNvPr id="196" name="テキスト ボックス 195"/>
        <xdr:cNvSpPr txBox="1"/>
      </xdr:nvSpPr>
      <xdr:spPr>
        <a:xfrm>
          <a:off x="3608017" y="1342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113303</xdr:rowOff>
    </xdr:from>
    <xdr:to>
      <xdr:col>15</xdr:col>
      <xdr:colOff>101600</xdr:colOff>
      <xdr:row>78</xdr:row>
      <xdr:rowOff>43453</xdr:rowOff>
    </xdr:to>
    <xdr:sp macro="" textlink="">
      <xdr:nvSpPr>
        <xdr:cNvPr id="197" name="楕円 196"/>
        <xdr:cNvSpPr/>
      </xdr:nvSpPr>
      <xdr:spPr>
        <a:xfrm>
          <a:off x="2857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34580</xdr:rowOff>
    </xdr:from>
    <xdr:ext cx="378565" cy="259045"/>
    <xdr:sp macro="" textlink="">
      <xdr:nvSpPr>
        <xdr:cNvPr id="198" name="テキスト ボックス 197"/>
        <xdr:cNvSpPr txBox="1"/>
      </xdr:nvSpPr>
      <xdr:spPr>
        <a:xfrm>
          <a:off x="2719017" y="134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121019</xdr:rowOff>
    </xdr:from>
    <xdr:to>
      <xdr:col>10</xdr:col>
      <xdr:colOff>165100</xdr:colOff>
      <xdr:row>78</xdr:row>
      <xdr:rowOff>51169</xdr:rowOff>
    </xdr:to>
    <xdr:sp macro="" textlink="">
      <xdr:nvSpPr>
        <xdr:cNvPr id="199" name="楕円 198"/>
        <xdr:cNvSpPr/>
      </xdr:nvSpPr>
      <xdr:spPr>
        <a:xfrm>
          <a:off x="1968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42296</xdr:rowOff>
    </xdr:from>
    <xdr:ext cx="378565" cy="259045"/>
    <xdr:sp macro="" textlink="">
      <xdr:nvSpPr>
        <xdr:cNvPr id="200" name="テキスト ボックス 199"/>
        <xdr:cNvSpPr txBox="1"/>
      </xdr:nvSpPr>
      <xdr:spPr>
        <a:xfrm>
          <a:off x="1830017" y="134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115990</xdr:rowOff>
    </xdr:from>
    <xdr:to>
      <xdr:col>6</xdr:col>
      <xdr:colOff>38100</xdr:colOff>
      <xdr:row>78</xdr:row>
      <xdr:rowOff>46140</xdr:rowOff>
    </xdr:to>
    <xdr:sp macro="" textlink="">
      <xdr:nvSpPr>
        <xdr:cNvPr id="201" name="楕円 200"/>
        <xdr:cNvSpPr/>
      </xdr:nvSpPr>
      <xdr:spPr>
        <a:xfrm>
          <a:off x="1079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37267</xdr:rowOff>
    </xdr:from>
    <xdr:ext cx="378565" cy="259045"/>
    <xdr:sp macro="" textlink="">
      <xdr:nvSpPr>
        <xdr:cNvPr id="202" name="テキスト ボックス 201"/>
        <xdr:cNvSpPr txBox="1"/>
      </xdr:nvSpPr>
      <xdr:spPr>
        <a:xfrm>
          <a:off x="941017" y="134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157939</xdr:rowOff>
    </xdr:from>
    <xdr:to>
      <xdr:col>24</xdr:col>
      <xdr:colOff>63500</xdr:colOff>
      <xdr:row>91</xdr:row>
      <xdr:rowOff>142754</xdr:rowOff>
    </xdr:to>
    <xdr:cxnSp macro="">
      <xdr:nvCxnSpPr>
        <xdr:cNvPr id="234" name="直線コネクタ 233"/>
        <xdr:cNvCxnSpPr/>
      </xdr:nvCxnSpPr>
      <xdr:spPr>
        <a:xfrm flipV="1">
          <a:off x="3797300" y="15588439"/>
          <a:ext cx="8382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142754</xdr:rowOff>
    </xdr:from>
    <xdr:to>
      <xdr:col>19</xdr:col>
      <xdr:colOff>177800</xdr:colOff>
      <xdr:row>92</xdr:row>
      <xdr:rowOff>31147</xdr:rowOff>
    </xdr:to>
    <xdr:cxnSp macro="">
      <xdr:nvCxnSpPr>
        <xdr:cNvPr id="237" name="直線コネクタ 236"/>
        <xdr:cNvCxnSpPr/>
      </xdr:nvCxnSpPr>
      <xdr:spPr>
        <a:xfrm flipV="1">
          <a:off x="2908300" y="15744704"/>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31147</xdr:rowOff>
    </xdr:from>
    <xdr:to>
      <xdr:col>15</xdr:col>
      <xdr:colOff>50800</xdr:colOff>
      <xdr:row>92</xdr:row>
      <xdr:rowOff>89799</xdr:rowOff>
    </xdr:to>
    <xdr:cxnSp macro="">
      <xdr:nvCxnSpPr>
        <xdr:cNvPr id="240" name="直線コネクタ 239"/>
        <xdr:cNvCxnSpPr/>
      </xdr:nvCxnSpPr>
      <xdr:spPr>
        <a:xfrm flipV="1">
          <a:off x="2019300" y="15804547"/>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89799</xdr:rowOff>
    </xdr:from>
    <xdr:to>
      <xdr:col>10</xdr:col>
      <xdr:colOff>114300</xdr:colOff>
      <xdr:row>93</xdr:row>
      <xdr:rowOff>56507</xdr:rowOff>
    </xdr:to>
    <xdr:cxnSp macro="">
      <xdr:nvCxnSpPr>
        <xdr:cNvPr id="243" name="直線コネクタ 242"/>
        <xdr:cNvCxnSpPr/>
      </xdr:nvCxnSpPr>
      <xdr:spPr>
        <a:xfrm flipV="1">
          <a:off x="1130300" y="15863199"/>
          <a:ext cx="889000" cy="1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107139</xdr:rowOff>
    </xdr:from>
    <xdr:to>
      <xdr:col>24</xdr:col>
      <xdr:colOff>114300</xdr:colOff>
      <xdr:row>91</xdr:row>
      <xdr:rowOff>37289</xdr:rowOff>
    </xdr:to>
    <xdr:sp macro="" textlink="">
      <xdr:nvSpPr>
        <xdr:cNvPr id="253" name="楕円 252"/>
        <xdr:cNvSpPr/>
      </xdr:nvSpPr>
      <xdr:spPr>
        <a:xfrm>
          <a:off x="4584700" y="155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22066</xdr:rowOff>
    </xdr:from>
    <xdr:ext cx="599010" cy="259045"/>
    <xdr:sp macro="" textlink="">
      <xdr:nvSpPr>
        <xdr:cNvPr id="254" name="扶助費該当値テキスト"/>
        <xdr:cNvSpPr txBox="1"/>
      </xdr:nvSpPr>
      <xdr:spPr>
        <a:xfrm>
          <a:off x="4686300" y="1545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91954</xdr:rowOff>
    </xdr:from>
    <xdr:to>
      <xdr:col>20</xdr:col>
      <xdr:colOff>38100</xdr:colOff>
      <xdr:row>92</xdr:row>
      <xdr:rowOff>22104</xdr:rowOff>
    </xdr:to>
    <xdr:sp macro="" textlink="">
      <xdr:nvSpPr>
        <xdr:cNvPr id="255" name="楕円 254"/>
        <xdr:cNvSpPr/>
      </xdr:nvSpPr>
      <xdr:spPr>
        <a:xfrm>
          <a:off x="3746500" y="156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38631</xdr:rowOff>
    </xdr:from>
    <xdr:ext cx="599010" cy="259045"/>
    <xdr:sp macro="" textlink="">
      <xdr:nvSpPr>
        <xdr:cNvPr id="256" name="テキスト ボックス 255"/>
        <xdr:cNvSpPr txBox="1"/>
      </xdr:nvSpPr>
      <xdr:spPr>
        <a:xfrm>
          <a:off x="3497795" y="154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151797</xdr:rowOff>
    </xdr:from>
    <xdr:to>
      <xdr:col>15</xdr:col>
      <xdr:colOff>101600</xdr:colOff>
      <xdr:row>92</xdr:row>
      <xdr:rowOff>81947</xdr:rowOff>
    </xdr:to>
    <xdr:sp macro="" textlink="">
      <xdr:nvSpPr>
        <xdr:cNvPr id="257" name="楕円 256"/>
        <xdr:cNvSpPr/>
      </xdr:nvSpPr>
      <xdr:spPr>
        <a:xfrm>
          <a:off x="2857500" y="157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98474</xdr:rowOff>
    </xdr:from>
    <xdr:ext cx="599010" cy="259045"/>
    <xdr:sp macro="" textlink="">
      <xdr:nvSpPr>
        <xdr:cNvPr id="258" name="テキスト ボックス 257"/>
        <xdr:cNvSpPr txBox="1"/>
      </xdr:nvSpPr>
      <xdr:spPr>
        <a:xfrm>
          <a:off x="2608795" y="1552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38999</xdr:rowOff>
    </xdr:from>
    <xdr:to>
      <xdr:col>10</xdr:col>
      <xdr:colOff>165100</xdr:colOff>
      <xdr:row>92</xdr:row>
      <xdr:rowOff>140599</xdr:rowOff>
    </xdr:to>
    <xdr:sp macro="" textlink="">
      <xdr:nvSpPr>
        <xdr:cNvPr id="259" name="楕円 258"/>
        <xdr:cNvSpPr/>
      </xdr:nvSpPr>
      <xdr:spPr>
        <a:xfrm>
          <a:off x="1968500" y="158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157126</xdr:rowOff>
    </xdr:from>
    <xdr:ext cx="599010" cy="259045"/>
    <xdr:sp macro="" textlink="">
      <xdr:nvSpPr>
        <xdr:cNvPr id="260" name="テキスト ボックス 259"/>
        <xdr:cNvSpPr txBox="1"/>
      </xdr:nvSpPr>
      <xdr:spPr>
        <a:xfrm>
          <a:off x="1719795" y="1558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5707</xdr:rowOff>
    </xdr:from>
    <xdr:to>
      <xdr:col>6</xdr:col>
      <xdr:colOff>38100</xdr:colOff>
      <xdr:row>93</xdr:row>
      <xdr:rowOff>107307</xdr:rowOff>
    </xdr:to>
    <xdr:sp macro="" textlink="">
      <xdr:nvSpPr>
        <xdr:cNvPr id="261" name="楕円 260"/>
        <xdr:cNvSpPr/>
      </xdr:nvSpPr>
      <xdr:spPr>
        <a:xfrm>
          <a:off x="1079500" y="159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123834</xdr:rowOff>
    </xdr:from>
    <xdr:ext cx="599010" cy="259045"/>
    <xdr:sp macro="" textlink="">
      <xdr:nvSpPr>
        <xdr:cNvPr id="262" name="テキスト ボックス 261"/>
        <xdr:cNvSpPr txBox="1"/>
      </xdr:nvSpPr>
      <xdr:spPr>
        <a:xfrm>
          <a:off x="830795" y="1572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155181</xdr:rowOff>
    </xdr:from>
    <xdr:to>
      <xdr:col>55</xdr:col>
      <xdr:colOff>0</xdr:colOff>
      <xdr:row>37</xdr:row>
      <xdr:rowOff>155025</xdr:rowOff>
    </xdr:to>
    <xdr:cxnSp macro="">
      <xdr:nvCxnSpPr>
        <xdr:cNvPr id="289" name="直線コネクタ 288"/>
        <xdr:cNvCxnSpPr/>
      </xdr:nvCxnSpPr>
      <xdr:spPr>
        <a:xfrm flipV="1">
          <a:off x="9639300" y="5984481"/>
          <a:ext cx="8382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146297</xdr:rowOff>
    </xdr:from>
    <xdr:to>
      <xdr:col>50</xdr:col>
      <xdr:colOff>114300</xdr:colOff>
      <xdr:row>37</xdr:row>
      <xdr:rowOff>155025</xdr:rowOff>
    </xdr:to>
    <xdr:cxnSp macro="">
      <xdr:nvCxnSpPr>
        <xdr:cNvPr id="292" name="直線コネクタ 291"/>
        <xdr:cNvCxnSpPr/>
      </xdr:nvCxnSpPr>
      <xdr:spPr>
        <a:xfrm>
          <a:off x="8750300" y="6489947"/>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146297</xdr:rowOff>
    </xdr:from>
    <xdr:to>
      <xdr:col>45</xdr:col>
      <xdr:colOff>177800</xdr:colOff>
      <xdr:row>37</xdr:row>
      <xdr:rowOff>149137</xdr:rowOff>
    </xdr:to>
    <xdr:cxnSp macro="">
      <xdr:nvCxnSpPr>
        <xdr:cNvPr id="295" name="直線コネクタ 294"/>
        <xdr:cNvCxnSpPr/>
      </xdr:nvCxnSpPr>
      <xdr:spPr>
        <a:xfrm flipV="1">
          <a:off x="7861300" y="6489947"/>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149137</xdr:rowOff>
    </xdr:from>
    <xdr:to>
      <xdr:col>41</xdr:col>
      <xdr:colOff>50800</xdr:colOff>
      <xdr:row>37</xdr:row>
      <xdr:rowOff>150764</xdr:rowOff>
    </xdr:to>
    <xdr:cxnSp macro="">
      <xdr:nvCxnSpPr>
        <xdr:cNvPr id="298" name="直線コネクタ 297"/>
        <xdr:cNvCxnSpPr/>
      </xdr:nvCxnSpPr>
      <xdr:spPr>
        <a:xfrm flipV="1">
          <a:off x="6972300" y="649278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104381</xdr:rowOff>
    </xdr:from>
    <xdr:to>
      <xdr:col>55</xdr:col>
      <xdr:colOff>50800</xdr:colOff>
      <xdr:row>35</xdr:row>
      <xdr:rowOff>34531</xdr:rowOff>
    </xdr:to>
    <xdr:sp macro="" textlink="">
      <xdr:nvSpPr>
        <xdr:cNvPr id="308" name="楕円 307"/>
        <xdr:cNvSpPr/>
      </xdr:nvSpPr>
      <xdr:spPr>
        <a:xfrm>
          <a:off x="10426700" y="5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104225</xdr:rowOff>
    </xdr:from>
    <xdr:to>
      <xdr:col>50</xdr:col>
      <xdr:colOff>165100</xdr:colOff>
      <xdr:row>38</xdr:row>
      <xdr:rowOff>34375</xdr:rowOff>
    </xdr:to>
    <xdr:sp macro="" textlink="">
      <xdr:nvSpPr>
        <xdr:cNvPr id="310" name="楕円 309"/>
        <xdr:cNvSpPr/>
      </xdr:nvSpPr>
      <xdr:spPr>
        <a:xfrm>
          <a:off x="9588500" y="6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25502</xdr:rowOff>
    </xdr:from>
    <xdr:ext cx="534377" cy="259045"/>
    <xdr:sp macro="" textlink="">
      <xdr:nvSpPr>
        <xdr:cNvPr id="311" name="テキスト ボックス 310"/>
        <xdr:cNvSpPr txBox="1"/>
      </xdr:nvSpPr>
      <xdr:spPr>
        <a:xfrm>
          <a:off x="9372111" y="65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95497</xdr:rowOff>
    </xdr:from>
    <xdr:to>
      <xdr:col>46</xdr:col>
      <xdr:colOff>38100</xdr:colOff>
      <xdr:row>38</xdr:row>
      <xdr:rowOff>25647</xdr:rowOff>
    </xdr:to>
    <xdr:sp macro="" textlink="">
      <xdr:nvSpPr>
        <xdr:cNvPr id="312" name="楕円 311"/>
        <xdr:cNvSpPr/>
      </xdr:nvSpPr>
      <xdr:spPr>
        <a:xfrm>
          <a:off x="8699500" y="64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16774</xdr:rowOff>
    </xdr:from>
    <xdr:ext cx="534377" cy="259045"/>
    <xdr:sp macro="" textlink="">
      <xdr:nvSpPr>
        <xdr:cNvPr id="313" name="テキスト ボックス 312"/>
        <xdr:cNvSpPr txBox="1"/>
      </xdr:nvSpPr>
      <xdr:spPr>
        <a:xfrm>
          <a:off x="8483111" y="65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98337</xdr:rowOff>
    </xdr:from>
    <xdr:to>
      <xdr:col>41</xdr:col>
      <xdr:colOff>101600</xdr:colOff>
      <xdr:row>38</xdr:row>
      <xdr:rowOff>28487</xdr:rowOff>
    </xdr:to>
    <xdr:sp macro="" textlink="">
      <xdr:nvSpPr>
        <xdr:cNvPr id="314" name="楕円 313"/>
        <xdr:cNvSpPr/>
      </xdr:nvSpPr>
      <xdr:spPr>
        <a:xfrm>
          <a:off x="7810500" y="64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19614</xdr:rowOff>
    </xdr:from>
    <xdr:ext cx="534377" cy="259045"/>
    <xdr:sp macro="" textlink="">
      <xdr:nvSpPr>
        <xdr:cNvPr id="315" name="テキスト ボックス 314"/>
        <xdr:cNvSpPr txBox="1"/>
      </xdr:nvSpPr>
      <xdr:spPr>
        <a:xfrm>
          <a:off x="7594111" y="65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99964</xdr:rowOff>
    </xdr:from>
    <xdr:to>
      <xdr:col>36</xdr:col>
      <xdr:colOff>165100</xdr:colOff>
      <xdr:row>38</xdr:row>
      <xdr:rowOff>30114</xdr:rowOff>
    </xdr:to>
    <xdr:sp macro="" textlink="">
      <xdr:nvSpPr>
        <xdr:cNvPr id="316" name="楕円 315"/>
        <xdr:cNvSpPr/>
      </xdr:nvSpPr>
      <xdr:spPr>
        <a:xfrm>
          <a:off x="69215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21241</xdr:rowOff>
    </xdr:from>
    <xdr:ext cx="534377" cy="259045"/>
    <xdr:sp macro="" textlink="">
      <xdr:nvSpPr>
        <xdr:cNvPr id="317" name="テキスト ボックス 316"/>
        <xdr:cNvSpPr txBox="1"/>
      </xdr:nvSpPr>
      <xdr:spPr>
        <a:xfrm>
          <a:off x="6705111" y="65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129852</xdr:rowOff>
    </xdr:from>
    <xdr:to>
      <xdr:col>55</xdr:col>
      <xdr:colOff>0</xdr:colOff>
      <xdr:row>57</xdr:row>
      <xdr:rowOff>157714</xdr:rowOff>
    </xdr:to>
    <xdr:cxnSp macro="">
      <xdr:nvCxnSpPr>
        <xdr:cNvPr id="344" name="直線コネクタ 343"/>
        <xdr:cNvCxnSpPr/>
      </xdr:nvCxnSpPr>
      <xdr:spPr>
        <a:xfrm>
          <a:off x="9639300" y="9731052"/>
          <a:ext cx="8382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129852</xdr:rowOff>
    </xdr:from>
    <xdr:to>
      <xdr:col>50</xdr:col>
      <xdr:colOff>114300</xdr:colOff>
      <xdr:row>57</xdr:row>
      <xdr:rowOff>20489</xdr:rowOff>
    </xdr:to>
    <xdr:cxnSp macro="">
      <xdr:nvCxnSpPr>
        <xdr:cNvPr id="347" name="直線コネクタ 346"/>
        <xdr:cNvCxnSpPr/>
      </xdr:nvCxnSpPr>
      <xdr:spPr>
        <a:xfrm flipV="1">
          <a:off x="8750300" y="9731052"/>
          <a:ext cx="889000" cy="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75637</xdr:rowOff>
    </xdr:from>
    <xdr:to>
      <xdr:col>45</xdr:col>
      <xdr:colOff>177800</xdr:colOff>
      <xdr:row>57</xdr:row>
      <xdr:rowOff>20489</xdr:rowOff>
    </xdr:to>
    <xdr:cxnSp macro="">
      <xdr:nvCxnSpPr>
        <xdr:cNvPr id="350" name="直線コネクタ 349"/>
        <xdr:cNvCxnSpPr/>
      </xdr:nvCxnSpPr>
      <xdr:spPr>
        <a:xfrm>
          <a:off x="7861300" y="9505387"/>
          <a:ext cx="889000" cy="2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75637</xdr:rowOff>
    </xdr:from>
    <xdr:to>
      <xdr:col>41</xdr:col>
      <xdr:colOff>50800</xdr:colOff>
      <xdr:row>55</xdr:row>
      <xdr:rowOff>132330</xdr:rowOff>
    </xdr:to>
    <xdr:cxnSp macro="">
      <xdr:nvCxnSpPr>
        <xdr:cNvPr id="353" name="直線コネクタ 352"/>
        <xdr:cNvCxnSpPr/>
      </xdr:nvCxnSpPr>
      <xdr:spPr>
        <a:xfrm flipV="1">
          <a:off x="6972300" y="950538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106914</xdr:rowOff>
    </xdr:from>
    <xdr:to>
      <xdr:col>55</xdr:col>
      <xdr:colOff>50800</xdr:colOff>
      <xdr:row>58</xdr:row>
      <xdr:rowOff>37064</xdr:rowOff>
    </xdr:to>
    <xdr:sp macro="" textlink="">
      <xdr:nvSpPr>
        <xdr:cNvPr id="363" name="楕円 362"/>
        <xdr:cNvSpPr/>
      </xdr:nvSpPr>
      <xdr:spPr>
        <a:xfrm>
          <a:off x="104267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21841</xdr:rowOff>
    </xdr:from>
    <xdr:ext cx="534377" cy="259045"/>
    <xdr:sp macro="" textlink="">
      <xdr:nvSpPr>
        <xdr:cNvPr id="364" name="普通建設事業費該当値テキスト"/>
        <xdr:cNvSpPr txBox="1"/>
      </xdr:nvSpPr>
      <xdr:spPr>
        <a:xfrm>
          <a:off x="10528300" y="97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79052</xdr:rowOff>
    </xdr:from>
    <xdr:to>
      <xdr:col>50</xdr:col>
      <xdr:colOff>165100</xdr:colOff>
      <xdr:row>57</xdr:row>
      <xdr:rowOff>9202</xdr:rowOff>
    </xdr:to>
    <xdr:sp macro="" textlink="">
      <xdr:nvSpPr>
        <xdr:cNvPr id="365" name="楕円 364"/>
        <xdr:cNvSpPr/>
      </xdr:nvSpPr>
      <xdr:spPr>
        <a:xfrm>
          <a:off x="9588500" y="96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329</xdr:rowOff>
    </xdr:from>
    <xdr:ext cx="534377" cy="259045"/>
    <xdr:sp macro="" textlink="">
      <xdr:nvSpPr>
        <xdr:cNvPr id="366" name="テキスト ボックス 365"/>
        <xdr:cNvSpPr txBox="1"/>
      </xdr:nvSpPr>
      <xdr:spPr>
        <a:xfrm>
          <a:off x="9372111" y="97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141139</xdr:rowOff>
    </xdr:from>
    <xdr:to>
      <xdr:col>46</xdr:col>
      <xdr:colOff>38100</xdr:colOff>
      <xdr:row>57</xdr:row>
      <xdr:rowOff>71289</xdr:rowOff>
    </xdr:to>
    <xdr:sp macro="" textlink="">
      <xdr:nvSpPr>
        <xdr:cNvPr id="367" name="楕円 366"/>
        <xdr:cNvSpPr/>
      </xdr:nvSpPr>
      <xdr:spPr>
        <a:xfrm>
          <a:off x="8699500" y="97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62416</xdr:rowOff>
    </xdr:from>
    <xdr:ext cx="534377" cy="259045"/>
    <xdr:sp macro="" textlink="">
      <xdr:nvSpPr>
        <xdr:cNvPr id="368" name="テキスト ボックス 367"/>
        <xdr:cNvSpPr txBox="1"/>
      </xdr:nvSpPr>
      <xdr:spPr>
        <a:xfrm>
          <a:off x="8483111" y="98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24837</xdr:rowOff>
    </xdr:from>
    <xdr:to>
      <xdr:col>41</xdr:col>
      <xdr:colOff>101600</xdr:colOff>
      <xdr:row>55</xdr:row>
      <xdr:rowOff>126437</xdr:rowOff>
    </xdr:to>
    <xdr:sp macro="" textlink="">
      <xdr:nvSpPr>
        <xdr:cNvPr id="369" name="楕円 368"/>
        <xdr:cNvSpPr/>
      </xdr:nvSpPr>
      <xdr:spPr>
        <a:xfrm>
          <a:off x="7810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142964</xdr:rowOff>
    </xdr:from>
    <xdr:ext cx="534377" cy="259045"/>
    <xdr:sp macro="" textlink="">
      <xdr:nvSpPr>
        <xdr:cNvPr id="370" name="テキスト ボックス 369"/>
        <xdr:cNvSpPr txBox="1"/>
      </xdr:nvSpPr>
      <xdr:spPr>
        <a:xfrm>
          <a:off x="7594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81530</xdr:rowOff>
    </xdr:from>
    <xdr:to>
      <xdr:col>36</xdr:col>
      <xdr:colOff>165100</xdr:colOff>
      <xdr:row>56</xdr:row>
      <xdr:rowOff>11680</xdr:rowOff>
    </xdr:to>
    <xdr:sp macro="" textlink="">
      <xdr:nvSpPr>
        <xdr:cNvPr id="371" name="楕円 370"/>
        <xdr:cNvSpPr/>
      </xdr:nvSpPr>
      <xdr:spPr>
        <a:xfrm>
          <a:off x="6921500" y="95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28207</xdr:rowOff>
    </xdr:from>
    <xdr:ext cx="534377" cy="259045"/>
    <xdr:sp macro="" textlink="">
      <xdr:nvSpPr>
        <xdr:cNvPr id="372" name="テキスト ボックス 371"/>
        <xdr:cNvSpPr txBox="1"/>
      </xdr:nvSpPr>
      <xdr:spPr>
        <a:xfrm>
          <a:off x="6705111" y="92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91923</xdr:rowOff>
    </xdr:from>
    <xdr:to>
      <xdr:col>55</xdr:col>
      <xdr:colOff>0</xdr:colOff>
      <xdr:row>79</xdr:row>
      <xdr:rowOff>98747</xdr:rowOff>
    </xdr:to>
    <xdr:cxnSp macro="">
      <xdr:nvCxnSpPr>
        <xdr:cNvPr id="403" name="直線コネクタ 402"/>
        <xdr:cNvCxnSpPr/>
      </xdr:nvCxnSpPr>
      <xdr:spPr>
        <a:xfrm>
          <a:off x="9639300" y="13465023"/>
          <a:ext cx="8382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91923</xdr:rowOff>
    </xdr:from>
    <xdr:to>
      <xdr:col>50</xdr:col>
      <xdr:colOff>114300</xdr:colOff>
      <xdr:row>78</xdr:row>
      <xdr:rowOff>159294</xdr:rowOff>
    </xdr:to>
    <xdr:cxnSp macro="">
      <xdr:nvCxnSpPr>
        <xdr:cNvPr id="406" name="直線コネクタ 405"/>
        <xdr:cNvCxnSpPr/>
      </xdr:nvCxnSpPr>
      <xdr:spPr>
        <a:xfrm flipV="1">
          <a:off x="8750300" y="13465023"/>
          <a:ext cx="8890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159294</xdr:rowOff>
    </xdr:from>
    <xdr:to>
      <xdr:col>45</xdr:col>
      <xdr:colOff>177800</xdr:colOff>
      <xdr:row>78</xdr:row>
      <xdr:rowOff>161237</xdr:rowOff>
    </xdr:to>
    <xdr:cxnSp macro="">
      <xdr:nvCxnSpPr>
        <xdr:cNvPr id="409" name="直線コネクタ 408"/>
        <xdr:cNvCxnSpPr/>
      </xdr:nvCxnSpPr>
      <xdr:spPr>
        <a:xfrm flipV="1">
          <a:off x="7861300" y="135323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161237</xdr:rowOff>
    </xdr:from>
    <xdr:to>
      <xdr:col>41</xdr:col>
      <xdr:colOff>50800</xdr:colOff>
      <xdr:row>79</xdr:row>
      <xdr:rowOff>54057</xdr:rowOff>
    </xdr:to>
    <xdr:cxnSp macro="">
      <xdr:nvCxnSpPr>
        <xdr:cNvPr id="412" name="直線コネクタ 411"/>
        <xdr:cNvCxnSpPr/>
      </xdr:nvCxnSpPr>
      <xdr:spPr>
        <a:xfrm flipV="1">
          <a:off x="6972300" y="13534337"/>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47947</xdr:rowOff>
    </xdr:from>
    <xdr:to>
      <xdr:col>55</xdr:col>
      <xdr:colOff>50800</xdr:colOff>
      <xdr:row>79</xdr:row>
      <xdr:rowOff>149547</xdr:rowOff>
    </xdr:to>
    <xdr:sp macro="" textlink="">
      <xdr:nvSpPr>
        <xdr:cNvPr id="422" name="楕円 421"/>
        <xdr:cNvSpPr/>
      </xdr:nvSpPr>
      <xdr:spPr>
        <a:xfrm>
          <a:off x="104267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134324</xdr:rowOff>
    </xdr:from>
    <xdr:ext cx="249299" cy="259045"/>
    <xdr:sp macro="" textlink="">
      <xdr:nvSpPr>
        <xdr:cNvPr id="423" name="普通建設事業費 （ うち新規整備　）該当値テキスト"/>
        <xdr:cNvSpPr txBox="1"/>
      </xdr:nvSpPr>
      <xdr:spPr>
        <a:xfrm>
          <a:off x="10528300" y="135074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41123</xdr:rowOff>
    </xdr:from>
    <xdr:to>
      <xdr:col>50</xdr:col>
      <xdr:colOff>165100</xdr:colOff>
      <xdr:row>78</xdr:row>
      <xdr:rowOff>142723</xdr:rowOff>
    </xdr:to>
    <xdr:sp macro="" textlink="">
      <xdr:nvSpPr>
        <xdr:cNvPr id="424" name="楕円 423"/>
        <xdr:cNvSpPr/>
      </xdr:nvSpPr>
      <xdr:spPr>
        <a:xfrm>
          <a:off x="9588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133850</xdr:rowOff>
    </xdr:from>
    <xdr:ext cx="534377" cy="259045"/>
    <xdr:sp macro="" textlink="">
      <xdr:nvSpPr>
        <xdr:cNvPr id="425" name="テキスト ボックス 424"/>
        <xdr:cNvSpPr txBox="1"/>
      </xdr:nvSpPr>
      <xdr:spPr>
        <a:xfrm>
          <a:off x="9372111" y="135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108494</xdr:rowOff>
    </xdr:from>
    <xdr:to>
      <xdr:col>46</xdr:col>
      <xdr:colOff>38100</xdr:colOff>
      <xdr:row>79</xdr:row>
      <xdr:rowOff>38644</xdr:rowOff>
    </xdr:to>
    <xdr:sp macro="" textlink="">
      <xdr:nvSpPr>
        <xdr:cNvPr id="426" name="楕円 425"/>
        <xdr:cNvSpPr/>
      </xdr:nvSpPr>
      <xdr:spPr>
        <a:xfrm>
          <a:off x="8699500" y="134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29771</xdr:rowOff>
    </xdr:from>
    <xdr:ext cx="469744" cy="259045"/>
    <xdr:sp macro="" textlink="">
      <xdr:nvSpPr>
        <xdr:cNvPr id="427" name="テキスト ボックス 426"/>
        <xdr:cNvSpPr txBox="1"/>
      </xdr:nvSpPr>
      <xdr:spPr>
        <a:xfrm>
          <a:off x="8515428" y="1357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110437</xdr:rowOff>
    </xdr:from>
    <xdr:to>
      <xdr:col>41</xdr:col>
      <xdr:colOff>101600</xdr:colOff>
      <xdr:row>79</xdr:row>
      <xdr:rowOff>40587</xdr:rowOff>
    </xdr:to>
    <xdr:sp macro="" textlink="">
      <xdr:nvSpPr>
        <xdr:cNvPr id="428" name="楕円 427"/>
        <xdr:cNvSpPr/>
      </xdr:nvSpPr>
      <xdr:spPr>
        <a:xfrm>
          <a:off x="7810500" y="13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31714</xdr:rowOff>
    </xdr:from>
    <xdr:ext cx="469744" cy="259045"/>
    <xdr:sp macro="" textlink="">
      <xdr:nvSpPr>
        <xdr:cNvPr id="429" name="テキスト ボックス 428"/>
        <xdr:cNvSpPr txBox="1"/>
      </xdr:nvSpPr>
      <xdr:spPr>
        <a:xfrm>
          <a:off x="7626428" y="135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3257</xdr:rowOff>
    </xdr:from>
    <xdr:to>
      <xdr:col>36</xdr:col>
      <xdr:colOff>165100</xdr:colOff>
      <xdr:row>79</xdr:row>
      <xdr:rowOff>104857</xdr:rowOff>
    </xdr:to>
    <xdr:sp macro="" textlink="">
      <xdr:nvSpPr>
        <xdr:cNvPr id="430" name="楕円 429"/>
        <xdr:cNvSpPr/>
      </xdr:nvSpPr>
      <xdr:spPr>
        <a:xfrm>
          <a:off x="6921500" y="135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95984</xdr:rowOff>
    </xdr:from>
    <xdr:ext cx="469744" cy="259045"/>
    <xdr:sp macro="" textlink="">
      <xdr:nvSpPr>
        <xdr:cNvPr id="431" name="テキスト ボックス 430"/>
        <xdr:cNvSpPr txBox="1"/>
      </xdr:nvSpPr>
      <xdr:spPr>
        <a:xfrm>
          <a:off x="6737428" y="136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145047</xdr:rowOff>
    </xdr:from>
    <xdr:to>
      <xdr:col>55</xdr:col>
      <xdr:colOff>0</xdr:colOff>
      <xdr:row>98</xdr:row>
      <xdr:rowOff>73724</xdr:rowOff>
    </xdr:to>
    <xdr:cxnSp macro="">
      <xdr:nvCxnSpPr>
        <xdr:cNvPr id="460" name="直線コネクタ 459"/>
        <xdr:cNvCxnSpPr/>
      </xdr:nvCxnSpPr>
      <xdr:spPr>
        <a:xfrm>
          <a:off x="9639300" y="16775697"/>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114261</xdr:rowOff>
    </xdr:from>
    <xdr:to>
      <xdr:col>50</xdr:col>
      <xdr:colOff>114300</xdr:colOff>
      <xdr:row>97</xdr:row>
      <xdr:rowOff>145047</xdr:rowOff>
    </xdr:to>
    <xdr:cxnSp macro="">
      <xdr:nvCxnSpPr>
        <xdr:cNvPr id="463" name="直線コネクタ 462"/>
        <xdr:cNvCxnSpPr/>
      </xdr:nvCxnSpPr>
      <xdr:spPr>
        <a:xfrm>
          <a:off x="8750300" y="16744911"/>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158902</xdr:rowOff>
    </xdr:from>
    <xdr:to>
      <xdr:col>45</xdr:col>
      <xdr:colOff>177800</xdr:colOff>
      <xdr:row>97</xdr:row>
      <xdr:rowOff>114261</xdr:rowOff>
    </xdr:to>
    <xdr:cxnSp macro="">
      <xdr:nvCxnSpPr>
        <xdr:cNvPr id="466" name="直線コネクタ 465"/>
        <xdr:cNvCxnSpPr/>
      </xdr:nvCxnSpPr>
      <xdr:spPr>
        <a:xfrm>
          <a:off x="7861300" y="16618102"/>
          <a:ext cx="889000" cy="1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150851</xdr:rowOff>
    </xdr:from>
    <xdr:to>
      <xdr:col>41</xdr:col>
      <xdr:colOff>50800</xdr:colOff>
      <xdr:row>96</xdr:row>
      <xdr:rowOff>158902</xdr:rowOff>
    </xdr:to>
    <xdr:cxnSp macro="">
      <xdr:nvCxnSpPr>
        <xdr:cNvPr id="469" name="直線コネクタ 468"/>
        <xdr:cNvCxnSpPr/>
      </xdr:nvCxnSpPr>
      <xdr:spPr>
        <a:xfrm>
          <a:off x="6972300" y="16438601"/>
          <a:ext cx="889000" cy="1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22924</xdr:rowOff>
    </xdr:from>
    <xdr:to>
      <xdr:col>55</xdr:col>
      <xdr:colOff>50800</xdr:colOff>
      <xdr:row>98</xdr:row>
      <xdr:rowOff>124524</xdr:rowOff>
    </xdr:to>
    <xdr:sp macro="" textlink="">
      <xdr:nvSpPr>
        <xdr:cNvPr id="479" name="楕円 478"/>
        <xdr:cNvSpPr/>
      </xdr:nvSpPr>
      <xdr:spPr>
        <a:xfrm>
          <a:off x="10426700" y="168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109301</xdr:rowOff>
    </xdr:from>
    <xdr:ext cx="534377" cy="259045"/>
    <xdr:sp macro="" textlink="">
      <xdr:nvSpPr>
        <xdr:cNvPr id="480" name="普通建設事業費 （ うち更新整備　）該当値テキスト"/>
        <xdr:cNvSpPr txBox="1"/>
      </xdr:nvSpPr>
      <xdr:spPr>
        <a:xfrm>
          <a:off x="10528300" y="16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94247</xdr:rowOff>
    </xdr:from>
    <xdr:to>
      <xdr:col>50</xdr:col>
      <xdr:colOff>165100</xdr:colOff>
      <xdr:row>98</xdr:row>
      <xdr:rowOff>24397</xdr:rowOff>
    </xdr:to>
    <xdr:sp macro="" textlink="">
      <xdr:nvSpPr>
        <xdr:cNvPr id="481" name="楕円 480"/>
        <xdr:cNvSpPr/>
      </xdr:nvSpPr>
      <xdr:spPr>
        <a:xfrm>
          <a:off x="9588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15524</xdr:rowOff>
    </xdr:from>
    <xdr:ext cx="534377" cy="259045"/>
    <xdr:sp macro="" textlink="">
      <xdr:nvSpPr>
        <xdr:cNvPr id="482" name="テキスト ボックス 481"/>
        <xdr:cNvSpPr txBox="1"/>
      </xdr:nvSpPr>
      <xdr:spPr>
        <a:xfrm>
          <a:off x="9372111"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63461</xdr:rowOff>
    </xdr:from>
    <xdr:to>
      <xdr:col>46</xdr:col>
      <xdr:colOff>38100</xdr:colOff>
      <xdr:row>97</xdr:row>
      <xdr:rowOff>165061</xdr:rowOff>
    </xdr:to>
    <xdr:sp macro="" textlink="">
      <xdr:nvSpPr>
        <xdr:cNvPr id="483" name="楕円 482"/>
        <xdr:cNvSpPr/>
      </xdr:nvSpPr>
      <xdr:spPr>
        <a:xfrm>
          <a:off x="86995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156188</xdr:rowOff>
    </xdr:from>
    <xdr:ext cx="534377" cy="259045"/>
    <xdr:sp macro="" textlink="">
      <xdr:nvSpPr>
        <xdr:cNvPr id="484" name="テキスト ボックス 483"/>
        <xdr:cNvSpPr txBox="1"/>
      </xdr:nvSpPr>
      <xdr:spPr>
        <a:xfrm>
          <a:off x="8483111" y="167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108102</xdr:rowOff>
    </xdr:from>
    <xdr:to>
      <xdr:col>41</xdr:col>
      <xdr:colOff>101600</xdr:colOff>
      <xdr:row>97</xdr:row>
      <xdr:rowOff>38252</xdr:rowOff>
    </xdr:to>
    <xdr:sp macro="" textlink="">
      <xdr:nvSpPr>
        <xdr:cNvPr id="485" name="楕円 484"/>
        <xdr:cNvSpPr/>
      </xdr:nvSpPr>
      <xdr:spPr>
        <a:xfrm>
          <a:off x="7810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54779</xdr:rowOff>
    </xdr:from>
    <xdr:ext cx="534377" cy="259045"/>
    <xdr:sp macro="" textlink="">
      <xdr:nvSpPr>
        <xdr:cNvPr id="486" name="テキスト ボックス 485"/>
        <xdr:cNvSpPr txBox="1"/>
      </xdr:nvSpPr>
      <xdr:spPr>
        <a:xfrm>
          <a:off x="7594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100051</xdr:rowOff>
    </xdr:from>
    <xdr:to>
      <xdr:col>36</xdr:col>
      <xdr:colOff>165100</xdr:colOff>
      <xdr:row>96</xdr:row>
      <xdr:rowOff>30201</xdr:rowOff>
    </xdr:to>
    <xdr:sp macro="" textlink="">
      <xdr:nvSpPr>
        <xdr:cNvPr id="487" name="楕円 486"/>
        <xdr:cNvSpPr/>
      </xdr:nvSpPr>
      <xdr:spPr>
        <a:xfrm>
          <a:off x="69215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46728</xdr:rowOff>
    </xdr:from>
    <xdr:ext cx="534377" cy="259045"/>
    <xdr:sp macro="" textlink="">
      <xdr:nvSpPr>
        <xdr:cNvPr id="488" name="テキスト ボックス 487"/>
        <xdr:cNvSpPr txBox="1"/>
      </xdr:nvSpPr>
      <xdr:spPr>
        <a:xfrm>
          <a:off x="6705111" y="161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43604</xdr:rowOff>
    </xdr:from>
    <xdr:to>
      <xdr:col>85</xdr:col>
      <xdr:colOff>127000</xdr:colOff>
      <xdr:row>39</xdr:row>
      <xdr:rowOff>44450</xdr:rowOff>
    </xdr:to>
    <xdr:cxnSp macro="">
      <xdr:nvCxnSpPr>
        <xdr:cNvPr id="517" name="直線コネクタ 516"/>
        <xdr:cNvCxnSpPr/>
      </xdr:nvCxnSpPr>
      <xdr:spPr>
        <a:xfrm>
          <a:off x="15481300" y="67301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41909</xdr:rowOff>
    </xdr:from>
    <xdr:to>
      <xdr:col>81</xdr:col>
      <xdr:colOff>50800</xdr:colOff>
      <xdr:row>39</xdr:row>
      <xdr:rowOff>43604</xdr:rowOff>
    </xdr:to>
    <xdr:cxnSp macro="">
      <xdr:nvCxnSpPr>
        <xdr:cNvPr id="520" name="直線コネクタ 519"/>
        <xdr:cNvCxnSpPr/>
      </xdr:nvCxnSpPr>
      <xdr:spPr>
        <a:xfrm>
          <a:off x="14592300" y="672845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41909</xdr:rowOff>
    </xdr:from>
    <xdr:to>
      <xdr:col>76</xdr:col>
      <xdr:colOff>114300</xdr:colOff>
      <xdr:row>39</xdr:row>
      <xdr:rowOff>43455</xdr:rowOff>
    </xdr:to>
    <xdr:cxnSp macro="">
      <xdr:nvCxnSpPr>
        <xdr:cNvPr id="523" name="直線コネクタ 522"/>
        <xdr:cNvCxnSpPr/>
      </xdr:nvCxnSpPr>
      <xdr:spPr>
        <a:xfrm flipV="1">
          <a:off x="13703300" y="6728459"/>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43455</xdr:rowOff>
    </xdr:from>
    <xdr:to>
      <xdr:col>71</xdr:col>
      <xdr:colOff>177800</xdr:colOff>
      <xdr:row>39</xdr:row>
      <xdr:rowOff>44450</xdr:rowOff>
    </xdr:to>
    <xdr:cxnSp macro="">
      <xdr:nvCxnSpPr>
        <xdr:cNvPr id="526" name="直線コネクタ 525"/>
        <xdr:cNvCxnSpPr/>
      </xdr:nvCxnSpPr>
      <xdr:spPr>
        <a:xfrm flipV="1">
          <a:off x="12814300" y="673000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164254</xdr:rowOff>
    </xdr:from>
    <xdr:to>
      <xdr:col>81</xdr:col>
      <xdr:colOff>101600</xdr:colOff>
      <xdr:row>39</xdr:row>
      <xdr:rowOff>94404</xdr:rowOff>
    </xdr:to>
    <xdr:sp macro="" textlink="">
      <xdr:nvSpPr>
        <xdr:cNvPr id="538" name="楕円 537"/>
        <xdr:cNvSpPr/>
      </xdr:nvSpPr>
      <xdr:spPr>
        <a:xfrm>
          <a:off x="15430500" y="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85531</xdr:rowOff>
    </xdr:from>
    <xdr:ext cx="378565" cy="259045"/>
    <xdr:sp macro="" textlink="">
      <xdr:nvSpPr>
        <xdr:cNvPr id="539" name="テキスト ボックス 538"/>
        <xdr:cNvSpPr txBox="1"/>
      </xdr:nvSpPr>
      <xdr:spPr>
        <a:xfrm>
          <a:off x="15292017" y="677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162559</xdr:rowOff>
    </xdr:from>
    <xdr:to>
      <xdr:col>76</xdr:col>
      <xdr:colOff>165100</xdr:colOff>
      <xdr:row>39</xdr:row>
      <xdr:rowOff>92709</xdr:rowOff>
    </xdr:to>
    <xdr:sp macro="" textlink="">
      <xdr:nvSpPr>
        <xdr:cNvPr id="540" name="楕円 539"/>
        <xdr:cNvSpPr/>
      </xdr:nvSpPr>
      <xdr:spPr>
        <a:xfrm>
          <a:off x="14541500" y="66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83836</xdr:rowOff>
    </xdr:from>
    <xdr:ext cx="378565" cy="259045"/>
    <xdr:sp macro="" textlink="">
      <xdr:nvSpPr>
        <xdr:cNvPr id="541" name="テキスト ボックス 540"/>
        <xdr:cNvSpPr txBox="1"/>
      </xdr:nvSpPr>
      <xdr:spPr>
        <a:xfrm>
          <a:off x="14403017" y="677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164105</xdr:rowOff>
    </xdr:from>
    <xdr:to>
      <xdr:col>72</xdr:col>
      <xdr:colOff>38100</xdr:colOff>
      <xdr:row>39</xdr:row>
      <xdr:rowOff>94255</xdr:rowOff>
    </xdr:to>
    <xdr:sp macro="" textlink="">
      <xdr:nvSpPr>
        <xdr:cNvPr id="542" name="楕円 541"/>
        <xdr:cNvSpPr/>
      </xdr:nvSpPr>
      <xdr:spPr>
        <a:xfrm>
          <a:off x="13652500" y="6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85382</xdr:rowOff>
    </xdr:from>
    <xdr:ext cx="378565" cy="259045"/>
    <xdr:sp macro="" textlink="">
      <xdr:nvSpPr>
        <xdr:cNvPr id="543" name="テキスト ボックス 542"/>
        <xdr:cNvSpPr txBox="1"/>
      </xdr:nvSpPr>
      <xdr:spPr>
        <a:xfrm>
          <a:off x="13514017" y="677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82240</xdr:rowOff>
    </xdr:from>
    <xdr:to>
      <xdr:col>85</xdr:col>
      <xdr:colOff>127000</xdr:colOff>
      <xdr:row>76</xdr:row>
      <xdr:rowOff>103859</xdr:rowOff>
    </xdr:to>
    <xdr:cxnSp macro="">
      <xdr:nvCxnSpPr>
        <xdr:cNvPr id="625" name="直線コネクタ 624"/>
        <xdr:cNvCxnSpPr/>
      </xdr:nvCxnSpPr>
      <xdr:spPr>
        <a:xfrm flipV="1">
          <a:off x="15481300" y="13112440"/>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103859</xdr:rowOff>
    </xdr:from>
    <xdr:to>
      <xdr:col>81</xdr:col>
      <xdr:colOff>50800</xdr:colOff>
      <xdr:row>76</xdr:row>
      <xdr:rowOff>112235</xdr:rowOff>
    </xdr:to>
    <xdr:cxnSp macro="">
      <xdr:nvCxnSpPr>
        <xdr:cNvPr id="628" name="直線コネクタ 627"/>
        <xdr:cNvCxnSpPr/>
      </xdr:nvCxnSpPr>
      <xdr:spPr>
        <a:xfrm flipV="1">
          <a:off x="14592300" y="13134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112235</xdr:rowOff>
    </xdr:from>
    <xdr:to>
      <xdr:col>76</xdr:col>
      <xdr:colOff>114300</xdr:colOff>
      <xdr:row>76</xdr:row>
      <xdr:rowOff>118424</xdr:rowOff>
    </xdr:to>
    <xdr:cxnSp macro="">
      <xdr:nvCxnSpPr>
        <xdr:cNvPr id="631" name="直線コネクタ 630"/>
        <xdr:cNvCxnSpPr/>
      </xdr:nvCxnSpPr>
      <xdr:spPr>
        <a:xfrm flipV="1">
          <a:off x="13703300" y="13142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115027</xdr:rowOff>
    </xdr:from>
    <xdr:to>
      <xdr:col>71</xdr:col>
      <xdr:colOff>177800</xdr:colOff>
      <xdr:row>76</xdr:row>
      <xdr:rowOff>118424</xdr:rowOff>
    </xdr:to>
    <xdr:cxnSp macro="">
      <xdr:nvCxnSpPr>
        <xdr:cNvPr id="634" name="直線コネクタ 633"/>
        <xdr:cNvCxnSpPr/>
      </xdr:nvCxnSpPr>
      <xdr:spPr>
        <a:xfrm>
          <a:off x="12814300" y="1314522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31440</xdr:rowOff>
    </xdr:from>
    <xdr:to>
      <xdr:col>85</xdr:col>
      <xdr:colOff>177800</xdr:colOff>
      <xdr:row>76</xdr:row>
      <xdr:rowOff>133040</xdr:rowOff>
    </xdr:to>
    <xdr:sp macro="" textlink="">
      <xdr:nvSpPr>
        <xdr:cNvPr id="644" name="楕円 643"/>
        <xdr:cNvSpPr/>
      </xdr:nvSpPr>
      <xdr:spPr>
        <a:xfrm>
          <a:off x="16268700" y="13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54317</xdr:rowOff>
    </xdr:from>
    <xdr:ext cx="534377" cy="259045"/>
    <xdr:sp macro="" textlink="">
      <xdr:nvSpPr>
        <xdr:cNvPr id="645" name="公債費該当値テキスト"/>
        <xdr:cNvSpPr txBox="1"/>
      </xdr:nvSpPr>
      <xdr:spPr>
        <a:xfrm>
          <a:off x="16370300" y="12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53059</xdr:rowOff>
    </xdr:from>
    <xdr:to>
      <xdr:col>81</xdr:col>
      <xdr:colOff>101600</xdr:colOff>
      <xdr:row>76</xdr:row>
      <xdr:rowOff>154659</xdr:rowOff>
    </xdr:to>
    <xdr:sp macro="" textlink="">
      <xdr:nvSpPr>
        <xdr:cNvPr id="646" name="楕円 645"/>
        <xdr:cNvSpPr/>
      </xdr:nvSpPr>
      <xdr:spPr>
        <a:xfrm>
          <a:off x="15430500" y="130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145786</xdr:rowOff>
    </xdr:from>
    <xdr:ext cx="534377" cy="259045"/>
    <xdr:sp macro="" textlink="">
      <xdr:nvSpPr>
        <xdr:cNvPr id="647" name="テキスト ボックス 646"/>
        <xdr:cNvSpPr txBox="1"/>
      </xdr:nvSpPr>
      <xdr:spPr>
        <a:xfrm>
          <a:off x="15214111" y="131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61435</xdr:rowOff>
    </xdr:from>
    <xdr:to>
      <xdr:col>76</xdr:col>
      <xdr:colOff>165100</xdr:colOff>
      <xdr:row>76</xdr:row>
      <xdr:rowOff>163035</xdr:rowOff>
    </xdr:to>
    <xdr:sp macro="" textlink="">
      <xdr:nvSpPr>
        <xdr:cNvPr id="648" name="楕円 647"/>
        <xdr:cNvSpPr/>
      </xdr:nvSpPr>
      <xdr:spPr>
        <a:xfrm>
          <a:off x="14541500" y="130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154162</xdr:rowOff>
    </xdr:from>
    <xdr:ext cx="534377" cy="259045"/>
    <xdr:sp macro="" textlink="">
      <xdr:nvSpPr>
        <xdr:cNvPr id="649" name="テキスト ボックス 648"/>
        <xdr:cNvSpPr txBox="1"/>
      </xdr:nvSpPr>
      <xdr:spPr>
        <a:xfrm>
          <a:off x="14325111" y="131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67624</xdr:rowOff>
    </xdr:from>
    <xdr:to>
      <xdr:col>72</xdr:col>
      <xdr:colOff>38100</xdr:colOff>
      <xdr:row>76</xdr:row>
      <xdr:rowOff>169224</xdr:rowOff>
    </xdr:to>
    <xdr:sp macro="" textlink="">
      <xdr:nvSpPr>
        <xdr:cNvPr id="650" name="楕円 649"/>
        <xdr:cNvSpPr/>
      </xdr:nvSpPr>
      <xdr:spPr>
        <a:xfrm>
          <a:off x="13652500" y="13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160351</xdr:rowOff>
    </xdr:from>
    <xdr:ext cx="534377" cy="259045"/>
    <xdr:sp macro="" textlink="">
      <xdr:nvSpPr>
        <xdr:cNvPr id="651" name="テキスト ボックス 650"/>
        <xdr:cNvSpPr txBox="1"/>
      </xdr:nvSpPr>
      <xdr:spPr>
        <a:xfrm>
          <a:off x="13436111" y="131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64227</xdr:rowOff>
    </xdr:from>
    <xdr:to>
      <xdr:col>67</xdr:col>
      <xdr:colOff>101600</xdr:colOff>
      <xdr:row>76</xdr:row>
      <xdr:rowOff>165827</xdr:rowOff>
    </xdr:to>
    <xdr:sp macro="" textlink="">
      <xdr:nvSpPr>
        <xdr:cNvPr id="652" name="楕円 651"/>
        <xdr:cNvSpPr/>
      </xdr:nvSpPr>
      <xdr:spPr>
        <a:xfrm>
          <a:off x="12763500" y="130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156954</xdr:rowOff>
    </xdr:from>
    <xdr:ext cx="534377" cy="259045"/>
    <xdr:sp macro="" textlink="">
      <xdr:nvSpPr>
        <xdr:cNvPr id="653" name="テキスト ボックス 652"/>
        <xdr:cNvSpPr txBox="1"/>
      </xdr:nvSpPr>
      <xdr:spPr>
        <a:xfrm>
          <a:off x="12547111" y="131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74704</xdr:rowOff>
    </xdr:from>
    <xdr:to>
      <xdr:col>85</xdr:col>
      <xdr:colOff>127000</xdr:colOff>
      <xdr:row>97</xdr:row>
      <xdr:rowOff>156708</xdr:rowOff>
    </xdr:to>
    <xdr:cxnSp macro="">
      <xdr:nvCxnSpPr>
        <xdr:cNvPr id="680" name="直線コネクタ 679"/>
        <xdr:cNvCxnSpPr/>
      </xdr:nvCxnSpPr>
      <xdr:spPr>
        <a:xfrm>
          <a:off x="15481300" y="16705354"/>
          <a:ext cx="838200" cy="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62506</xdr:rowOff>
    </xdr:from>
    <xdr:to>
      <xdr:col>81</xdr:col>
      <xdr:colOff>50800</xdr:colOff>
      <xdr:row>97</xdr:row>
      <xdr:rowOff>74704</xdr:rowOff>
    </xdr:to>
    <xdr:cxnSp macro="">
      <xdr:nvCxnSpPr>
        <xdr:cNvPr id="683" name="直線コネクタ 682"/>
        <xdr:cNvCxnSpPr/>
      </xdr:nvCxnSpPr>
      <xdr:spPr>
        <a:xfrm>
          <a:off x="14592300" y="16693156"/>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51315</xdr:rowOff>
    </xdr:from>
    <xdr:to>
      <xdr:col>76</xdr:col>
      <xdr:colOff>114300</xdr:colOff>
      <xdr:row>97</xdr:row>
      <xdr:rowOff>62506</xdr:rowOff>
    </xdr:to>
    <xdr:cxnSp macro="">
      <xdr:nvCxnSpPr>
        <xdr:cNvPr id="686" name="直線コネクタ 685"/>
        <xdr:cNvCxnSpPr/>
      </xdr:nvCxnSpPr>
      <xdr:spPr>
        <a:xfrm>
          <a:off x="13703300" y="16510515"/>
          <a:ext cx="889000" cy="1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51315</xdr:rowOff>
    </xdr:from>
    <xdr:to>
      <xdr:col>71</xdr:col>
      <xdr:colOff>177800</xdr:colOff>
      <xdr:row>96</xdr:row>
      <xdr:rowOff>149137</xdr:rowOff>
    </xdr:to>
    <xdr:cxnSp macro="">
      <xdr:nvCxnSpPr>
        <xdr:cNvPr id="689" name="直線コネクタ 688"/>
        <xdr:cNvCxnSpPr/>
      </xdr:nvCxnSpPr>
      <xdr:spPr>
        <a:xfrm flipV="1">
          <a:off x="12814300" y="16510515"/>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105908</xdr:rowOff>
    </xdr:from>
    <xdr:to>
      <xdr:col>85</xdr:col>
      <xdr:colOff>177800</xdr:colOff>
      <xdr:row>98</xdr:row>
      <xdr:rowOff>36058</xdr:rowOff>
    </xdr:to>
    <xdr:sp macro="" textlink="">
      <xdr:nvSpPr>
        <xdr:cNvPr id="699" name="楕円 698"/>
        <xdr:cNvSpPr/>
      </xdr:nvSpPr>
      <xdr:spPr>
        <a:xfrm>
          <a:off x="16268700" y="167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128785</xdr:rowOff>
    </xdr:from>
    <xdr:ext cx="534377" cy="259045"/>
    <xdr:sp macro="" textlink="">
      <xdr:nvSpPr>
        <xdr:cNvPr id="700" name="積立金該当値テキスト"/>
        <xdr:cNvSpPr txBox="1"/>
      </xdr:nvSpPr>
      <xdr:spPr>
        <a:xfrm>
          <a:off x="16370300" y="165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23904</xdr:rowOff>
    </xdr:from>
    <xdr:to>
      <xdr:col>81</xdr:col>
      <xdr:colOff>101600</xdr:colOff>
      <xdr:row>97</xdr:row>
      <xdr:rowOff>125504</xdr:rowOff>
    </xdr:to>
    <xdr:sp macro="" textlink="">
      <xdr:nvSpPr>
        <xdr:cNvPr id="701" name="楕円 700"/>
        <xdr:cNvSpPr/>
      </xdr:nvSpPr>
      <xdr:spPr>
        <a:xfrm>
          <a:off x="15430500" y="166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142031</xdr:rowOff>
    </xdr:from>
    <xdr:ext cx="534377" cy="259045"/>
    <xdr:sp macro="" textlink="">
      <xdr:nvSpPr>
        <xdr:cNvPr id="702" name="テキスト ボックス 701"/>
        <xdr:cNvSpPr txBox="1"/>
      </xdr:nvSpPr>
      <xdr:spPr>
        <a:xfrm>
          <a:off x="15214111" y="164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11706</xdr:rowOff>
    </xdr:from>
    <xdr:to>
      <xdr:col>76</xdr:col>
      <xdr:colOff>165100</xdr:colOff>
      <xdr:row>97</xdr:row>
      <xdr:rowOff>113306</xdr:rowOff>
    </xdr:to>
    <xdr:sp macro="" textlink="">
      <xdr:nvSpPr>
        <xdr:cNvPr id="703" name="楕円 702"/>
        <xdr:cNvSpPr/>
      </xdr:nvSpPr>
      <xdr:spPr>
        <a:xfrm>
          <a:off x="14541500" y="16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129833</xdr:rowOff>
    </xdr:from>
    <xdr:ext cx="534377" cy="259045"/>
    <xdr:sp macro="" textlink="">
      <xdr:nvSpPr>
        <xdr:cNvPr id="704" name="テキスト ボックス 703"/>
        <xdr:cNvSpPr txBox="1"/>
      </xdr:nvSpPr>
      <xdr:spPr>
        <a:xfrm>
          <a:off x="14325111" y="164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xdr:rowOff>
    </xdr:from>
    <xdr:to>
      <xdr:col>72</xdr:col>
      <xdr:colOff>38100</xdr:colOff>
      <xdr:row>96</xdr:row>
      <xdr:rowOff>102115</xdr:rowOff>
    </xdr:to>
    <xdr:sp macro="" textlink="">
      <xdr:nvSpPr>
        <xdr:cNvPr id="705" name="楕円 704"/>
        <xdr:cNvSpPr/>
      </xdr:nvSpPr>
      <xdr:spPr>
        <a:xfrm>
          <a:off x="13652500" y="164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118642</xdr:rowOff>
    </xdr:from>
    <xdr:ext cx="534377" cy="259045"/>
    <xdr:sp macro="" textlink="">
      <xdr:nvSpPr>
        <xdr:cNvPr id="706" name="テキスト ボックス 705"/>
        <xdr:cNvSpPr txBox="1"/>
      </xdr:nvSpPr>
      <xdr:spPr>
        <a:xfrm>
          <a:off x="13436111" y="162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98337</xdr:rowOff>
    </xdr:from>
    <xdr:to>
      <xdr:col>67</xdr:col>
      <xdr:colOff>101600</xdr:colOff>
      <xdr:row>97</xdr:row>
      <xdr:rowOff>28487</xdr:rowOff>
    </xdr:to>
    <xdr:sp macro="" textlink="">
      <xdr:nvSpPr>
        <xdr:cNvPr id="707" name="楕円 706"/>
        <xdr:cNvSpPr/>
      </xdr:nvSpPr>
      <xdr:spPr>
        <a:xfrm>
          <a:off x="12763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45014</xdr:rowOff>
    </xdr:from>
    <xdr:ext cx="534377" cy="259045"/>
    <xdr:sp macro="" textlink="">
      <xdr:nvSpPr>
        <xdr:cNvPr id="708" name="テキスト ボックス 707"/>
        <xdr:cNvSpPr txBox="1"/>
      </xdr:nvSpPr>
      <xdr:spPr>
        <a:xfrm>
          <a:off x="12547111" y="163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158597</xdr:rowOff>
    </xdr:from>
    <xdr:to>
      <xdr:col>116</xdr:col>
      <xdr:colOff>63500</xdr:colOff>
      <xdr:row>58</xdr:row>
      <xdr:rowOff>159283</xdr:rowOff>
    </xdr:to>
    <xdr:cxnSp macro="">
      <xdr:nvCxnSpPr>
        <xdr:cNvPr id="792" name="直線コネクタ 791"/>
        <xdr:cNvCxnSpPr/>
      </xdr:nvCxnSpPr>
      <xdr:spPr>
        <a:xfrm>
          <a:off x="21323300" y="1010269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158597</xdr:rowOff>
    </xdr:from>
    <xdr:to>
      <xdr:col>111</xdr:col>
      <xdr:colOff>177800</xdr:colOff>
      <xdr:row>59</xdr:row>
      <xdr:rowOff>5741</xdr:rowOff>
    </xdr:to>
    <xdr:cxnSp macro="">
      <xdr:nvCxnSpPr>
        <xdr:cNvPr id="795" name="直線コネクタ 794"/>
        <xdr:cNvCxnSpPr/>
      </xdr:nvCxnSpPr>
      <xdr:spPr>
        <a:xfrm flipV="1">
          <a:off x="20434300" y="10102697"/>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5741</xdr:rowOff>
    </xdr:from>
    <xdr:to>
      <xdr:col>107</xdr:col>
      <xdr:colOff>50800</xdr:colOff>
      <xdr:row>59</xdr:row>
      <xdr:rowOff>14808</xdr:rowOff>
    </xdr:to>
    <xdr:cxnSp macro="">
      <xdr:nvCxnSpPr>
        <xdr:cNvPr id="798" name="直線コネクタ 797"/>
        <xdr:cNvCxnSpPr/>
      </xdr:nvCxnSpPr>
      <xdr:spPr>
        <a:xfrm flipV="1">
          <a:off x="19545300" y="1012129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165760</xdr:rowOff>
    </xdr:from>
    <xdr:to>
      <xdr:col>102</xdr:col>
      <xdr:colOff>114300</xdr:colOff>
      <xdr:row>59</xdr:row>
      <xdr:rowOff>14808</xdr:rowOff>
    </xdr:to>
    <xdr:cxnSp macro="">
      <xdr:nvCxnSpPr>
        <xdr:cNvPr id="801" name="直線コネクタ 800"/>
        <xdr:cNvCxnSpPr/>
      </xdr:nvCxnSpPr>
      <xdr:spPr>
        <a:xfrm>
          <a:off x="18656300" y="1010986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108483</xdr:rowOff>
    </xdr:from>
    <xdr:to>
      <xdr:col>116</xdr:col>
      <xdr:colOff>114300</xdr:colOff>
      <xdr:row>59</xdr:row>
      <xdr:rowOff>38633</xdr:rowOff>
    </xdr:to>
    <xdr:sp macro="" textlink="">
      <xdr:nvSpPr>
        <xdr:cNvPr id="811" name="楕円 810"/>
        <xdr:cNvSpPr/>
      </xdr:nvSpPr>
      <xdr:spPr>
        <a:xfrm>
          <a:off x="22110700" y="10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33265</xdr:rowOff>
    </xdr:from>
    <xdr:ext cx="378565" cy="259045"/>
    <xdr:sp macro="" textlink="">
      <xdr:nvSpPr>
        <xdr:cNvPr id="812" name="貸付金該当値テキスト"/>
        <xdr:cNvSpPr txBox="1"/>
      </xdr:nvSpPr>
      <xdr:spPr>
        <a:xfrm>
          <a:off x="22212300" y="99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107797</xdr:rowOff>
    </xdr:from>
    <xdr:to>
      <xdr:col>112</xdr:col>
      <xdr:colOff>38100</xdr:colOff>
      <xdr:row>59</xdr:row>
      <xdr:rowOff>37947</xdr:rowOff>
    </xdr:to>
    <xdr:sp macro="" textlink="">
      <xdr:nvSpPr>
        <xdr:cNvPr id="813" name="楕円 812"/>
        <xdr:cNvSpPr/>
      </xdr:nvSpPr>
      <xdr:spPr>
        <a:xfrm>
          <a:off x="21272500" y="10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29074</xdr:rowOff>
    </xdr:from>
    <xdr:ext cx="378565" cy="259045"/>
    <xdr:sp macro="" textlink="">
      <xdr:nvSpPr>
        <xdr:cNvPr id="814" name="テキスト ボックス 813"/>
        <xdr:cNvSpPr txBox="1"/>
      </xdr:nvSpPr>
      <xdr:spPr>
        <a:xfrm>
          <a:off x="21134017" y="101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126391</xdr:rowOff>
    </xdr:from>
    <xdr:to>
      <xdr:col>107</xdr:col>
      <xdr:colOff>101600</xdr:colOff>
      <xdr:row>59</xdr:row>
      <xdr:rowOff>56541</xdr:rowOff>
    </xdr:to>
    <xdr:sp macro="" textlink="">
      <xdr:nvSpPr>
        <xdr:cNvPr id="815" name="楕円 814"/>
        <xdr:cNvSpPr/>
      </xdr:nvSpPr>
      <xdr:spPr>
        <a:xfrm>
          <a:off x="20383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47668</xdr:rowOff>
    </xdr:from>
    <xdr:ext cx="378565" cy="259045"/>
    <xdr:sp macro="" textlink="">
      <xdr:nvSpPr>
        <xdr:cNvPr id="816" name="テキスト ボックス 815"/>
        <xdr:cNvSpPr txBox="1"/>
      </xdr:nvSpPr>
      <xdr:spPr>
        <a:xfrm>
          <a:off x="20245017" y="1016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135458</xdr:rowOff>
    </xdr:from>
    <xdr:to>
      <xdr:col>102</xdr:col>
      <xdr:colOff>165100</xdr:colOff>
      <xdr:row>59</xdr:row>
      <xdr:rowOff>65608</xdr:rowOff>
    </xdr:to>
    <xdr:sp macro="" textlink="">
      <xdr:nvSpPr>
        <xdr:cNvPr id="817" name="楕円 816"/>
        <xdr:cNvSpPr/>
      </xdr:nvSpPr>
      <xdr:spPr>
        <a:xfrm>
          <a:off x="19494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56735</xdr:rowOff>
    </xdr:from>
    <xdr:ext cx="378565" cy="259045"/>
    <xdr:sp macro="" textlink="">
      <xdr:nvSpPr>
        <xdr:cNvPr id="818" name="テキスト ボックス 817"/>
        <xdr:cNvSpPr txBox="1"/>
      </xdr:nvSpPr>
      <xdr:spPr>
        <a:xfrm>
          <a:off x="19356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114960</xdr:rowOff>
    </xdr:from>
    <xdr:to>
      <xdr:col>98</xdr:col>
      <xdr:colOff>38100</xdr:colOff>
      <xdr:row>59</xdr:row>
      <xdr:rowOff>45110</xdr:rowOff>
    </xdr:to>
    <xdr:sp macro="" textlink="">
      <xdr:nvSpPr>
        <xdr:cNvPr id="819" name="楕円 818"/>
        <xdr:cNvSpPr/>
      </xdr:nvSpPr>
      <xdr:spPr>
        <a:xfrm>
          <a:off x="18605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36237</xdr:rowOff>
    </xdr:from>
    <xdr:ext cx="378565" cy="259045"/>
    <xdr:sp macro="" textlink="">
      <xdr:nvSpPr>
        <xdr:cNvPr id="820" name="テキスト ボックス 819"/>
        <xdr:cNvSpPr txBox="1"/>
      </xdr:nvSpPr>
      <xdr:spPr>
        <a:xfrm>
          <a:off x="18467017" y="1015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53746</xdr:rowOff>
    </xdr:from>
    <xdr:to>
      <xdr:col>116</xdr:col>
      <xdr:colOff>63500</xdr:colOff>
      <xdr:row>77</xdr:row>
      <xdr:rowOff>106211</xdr:rowOff>
    </xdr:to>
    <xdr:cxnSp macro="">
      <xdr:nvCxnSpPr>
        <xdr:cNvPr id="848" name="直線コネクタ 847"/>
        <xdr:cNvCxnSpPr/>
      </xdr:nvCxnSpPr>
      <xdr:spPr>
        <a:xfrm>
          <a:off x="21323300" y="12912496"/>
          <a:ext cx="838200" cy="3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53746</xdr:rowOff>
    </xdr:from>
    <xdr:to>
      <xdr:col>111</xdr:col>
      <xdr:colOff>177800</xdr:colOff>
      <xdr:row>76</xdr:row>
      <xdr:rowOff>43619</xdr:rowOff>
    </xdr:to>
    <xdr:cxnSp macro="">
      <xdr:nvCxnSpPr>
        <xdr:cNvPr id="851" name="直線コネクタ 850"/>
        <xdr:cNvCxnSpPr/>
      </xdr:nvCxnSpPr>
      <xdr:spPr>
        <a:xfrm flipV="1">
          <a:off x="20434300" y="12912496"/>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8506</xdr:rowOff>
    </xdr:from>
    <xdr:to>
      <xdr:col>107</xdr:col>
      <xdr:colOff>50800</xdr:colOff>
      <xdr:row>76</xdr:row>
      <xdr:rowOff>43619</xdr:rowOff>
    </xdr:to>
    <xdr:cxnSp macro="">
      <xdr:nvCxnSpPr>
        <xdr:cNvPr id="854" name="直線コネクタ 853"/>
        <xdr:cNvCxnSpPr/>
      </xdr:nvCxnSpPr>
      <xdr:spPr>
        <a:xfrm>
          <a:off x="19545300" y="12695806"/>
          <a:ext cx="889000" cy="37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8506</xdr:rowOff>
    </xdr:from>
    <xdr:to>
      <xdr:col>102</xdr:col>
      <xdr:colOff>114300</xdr:colOff>
      <xdr:row>77</xdr:row>
      <xdr:rowOff>60925</xdr:rowOff>
    </xdr:to>
    <xdr:cxnSp macro="">
      <xdr:nvCxnSpPr>
        <xdr:cNvPr id="857" name="直線コネクタ 856"/>
        <xdr:cNvCxnSpPr/>
      </xdr:nvCxnSpPr>
      <xdr:spPr>
        <a:xfrm flipV="1">
          <a:off x="18656300" y="12695806"/>
          <a:ext cx="889000" cy="5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55411</xdr:rowOff>
    </xdr:from>
    <xdr:to>
      <xdr:col>116</xdr:col>
      <xdr:colOff>114300</xdr:colOff>
      <xdr:row>77</xdr:row>
      <xdr:rowOff>157011</xdr:rowOff>
    </xdr:to>
    <xdr:sp macro="" textlink="">
      <xdr:nvSpPr>
        <xdr:cNvPr id="867" name="楕円 866"/>
        <xdr:cNvSpPr/>
      </xdr:nvSpPr>
      <xdr:spPr>
        <a:xfrm>
          <a:off x="221107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33838</xdr:rowOff>
    </xdr:from>
    <xdr:ext cx="534377" cy="259045"/>
    <xdr:sp macro="" textlink="">
      <xdr:nvSpPr>
        <xdr:cNvPr id="868" name="繰出金該当値テキスト"/>
        <xdr:cNvSpPr txBox="1"/>
      </xdr:nvSpPr>
      <xdr:spPr>
        <a:xfrm>
          <a:off x="22212300" y="132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xdr:rowOff>
    </xdr:from>
    <xdr:to>
      <xdr:col>112</xdr:col>
      <xdr:colOff>38100</xdr:colOff>
      <xdr:row>75</xdr:row>
      <xdr:rowOff>104546</xdr:rowOff>
    </xdr:to>
    <xdr:sp macro="" textlink="">
      <xdr:nvSpPr>
        <xdr:cNvPr id="869" name="楕円 868"/>
        <xdr:cNvSpPr/>
      </xdr:nvSpPr>
      <xdr:spPr>
        <a:xfrm>
          <a:off x="212725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121073</xdr:rowOff>
    </xdr:from>
    <xdr:ext cx="534377" cy="259045"/>
    <xdr:sp macro="" textlink="">
      <xdr:nvSpPr>
        <xdr:cNvPr id="870" name="テキスト ボックス 869"/>
        <xdr:cNvSpPr txBox="1"/>
      </xdr:nvSpPr>
      <xdr:spPr>
        <a:xfrm>
          <a:off x="21056111" y="126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164269</xdr:rowOff>
    </xdr:from>
    <xdr:to>
      <xdr:col>107</xdr:col>
      <xdr:colOff>101600</xdr:colOff>
      <xdr:row>76</xdr:row>
      <xdr:rowOff>94419</xdr:rowOff>
    </xdr:to>
    <xdr:sp macro="" textlink="">
      <xdr:nvSpPr>
        <xdr:cNvPr id="871" name="楕円 870"/>
        <xdr:cNvSpPr/>
      </xdr:nvSpPr>
      <xdr:spPr>
        <a:xfrm>
          <a:off x="20383500" y="130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85546</xdr:rowOff>
    </xdr:from>
    <xdr:ext cx="534377" cy="259045"/>
    <xdr:sp macro="" textlink="">
      <xdr:nvSpPr>
        <xdr:cNvPr id="872" name="テキスト ボックス 871"/>
        <xdr:cNvSpPr txBox="1"/>
      </xdr:nvSpPr>
      <xdr:spPr>
        <a:xfrm>
          <a:off x="20167111" y="131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129156</xdr:rowOff>
    </xdr:from>
    <xdr:to>
      <xdr:col>102</xdr:col>
      <xdr:colOff>165100</xdr:colOff>
      <xdr:row>74</xdr:row>
      <xdr:rowOff>59306</xdr:rowOff>
    </xdr:to>
    <xdr:sp macro="" textlink="">
      <xdr:nvSpPr>
        <xdr:cNvPr id="873" name="楕円 872"/>
        <xdr:cNvSpPr/>
      </xdr:nvSpPr>
      <xdr:spPr>
        <a:xfrm>
          <a:off x="19494500" y="126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75833</xdr:rowOff>
    </xdr:from>
    <xdr:ext cx="534377" cy="259045"/>
    <xdr:sp macro="" textlink="">
      <xdr:nvSpPr>
        <xdr:cNvPr id="874" name="テキスト ボックス 873"/>
        <xdr:cNvSpPr txBox="1"/>
      </xdr:nvSpPr>
      <xdr:spPr>
        <a:xfrm>
          <a:off x="19278111" y="124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10125</xdr:rowOff>
    </xdr:from>
    <xdr:to>
      <xdr:col>98</xdr:col>
      <xdr:colOff>38100</xdr:colOff>
      <xdr:row>77</xdr:row>
      <xdr:rowOff>111725</xdr:rowOff>
    </xdr:to>
    <xdr:sp macro="" textlink="">
      <xdr:nvSpPr>
        <xdr:cNvPr id="875" name="楕円 874"/>
        <xdr:cNvSpPr/>
      </xdr:nvSpPr>
      <xdr:spPr>
        <a:xfrm>
          <a:off x="18605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102852</xdr:rowOff>
    </xdr:from>
    <xdr:ext cx="534377" cy="259045"/>
    <xdr:sp macro="" textlink="">
      <xdr:nvSpPr>
        <xdr:cNvPr id="876" name="テキスト ボックス 875"/>
        <xdr:cNvSpPr txBox="1"/>
      </xdr:nvSpPr>
      <xdr:spPr>
        <a:xfrm>
          <a:off x="18389111" y="133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全ての経費について</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県平均より下回っている。また、県平均より下回っているものの、類似団体と比較して大きくなっている項目は、扶助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しかしながら、</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今後は会計年度任用職員制度に係る人件費の増や、施設の維持管理経費等の増額も見込まれるため、扶助費等の</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必要経費においても抑制を図っていく必要があると考える。また、積立金については、国民健康保険事業特別会計の累積赤字に対応していくため積み立てる必要がある。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xdr:rowOff>
    </xdr:from>
    <xdr:to>
      <xdr:col>24</xdr:col>
      <xdr:colOff>63500</xdr:colOff>
      <xdr:row>37</xdr:row>
      <xdr:rowOff>46355</xdr:rowOff>
    </xdr:to>
    <xdr:cxnSp macro="">
      <xdr:nvCxnSpPr>
        <xdr:cNvPr id="61" name="直線コネクタ 60"/>
        <xdr:cNvCxnSpPr/>
      </xdr:nvCxnSpPr>
      <xdr:spPr>
        <a:xfrm>
          <a:off x="3797300" y="6352286"/>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xdr:rowOff>
    </xdr:from>
    <xdr:to>
      <xdr:col>19</xdr:col>
      <xdr:colOff>177800</xdr:colOff>
      <xdr:row>37</xdr:row>
      <xdr:rowOff>8636</xdr:rowOff>
    </xdr:to>
    <xdr:cxnSp macro="">
      <xdr:nvCxnSpPr>
        <xdr:cNvPr id="64" name="直線コネクタ 63"/>
        <xdr:cNvCxnSpPr/>
      </xdr:nvCxnSpPr>
      <xdr:spPr>
        <a:xfrm>
          <a:off x="2908300" y="63480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37</xdr:row>
      <xdr:rowOff>4445</xdr:rowOff>
    </xdr:to>
    <xdr:cxnSp macro="">
      <xdr:nvCxnSpPr>
        <xdr:cNvPr id="67" name="直線コネクタ 66"/>
        <xdr:cNvCxnSpPr/>
      </xdr:nvCxnSpPr>
      <xdr:spPr>
        <a:xfrm>
          <a:off x="2019300" y="6300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111506</xdr:rowOff>
    </xdr:from>
    <xdr:to>
      <xdr:col>10</xdr:col>
      <xdr:colOff>114300</xdr:colOff>
      <xdr:row>36</xdr:row>
      <xdr:rowOff>128270</xdr:rowOff>
    </xdr:to>
    <xdr:cxnSp macro="">
      <xdr:nvCxnSpPr>
        <xdr:cNvPr id="70" name="直線コネクタ 69"/>
        <xdr:cNvCxnSpPr/>
      </xdr:nvCxnSpPr>
      <xdr:spPr>
        <a:xfrm>
          <a:off x="1130300" y="628370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167005</xdr:rowOff>
    </xdr:from>
    <xdr:to>
      <xdr:col>24</xdr:col>
      <xdr:colOff>114300</xdr:colOff>
      <xdr:row>37</xdr:row>
      <xdr:rowOff>97155</xdr:rowOff>
    </xdr:to>
    <xdr:sp macro="" textlink="">
      <xdr:nvSpPr>
        <xdr:cNvPr id="80" name="楕円 79"/>
        <xdr:cNvSpPr/>
      </xdr:nvSpPr>
      <xdr:spPr>
        <a:xfrm>
          <a:off x="45847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145432</xdr:rowOff>
    </xdr:from>
    <xdr:ext cx="469744" cy="259045"/>
    <xdr:sp macro="" textlink="">
      <xdr:nvSpPr>
        <xdr:cNvPr id="81" name="議会費該当値テキスト"/>
        <xdr:cNvSpPr txBox="1"/>
      </xdr:nvSpPr>
      <xdr:spPr>
        <a:xfrm>
          <a:off x="4686300"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129286</xdr:rowOff>
    </xdr:from>
    <xdr:to>
      <xdr:col>20</xdr:col>
      <xdr:colOff>38100</xdr:colOff>
      <xdr:row>37</xdr:row>
      <xdr:rowOff>59436</xdr:rowOff>
    </xdr:to>
    <xdr:sp macro="" textlink="">
      <xdr:nvSpPr>
        <xdr:cNvPr id="82" name="楕円 81"/>
        <xdr:cNvSpPr/>
      </xdr:nvSpPr>
      <xdr:spPr>
        <a:xfrm>
          <a:off x="3746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50563</xdr:rowOff>
    </xdr:from>
    <xdr:ext cx="469744" cy="259045"/>
    <xdr:sp macro="" textlink="">
      <xdr:nvSpPr>
        <xdr:cNvPr id="83" name="テキスト ボックス 82"/>
        <xdr:cNvSpPr txBox="1"/>
      </xdr:nvSpPr>
      <xdr:spPr>
        <a:xfrm>
          <a:off x="3562428"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125095</xdr:rowOff>
    </xdr:from>
    <xdr:to>
      <xdr:col>15</xdr:col>
      <xdr:colOff>101600</xdr:colOff>
      <xdr:row>37</xdr:row>
      <xdr:rowOff>55245</xdr:rowOff>
    </xdr:to>
    <xdr:sp macro="" textlink="">
      <xdr:nvSpPr>
        <xdr:cNvPr id="84" name="楕円 83"/>
        <xdr:cNvSpPr/>
      </xdr:nvSpPr>
      <xdr:spPr>
        <a:xfrm>
          <a:off x="2857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46372</xdr:rowOff>
    </xdr:from>
    <xdr:ext cx="469744" cy="259045"/>
    <xdr:sp macro="" textlink="">
      <xdr:nvSpPr>
        <xdr:cNvPr id="85" name="テキスト ボックス 84"/>
        <xdr:cNvSpPr txBox="1"/>
      </xdr:nvSpPr>
      <xdr:spPr>
        <a:xfrm>
          <a:off x="2673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6" name="楕円 85"/>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170197</xdr:rowOff>
    </xdr:from>
    <xdr:ext cx="469744" cy="259045"/>
    <xdr:sp macro="" textlink="">
      <xdr:nvSpPr>
        <xdr:cNvPr id="87" name="テキスト ボックス 86"/>
        <xdr:cNvSpPr txBox="1"/>
      </xdr:nvSpPr>
      <xdr:spPr>
        <a:xfrm>
          <a:off x="1784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60706</xdr:rowOff>
    </xdr:from>
    <xdr:to>
      <xdr:col>6</xdr:col>
      <xdr:colOff>38100</xdr:colOff>
      <xdr:row>36</xdr:row>
      <xdr:rowOff>162306</xdr:rowOff>
    </xdr:to>
    <xdr:sp macro="" textlink="">
      <xdr:nvSpPr>
        <xdr:cNvPr id="88" name="楕円 87"/>
        <xdr:cNvSpPr/>
      </xdr:nvSpPr>
      <xdr:spPr>
        <a:xfrm>
          <a:off x="1079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153433</xdr:rowOff>
    </xdr:from>
    <xdr:ext cx="469744" cy="259045"/>
    <xdr:sp macro="" textlink="">
      <xdr:nvSpPr>
        <xdr:cNvPr id="89" name="テキスト ボックス 88"/>
        <xdr:cNvSpPr txBox="1"/>
      </xdr:nvSpPr>
      <xdr:spPr>
        <a:xfrm>
          <a:off x="895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9565</xdr:rowOff>
    </xdr:from>
    <xdr:to>
      <xdr:col>24</xdr:col>
      <xdr:colOff>63500</xdr:colOff>
      <xdr:row>58</xdr:row>
      <xdr:rowOff>15521</xdr:rowOff>
    </xdr:to>
    <xdr:cxnSp macro="">
      <xdr:nvCxnSpPr>
        <xdr:cNvPr id="118" name="直線コネクタ 117"/>
        <xdr:cNvCxnSpPr/>
      </xdr:nvCxnSpPr>
      <xdr:spPr>
        <a:xfrm flipV="1">
          <a:off x="3797300" y="9610765"/>
          <a:ext cx="838200" cy="3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8202</xdr:rowOff>
    </xdr:from>
    <xdr:to>
      <xdr:col>19</xdr:col>
      <xdr:colOff>177800</xdr:colOff>
      <xdr:row>58</xdr:row>
      <xdr:rowOff>15521</xdr:rowOff>
    </xdr:to>
    <xdr:cxnSp macro="">
      <xdr:nvCxnSpPr>
        <xdr:cNvPr id="121" name="直線コネクタ 120"/>
        <xdr:cNvCxnSpPr/>
      </xdr:nvCxnSpPr>
      <xdr:spPr>
        <a:xfrm>
          <a:off x="2908300" y="9952302"/>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73200</xdr:rowOff>
    </xdr:from>
    <xdr:to>
      <xdr:col>15</xdr:col>
      <xdr:colOff>50800</xdr:colOff>
      <xdr:row>58</xdr:row>
      <xdr:rowOff>8202</xdr:rowOff>
    </xdr:to>
    <xdr:cxnSp macro="">
      <xdr:nvCxnSpPr>
        <xdr:cNvPr id="124" name="直線コネクタ 123"/>
        <xdr:cNvCxnSpPr/>
      </xdr:nvCxnSpPr>
      <xdr:spPr>
        <a:xfrm>
          <a:off x="2019300" y="9845850"/>
          <a:ext cx="8890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73200</xdr:rowOff>
    </xdr:from>
    <xdr:to>
      <xdr:col>10</xdr:col>
      <xdr:colOff>114300</xdr:colOff>
      <xdr:row>57</xdr:row>
      <xdr:rowOff>122551</xdr:rowOff>
    </xdr:to>
    <xdr:cxnSp macro="">
      <xdr:nvCxnSpPr>
        <xdr:cNvPr id="127" name="直線コネクタ 126"/>
        <xdr:cNvCxnSpPr/>
      </xdr:nvCxnSpPr>
      <xdr:spPr>
        <a:xfrm flipV="1">
          <a:off x="1130300" y="9845850"/>
          <a:ext cx="889000" cy="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130215</xdr:rowOff>
    </xdr:from>
    <xdr:to>
      <xdr:col>24</xdr:col>
      <xdr:colOff>114300</xdr:colOff>
      <xdr:row>56</xdr:row>
      <xdr:rowOff>60365</xdr:rowOff>
    </xdr:to>
    <xdr:sp macro="" textlink="">
      <xdr:nvSpPr>
        <xdr:cNvPr id="137" name="楕円 136"/>
        <xdr:cNvSpPr/>
      </xdr:nvSpPr>
      <xdr:spPr>
        <a:xfrm>
          <a:off x="4584700" y="95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136171</xdr:rowOff>
    </xdr:from>
    <xdr:to>
      <xdr:col>20</xdr:col>
      <xdr:colOff>38100</xdr:colOff>
      <xdr:row>58</xdr:row>
      <xdr:rowOff>66321</xdr:rowOff>
    </xdr:to>
    <xdr:sp macro="" textlink="">
      <xdr:nvSpPr>
        <xdr:cNvPr id="139" name="楕円 138"/>
        <xdr:cNvSpPr/>
      </xdr:nvSpPr>
      <xdr:spPr>
        <a:xfrm>
          <a:off x="3746500" y="99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57448</xdr:rowOff>
    </xdr:from>
    <xdr:ext cx="534377" cy="259045"/>
    <xdr:sp macro="" textlink="">
      <xdr:nvSpPr>
        <xdr:cNvPr id="140" name="テキスト ボックス 139"/>
        <xdr:cNvSpPr txBox="1"/>
      </xdr:nvSpPr>
      <xdr:spPr>
        <a:xfrm>
          <a:off x="3530111" y="100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128852</xdr:rowOff>
    </xdr:from>
    <xdr:to>
      <xdr:col>15</xdr:col>
      <xdr:colOff>101600</xdr:colOff>
      <xdr:row>58</xdr:row>
      <xdr:rowOff>59002</xdr:rowOff>
    </xdr:to>
    <xdr:sp macro="" textlink="">
      <xdr:nvSpPr>
        <xdr:cNvPr id="141" name="楕円 140"/>
        <xdr:cNvSpPr/>
      </xdr:nvSpPr>
      <xdr:spPr>
        <a:xfrm>
          <a:off x="2857500" y="99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50129</xdr:rowOff>
    </xdr:from>
    <xdr:ext cx="534377" cy="259045"/>
    <xdr:sp macro="" textlink="">
      <xdr:nvSpPr>
        <xdr:cNvPr id="142" name="テキスト ボックス 141"/>
        <xdr:cNvSpPr txBox="1"/>
      </xdr:nvSpPr>
      <xdr:spPr>
        <a:xfrm>
          <a:off x="2641111" y="99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22400</xdr:rowOff>
    </xdr:from>
    <xdr:to>
      <xdr:col>10</xdr:col>
      <xdr:colOff>165100</xdr:colOff>
      <xdr:row>57</xdr:row>
      <xdr:rowOff>124000</xdr:rowOff>
    </xdr:to>
    <xdr:sp macro="" textlink="">
      <xdr:nvSpPr>
        <xdr:cNvPr id="143" name="楕円 142"/>
        <xdr:cNvSpPr/>
      </xdr:nvSpPr>
      <xdr:spPr>
        <a:xfrm>
          <a:off x="1968500" y="97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140527</xdr:rowOff>
    </xdr:from>
    <xdr:ext cx="534377" cy="259045"/>
    <xdr:sp macro="" textlink="">
      <xdr:nvSpPr>
        <xdr:cNvPr id="144" name="テキスト ボックス 143"/>
        <xdr:cNvSpPr txBox="1"/>
      </xdr:nvSpPr>
      <xdr:spPr>
        <a:xfrm>
          <a:off x="1752111" y="95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71751</xdr:rowOff>
    </xdr:from>
    <xdr:to>
      <xdr:col>6</xdr:col>
      <xdr:colOff>38100</xdr:colOff>
      <xdr:row>58</xdr:row>
      <xdr:rowOff>1901</xdr:rowOff>
    </xdr:to>
    <xdr:sp macro="" textlink="">
      <xdr:nvSpPr>
        <xdr:cNvPr id="145" name="楕円 144"/>
        <xdr:cNvSpPr/>
      </xdr:nvSpPr>
      <xdr:spPr>
        <a:xfrm>
          <a:off x="1079500" y="9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18428</xdr:rowOff>
    </xdr:from>
    <xdr:ext cx="534377" cy="259045"/>
    <xdr:sp macro="" textlink="">
      <xdr:nvSpPr>
        <xdr:cNvPr id="146" name="テキスト ボックス 145"/>
        <xdr:cNvSpPr txBox="1"/>
      </xdr:nvSpPr>
      <xdr:spPr>
        <a:xfrm>
          <a:off x="863111" y="96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81374</xdr:rowOff>
    </xdr:from>
    <xdr:to>
      <xdr:col>24</xdr:col>
      <xdr:colOff>63500</xdr:colOff>
      <xdr:row>73</xdr:row>
      <xdr:rowOff>113313</xdr:rowOff>
    </xdr:to>
    <xdr:cxnSp macro="">
      <xdr:nvCxnSpPr>
        <xdr:cNvPr id="178" name="直線コネクタ 177"/>
        <xdr:cNvCxnSpPr/>
      </xdr:nvCxnSpPr>
      <xdr:spPr>
        <a:xfrm flipV="1">
          <a:off x="3797300" y="12597224"/>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113313</xdr:rowOff>
    </xdr:from>
    <xdr:to>
      <xdr:col>19</xdr:col>
      <xdr:colOff>177800</xdr:colOff>
      <xdr:row>74</xdr:row>
      <xdr:rowOff>115370</xdr:rowOff>
    </xdr:to>
    <xdr:cxnSp macro="">
      <xdr:nvCxnSpPr>
        <xdr:cNvPr id="181" name="直線コネクタ 180"/>
        <xdr:cNvCxnSpPr/>
      </xdr:nvCxnSpPr>
      <xdr:spPr>
        <a:xfrm flipV="1">
          <a:off x="2908300" y="12629163"/>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168003</xdr:rowOff>
    </xdr:from>
    <xdr:to>
      <xdr:col>15</xdr:col>
      <xdr:colOff>50800</xdr:colOff>
      <xdr:row>74</xdr:row>
      <xdr:rowOff>115370</xdr:rowOff>
    </xdr:to>
    <xdr:cxnSp macro="">
      <xdr:nvCxnSpPr>
        <xdr:cNvPr id="184" name="直線コネクタ 183"/>
        <xdr:cNvCxnSpPr/>
      </xdr:nvCxnSpPr>
      <xdr:spPr>
        <a:xfrm>
          <a:off x="2019300" y="12512403"/>
          <a:ext cx="889000" cy="29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168003</xdr:rowOff>
    </xdr:from>
    <xdr:to>
      <xdr:col>10</xdr:col>
      <xdr:colOff>114300</xdr:colOff>
      <xdr:row>75</xdr:row>
      <xdr:rowOff>124514</xdr:rowOff>
    </xdr:to>
    <xdr:cxnSp macro="">
      <xdr:nvCxnSpPr>
        <xdr:cNvPr id="187" name="直線コネクタ 186"/>
        <xdr:cNvCxnSpPr/>
      </xdr:nvCxnSpPr>
      <xdr:spPr>
        <a:xfrm flipV="1">
          <a:off x="1130300" y="12512403"/>
          <a:ext cx="889000" cy="4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30574</xdr:rowOff>
    </xdr:from>
    <xdr:to>
      <xdr:col>24</xdr:col>
      <xdr:colOff>114300</xdr:colOff>
      <xdr:row>73</xdr:row>
      <xdr:rowOff>132174</xdr:rowOff>
    </xdr:to>
    <xdr:sp macro="" textlink="">
      <xdr:nvSpPr>
        <xdr:cNvPr id="197" name="楕円 196"/>
        <xdr:cNvSpPr/>
      </xdr:nvSpPr>
      <xdr:spPr>
        <a:xfrm>
          <a:off x="4584700" y="125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53451</xdr:rowOff>
    </xdr:from>
    <xdr:ext cx="599010" cy="259045"/>
    <xdr:sp macro="" textlink="">
      <xdr:nvSpPr>
        <xdr:cNvPr id="198" name="民生費該当値テキスト"/>
        <xdr:cNvSpPr txBox="1"/>
      </xdr:nvSpPr>
      <xdr:spPr>
        <a:xfrm>
          <a:off x="4686300" y="123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62513</xdr:rowOff>
    </xdr:from>
    <xdr:to>
      <xdr:col>20</xdr:col>
      <xdr:colOff>38100</xdr:colOff>
      <xdr:row>73</xdr:row>
      <xdr:rowOff>164113</xdr:rowOff>
    </xdr:to>
    <xdr:sp macro="" textlink="">
      <xdr:nvSpPr>
        <xdr:cNvPr id="199" name="楕円 198"/>
        <xdr:cNvSpPr/>
      </xdr:nvSpPr>
      <xdr:spPr>
        <a:xfrm>
          <a:off x="3746500" y="125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9190</xdr:rowOff>
    </xdr:from>
    <xdr:ext cx="599010" cy="259045"/>
    <xdr:sp macro="" textlink="">
      <xdr:nvSpPr>
        <xdr:cNvPr id="200" name="テキスト ボックス 199"/>
        <xdr:cNvSpPr txBox="1"/>
      </xdr:nvSpPr>
      <xdr:spPr>
        <a:xfrm>
          <a:off x="3497795" y="1235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64570</xdr:rowOff>
    </xdr:from>
    <xdr:to>
      <xdr:col>15</xdr:col>
      <xdr:colOff>101600</xdr:colOff>
      <xdr:row>74</xdr:row>
      <xdr:rowOff>166170</xdr:rowOff>
    </xdr:to>
    <xdr:sp macro="" textlink="">
      <xdr:nvSpPr>
        <xdr:cNvPr id="201" name="楕円 200"/>
        <xdr:cNvSpPr/>
      </xdr:nvSpPr>
      <xdr:spPr>
        <a:xfrm>
          <a:off x="2857500" y="127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11247</xdr:rowOff>
    </xdr:from>
    <xdr:ext cx="599010" cy="259045"/>
    <xdr:sp macro="" textlink="">
      <xdr:nvSpPr>
        <xdr:cNvPr id="202" name="テキスト ボックス 201"/>
        <xdr:cNvSpPr txBox="1"/>
      </xdr:nvSpPr>
      <xdr:spPr>
        <a:xfrm>
          <a:off x="2608795" y="1252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117203</xdr:rowOff>
    </xdr:from>
    <xdr:to>
      <xdr:col>10</xdr:col>
      <xdr:colOff>165100</xdr:colOff>
      <xdr:row>73</xdr:row>
      <xdr:rowOff>47353</xdr:rowOff>
    </xdr:to>
    <xdr:sp macro="" textlink="">
      <xdr:nvSpPr>
        <xdr:cNvPr id="203" name="楕円 202"/>
        <xdr:cNvSpPr/>
      </xdr:nvSpPr>
      <xdr:spPr>
        <a:xfrm>
          <a:off x="1968500" y="124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63880</xdr:rowOff>
    </xdr:from>
    <xdr:ext cx="599010" cy="259045"/>
    <xdr:sp macro="" textlink="">
      <xdr:nvSpPr>
        <xdr:cNvPr id="204" name="テキスト ボックス 203"/>
        <xdr:cNvSpPr txBox="1"/>
      </xdr:nvSpPr>
      <xdr:spPr>
        <a:xfrm>
          <a:off x="1719795" y="1223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73714</xdr:rowOff>
    </xdr:from>
    <xdr:to>
      <xdr:col>6</xdr:col>
      <xdr:colOff>38100</xdr:colOff>
      <xdr:row>76</xdr:row>
      <xdr:rowOff>3863</xdr:rowOff>
    </xdr:to>
    <xdr:sp macro="" textlink="">
      <xdr:nvSpPr>
        <xdr:cNvPr id="205" name="楕円 204"/>
        <xdr:cNvSpPr/>
      </xdr:nvSpPr>
      <xdr:spPr>
        <a:xfrm>
          <a:off x="10795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20391</xdr:rowOff>
    </xdr:from>
    <xdr:ext cx="599010" cy="259045"/>
    <xdr:sp macro="" textlink="">
      <xdr:nvSpPr>
        <xdr:cNvPr id="206" name="テキスト ボックス 205"/>
        <xdr:cNvSpPr txBox="1"/>
      </xdr:nvSpPr>
      <xdr:spPr>
        <a:xfrm>
          <a:off x="830795" y="127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76036</xdr:rowOff>
    </xdr:from>
    <xdr:to>
      <xdr:col>24</xdr:col>
      <xdr:colOff>63500</xdr:colOff>
      <xdr:row>97</xdr:row>
      <xdr:rowOff>88328</xdr:rowOff>
    </xdr:to>
    <xdr:cxnSp macro="">
      <xdr:nvCxnSpPr>
        <xdr:cNvPr id="235" name="直線コネクタ 234"/>
        <xdr:cNvCxnSpPr/>
      </xdr:nvCxnSpPr>
      <xdr:spPr>
        <a:xfrm>
          <a:off x="3797300" y="16706686"/>
          <a:ext cx="8382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73406</xdr:rowOff>
    </xdr:from>
    <xdr:to>
      <xdr:col>19</xdr:col>
      <xdr:colOff>177800</xdr:colOff>
      <xdr:row>97</xdr:row>
      <xdr:rowOff>76036</xdr:rowOff>
    </xdr:to>
    <xdr:cxnSp macro="">
      <xdr:nvCxnSpPr>
        <xdr:cNvPr id="238" name="直線コネクタ 237"/>
        <xdr:cNvCxnSpPr/>
      </xdr:nvCxnSpPr>
      <xdr:spPr>
        <a:xfrm>
          <a:off x="2908300" y="1670405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73406</xdr:rowOff>
    </xdr:from>
    <xdr:to>
      <xdr:col>15</xdr:col>
      <xdr:colOff>50800</xdr:colOff>
      <xdr:row>97</xdr:row>
      <xdr:rowOff>77355</xdr:rowOff>
    </xdr:to>
    <xdr:cxnSp macro="">
      <xdr:nvCxnSpPr>
        <xdr:cNvPr id="241" name="直線コネクタ 240"/>
        <xdr:cNvCxnSpPr/>
      </xdr:nvCxnSpPr>
      <xdr:spPr>
        <a:xfrm flipV="1">
          <a:off x="2019300" y="16704056"/>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77355</xdr:rowOff>
    </xdr:from>
    <xdr:to>
      <xdr:col>10</xdr:col>
      <xdr:colOff>114300</xdr:colOff>
      <xdr:row>97</xdr:row>
      <xdr:rowOff>83235</xdr:rowOff>
    </xdr:to>
    <xdr:cxnSp macro="">
      <xdr:nvCxnSpPr>
        <xdr:cNvPr id="244" name="直線コネクタ 243"/>
        <xdr:cNvCxnSpPr/>
      </xdr:nvCxnSpPr>
      <xdr:spPr>
        <a:xfrm flipV="1">
          <a:off x="1130300" y="16708005"/>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37528</xdr:rowOff>
    </xdr:from>
    <xdr:to>
      <xdr:col>24</xdr:col>
      <xdr:colOff>114300</xdr:colOff>
      <xdr:row>97</xdr:row>
      <xdr:rowOff>139128</xdr:rowOff>
    </xdr:to>
    <xdr:sp macro="" textlink="">
      <xdr:nvSpPr>
        <xdr:cNvPr id="254" name="楕円 253"/>
        <xdr:cNvSpPr/>
      </xdr:nvSpPr>
      <xdr:spPr>
        <a:xfrm>
          <a:off x="45847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123905</xdr:rowOff>
    </xdr:from>
    <xdr:ext cx="534377" cy="259045"/>
    <xdr:sp macro="" textlink="">
      <xdr:nvSpPr>
        <xdr:cNvPr id="255" name="衛生費該当値テキスト"/>
        <xdr:cNvSpPr txBox="1"/>
      </xdr:nvSpPr>
      <xdr:spPr>
        <a:xfrm>
          <a:off x="4686300" y="16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25236</xdr:rowOff>
    </xdr:from>
    <xdr:to>
      <xdr:col>20</xdr:col>
      <xdr:colOff>38100</xdr:colOff>
      <xdr:row>97</xdr:row>
      <xdr:rowOff>126836</xdr:rowOff>
    </xdr:to>
    <xdr:sp macro="" textlink="">
      <xdr:nvSpPr>
        <xdr:cNvPr id="256" name="楕円 255"/>
        <xdr:cNvSpPr/>
      </xdr:nvSpPr>
      <xdr:spPr>
        <a:xfrm>
          <a:off x="3746500" y="166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117963</xdr:rowOff>
    </xdr:from>
    <xdr:ext cx="534377" cy="259045"/>
    <xdr:sp macro="" textlink="">
      <xdr:nvSpPr>
        <xdr:cNvPr id="257" name="テキスト ボックス 256"/>
        <xdr:cNvSpPr txBox="1"/>
      </xdr:nvSpPr>
      <xdr:spPr>
        <a:xfrm>
          <a:off x="3530111" y="1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22606</xdr:rowOff>
    </xdr:from>
    <xdr:to>
      <xdr:col>15</xdr:col>
      <xdr:colOff>101600</xdr:colOff>
      <xdr:row>97</xdr:row>
      <xdr:rowOff>124206</xdr:rowOff>
    </xdr:to>
    <xdr:sp macro="" textlink="">
      <xdr:nvSpPr>
        <xdr:cNvPr id="258" name="楕円 257"/>
        <xdr:cNvSpPr/>
      </xdr:nvSpPr>
      <xdr:spPr>
        <a:xfrm>
          <a:off x="28575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115333</xdr:rowOff>
    </xdr:from>
    <xdr:ext cx="534377" cy="259045"/>
    <xdr:sp macro="" textlink="">
      <xdr:nvSpPr>
        <xdr:cNvPr id="259" name="テキスト ボックス 258"/>
        <xdr:cNvSpPr txBox="1"/>
      </xdr:nvSpPr>
      <xdr:spPr>
        <a:xfrm>
          <a:off x="2641111" y="167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26555</xdr:rowOff>
    </xdr:from>
    <xdr:to>
      <xdr:col>10</xdr:col>
      <xdr:colOff>165100</xdr:colOff>
      <xdr:row>97</xdr:row>
      <xdr:rowOff>128155</xdr:rowOff>
    </xdr:to>
    <xdr:sp macro="" textlink="">
      <xdr:nvSpPr>
        <xdr:cNvPr id="260" name="楕円 259"/>
        <xdr:cNvSpPr/>
      </xdr:nvSpPr>
      <xdr:spPr>
        <a:xfrm>
          <a:off x="1968500" y="16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119282</xdr:rowOff>
    </xdr:from>
    <xdr:ext cx="534377" cy="259045"/>
    <xdr:sp macro="" textlink="">
      <xdr:nvSpPr>
        <xdr:cNvPr id="261" name="テキスト ボックス 260"/>
        <xdr:cNvSpPr txBox="1"/>
      </xdr:nvSpPr>
      <xdr:spPr>
        <a:xfrm>
          <a:off x="1752111" y="1674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32435</xdr:rowOff>
    </xdr:from>
    <xdr:to>
      <xdr:col>6</xdr:col>
      <xdr:colOff>38100</xdr:colOff>
      <xdr:row>97</xdr:row>
      <xdr:rowOff>134035</xdr:rowOff>
    </xdr:to>
    <xdr:sp macro="" textlink="">
      <xdr:nvSpPr>
        <xdr:cNvPr id="262" name="楕円 261"/>
        <xdr:cNvSpPr/>
      </xdr:nvSpPr>
      <xdr:spPr>
        <a:xfrm>
          <a:off x="10795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125162</xdr:rowOff>
    </xdr:from>
    <xdr:ext cx="534377" cy="259045"/>
    <xdr:sp macro="" textlink="">
      <xdr:nvSpPr>
        <xdr:cNvPr id="263" name="テキスト ボックス 262"/>
        <xdr:cNvSpPr txBox="1"/>
      </xdr:nvSpPr>
      <xdr:spPr>
        <a:xfrm>
          <a:off x="863111" y="167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120269</xdr:rowOff>
    </xdr:from>
    <xdr:to>
      <xdr:col>55</xdr:col>
      <xdr:colOff>0</xdr:colOff>
      <xdr:row>37</xdr:row>
      <xdr:rowOff>155321</xdr:rowOff>
    </xdr:to>
    <xdr:cxnSp macro="">
      <xdr:nvCxnSpPr>
        <xdr:cNvPr id="292" name="直線コネクタ 291"/>
        <xdr:cNvCxnSpPr/>
      </xdr:nvCxnSpPr>
      <xdr:spPr>
        <a:xfrm flipV="1">
          <a:off x="9639300" y="6463919"/>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143891</xdr:rowOff>
    </xdr:from>
    <xdr:to>
      <xdr:col>50</xdr:col>
      <xdr:colOff>114300</xdr:colOff>
      <xdr:row>37</xdr:row>
      <xdr:rowOff>155321</xdr:rowOff>
    </xdr:to>
    <xdr:cxnSp macro="">
      <xdr:nvCxnSpPr>
        <xdr:cNvPr id="295" name="直線コネクタ 294"/>
        <xdr:cNvCxnSpPr/>
      </xdr:nvCxnSpPr>
      <xdr:spPr>
        <a:xfrm>
          <a:off x="8750300" y="64875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143891</xdr:rowOff>
    </xdr:from>
    <xdr:to>
      <xdr:col>45</xdr:col>
      <xdr:colOff>177800</xdr:colOff>
      <xdr:row>37</xdr:row>
      <xdr:rowOff>157988</xdr:rowOff>
    </xdr:to>
    <xdr:cxnSp macro="">
      <xdr:nvCxnSpPr>
        <xdr:cNvPr id="298" name="直線コネクタ 297"/>
        <xdr:cNvCxnSpPr/>
      </xdr:nvCxnSpPr>
      <xdr:spPr>
        <a:xfrm flipV="1">
          <a:off x="7861300" y="648754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38</xdr:row>
      <xdr:rowOff>24638</xdr:rowOff>
    </xdr:to>
    <xdr:cxnSp macro="">
      <xdr:nvCxnSpPr>
        <xdr:cNvPr id="301" name="直線コネクタ 300"/>
        <xdr:cNvCxnSpPr/>
      </xdr:nvCxnSpPr>
      <xdr:spPr>
        <a:xfrm flipV="1">
          <a:off x="6972300" y="650163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69469</xdr:rowOff>
    </xdr:from>
    <xdr:to>
      <xdr:col>55</xdr:col>
      <xdr:colOff>50800</xdr:colOff>
      <xdr:row>37</xdr:row>
      <xdr:rowOff>171069</xdr:rowOff>
    </xdr:to>
    <xdr:sp macro="" textlink="">
      <xdr:nvSpPr>
        <xdr:cNvPr id="311" name="楕円 310"/>
        <xdr:cNvSpPr/>
      </xdr:nvSpPr>
      <xdr:spPr>
        <a:xfrm>
          <a:off x="10426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92346</xdr:rowOff>
    </xdr:from>
    <xdr:ext cx="378565" cy="259045"/>
    <xdr:sp macro="" textlink="">
      <xdr:nvSpPr>
        <xdr:cNvPr id="312" name="労働費該当値テキスト"/>
        <xdr:cNvSpPr txBox="1"/>
      </xdr:nvSpPr>
      <xdr:spPr>
        <a:xfrm>
          <a:off x="10528300" y="626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104521</xdr:rowOff>
    </xdr:from>
    <xdr:to>
      <xdr:col>50</xdr:col>
      <xdr:colOff>165100</xdr:colOff>
      <xdr:row>38</xdr:row>
      <xdr:rowOff>34671</xdr:rowOff>
    </xdr:to>
    <xdr:sp macro="" textlink="">
      <xdr:nvSpPr>
        <xdr:cNvPr id="313" name="楕円 312"/>
        <xdr:cNvSpPr/>
      </xdr:nvSpPr>
      <xdr:spPr>
        <a:xfrm>
          <a:off x="9588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314" name="テキスト ボックス 313"/>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93091</xdr:rowOff>
    </xdr:from>
    <xdr:to>
      <xdr:col>46</xdr:col>
      <xdr:colOff>38100</xdr:colOff>
      <xdr:row>38</xdr:row>
      <xdr:rowOff>23240</xdr:rowOff>
    </xdr:to>
    <xdr:sp macro="" textlink="">
      <xdr:nvSpPr>
        <xdr:cNvPr id="315" name="楕円 314"/>
        <xdr:cNvSpPr/>
      </xdr:nvSpPr>
      <xdr:spPr>
        <a:xfrm>
          <a:off x="8699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39768</xdr:rowOff>
    </xdr:from>
    <xdr:ext cx="378565" cy="259045"/>
    <xdr:sp macro="" textlink="">
      <xdr:nvSpPr>
        <xdr:cNvPr id="316" name="テキスト ボックス 315"/>
        <xdr:cNvSpPr txBox="1"/>
      </xdr:nvSpPr>
      <xdr:spPr>
        <a:xfrm>
          <a:off x="8561017" y="621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17" name="楕円 316"/>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18" name="テキスト ボックス 317"/>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145288</xdr:rowOff>
    </xdr:from>
    <xdr:to>
      <xdr:col>36</xdr:col>
      <xdr:colOff>165100</xdr:colOff>
      <xdr:row>38</xdr:row>
      <xdr:rowOff>75438</xdr:rowOff>
    </xdr:to>
    <xdr:sp macro="" textlink="">
      <xdr:nvSpPr>
        <xdr:cNvPr id="319" name="楕円 318"/>
        <xdr:cNvSpPr/>
      </xdr:nvSpPr>
      <xdr:spPr>
        <a:xfrm>
          <a:off x="6921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91965</xdr:rowOff>
    </xdr:from>
    <xdr:ext cx="378565" cy="259045"/>
    <xdr:sp macro="" textlink="">
      <xdr:nvSpPr>
        <xdr:cNvPr id="320" name="テキスト ボックス 319"/>
        <xdr:cNvSpPr txBox="1"/>
      </xdr:nvSpPr>
      <xdr:spPr>
        <a:xfrm>
          <a:off x="6783017"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169552</xdr:rowOff>
    </xdr:from>
    <xdr:to>
      <xdr:col>55</xdr:col>
      <xdr:colOff>0</xdr:colOff>
      <xdr:row>59</xdr:row>
      <xdr:rowOff>997</xdr:rowOff>
    </xdr:to>
    <xdr:cxnSp macro="">
      <xdr:nvCxnSpPr>
        <xdr:cNvPr id="349" name="直線コネクタ 348"/>
        <xdr:cNvCxnSpPr/>
      </xdr:nvCxnSpPr>
      <xdr:spPr>
        <a:xfrm>
          <a:off x="9639300" y="1011365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111773</xdr:rowOff>
    </xdr:from>
    <xdr:to>
      <xdr:col>50</xdr:col>
      <xdr:colOff>114300</xdr:colOff>
      <xdr:row>58</xdr:row>
      <xdr:rowOff>169552</xdr:rowOff>
    </xdr:to>
    <xdr:cxnSp macro="">
      <xdr:nvCxnSpPr>
        <xdr:cNvPr id="352" name="直線コネクタ 351"/>
        <xdr:cNvCxnSpPr/>
      </xdr:nvCxnSpPr>
      <xdr:spPr>
        <a:xfrm>
          <a:off x="8750300" y="10055873"/>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111773</xdr:rowOff>
    </xdr:from>
    <xdr:to>
      <xdr:col>45</xdr:col>
      <xdr:colOff>177800</xdr:colOff>
      <xdr:row>58</xdr:row>
      <xdr:rowOff>143910</xdr:rowOff>
    </xdr:to>
    <xdr:cxnSp macro="">
      <xdr:nvCxnSpPr>
        <xdr:cNvPr id="355" name="直線コネクタ 354"/>
        <xdr:cNvCxnSpPr/>
      </xdr:nvCxnSpPr>
      <xdr:spPr>
        <a:xfrm flipV="1">
          <a:off x="7861300" y="10055873"/>
          <a:ext cx="8890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126765</xdr:rowOff>
    </xdr:from>
    <xdr:to>
      <xdr:col>41</xdr:col>
      <xdr:colOff>50800</xdr:colOff>
      <xdr:row>58</xdr:row>
      <xdr:rowOff>143910</xdr:rowOff>
    </xdr:to>
    <xdr:cxnSp macro="">
      <xdr:nvCxnSpPr>
        <xdr:cNvPr id="358" name="直線コネクタ 357"/>
        <xdr:cNvCxnSpPr/>
      </xdr:nvCxnSpPr>
      <xdr:spPr>
        <a:xfrm>
          <a:off x="6972300" y="1007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121647</xdr:rowOff>
    </xdr:from>
    <xdr:to>
      <xdr:col>55</xdr:col>
      <xdr:colOff>50800</xdr:colOff>
      <xdr:row>59</xdr:row>
      <xdr:rowOff>51797</xdr:rowOff>
    </xdr:to>
    <xdr:sp macro="" textlink="">
      <xdr:nvSpPr>
        <xdr:cNvPr id="368" name="楕円 367"/>
        <xdr:cNvSpPr/>
      </xdr:nvSpPr>
      <xdr:spPr>
        <a:xfrm>
          <a:off x="10426700" y="10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36574</xdr:rowOff>
    </xdr:from>
    <xdr:ext cx="469744" cy="259045"/>
    <xdr:sp macro="" textlink="">
      <xdr:nvSpPr>
        <xdr:cNvPr id="369" name="農林水産業費該当値テキスト"/>
        <xdr:cNvSpPr txBox="1"/>
      </xdr:nvSpPr>
      <xdr:spPr>
        <a:xfrm>
          <a:off x="10528300" y="99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118752</xdr:rowOff>
    </xdr:from>
    <xdr:to>
      <xdr:col>50</xdr:col>
      <xdr:colOff>165100</xdr:colOff>
      <xdr:row>59</xdr:row>
      <xdr:rowOff>48902</xdr:rowOff>
    </xdr:to>
    <xdr:sp macro="" textlink="">
      <xdr:nvSpPr>
        <xdr:cNvPr id="370" name="楕円 369"/>
        <xdr:cNvSpPr/>
      </xdr:nvSpPr>
      <xdr:spPr>
        <a:xfrm>
          <a:off x="9588500" y="100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40029</xdr:rowOff>
    </xdr:from>
    <xdr:ext cx="469744" cy="259045"/>
    <xdr:sp macro="" textlink="">
      <xdr:nvSpPr>
        <xdr:cNvPr id="371" name="テキスト ボックス 370"/>
        <xdr:cNvSpPr txBox="1"/>
      </xdr:nvSpPr>
      <xdr:spPr>
        <a:xfrm>
          <a:off x="9404428" y="101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60973</xdr:rowOff>
    </xdr:from>
    <xdr:to>
      <xdr:col>46</xdr:col>
      <xdr:colOff>38100</xdr:colOff>
      <xdr:row>58</xdr:row>
      <xdr:rowOff>162573</xdr:rowOff>
    </xdr:to>
    <xdr:sp macro="" textlink="">
      <xdr:nvSpPr>
        <xdr:cNvPr id="372" name="楕円 371"/>
        <xdr:cNvSpPr/>
      </xdr:nvSpPr>
      <xdr:spPr>
        <a:xfrm>
          <a:off x="8699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153700</xdr:rowOff>
    </xdr:from>
    <xdr:ext cx="469744" cy="259045"/>
    <xdr:sp macro="" textlink="">
      <xdr:nvSpPr>
        <xdr:cNvPr id="373" name="テキスト ボックス 372"/>
        <xdr:cNvSpPr txBox="1"/>
      </xdr:nvSpPr>
      <xdr:spPr>
        <a:xfrm>
          <a:off x="8515428" y="100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93110</xdr:rowOff>
    </xdr:from>
    <xdr:to>
      <xdr:col>41</xdr:col>
      <xdr:colOff>101600</xdr:colOff>
      <xdr:row>59</xdr:row>
      <xdr:rowOff>23260</xdr:rowOff>
    </xdr:to>
    <xdr:sp macro="" textlink="">
      <xdr:nvSpPr>
        <xdr:cNvPr id="374" name="楕円 373"/>
        <xdr:cNvSpPr/>
      </xdr:nvSpPr>
      <xdr:spPr>
        <a:xfrm>
          <a:off x="7810500" y="100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14387</xdr:rowOff>
    </xdr:from>
    <xdr:ext cx="469744" cy="259045"/>
    <xdr:sp macro="" textlink="">
      <xdr:nvSpPr>
        <xdr:cNvPr id="375" name="テキスト ボックス 374"/>
        <xdr:cNvSpPr txBox="1"/>
      </xdr:nvSpPr>
      <xdr:spPr>
        <a:xfrm>
          <a:off x="7626428" y="101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75965</xdr:rowOff>
    </xdr:from>
    <xdr:to>
      <xdr:col>36</xdr:col>
      <xdr:colOff>165100</xdr:colOff>
      <xdr:row>59</xdr:row>
      <xdr:rowOff>6115</xdr:rowOff>
    </xdr:to>
    <xdr:sp macro="" textlink="">
      <xdr:nvSpPr>
        <xdr:cNvPr id="376" name="楕円 375"/>
        <xdr:cNvSpPr/>
      </xdr:nvSpPr>
      <xdr:spPr>
        <a:xfrm>
          <a:off x="6921500" y="100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168692</xdr:rowOff>
    </xdr:from>
    <xdr:ext cx="469744" cy="259045"/>
    <xdr:sp macro="" textlink="">
      <xdr:nvSpPr>
        <xdr:cNvPr id="377" name="テキスト ボックス 376"/>
        <xdr:cNvSpPr txBox="1"/>
      </xdr:nvSpPr>
      <xdr:spPr>
        <a:xfrm>
          <a:off x="6737428" y="101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61480</xdr:rowOff>
    </xdr:from>
    <xdr:to>
      <xdr:col>55</xdr:col>
      <xdr:colOff>0</xdr:colOff>
      <xdr:row>78</xdr:row>
      <xdr:rowOff>142005</xdr:rowOff>
    </xdr:to>
    <xdr:cxnSp macro="">
      <xdr:nvCxnSpPr>
        <xdr:cNvPr id="406" name="直線コネクタ 405"/>
        <xdr:cNvCxnSpPr/>
      </xdr:nvCxnSpPr>
      <xdr:spPr>
        <a:xfrm flipV="1">
          <a:off x="9639300" y="13434580"/>
          <a:ext cx="838200" cy="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142005</xdr:rowOff>
    </xdr:from>
    <xdr:to>
      <xdr:col>50</xdr:col>
      <xdr:colOff>114300</xdr:colOff>
      <xdr:row>78</xdr:row>
      <xdr:rowOff>154236</xdr:rowOff>
    </xdr:to>
    <xdr:cxnSp macro="">
      <xdr:nvCxnSpPr>
        <xdr:cNvPr id="409" name="直線コネクタ 408"/>
        <xdr:cNvCxnSpPr/>
      </xdr:nvCxnSpPr>
      <xdr:spPr>
        <a:xfrm flipV="1">
          <a:off x="8750300" y="13515105"/>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151625</xdr:rowOff>
    </xdr:from>
    <xdr:to>
      <xdr:col>45</xdr:col>
      <xdr:colOff>177800</xdr:colOff>
      <xdr:row>78</xdr:row>
      <xdr:rowOff>154236</xdr:rowOff>
    </xdr:to>
    <xdr:cxnSp macro="">
      <xdr:nvCxnSpPr>
        <xdr:cNvPr id="412" name="直線コネクタ 411"/>
        <xdr:cNvCxnSpPr/>
      </xdr:nvCxnSpPr>
      <xdr:spPr>
        <a:xfrm>
          <a:off x="7861300" y="13524725"/>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130536</xdr:rowOff>
    </xdr:from>
    <xdr:to>
      <xdr:col>41</xdr:col>
      <xdr:colOff>50800</xdr:colOff>
      <xdr:row>78</xdr:row>
      <xdr:rowOff>151625</xdr:rowOff>
    </xdr:to>
    <xdr:cxnSp macro="">
      <xdr:nvCxnSpPr>
        <xdr:cNvPr id="415" name="直線コネクタ 414"/>
        <xdr:cNvCxnSpPr/>
      </xdr:nvCxnSpPr>
      <xdr:spPr>
        <a:xfrm>
          <a:off x="6972300" y="13503636"/>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10680</xdr:rowOff>
    </xdr:from>
    <xdr:to>
      <xdr:col>55</xdr:col>
      <xdr:colOff>50800</xdr:colOff>
      <xdr:row>78</xdr:row>
      <xdr:rowOff>112280</xdr:rowOff>
    </xdr:to>
    <xdr:sp macro="" textlink="">
      <xdr:nvSpPr>
        <xdr:cNvPr id="425" name="楕円 424"/>
        <xdr:cNvSpPr/>
      </xdr:nvSpPr>
      <xdr:spPr>
        <a:xfrm>
          <a:off x="104267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102207</xdr:rowOff>
    </xdr:from>
    <xdr:ext cx="469744" cy="259045"/>
    <xdr:sp macro="" textlink="">
      <xdr:nvSpPr>
        <xdr:cNvPr id="426" name="商工費該当値テキスト"/>
        <xdr:cNvSpPr txBox="1"/>
      </xdr:nvSpPr>
      <xdr:spPr>
        <a:xfrm>
          <a:off x="10528300" y="133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91205</xdr:rowOff>
    </xdr:from>
    <xdr:to>
      <xdr:col>50</xdr:col>
      <xdr:colOff>165100</xdr:colOff>
      <xdr:row>79</xdr:row>
      <xdr:rowOff>21355</xdr:rowOff>
    </xdr:to>
    <xdr:sp macro="" textlink="">
      <xdr:nvSpPr>
        <xdr:cNvPr id="427" name="楕円 426"/>
        <xdr:cNvSpPr/>
      </xdr:nvSpPr>
      <xdr:spPr>
        <a:xfrm>
          <a:off x="9588500" y="13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12482</xdr:rowOff>
    </xdr:from>
    <xdr:ext cx="469744" cy="259045"/>
    <xdr:sp macro="" textlink="">
      <xdr:nvSpPr>
        <xdr:cNvPr id="428" name="テキスト ボックス 427"/>
        <xdr:cNvSpPr txBox="1"/>
      </xdr:nvSpPr>
      <xdr:spPr>
        <a:xfrm>
          <a:off x="9404428" y="1355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103436</xdr:rowOff>
    </xdr:from>
    <xdr:to>
      <xdr:col>46</xdr:col>
      <xdr:colOff>38100</xdr:colOff>
      <xdr:row>79</xdr:row>
      <xdr:rowOff>33586</xdr:rowOff>
    </xdr:to>
    <xdr:sp macro="" textlink="">
      <xdr:nvSpPr>
        <xdr:cNvPr id="429" name="楕円 428"/>
        <xdr:cNvSpPr/>
      </xdr:nvSpPr>
      <xdr:spPr>
        <a:xfrm>
          <a:off x="8699500" y="134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24713</xdr:rowOff>
    </xdr:from>
    <xdr:ext cx="469744" cy="259045"/>
    <xdr:sp macro="" textlink="">
      <xdr:nvSpPr>
        <xdr:cNvPr id="430" name="テキスト ボックス 429"/>
        <xdr:cNvSpPr txBox="1"/>
      </xdr:nvSpPr>
      <xdr:spPr>
        <a:xfrm>
          <a:off x="8515428" y="135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100825</xdr:rowOff>
    </xdr:from>
    <xdr:to>
      <xdr:col>41</xdr:col>
      <xdr:colOff>101600</xdr:colOff>
      <xdr:row>79</xdr:row>
      <xdr:rowOff>30975</xdr:rowOff>
    </xdr:to>
    <xdr:sp macro="" textlink="">
      <xdr:nvSpPr>
        <xdr:cNvPr id="431" name="楕円 430"/>
        <xdr:cNvSpPr/>
      </xdr:nvSpPr>
      <xdr:spPr>
        <a:xfrm>
          <a:off x="7810500" y="13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22102</xdr:rowOff>
    </xdr:from>
    <xdr:ext cx="469744" cy="259045"/>
    <xdr:sp macro="" textlink="">
      <xdr:nvSpPr>
        <xdr:cNvPr id="432" name="テキスト ボックス 431"/>
        <xdr:cNvSpPr txBox="1"/>
      </xdr:nvSpPr>
      <xdr:spPr>
        <a:xfrm>
          <a:off x="7626428" y="135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79736</xdr:rowOff>
    </xdr:from>
    <xdr:to>
      <xdr:col>36</xdr:col>
      <xdr:colOff>165100</xdr:colOff>
      <xdr:row>79</xdr:row>
      <xdr:rowOff>9886</xdr:rowOff>
    </xdr:to>
    <xdr:sp macro="" textlink="">
      <xdr:nvSpPr>
        <xdr:cNvPr id="433" name="楕円 432"/>
        <xdr:cNvSpPr/>
      </xdr:nvSpPr>
      <xdr:spPr>
        <a:xfrm>
          <a:off x="6921500" y="13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1013</xdr:rowOff>
    </xdr:from>
    <xdr:ext cx="469744" cy="259045"/>
    <xdr:sp macro="" textlink="">
      <xdr:nvSpPr>
        <xdr:cNvPr id="434" name="テキスト ボックス 433"/>
        <xdr:cNvSpPr txBox="1"/>
      </xdr:nvSpPr>
      <xdr:spPr>
        <a:xfrm>
          <a:off x="6737428" y="135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28721</xdr:rowOff>
    </xdr:from>
    <xdr:to>
      <xdr:col>55</xdr:col>
      <xdr:colOff>0</xdr:colOff>
      <xdr:row>98</xdr:row>
      <xdr:rowOff>71544</xdr:rowOff>
    </xdr:to>
    <xdr:cxnSp macro="">
      <xdr:nvCxnSpPr>
        <xdr:cNvPr id="465" name="直線コネクタ 464"/>
        <xdr:cNvCxnSpPr/>
      </xdr:nvCxnSpPr>
      <xdr:spPr>
        <a:xfrm>
          <a:off x="9639300" y="16830821"/>
          <a:ext cx="8382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154777</xdr:rowOff>
    </xdr:from>
    <xdr:to>
      <xdr:col>50</xdr:col>
      <xdr:colOff>114300</xdr:colOff>
      <xdr:row>98</xdr:row>
      <xdr:rowOff>28721</xdr:rowOff>
    </xdr:to>
    <xdr:cxnSp macro="">
      <xdr:nvCxnSpPr>
        <xdr:cNvPr id="468" name="直線コネクタ 467"/>
        <xdr:cNvCxnSpPr/>
      </xdr:nvCxnSpPr>
      <xdr:spPr>
        <a:xfrm>
          <a:off x="8750300" y="16785427"/>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7145</xdr:rowOff>
    </xdr:from>
    <xdr:to>
      <xdr:col>45</xdr:col>
      <xdr:colOff>177800</xdr:colOff>
      <xdr:row>97</xdr:row>
      <xdr:rowOff>154777</xdr:rowOff>
    </xdr:to>
    <xdr:cxnSp macro="">
      <xdr:nvCxnSpPr>
        <xdr:cNvPr id="471" name="直線コネクタ 470"/>
        <xdr:cNvCxnSpPr/>
      </xdr:nvCxnSpPr>
      <xdr:spPr>
        <a:xfrm>
          <a:off x="7861300" y="16637795"/>
          <a:ext cx="889000" cy="1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54291</xdr:rowOff>
    </xdr:from>
    <xdr:to>
      <xdr:col>41</xdr:col>
      <xdr:colOff>50800</xdr:colOff>
      <xdr:row>97</xdr:row>
      <xdr:rowOff>7145</xdr:rowOff>
    </xdr:to>
    <xdr:cxnSp macro="">
      <xdr:nvCxnSpPr>
        <xdr:cNvPr id="474" name="直線コネクタ 473"/>
        <xdr:cNvCxnSpPr/>
      </xdr:nvCxnSpPr>
      <xdr:spPr>
        <a:xfrm>
          <a:off x="6972300" y="16513491"/>
          <a:ext cx="889000" cy="1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20744</xdr:rowOff>
    </xdr:from>
    <xdr:to>
      <xdr:col>55</xdr:col>
      <xdr:colOff>50800</xdr:colOff>
      <xdr:row>98</xdr:row>
      <xdr:rowOff>122344</xdr:rowOff>
    </xdr:to>
    <xdr:sp macro="" textlink="">
      <xdr:nvSpPr>
        <xdr:cNvPr id="484" name="楕円 483"/>
        <xdr:cNvSpPr/>
      </xdr:nvSpPr>
      <xdr:spPr>
        <a:xfrm>
          <a:off x="104267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107121</xdr:rowOff>
    </xdr:from>
    <xdr:ext cx="534377" cy="259045"/>
    <xdr:sp macro="" textlink="">
      <xdr:nvSpPr>
        <xdr:cNvPr id="485" name="土木費該当値テキスト"/>
        <xdr:cNvSpPr txBox="1"/>
      </xdr:nvSpPr>
      <xdr:spPr>
        <a:xfrm>
          <a:off x="10528300" y="167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149371</xdr:rowOff>
    </xdr:from>
    <xdr:to>
      <xdr:col>50</xdr:col>
      <xdr:colOff>165100</xdr:colOff>
      <xdr:row>98</xdr:row>
      <xdr:rowOff>79521</xdr:rowOff>
    </xdr:to>
    <xdr:sp macro="" textlink="">
      <xdr:nvSpPr>
        <xdr:cNvPr id="486" name="楕円 485"/>
        <xdr:cNvSpPr/>
      </xdr:nvSpPr>
      <xdr:spPr>
        <a:xfrm>
          <a:off x="9588500" y="167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70648</xdr:rowOff>
    </xdr:from>
    <xdr:ext cx="534377" cy="259045"/>
    <xdr:sp macro="" textlink="">
      <xdr:nvSpPr>
        <xdr:cNvPr id="487" name="テキスト ボックス 486"/>
        <xdr:cNvSpPr txBox="1"/>
      </xdr:nvSpPr>
      <xdr:spPr>
        <a:xfrm>
          <a:off x="9372111" y="168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103977</xdr:rowOff>
    </xdr:from>
    <xdr:to>
      <xdr:col>46</xdr:col>
      <xdr:colOff>38100</xdr:colOff>
      <xdr:row>98</xdr:row>
      <xdr:rowOff>34127</xdr:rowOff>
    </xdr:to>
    <xdr:sp macro="" textlink="">
      <xdr:nvSpPr>
        <xdr:cNvPr id="488" name="楕円 487"/>
        <xdr:cNvSpPr/>
      </xdr:nvSpPr>
      <xdr:spPr>
        <a:xfrm>
          <a:off x="8699500" y="1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25254</xdr:rowOff>
    </xdr:from>
    <xdr:ext cx="534377" cy="259045"/>
    <xdr:sp macro="" textlink="">
      <xdr:nvSpPr>
        <xdr:cNvPr id="489" name="テキスト ボックス 488"/>
        <xdr:cNvSpPr txBox="1"/>
      </xdr:nvSpPr>
      <xdr:spPr>
        <a:xfrm>
          <a:off x="8483111" y="168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127795</xdr:rowOff>
    </xdr:from>
    <xdr:to>
      <xdr:col>41</xdr:col>
      <xdr:colOff>101600</xdr:colOff>
      <xdr:row>97</xdr:row>
      <xdr:rowOff>57945</xdr:rowOff>
    </xdr:to>
    <xdr:sp macro="" textlink="">
      <xdr:nvSpPr>
        <xdr:cNvPr id="490" name="楕円 489"/>
        <xdr:cNvSpPr/>
      </xdr:nvSpPr>
      <xdr:spPr>
        <a:xfrm>
          <a:off x="7810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49072</xdr:rowOff>
    </xdr:from>
    <xdr:ext cx="534377" cy="259045"/>
    <xdr:sp macro="" textlink="">
      <xdr:nvSpPr>
        <xdr:cNvPr id="491" name="テキスト ボックス 490"/>
        <xdr:cNvSpPr txBox="1"/>
      </xdr:nvSpPr>
      <xdr:spPr>
        <a:xfrm>
          <a:off x="7594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3491</xdr:rowOff>
    </xdr:from>
    <xdr:to>
      <xdr:col>36</xdr:col>
      <xdr:colOff>165100</xdr:colOff>
      <xdr:row>96</xdr:row>
      <xdr:rowOff>105091</xdr:rowOff>
    </xdr:to>
    <xdr:sp macro="" textlink="">
      <xdr:nvSpPr>
        <xdr:cNvPr id="492" name="楕円 491"/>
        <xdr:cNvSpPr/>
      </xdr:nvSpPr>
      <xdr:spPr>
        <a:xfrm>
          <a:off x="6921500" y="164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121618</xdr:rowOff>
    </xdr:from>
    <xdr:ext cx="534377" cy="259045"/>
    <xdr:sp macro="" textlink="">
      <xdr:nvSpPr>
        <xdr:cNvPr id="493" name="テキスト ボックス 492"/>
        <xdr:cNvSpPr txBox="1"/>
      </xdr:nvSpPr>
      <xdr:spPr>
        <a:xfrm>
          <a:off x="6705111" y="162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145396</xdr:rowOff>
    </xdr:from>
    <xdr:to>
      <xdr:col>85</xdr:col>
      <xdr:colOff>127000</xdr:colOff>
      <xdr:row>37</xdr:row>
      <xdr:rowOff>161779</xdr:rowOff>
    </xdr:to>
    <xdr:cxnSp macro="">
      <xdr:nvCxnSpPr>
        <xdr:cNvPr id="522" name="直線コネクタ 521"/>
        <xdr:cNvCxnSpPr/>
      </xdr:nvCxnSpPr>
      <xdr:spPr>
        <a:xfrm flipV="1">
          <a:off x="15481300" y="6489046"/>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161779</xdr:rowOff>
    </xdr:from>
    <xdr:to>
      <xdr:col>81</xdr:col>
      <xdr:colOff>50800</xdr:colOff>
      <xdr:row>38</xdr:row>
      <xdr:rowOff>11741</xdr:rowOff>
    </xdr:to>
    <xdr:cxnSp macro="">
      <xdr:nvCxnSpPr>
        <xdr:cNvPr id="525" name="直線コネクタ 524"/>
        <xdr:cNvCxnSpPr/>
      </xdr:nvCxnSpPr>
      <xdr:spPr>
        <a:xfrm flipV="1">
          <a:off x="14592300" y="6505429"/>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9855</xdr:rowOff>
    </xdr:from>
    <xdr:to>
      <xdr:col>76</xdr:col>
      <xdr:colOff>114300</xdr:colOff>
      <xdr:row>38</xdr:row>
      <xdr:rowOff>11741</xdr:rowOff>
    </xdr:to>
    <xdr:cxnSp macro="">
      <xdr:nvCxnSpPr>
        <xdr:cNvPr id="528" name="直線コネクタ 527"/>
        <xdr:cNvCxnSpPr/>
      </xdr:nvCxnSpPr>
      <xdr:spPr>
        <a:xfrm>
          <a:off x="13703300" y="652495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5931</xdr:rowOff>
    </xdr:from>
    <xdr:to>
      <xdr:col>71</xdr:col>
      <xdr:colOff>177800</xdr:colOff>
      <xdr:row>38</xdr:row>
      <xdr:rowOff>9855</xdr:rowOff>
    </xdr:to>
    <xdr:cxnSp macro="">
      <xdr:nvCxnSpPr>
        <xdr:cNvPr id="531" name="直線コネクタ 530"/>
        <xdr:cNvCxnSpPr/>
      </xdr:nvCxnSpPr>
      <xdr:spPr>
        <a:xfrm>
          <a:off x="12814300" y="652103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94596</xdr:rowOff>
    </xdr:from>
    <xdr:to>
      <xdr:col>85</xdr:col>
      <xdr:colOff>177800</xdr:colOff>
      <xdr:row>38</xdr:row>
      <xdr:rowOff>24746</xdr:rowOff>
    </xdr:to>
    <xdr:sp macro="" textlink="">
      <xdr:nvSpPr>
        <xdr:cNvPr id="541" name="楕円 540"/>
        <xdr:cNvSpPr/>
      </xdr:nvSpPr>
      <xdr:spPr>
        <a:xfrm>
          <a:off x="16268700" y="64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9523</xdr:rowOff>
    </xdr:from>
    <xdr:ext cx="534377" cy="259045"/>
    <xdr:sp macro="" textlink="">
      <xdr:nvSpPr>
        <xdr:cNvPr id="542" name="消防費該当値テキスト"/>
        <xdr:cNvSpPr txBox="1"/>
      </xdr:nvSpPr>
      <xdr:spPr>
        <a:xfrm>
          <a:off x="16370300" y="63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110979</xdr:rowOff>
    </xdr:from>
    <xdr:to>
      <xdr:col>81</xdr:col>
      <xdr:colOff>101600</xdr:colOff>
      <xdr:row>38</xdr:row>
      <xdr:rowOff>41129</xdr:rowOff>
    </xdr:to>
    <xdr:sp macro="" textlink="">
      <xdr:nvSpPr>
        <xdr:cNvPr id="543" name="楕円 542"/>
        <xdr:cNvSpPr/>
      </xdr:nvSpPr>
      <xdr:spPr>
        <a:xfrm>
          <a:off x="15430500" y="64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32256</xdr:rowOff>
    </xdr:from>
    <xdr:ext cx="534377" cy="259045"/>
    <xdr:sp macro="" textlink="">
      <xdr:nvSpPr>
        <xdr:cNvPr id="544" name="テキスト ボックス 543"/>
        <xdr:cNvSpPr txBox="1"/>
      </xdr:nvSpPr>
      <xdr:spPr>
        <a:xfrm>
          <a:off x="15214111" y="65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132391</xdr:rowOff>
    </xdr:from>
    <xdr:to>
      <xdr:col>76</xdr:col>
      <xdr:colOff>165100</xdr:colOff>
      <xdr:row>38</xdr:row>
      <xdr:rowOff>62541</xdr:rowOff>
    </xdr:to>
    <xdr:sp macro="" textlink="">
      <xdr:nvSpPr>
        <xdr:cNvPr id="545" name="楕円 544"/>
        <xdr:cNvSpPr/>
      </xdr:nvSpPr>
      <xdr:spPr>
        <a:xfrm>
          <a:off x="14541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53668</xdr:rowOff>
    </xdr:from>
    <xdr:ext cx="534377" cy="259045"/>
    <xdr:sp macro="" textlink="">
      <xdr:nvSpPr>
        <xdr:cNvPr id="546" name="テキスト ボックス 545"/>
        <xdr:cNvSpPr txBox="1"/>
      </xdr:nvSpPr>
      <xdr:spPr>
        <a:xfrm>
          <a:off x="14325111" y="6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130505</xdr:rowOff>
    </xdr:from>
    <xdr:to>
      <xdr:col>72</xdr:col>
      <xdr:colOff>38100</xdr:colOff>
      <xdr:row>38</xdr:row>
      <xdr:rowOff>60655</xdr:rowOff>
    </xdr:to>
    <xdr:sp macro="" textlink="">
      <xdr:nvSpPr>
        <xdr:cNvPr id="547" name="楕円 546"/>
        <xdr:cNvSpPr/>
      </xdr:nvSpPr>
      <xdr:spPr>
        <a:xfrm>
          <a:off x="13652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51782</xdr:rowOff>
    </xdr:from>
    <xdr:ext cx="534377" cy="259045"/>
    <xdr:sp macro="" textlink="">
      <xdr:nvSpPr>
        <xdr:cNvPr id="548" name="テキスト ボックス 547"/>
        <xdr:cNvSpPr txBox="1"/>
      </xdr:nvSpPr>
      <xdr:spPr>
        <a:xfrm>
          <a:off x="13436111" y="6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126581</xdr:rowOff>
    </xdr:from>
    <xdr:to>
      <xdr:col>67</xdr:col>
      <xdr:colOff>101600</xdr:colOff>
      <xdr:row>38</xdr:row>
      <xdr:rowOff>56731</xdr:rowOff>
    </xdr:to>
    <xdr:sp macro="" textlink="">
      <xdr:nvSpPr>
        <xdr:cNvPr id="549" name="楕円 548"/>
        <xdr:cNvSpPr/>
      </xdr:nvSpPr>
      <xdr:spPr>
        <a:xfrm>
          <a:off x="12763500" y="64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47858</xdr:rowOff>
    </xdr:from>
    <xdr:ext cx="534377" cy="259045"/>
    <xdr:sp macro="" textlink="">
      <xdr:nvSpPr>
        <xdr:cNvPr id="550" name="テキスト ボックス 549"/>
        <xdr:cNvSpPr txBox="1"/>
      </xdr:nvSpPr>
      <xdr:spPr>
        <a:xfrm>
          <a:off x="12547111" y="65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18285</xdr:rowOff>
    </xdr:from>
    <xdr:to>
      <xdr:col>85</xdr:col>
      <xdr:colOff>127000</xdr:colOff>
      <xdr:row>57</xdr:row>
      <xdr:rowOff>45531</xdr:rowOff>
    </xdr:to>
    <xdr:cxnSp macro="">
      <xdr:nvCxnSpPr>
        <xdr:cNvPr id="584" name="直線コネクタ 583"/>
        <xdr:cNvCxnSpPr/>
      </xdr:nvCxnSpPr>
      <xdr:spPr>
        <a:xfrm>
          <a:off x="15481300" y="9790935"/>
          <a:ext cx="8382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18285</xdr:rowOff>
    </xdr:from>
    <xdr:to>
      <xdr:col>81</xdr:col>
      <xdr:colOff>50800</xdr:colOff>
      <xdr:row>57</xdr:row>
      <xdr:rowOff>97224</xdr:rowOff>
    </xdr:to>
    <xdr:cxnSp macro="">
      <xdr:nvCxnSpPr>
        <xdr:cNvPr id="587" name="直線コネクタ 586"/>
        <xdr:cNvCxnSpPr/>
      </xdr:nvCxnSpPr>
      <xdr:spPr>
        <a:xfrm flipV="1">
          <a:off x="14592300" y="9790935"/>
          <a:ext cx="889000" cy="7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97224</xdr:rowOff>
    </xdr:from>
    <xdr:to>
      <xdr:col>76</xdr:col>
      <xdr:colOff>114300</xdr:colOff>
      <xdr:row>57</xdr:row>
      <xdr:rowOff>139643</xdr:rowOff>
    </xdr:to>
    <xdr:cxnSp macro="">
      <xdr:nvCxnSpPr>
        <xdr:cNvPr id="590" name="直線コネクタ 589"/>
        <xdr:cNvCxnSpPr/>
      </xdr:nvCxnSpPr>
      <xdr:spPr>
        <a:xfrm flipV="1">
          <a:off x="13703300" y="9869874"/>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139643</xdr:rowOff>
    </xdr:from>
    <xdr:to>
      <xdr:col>71</xdr:col>
      <xdr:colOff>177800</xdr:colOff>
      <xdr:row>58</xdr:row>
      <xdr:rowOff>10755</xdr:rowOff>
    </xdr:to>
    <xdr:cxnSp macro="">
      <xdr:nvCxnSpPr>
        <xdr:cNvPr id="593" name="直線コネクタ 592"/>
        <xdr:cNvCxnSpPr/>
      </xdr:nvCxnSpPr>
      <xdr:spPr>
        <a:xfrm flipV="1">
          <a:off x="12814300" y="9912293"/>
          <a:ext cx="8890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166181</xdr:rowOff>
    </xdr:from>
    <xdr:to>
      <xdr:col>85</xdr:col>
      <xdr:colOff>177800</xdr:colOff>
      <xdr:row>57</xdr:row>
      <xdr:rowOff>96331</xdr:rowOff>
    </xdr:to>
    <xdr:sp macro="" textlink="">
      <xdr:nvSpPr>
        <xdr:cNvPr id="603" name="楕円 602"/>
        <xdr:cNvSpPr/>
      </xdr:nvSpPr>
      <xdr:spPr>
        <a:xfrm>
          <a:off x="16268700" y="97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144608</xdr:rowOff>
    </xdr:from>
    <xdr:ext cx="534377" cy="259045"/>
    <xdr:sp macro="" textlink="">
      <xdr:nvSpPr>
        <xdr:cNvPr id="604" name="教育費該当値テキスト"/>
        <xdr:cNvSpPr txBox="1"/>
      </xdr:nvSpPr>
      <xdr:spPr>
        <a:xfrm>
          <a:off x="16370300" y="97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138935</xdr:rowOff>
    </xdr:from>
    <xdr:to>
      <xdr:col>81</xdr:col>
      <xdr:colOff>101600</xdr:colOff>
      <xdr:row>57</xdr:row>
      <xdr:rowOff>69085</xdr:rowOff>
    </xdr:to>
    <xdr:sp macro="" textlink="">
      <xdr:nvSpPr>
        <xdr:cNvPr id="605" name="楕円 604"/>
        <xdr:cNvSpPr/>
      </xdr:nvSpPr>
      <xdr:spPr>
        <a:xfrm>
          <a:off x="15430500" y="97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85612</xdr:rowOff>
    </xdr:from>
    <xdr:ext cx="534377" cy="259045"/>
    <xdr:sp macro="" textlink="">
      <xdr:nvSpPr>
        <xdr:cNvPr id="606" name="テキスト ボックス 605"/>
        <xdr:cNvSpPr txBox="1"/>
      </xdr:nvSpPr>
      <xdr:spPr>
        <a:xfrm>
          <a:off x="15214111" y="95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46424</xdr:rowOff>
    </xdr:from>
    <xdr:to>
      <xdr:col>76</xdr:col>
      <xdr:colOff>165100</xdr:colOff>
      <xdr:row>57</xdr:row>
      <xdr:rowOff>148024</xdr:rowOff>
    </xdr:to>
    <xdr:sp macro="" textlink="">
      <xdr:nvSpPr>
        <xdr:cNvPr id="607" name="楕円 606"/>
        <xdr:cNvSpPr/>
      </xdr:nvSpPr>
      <xdr:spPr>
        <a:xfrm>
          <a:off x="14541500" y="98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164551</xdr:rowOff>
    </xdr:from>
    <xdr:ext cx="534377" cy="259045"/>
    <xdr:sp macro="" textlink="">
      <xdr:nvSpPr>
        <xdr:cNvPr id="608" name="テキスト ボックス 607"/>
        <xdr:cNvSpPr txBox="1"/>
      </xdr:nvSpPr>
      <xdr:spPr>
        <a:xfrm>
          <a:off x="14325111" y="95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88843</xdr:rowOff>
    </xdr:from>
    <xdr:to>
      <xdr:col>72</xdr:col>
      <xdr:colOff>38100</xdr:colOff>
      <xdr:row>58</xdr:row>
      <xdr:rowOff>18993</xdr:rowOff>
    </xdr:to>
    <xdr:sp macro="" textlink="">
      <xdr:nvSpPr>
        <xdr:cNvPr id="609" name="楕円 608"/>
        <xdr:cNvSpPr/>
      </xdr:nvSpPr>
      <xdr:spPr>
        <a:xfrm>
          <a:off x="13652500" y="98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10120</xdr:rowOff>
    </xdr:from>
    <xdr:ext cx="534377" cy="259045"/>
    <xdr:sp macro="" textlink="">
      <xdr:nvSpPr>
        <xdr:cNvPr id="610" name="テキスト ボックス 609"/>
        <xdr:cNvSpPr txBox="1"/>
      </xdr:nvSpPr>
      <xdr:spPr>
        <a:xfrm>
          <a:off x="13436111" y="99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131405</xdr:rowOff>
    </xdr:from>
    <xdr:to>
      <xdr:col>67</xdr:col>
      <xdr:colOff>101600</xdr:colOff>
      <xdr:row>58</xdr:row>
      <xdr:rowOff>61555</xdr:rowOff>
    </xdr:to>
    <xdr:sp macro="" textlink="">
      <xdr:nvSpPr>
        <xdr:cNvPr id="611" name="楕円 610"/>
        <xdr:cNvSpPr/>
      </xdr:nvSpPr>
      <xdr:spPr>
        <a:xfrm>
          <a:off x="12763500" y="9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52682</xdr:rowOff>
    </xdr:from>
    <xdr:ext cx="534377" cy="259045"/>
    <xdr:sp macro="" textlink="">
      <xdr:nvSpPr>
        <xdr:cNvPr id="612" name="テキスト ボックス 611"/>
        <xdr:cNvSpPr txBox="1"/>
      </xdr:nvSpPr>
      <xdr:spPr>
        <a:xfrm>
          <a:off x="12547111" y="99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43604</xdr:rowOff>
    </xdr:from>
    <xdr:to>
      <xdr:col>85</xdr:col>
      <xdr:colOff>127000</xdr:colOff>
      <xdr:row>79</xdr:row>
      <xdr:rowOff>44450</xdr:rowOff>
    </xdr:to>
    <xdr:cxnSp macro="">
      <xdr:nvCxnSpPr>
        <xdr:cNvPr id="641" name="直線コネクタ 640"/>
        <xdr:cNvCxnSpPr/>
      </xdr:nvCxnSpPr>
      <xdr:spPr>
        <a:xfrm>
          <a:off x="15481300" y="135881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41909</xdr:rowOff>
    </xdr:from>
    <xdr:to>
      <xdr:col>81</xdr:col>
      <xdr:colOff>50800</xdr:colOff>
      <xdr:row>79</xdr:row>
      <xdr:rowOff>43604</xdr:rowOff>
    </xdr:to>
    <xdr:cxnSp macro="">
      <xdr:nvCxnSpPr>
        <xdr:cNvPr id="644" name="直線コネクタ 643"/>
        <xdr:cNvCxnSpPr/>
      </xdr:nvCxnSpPr>
      <xdr:spPr>
        <a:xfrm>
          <a:off x="14592300" y="1358645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41909</xdr:rowOff>
    </xdr:from>
    <xdr:to>
      <xdr:col>76</xdr:col>
      <xdr:colOff>114300</xdr:colOff>
      <xdr:row>79</xdr:row>
      <xdr:rowOff>43456</xdr:rowOff>
    </xdr:to>
    <xdr:cxnSp macro="">
      <xdr:nvCxnSpPr>
        <xdr:cNvPr id="647" name="直線コネクタ 646"/>
        <xdr:cNvCxnSpPr/>
      </xdr:nvCxnSpPr>
      <xdr:spPr>
        <a:xfrm flipV="1">
          <a:off x="13703300" y="13586459"/>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43456</xdr:rowOff>
    </xdr:from>
    <xdr:to>
      <xdr:col>71</xdr:col>
      <xdr:colOff>177800</xdr:colOff>
      <xdr:row>79</xdr:row>
      <xdr:rowOff>44450</xdr:rowOff>
    </xdr:to>
    <xdr:cxnSp macro="">
      <xdr:nvCxnSpPr>
        <xdr:cNvPr id="650" name="直線コネクタ 649"/>
        <xdr:cNvCxnSpPr/>
      </xdr:nvCxnSpPr>
      <xdr:spPr>
        <a:xfrm flipV="1">
          <a:off x="12814300" y="135880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164254</xdr:rowOff>
    </xdr:from>
    <xdr:to>
      <xdr:col>81</xdr:col>
      <xdr:colOff>101600</xdr:colOff>
      <xdr:row>79</xdr:row>
      <xdr:rowOff>94404</xdr:rowOff>
    </xdr:to>
    <xdr:sp macro="" textlink="">
      <xdr:nvSpPr>
        <xdr:cNvPr id="662" name="楕円 661"/>
        <xdr:cNvSpPr/>
      </xdr:nvSpPr>
      <xdr:spPr>
        <a:xfrm>
          <a:off x="15430500" y="135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85531</xdr:rowOff>
    </xdr:from>
    <xdr:ext cx="378565" cy="259045"/>
    <xdr:sp macro="" textlink="">
      <xdr:nvSpPr>
        <xdr:cNvPr id="663" name="テキスト ボックス 662"/>
        <xdr:cNvSpPr txBox="1"/>
      </xdr:nvSpPr>
      <xdr:spPr>
        <a:xfrm>
          <a:off x="15292017" y="1363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162559</xdr:rowOff>
    </xdr:from>
    <xdr:to>
      <xdr:col>76</xdr:col>
      <xdr:colOff>165100</xdr:colOff>
      <xdr:row>79</xdr:row>
      <xdr:rowOff>92709</xdr:rowOff>
    </xdr:to>
    <xdr:sp macro="" textlink="">
      <xdr:nvSpPr>
        <xdr:cNvPr id="664" name="楕円 663"/>
        <xdr:cNvSpPr/>
      </xdr:nvSpPr>
      <xdr:spPr>
        <a:xfrm>
          <a:off x="14541500" y="13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83836</xdr:rowOff>
    </xdr:from>
    <xdr:ext cx="378565" cy="259045"/>
    <xdr:sp macro="" textlink="">
      <xdr:nvSpPr>
        <xdr:cNvPr id="665" name="テキスト ボックス 664"/>
        <xdr:cNvSpPr txBox="1"/>
      </xdr:nvSpPr>
      <xdr:spPr>
        <a:xfrm>
          <a:off x="14403017" y="1362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164106</xdr:rowOff>
    </xdr:from>
    <xdr:to>
      <xdr:col>72</xdr:col>
      <xdr:colOff>38100</xdr:colOff>
      <xdr:row>79</xdr:row>
      <xdr:rowOff>94256</xdr:rowOff>
    </xdr:to>
    <xdr:sp macro="" textlink="">
      <xdr:nvSpPr>
        <xdr:cNvPr id="666" name="楕円 665"/>
        <xdr:cNvSpPr/>
      </xdr:nvSpPr>
      <xdr:spPr>
        <a:xfrm>
          <a:off x="13652500" y="135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85383</xdr:rowOff>
    </xdr:from>
    <xdr:ext cx="378565" cy="259045"/>
    <xdr:sp macro="" textlink="">
      <xdr:nvSpPr>
        <xdr:cNvPr id="667" name="テキスト ボックス 666"/>
        <xdr:cNvSpPr txBox="1"/>
      </xdr:nvSpPr>
      <xdr:spPr>
        <a:xfrm>
          <a:off x="13514017" y="1362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82240</xdr:rowOff>
    </xdr:from>
    <xdr:to>
      <xdr:col>85</xdr:col>
      <xdr:colOff>127000</xdr:colOff>
      <xdr:row>96</xdr:row>
      <xdr:rowOff>103859</xdr:rowOff>
    </xdr:to>
    <xdr:cxnSp macro="">
      <xdr:nvCxnSpPr>
        <xdr:cNvPr id="700" name="直線コネクタ 699"/>
        <xdr:cNvCxnSpPr/>
      </xdr:nvCxnSpPr>
      <xdr:spPr>
        <a:xfrm flipV="1">
          <a:off x="15481300" y="16541440"/>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103859</xdr:rowOff>
    </xdr:from>
    <xdr:to>
      <xdr:col>81</xdr:col>
      <xdr:colOff>50800</xdr:colOff>
      <xdr:row>96</xdr:row>
      <xdr:rowOff>112235</xdr:rowOff>
    </xdr:to>
    <xdr:cxnSp macro="">
      <xdr:nvCxnSpPr>
        <xdr:cNvPr id="703" name="直線コネクタ 702"/>
        <xdr:cNvCxnSpPr/>
      </xdr:nvCxnSpPr>
      <xdr:spPr>
        <a:xfrm flipV="1">
          <a:off x="14592300" y="16563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112235</xdr:rowOff>
    </xdr:from>
    <xdr:to>
      <xdr:col>76</xdr:col>
      <xdr:colOff>114300</xdr:colOff>
      <xdr:row>96</xdr:row>
      <xdr:rowOff>118424</xdr:rowOff>
    </xdr:to>
    <xdr:cxnSp macro="">
      <xdr:nvCxnSpPr>
        <xdr:cNvPr id="706" name="直線コネクタ 705"/>
        <xdr:cNvCxnSpPr/>
      </xdr:nvCxnSpPr>
      <xdr:spPr>
        <a:xfrm flipV="1">
          <a:off x="13703300" y="16571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115027</xdr:rowOff>
    </xdr:from>
    <xdr:to>
      <xdr:col>71</xdr:col>
      <xdr:colOff>177800</xdr:colOff>
      <xdr:row>96</xdr:row>
      <xdr:rowOff>118424</xdr:rowOff>
    </xdr:to>
    <xdr:cxnSp macro="">
      <xdr:nvCxnSpPr>
        <xdr:cNvPr id="709" name="直線コネクタ 708"/>
        <xdr:cNvCxnSpPr/>
      </xdr:nvCxnSpPr>
      <xdr:spPr>
        <a:xfrm>
          <a:off x="12814300" y="1657422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31440</xdr:rowOff>
    </xdr:from>
    <xdr:to>
      <xdr:col>85</xdr:col>
      <xdr:colOff>177800</xdr:colOff>
      <xdr:row>96</xdr:row>
      <xdr:rowOff>133040</xdr:rowOff>
    </xdr:to>
    <xdr:sp macro="" textlink="">
      <xdr:nvSpPr>
        <xdr:cNvPr id="719" name="楕円 718"/>
        <xdr:cNvSpPr/>
      </xdr:nvSpPr>
      <xdr:spPr>
        <a:xfrm>
          <a:off x="16268700" y="16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54317</xdr:rowOff>
    </xdr:from>
    <xdr:ext cx="534377" cy="259045"/>
    <xdr:sp macro="" textlink="">
      <xdr:nvSpPr>
        <xdr:cNvPr id="720" name="公債費該当値テキスト"/>
        <xdr:cNvSpPr txBox="1"/>
      </xdr:nvSpPr>
      <xdr:spPr>
        <a:xfrm>
          <a:off x="16370300" y="163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53059</xdr:rowOff>
    </xdr:from>
    <xdr:to>
      <xdr:col>81</xdr:col>
      <xdr:colOff>101600</xdr:colOff>
      <xdr:row>96</xdr:row>
      <xdr:rowOff>154659</xdr:rowOff>
    </xdr:to>
    <xdr:sp macro="" textlink="">
      <xdr:nvSpPr>
        <xdr:cNvPr id="721" name="楕円 720"/>
        <xdr:cNvSpPr/>
      </xdr:nvSpPr>
      <xdr:spPr>
        <a:xfrm>
          <a:off x="15430500" y="16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145786</xdr:rowOff>
    </xdr:from>
    <xdr:ext cx="534377" cy="259045"/>
    <xdr:sp macro="" textlink="">
      <xdr:nvSpPr>
        <xdr:cNvPr id="722" name="テキスト ボックス 721"/>
        <xdr:cNvSpPr txBox="1"/>
      </xdr:nvSpPr>
      <xdr:spPr>
        <a:xfrm>
          <a:off x="15214111" y="166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61435</xdr:rowOff>
    </xdr:from>
    <xdr:to>
      <xdr:col>76</xdr:col>
      <xdr:colOff>165100</xdr:colOff>
      <xdr:row>96</xdr:row>
      <xdr:rowOff>163035</xdr:rowOff>
    </xdr:to>
    <xdr:sp macro="" textlink="">
      <xdr:nvSpPr>
        <xdr:cNvPr id="723" name="楕円 722"/>
        <xdr:cNvSpPr/>
      </xdr:nvSpPr>
      <xdr:spPr>
        <a:xfrm>
          <a:off x="14541500" y="16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154162</xdr:rowOff>
    </xdr:from>
    <xdr:ext cx="534377" cy="259045"/>
    <xdr:sp macro="" textlink="">
      <xdr:nvSpPr>
        <xdr:cNvPr id="724" name="テキスト ボックス 723"/>
        <xdr:cNvSpPr txBox="1"/>
      </xdr:nvSpPr>
      <xdr:spPr>
        <a:xfrm>
          <a:off x="14325111"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67624</xdr:rowOff>
    </xdr:from>
    <xdr:to>
      <xdr:col>72</xdr:col>
      <xdr:colOff>38100</xdr:colOff>
      <xdr:row>96</xdr:row>
      <xdr:rowOff>169224</xdr:rowOff>
    </xdr:to>
    <xdr:sp macro="" textlink="">
      <xdr:nvSpPr>
        <xdr:cNvPr id="725" name="楕円 724"/>
        <xdr:cNvSpPr/>
      </xdr:nvSpPr>
      <xdr:spPr>
        <a:xfrm>
          <a:off x="136525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160351</xdr:rowOff>
    </xdr:from>
    <xdr:ext cx="534377" cy="259045"/>
    <xdr:sp macro="" textlink="">
      <xdr:nvSpPr>
        <xdr:cNvPr id="726" name="テキスト ボックス 725"/>
        <xdr:cNvSpPr txBox="1"/>
      </xdr:nvSpPr>
      <xdr:spPr>
        <a:xfrm>
          <a:off x="13436111" y="166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64227</xdr:rowOff>
    </xdr:from>
    <xdr:to>
      <xdr:col>67</xdr:col>
      <xdr:colOff>101600</xdr:colOff>
      <xdr:row>96</xdr:row>
      <xdr:rowOff>165827</xdr:rowOff>
    </xdr:to>
    <xdr:sp macro="" textlink="">
      <xdr:nvSpPr>
        <xdr:cNvPr id="727" name="楕円 726"/>
        <xdr:cNvSpPr/>
      </xdr:nvSpPr>
      <xdr:spPr>
        <a:xfrm>
          <a:off x="12763500" y="165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156954</xdr:rowOff>
    </xdr:from>
    <xdr:ext cx="534377" cy="259045"/>
    <xdr:sp macro="" textlink="">
      <xdr:nvSpPr>
        <xdr:cNvPr id="728" name="テキスト ボックス 727"/>
        <xdr:cNvSpPr txBox="1"/>
      </xdr:nvSpPr>
      <xdr:spPr>
        <a:xfrm>
          <a:off x="12547111" y="166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県平均と比較して、消防費</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が上回っており、その他は県平均より下回っている。県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平均より下回っているが、類似団体と比較して大きくなっているものは、民生費、労働費及び教育費である。民生費では、待機児童解消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のために保育所整備がなされてきたことによる運営費負担金が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えた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障害者に対する給付事業などの扶助費が年々増加していることが要因である。また、教育費では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スクール構想の実現に向けた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環境整備に係る経費増が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要因である。今後は、事業費の抑制を図る必要がある。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年度より実質収支額が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右肩下がりに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ポイント減となった。主な要因としては、算出式の分子である実質収支が大幅に減となったことによるものであ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り、令和２年度もほぼ横ばいとなっている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ている。その要因として、国民の赤字解消のための国民健康保険特別会計に多く繰入したことにより単年度収支が減となったためである。今後も、安定的な財政運営が行えるよう国保の赤字解消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特別会計については、不足分を一般会計からの繰出金で対応するため黒字決算であるが、国民健康保険特別会計については、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基準額以上の繰出金を行わ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なかったため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決算となっている。しかし、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は累積赤字及び単年度赤字の解消のため基準額以上の繰出をおこなったこと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より、国民健康保険特別会計においても黒字となった。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年度に策定された第三次財政健全化計画に基づき、赤字解消を図っていく。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20&#36001;&#25919;&#29677;/27%20&#36001;&#25919;&#27604;&#36611;&#20998;&#26512;&#34920;&#31561;/&#20196;&#21644;&#65298;&#24180;&#24230;%20R4.3.1%20&#20196;&#21644;&#65298;&#24180;&#24230;&#36001;&#25919;&#29366;&#27841;&#36039;&#26009;&#38598;&#12398;&#20316;&#25104;&#21450;&#12403;&#25552;&#20986;&#12395;&#12388;&#12356;&#12390;/&#12304;&#12305;R4.9.6&#12304;&#12372;&#20381;&#38972;&#65306;916&#12294;&#12305;&#20196;&#21644;&#65298;&#24180;&#24230;&#36001;&#25919;&#29366;&#27841;&#36039;&#26009;&#38598;&#12398;&#20316;&#25104;&#12395;&#12388;&#12356;&#12390;&#65288;2&#22238;&#30446;&#12539;&#22320;&#26041;&#20844;&#20250;&#35336;&#38306;&#20418;&#65289;/&#22238;&#31572;/&#20316;&#26989;&#29992;/&#12304;&#36001;&#25919;&#29366;&#27841;&#36039;&#26009;&#38598;&#12305;_473502_&#21335;&#39080;&#2140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120.9</v>
          </cell>
          <cell r="BX51">
            <v>113.4</v>
          </cell>
          <cell r="CF51">
            <v>103.8</v>
          </cell>
          <cell r="CN51">
            <v>96.1</v>
          </cell>
          <cell r="CV51">
            <v>71.7</v>
          </cell>
        </row>
        <row r="53">
          <cell r="BP53">
            <v>47.3</v>
          </cell>
          <cell r="BX53">
            <v>48.8</v>
          </cell>
          <cell r="CF53">
            <v>50.8</v>
          </cell>
          <cell r="CN53">
            <v>52.6</v>
          </cell>
          <cell r="CV53">
            <v>54.3</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120.9</v>
          </cell>
          <cell r="BX73">
            <v>113.4</v>
          </cell>
          <cell r="CF73">
            <v>103.8</v>
          </cell>
          <cell r="CN73">
            <v>96.1</v>
          </cell>
          <cell r="CV73">
            <v>71.7</v>
          </cell>
        </row>
        <row r="75">
          <cell r="BP75">
            <v>9.9</v>
          </cell>
          <cell r="BX75">
            <v>9.6</v>
          </cell>
          <cell r="CF75">
            <v>9.6</v>
          </cell>
          <cell r="CN75">
            <v>9.9</v>
          </cell>
          <cell r="CV75">
            <v>10.199999999999999</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10" sqref="R10:V10"/>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5" t="s">
        <v>80</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6" t="s">
        <v>82</v>
      </c>
      <c r="C3" s="407"/>
      <c r="D3" s="407"/>
      <c r="E3" s="408"/>
      <c r="F3" s="408"/>
      <c r="G3" s="408"/>
      <c r="H3" s="408"/>
      <c r="I3" s="408"/>
      <c r="J3" s="408"/>
      <c r="K3" s="408"/>
      <c r="L3" s="408" t="s">
        <v>83</v>
      </c>
      <c r="M3" s="408"/>
      <c r="N3" s="408"/>
      <c r="O3" s="408"/>
      <c r="P3" s="408"/>
      <c r="Q3" s="408"/>
      <c r="R3" s="415"/>
      <c r="S3" s="415"/>
      <c r="T3" s="415"/>
      <c r="U3" s="415"/>
      <c r="V3" s="416"/>
      <c r="W3" s="390" t="s">
        <v>84</v>
      </c>
      <c r="X3" s="391"/>
      <c r="Y3" s="391"/>
      <c r="Z3" s="391"/>
      <c r="AA3" s="391"/>
      <c r="AB3" s="407"/>
      <c r="AC3" s="415" t="s">
        <v>85</v>
      </c>
      <c r="AD3" s="391"/>
      <c r="AE3" s="391"/>
      <c r="AF3" s="391"/>
      <c r="AG3" s="391"/>
      <c r="AH3" s="391"/>
      <c r="AI3" s="391"/>
      <c r="AJ3" s="391"/>
      <c r="AK3" s="391"/>
      <c r="AL3" s="392"/>
      <c r="AM3" s="390" t="s">
        <v>86</v>
      </c>
      <c r="AN3" s="391"/>
      <c r="AO3" s="391"/>
      <c r="AP3" s="391"/>
      <c r="AQ3" s="391"/>
      <c r="AR3" s="391"/>
      <c r="AS3" s="391"/>
      <c r="AT3" s="391"/>
      <c r="AU3" s="391"/>
      <c r="AV3" s="391"/>
      <c r="AW3" s="391"/>
      <c r="AX3" s="392"/>
      <c r="AY3" s="427" t="s">
        <v>1</v>
      </c>
      <c r="AZ3" s="428"/>
      <c r="BA3" s="428"/>
      <c r="BB3" s="428"/>
      <c r="BC3" s="428"/>
      <c r="BD3" s="428"/>
      <c r="BE3" s="428"/>
      <c r="BF3" s="428"/>
      <c r="BG3" s="428"/>
      <c r="BH3" s="428"/>
      <c r="BI3" s="428"/>
      <c r="BJ3" s="428"/>
      <c r="BK3" s="428"/>
      <c r="BL3" s="428"/>
      <c r="BM3" s="429"/>
      <c r="BN3" s="390" t="s">
        <v>87</v>
      </c>
      <c r="BO3" s="391"/>
      <c r="BP3" s="391"/>
      <c r="BQ3" s="391"/>
      <c r="BR3" s="391"/>
      <c r="BS3" s="391"/>
      <c r="BT3" s="391"/>
      <c r="BU3" s="392"/>
      <c r="BV3" s="390" t="s">
        <v>88</v>
      </c>
      <c r="BW3" s="391"/>
      <c r="BX3" s="391"/>
      <c r="BY3" s="391"/>
      <c r="BZ3" s="391"/>
      <c r="CA3" s="391"/>
      <c r="CB3" s="391"/>
      <c r="CC3" s="392"/>
      <c r="CD3" s="427" t="s">
        <v>1</v>
      </c>
      <c r="CE3" s="428"/>
      <c r="CF3" s="428"/>
      <c r="CG3" s="428"/>
      <c r="CH3" s="428"/>
      <c r="CI3" s="428"/>
      <c r="CJ3" s="428"/>
      <c r="CK3" s="428"/>
      <c r="CL3" s="428"/>
      <c r="CM3" s="428"/>
      <c r="CN3" s="428"/>
      <c r="CO3" s="428"/>
      <c r="CP3" s="428"/>
      <c r="CQ3" s="428"/>
      <c r="CR3" s="428"/>
      <c r="CS3" s="429"/>
      <c r="CT3" s="390" t="s">
        <v>89</v>
      </c>
      <c r="CU3" s="391"/>
      <c r="CV3" s="391"/>
      <c r="CW3" s="391"/>
      <c r="CX3" s="391"/>
      <c r="CY3" s="391"/>
      <c r="CZ3" s="391"/>
      <c r="DA3" s="392"/>
      <c r="DB3" s="390" t="s">
        <v>90</v>
      </c>
      <c r="DC3" s="391"/>
      <c r="DD3" s="391"/>
      <c r="DE3" s="391"/>
      <c r="DF3" s="391"/>
      <c r="DG3" s="391"/>
      <c r="DH3" s="391"/>
      <c r="DI3" s="392"/>
      <c r="DJ3" s="184"/>
      <c r="DK3" s="184"/>
      <c r="DL3" s="184"/>
      <c r="DM3" s="184"/>
      <c r="DN3" s="184"/>
      <c r="DO3" s="184"/>
    </row>
    <row r="4" spans="1:119" ht="18.75" customHeight="1" x14ac:dyDescent="0.15">
      <c r="A4" s="185"/>
      <c r="B4" s="409"/>
      <c r="C4" s="410"/>
      <c r="D4" s="410"/>
      <c r="E4" s="411"/>
      <c r="F4" s="411"/>
      <c r="G4" s="411"/>
      <c r="H4" s="411"/>
      <c r="I4" s="411"/>
      <c r="J4" s="411"/>
      <c r="K4" s="411"/>
      <c r="L4" s="411"/>
      <c r="M4" s="411"/>
      <c r="N4" s="411"/>
      <c r="O4" s="411"/>
      <c r="P4" s="411"/>
      <c r="Q4" s="411"/>
      <c r="R4" s="417"/>
      <c r="S4" s="417"/>
      <c r="T4" s="417"/>
      <c r="U4" s="417"/>
      <c r="V4" s="418"/>
      <c r="W4" s="421"/>
      <c r="X4" s="422"/>
      <c r="Y4" s="422"/>
      <c r="Z4" s="422"/>
      <c r="AA4" s="422"/>
      <c r="AB4" s="410"/>
      <c r="AC4" s="417"/>
      <c r="AD4" s="422"/>
      <c r="AE4" s="422"/>
      <c r="AF4" s="422"/>
      <c r="AG4" s="422"/>
      <c r="AH4" s="422"/>
      <c r="AI4" s="422"/>
      <c r="AJ4" s="422"/>
      <c r="AK4" s="422"/>
      <c r="AL4" s="425"/>
      <c r="AM4" s="423"/>
      <c r="AN4" s="424"/>
      <c r="AO4" s="424"/>
      <c r="AP4" s="424"/>
      <c r="AQ4" s="424"/>
      <c r="AR4" s="424"/>
      <c r="AS4" s="424"/>
      <c r="AT4" s="424"/>
      <c r="AU4" s="424"/>
      <c r="AV4" s="424"/>
      <c r="AW4" s="424"/>
      <c r="AX4" s="426"/>
      <c r="AY4" s="393" t="s">
        <v>91</v>
      </c>
      <c r="AZ4" s="394"/>
      <c r="BA4" s="394"/>
      <c r="BB4" s="394"/>
      <c r="BC4" s="394"/>
      <c r="BD4" s="394"/>
      <c r="BE4" s="394"/>
      <c r="BF4" s="394"/>
      <c r="BG4" s="394"/>
      <c r="BH4" s="394"/>
      <c r="BI4" s="394"/>
      <c r="BJ4" s="394"/>
      <c r="BK4" s="394"/>
      <c r="BL4" s="394"/>
      <c r="BM4" s="395"/>
      <c r="BN4" s="396">
        <v>19664589</v>
      </c>
      <c r="BO4" s="397"/>
      <c r="BP4" s="397"/>
      <c r="BQ4" s="397"/>
      <c r="BR4" s="397"/>
      <c r="BS4" s="397"/>
      <c r="BT4" s="397"/>
      <c r="BU4" s="398"/>
      <c r="BV4" s="396">
        <v>15682888</v>
      </c>
      <c r="BW4" s="397"/>
      <c r="BX4" s="397"/>
      <c r="BY4" s="397"/>
      <c r="BZ4" s="397"/>
      <c r="CA4" s="397"/>
      <c r="CB4" s="397"/>
      <c r="CC4" s="398"/>
      <c r="CD4" s="399" t="s">
        <v>92</v>
      </c>
      <c r="CE4" s="400"/>
      <c r="CF4" s="400"/>
      <c r="CG4" s="400"/>
      <c r="CH4" s="400"/>
      <c r="CI4" s="400"/>
      <c r="CJ4" s="400"/>
      <c r="CK4" s="400"/>
      <c r="CL4" s="400"/>
      <c r="CM4" s="400"/>
      <c r="CN4" s="400"/>
      <c r="CO4" s="400"/>
      <c r="CP4" s="400"/>
      <c r="CQ4" s="400"/>
      <c r="CR4" s="400"/>
      <c r="CS4" s="401"/>
      <c r="CT4" s="402">
        <v>2.2000000000000002</v>
      </c>
      <c r="CU4" s="403"/>
      <c r="CV4" s="403"/>
      <c r="CW4" s="403"/>
      <c r="CX4" s="403"/>
      <c r="CY4" s="403"/>
      <c r="CZ4" s="403"/>
      <c r="DA4" s="404"/>
      <c r="DB4" s="402">
        <v>2.2999999999999998</v>
      </c>
      <c r="DC4" s="403"/>
      <c r="DD4" s="403"/>
      <c r="DE4" s="403"/>
      <c r="DF4" s="403"/>
      <c r="DG4" s="403"/>
      <c r="DH4" s="403"/>
      <c r="DI4" s="404"/>
      <c r="DJ4" s="184"/>
      <c r="DK4" s="184"/>
      <c r="DL4" s="184"/>
      <c r="DM4" s="184"/>
      <c r="DN4" s="184"/>
      <c r="DO4" s="184"/>
    </row>
    <row r="5" spans="1:119" ht="18.75" customHeight="1" x14ac:dyDescent="0.15">
      <c r="A5" s="185"/>
      <c r="B5" s="412"/>
      <c r="C5" s="413"/>
      <c r="D5" s="413"/>
      <c r="E5" s="414"/>
      <c r="F5" s="414"/>
      <c r="G5" s="414"/>
      <c r="H5" s="414"/>
      <c r="I5" s="414"/>
      <c r="J5" s="414"/>
      <c r="K5" s="414"/>
      <c r="L5" s="414"/>
      <c r="M5" s="414"/>
      <c r="N5" s="414"/>
      <c r="O5" s="414"/>
      <c r="P5" s="414"/>
      <c r="Q5" s="414"/>
      <c r="R5" s="419"/>
      <c r="S5" s="419"/>
      <c r="T5" s="419"/>
      <c r="U5" s="419"/>
      <c r="V5" s="420"/>
      <c r="W5" s="423"/>
      <c r="X5" s="424"/>
      <c r="Y5" s="424"/>
      <c r="Z5" s="424"/>
      <c r="AA5" s="424"/>
      <c r="AB5" s="413"/>
      <c r="AC5" s="419"/>
      <c r="AD5" s="424"/>
      <c r="AE5" s="424"/>
      <c r="AF5" s="424"/>
      <c r="AG5" s="424"/>
      <c r="AH5" s="424"/>
      <c r="AI5" s="424"/>
      <c r="AJ5" s="424"/>
      <c r="AK5" s="424"/>
      <c r="AL5" s="426"/>
      <c r="AM5" s="462" t="s">
        <v>93</v>
      </c>
      <c r="AN5" s="463"/>
      <c r="AO5" s="463"/>
      <c r="AP5" s="463"/>
      <c r="AQ5" s="463"/>
      <c r="AR5" s="463"/>
      <c r="AS5" s="463"/>
      <c r="AT5" s="464"/>
      <c r="AU5" s="465" t="s">
        <v>94</v>
      </c>
      <c r="AV5" s="466"/>
      <c r="AW5" s="466"/>
      <c r="AX5" s="466"/>
      <c r="AY5" s="467" t="s">
        <v>95</v>
      </c>
      <c r="AZ5" s="468"/>
      <c r="BA5" s="468"/>
      <c r="BB5" s="468"/>
      <c r="BC5" s="468"/>
      <c r="BD5" s="468"/>
      <c r="BE5" s="468"/>
      <c r="BF5" s="468"/>
      <c r="BG5" s="468"/>
      <c r="BH5" s="468"/>
      <c r="BI5" s="468"/>
      <c r="BJ5" s="468"/>
      <c r="BK5" s="468"/>
      <c r="BL5" s="468"/>
      <c r="BM5" s="469"/>
      <c r="BN5" s="433">
        <v>19455265</v>
      </c>
      <c r="BO5" s="434"/>
      <c r="BP5" s="434"/>
      <c r="BQ5" s="434"/>
      <c r="BR5" s="434"/>
      <c r="BS5" s="434"/>
      <c r="BT5" s="434"/>
      <c r="BU5" s="435"/>
      <c r="BV5" s="433">
        <v>15490548</v>
      </c>
      <c r="BW5" s="434"/>
      <c r="BX5" s="434"/>
      <c r="BY5" s="434"/>
      <c r="BZ5" s="434"/>
      <c r="CA5" s="434"/>
      <c r="CB5" s="434"/>
      <c r="CC5" s="435"/>
      <c r="CD5" s="436" t="s">
        <v>96</v>
      </c>
      <c r="CE5" s="437"/>
      <c r="CF5" s="437"/>
      <c r="CG5" s="437"/>
      <c r="CH5" s="437"/>
      <c r="CI5" s="437"/>
      <c r="CJ5" s="437"/>
      <c r="CK5" s="437"/>
      <c r="CL5" s="437"/>
      <c r="CM5" s="437"/>
      <c r="CN5" s="437"/>
      <c r="CO5" s="437"/>
      <c r="CP5" s="437"/>
      <c r="CQ5" s="437"/>
      <c r="CR5" s="437"/>
      <c r="CS5" s="438"/>
      <c r="CT5" s="430">
        <v>84</v>
      </c>
      <c r="CU5" s="431"/>
      <c r="CV5" s="431"/>
      <c r="CW5" s="431"/>
      <c r="CX5" s="431"/>
      <c r="CY5" s="431"/>
      <c r="CZ5" s="431"/>
      <c r="DA5" s="432"/>
      <c r="DB5" s="430">
        <v>87.9</v>
      </c>
      <c r="DC5" s="431"/>
      <c r="DD5" s="431"/>
      <c r="DE5" s="431"/>
      <c r="DF5" s="431"/>
      <c r="DG5" s="431"/>
      <c r="DH5" s="431"/>
      <c r="DI5" s="432"/>
      <c r="DJ5" s="184"/>
      <c r="DK5" s="184"/>
      <c r="DL5" s="184"/>
      <c r="DM5" s="184"/>
      <c r="DN5" s="184"/>
      <c r="DO5" s="184"/>
    </row>
    <row r="6" spans="1:119" ht="18.75" customHeight="1" x14ac:dyDescent="0.15">
      <c r="A6" s="185"/>
      <c r="B6" s="439" t="s">
        <v>97</v>
      </c>
      <c r="C6" s="440"/>
      <c r="D6" s="440"/>
      <c r="E6" s="441"/>
      <c r="F6" s="441"/>
      <c r="G6" s="441"/>
      <c r="H6" s="441"/>
      <c r="I6" s="441"/>
      <c r="J6" s="441"/>
      <c r="K6" s="441"/>
      <c r="L6" s="441" t="s">
        <v>98</v>
      </c>
      <c r="M6" s="441"/>
      <c r="N6" s="441"/>
      <c r="O6" s="441"/>
      <c r="P6" s="441"/>
      <c r="Q6" s="441"/>
      <c r="R6" s="445"/>
      <c r="S6" s="445"/>
      <c r="T6" s="445"/>
      <c r="U6" s="445"/>
      <c r="V6" s="446"/>
      <c r="W6" s="449" t="s">
        <v>99</v>
      </c>
      <c r="X6" s="450"/>
      <c r="Y6" s="450"/>
      <c r="Z6" s="450"/>
      <c r="AA6" s="450"/>
      <c r="AB6" s="440"/>
      <c r="AC6" s="453" t="s">
        <v>100</v>
      </c>
      <c r="AD6" s="454"/>
      <c r="AE6" s="454"/>
      <c r="AF6" s="454"/>
      <c r="AG6" s="454"/>
      <c r="AH6" s="454"/>
      <c r="AI6" s="454"/>
      <c r="AJ6" s="454"/>
      <c r="AK6" s="454"/>
      <c r="AL6" s="455"/>
      <c r="AM6" s="462" t="s">
        <v>101</v>
      </c>
      <c r="AN6" s="463"/>
      <c r="AO6" s="463"/>
      <c r="AP6" s="463"/>
      <c r="AQ6" s="463"/>
      <c r="AR6" s="463"/>
      <c r="AS6" s="463"/>
      <c r="AT6" s="464"/>
      <c r="AU6" s="465" t="s">
        <v>94</v>
      </c>
      <c r="AV6" s="466"/>
      <c r="AW6" s="466"/>
      <c r="AX6" s="466"/>
      <c r="AY6" s="467" t="s">
        <v>102</v>
      </c>
      <c r="AZ6" s="468"/>
      <c r="BA6" s="468"/>
      <c r="BB6" s="468"/>
      <c r="BC6" s="468"/>
      <c r="BD6" s="468"/>
      <c r="BE6" s="468"/>
      <c r="BF6" s="468"/>
      <c r="BG6" s="468"/>
      <c r="BH6" s="468"/>
      <c r="BI6" s="468"/>
      <c r="BJ6" s="468"/>
      <c r="BK6" s="468"/>
      <c r="BL6" s="468"/>
      <c r="BM6" s="469"/>
      <c r="BN6" s="433">
        <v>209324</v>
      </c>
      <c r="BO6" s="434"/>
      <c r="BP6" s="434"/>
      <c r="BQ6" s="434"/>
      <c r="BR6" s="434"/>
      <c r="BS6" s="434"/>
      <c r="BT6" s="434"/>
      <c r="BU6" s="435"/>
      <c r="BV6" s="433">
        <v>192340</v>
      </c>
      <c r="BW6" s="434"/>
      <c r="BX6" s="434"/>
      <c r="BY6" s="434"/>
      <c r="BZ6" s="434"/>
      <c r="CA6" s="434"/>
      <c r="CB6" s="434"/>
      <c r="CC6" s="435"/>
      <c r="CD6" s="436" t="s">
        <v>103</v>
      </c>
      <c r="CE6" s="437"/>
      <c r="CF6" s="437"/>
      <c r="CG6" s="437"/>
      <c r="CH6" s="437"/>
      <c r="CI6" s="437"/>
      <c r="CJ6" s="437"/>
      <c r="CK6" s="437"/>
      <c r="CL6" s="437"/>
      <c r="CM6" s="437"/>
      <c r="CN6" s="437"/>
      <c r="CO6" s="437"/>
      <c r="CP6" s="437"/>
      <c r="CQ6" s="437"/>
      <c r="CR6" s="437"/>
      <c r="CS6" s="438"/>
      <c r="CT6" s="470">
        <v>89.1</v>
      </c>
      <c r="CU6" s="471"/>
      <c r="CV6" s="471"/>
      <c r="CW6" s="471"/>
      <c r="CX6" s="471"/>
      <c r="CY6" s="471"/>
      <c r="CZ6" s="471"/>
      <c r="DA6" s="472"/>
      <c r="DB6" s="470">
        <v>92.6</v>
      </c>
      <c r="DC6" s="471"/>
      <c r="DD6" s="471"/>
      <c r="DE6" s="471"/>
      <c r="DF6" s="471"/>
      <c r="DG6" s="471"/>
      <c r="DH6" s="471"/>
      <c r="DI6" s="472"/>
      <c r="DJ6" s="184"/>
      <c r="DK6" s="184"/>
      <c r="DL6" s="184"/>
      <c r="DM6" s="184"/>
      <c r="DN6" s="184"/>
      <c r="DO6" s="184"/>
    </row>
    <row r="7" spans="1:119" ht="18.75" customHeight="1" x14ac:dyDescent="0.15">
      <c r="A7" s="185"/>
      <c r="B7" s="409"/>
      <c r="C7" s="410"/>
      <c r="D7" s="410"/>
      <c r="E7" s="411"/>
      <c r="F7" s="411"/>
      <c r="G7" s="411"/>
      <c r="H7" s="411"/>
      <c r="I7" s="411"/>
      <c r="J7" s="411"/>
      <c r="K7" s="411"/>
      <c r="L7" s="411"/>
      <c r="M7" s="411"/>
      <c r="N7" s="411"/>
      <c r="O7" s="411"/>
      <c r="P7" s="411"/>
      <c r="Q7" s="411"/>
      <c r="R7" s="417"/>
      <c r="S7" s="417"/>
      <c r="T7" s="417"/>
      <c r="U7" s="417"/>
      <c r="V7" s="418"/>
      <c r="W7" s="421"/>
      <c r="X7" s="422"/>
      <c r="Y7" s="422"/>
      <c r="Z7" s="422"/>
      <c r="AA7" s="422"/>
      <c r="AB7" s="410"/>
      <c r="AC7" s="456"/>
      <c r="AD7" s="457"/>
      <c r="AE7" s="457"/>
      <c r="AF7" s="457"/>
      <c r="AG7" s="457"/>
      <c r="AH7" s="457"/>
      <c r="AI7" s="457"/>
      <c r="AJ7" s="457"/>
      <c r="AK7" s="457"/>
      <c r="AL7" s="458"/>
      <c r="AM7" s="462" t="s">
        <v>104</v>
      </c>
      <c r="AN7" s="463"/>
      <c r="AO7" s="463"/>
      <c r="AP7" s="463"/>
      <c r="AQ7" s="463"/>
      <c r="AR7" s="463"/>
      <c r="AS7" s="463"/>
      <c r="AT7" s="464"/>
      <c r="AU7" s="465" t="s">
        <v>105</v>
      </c>
      <c r="AV7" s="466"/>
      <c r="AW7" s="466"/>
      <c r="AX7" s="466"/>
      <c r="AY7" s="467" t="s">
        <v>106</v>
      </c>
      <c r="AZ7" s="468"/>
      <c r="BA7" s="468"/>
      <c r="BB7" s="468"/>
      <c r="BC7" s="468"/>
      <c r="BD7" s="468"/>
      <c r="BE7" s="468"/>
      <c r="BF7" s="468"/>
      <c r="BG7" s="468"/>
      <c r="BH7" s="468"/>
      <c r="BI7" s="468"/>
      <c r="BJ7" s="468"/>
      <c r="BK7" s="468"/>
      <c r="BL7" s="468"/>
      <c r="BM7" s="469"/>
      <c r="BN7" s="433">
        <v>37510</v>
      </c>
      <c r="BO7" s="434"/>
      <c r="BP7" s="434"/>
      <c r="BQ7" s="434"/>
      <c r="BR7" s="434"/>
      <c r="BS7" s="434"/>
      <c r="BT7" s="434"/>
      <c r="BU7" s="435"/>
      <c r="BV7" s="433">
        <v>19900</v>
      </c>
      <c r="BW7" s="434"/>
      <c r="BX7" s="434"/>
      <c r="BY7" s="434"/>
      <c r="BZ7" s="434"/>
      <c r="CA7" s="434"/>
      <c r="CB7" s="434"/>
      <c r="CC7" s="435"/>
      <c r="CD7" s="436" t="s">
        <v>107</v>
      </c>
      <c r="CE7" s="437"/>
      <c r="CF7" s="437"/>
      <c r="CG7" s="437"/>
      <c r="CH7" s="437"/>
      <c r="CI7" s="437"/>
      <c r="CJ7" s="437"/>
      <c r="CK7" s="437"/>
      <c r="CL7" s="437"/>
      <c r="CM7" s="437"/>
      <c r="CN7" s="437"/>
      <c r="CO7" s="437"/>
      <c r="CP7" s="437"/>
      <c r="CQ7" s="437"/>
      <c r="CR7" s="437"/>
      <c r="CS7" s="438"/>
      <c r="CT7" s="433">
        <v>7783825</v>
      </c>
      <c r="CU7" s="434"/>
      <c r="CV7" s="434"/>
      <c r="CW7" s="434"/>
      <c r="CX7" s="434"/>
      <c r="CY7" s="434"/>
      <c r="CZ7" s="434"/>
      <c r="DA7" s="435"/>
      <c r="DB7" s="433">
        <v>7352332</v>
      </c>
      <c r="DC7" s="434"/>
      <c r="DD7" s="434"/>
      <c r="DE7" s="434"/>
      <c r="DF7" s="434"/>
      <c r="DG7" s="434"/>
      <c r="DH7" s="434"/>
      <c r="DI7" s="435"/>
      <c r="DJ7" s="184"/>
      <c r="DK7" s="184"/>
      <c r="DL7" s="184"/>
      <c r="DM7" s="184"/>
      <c r="DN7" s="184"/>
      <c r="DO7" s="184"/>
    </row>
    <row r="8" spans="1:119" ht="18.75" customHeight="1" thickBot="1" x14ac:dyDescent="0.2">
      <c r="A8" s="185"/>
      <c r="B8" s="442"/>
      <c r="C8" s="443"/>
      <c r="D8" s="443"/>
      <c r="E8" s="444"/>
      <c r="F8" s="444"/>
      <c r="G8" s="444"/>
      <c r="H8" s="444"/>
      <c r="I8" s="444"/>
      <c r="J8" s="444"/>
      <c r="K8" s="444"/>
      <c r="L8" s="444"/>
      <c r="M8" s="444"/>
      <c r="N8" s="444"/>
      <c r="O8" s="444"/>
      <c r="P8" s="444"/>
      <c r="Q8" s="444"/>
      <c r="R8" s="447"/>
      <c r="S8" s="447"/>
      <c r="T8" s="447"/>
      <c r="U8" s="447"/>
      <c r="V8" s="448"/>
      <c r="W8" s="451"/>
      <c r="X8" s="452"/>
      <c r="Y8" s="452"/>
      <c r="Z8" s="452"/>
      <c r="AA8" s="452"/>
      <c r="AB8" s="443"/>
      <c r="AC8" s="459"/>
      <c r="AD8" s="460"/>
      <c r="AE8" s="460"/>
      <c r="AF8" s="460"/>
      <c r="AG8" s="460"/>
      <c r="AH8" s="460"/>
      <c r="AI8" s="460"/>
      <c r="AJ8" s="460"/>
      <c r="AK8" s="460"/>
      <c r="AL8" s="461"/>
      <c r="AM8" s="462" t="s">
        <v>108</v>
      </c>
      <c r="AN8" s="463"/>
      <c r="AO8" s="463"/>
      <c r="AP8" s="463"/>
      <c r="AQ8" s="463"/>
      <c r="AR8" s="463"/>
      <c r="AS8" s="463"/>
      <c r="AT8" s="464"/>
      <c r="AU8" s="465" t="s">
        <v>109</v>
      </c>
      <c r="AV8" s="466"/>
      <c r="AW8" s="466"/>
      <c r="AX8" s="466"/>
      <c r="AY8" s="467" t="s">
        <v>110</v>
      </c>
      <c r="AZ8" s="468"/>
      <c r="BA8" s="468"/>
      <c r="BB8" s="468"/>
      <c r="BC8" s="468"/>
      <c r="BD8" s="468"/>
      <c r="BE8" s="468"/>
      <c r="BF8" s="468"/>
      <c r="BG8" s="468"/>
      <c r="BH8" s="468"/>
      <c r="BI8" s="468"/>
      <c r="BJ8" s="468"/>
      <c r="BK8" s="468"/>
      <c r="BL8" s="468"/>
      <c r="BM8" s="469"/>
      <c r="BN8" s="433">
        <v>171814</v>
      </c>
      <c r="BO8" s="434"/>
      <c r="BP8" s="434"/>
      <c r="BQ8" s="434"/>
      <c r="BR8" s="434"/>
      <c r="BS8" s="434"/>
      <c r="BT8" s="434"/>
      <c r="BU8" s="435"/>
      <c r="BV8" s="433">
        <v>172440</v>
      </c>
      <c r="BW8" s="434"/>
      <c r="BX8" s="434"/>
      <c r="BY8" s="434"/>
      <c r="BZ8" s="434"/>
      <c r="CA8" s="434"/>
      <c r="CB8" s="434"/>
      <c r="CC8" s="435"/>
      <c r="CD8" s="436" t="s">
        <v>111</v>
      </c>
      <c r="CE8" s="437"/>
      <c r="CF8" s="437"/>
      <c r="CG8" s="437"/>
      <c r="CH8" s="437"/>
      <c r="CI8" s="437"/>
      <c r="CJ8" s="437"/>
      <c r="CK8" s="437"/>
      <c r="CL8" s="437"/>
      <c r="CM8" s="437"/>
      <c r="CN8" s="437"/>
      <c r="CO8" s="437"/>
      <c r="CP8" s="437"/>
      <c r="CQ8" s="437"/>
      <c r="CR8" s="437"/>
      <c r="CS8" s="438"/>
      <c r="CT8" s="473">
        <v>0.66</v>
      </c>
      <c r="CU8" s="474"/>
      <c r="CV8" s="474"/>
      <c r="CW8" s="474"/>
      <c r="CX8" s="474"/>
      <c r="CY8" s="474"/>
      <c r="CZ8" s="474"/>
      <c r="DA8" s="475"/>
      <c r="DB8" s="473">
        <v>0.65</v>
      </c>
      <c r="DC8" s="474"/>
      <c r="DD8" s="474"/>
      <c r="DE8" s="474"/>
      <c r="DF8" s="474"/>
      <c r="DG8" s="474"/>
      <c r="DH8" s="474"/>
      <c r="DI8" s="475"/>
      <c r="DJ8" s="184"/>
      <c r="DK8" s="184"/>
      <c r="DL8" s="184"/>
      <c r="DM8" s="184"/>
      <c r="DN8" s="184"/>
      <c r="DO8" s="184"/>
    </row>
    <row r="9" spans="1:119" ht="18.75" customHeight="1" thickBot="1" x14ac:dyDescent="0.2">
      <c r="A9" s="185"/>
      <c r="B9" s="427" t="s">
        <v>112</v>
      </c>
      <c r="C9" s="428"/>
      <c r="D9" s="428"/>
      <c r="E9" s="428"/>
      <c r="F9" s="428"/>
      <c r="G9" s="428"/>
      <c r="H9" s="428"/>
      <c r="I9" s="428"/>
      <c r="J9" s="428"/>
      <c r="K9" s="476"/>
      <c r="L9" s="477" t="s">
        <v>113</v>
      </c>
      <c r="M9" s="478"/>
      <c r="N9" s="478"/>
      <c r="O9" s="478"/>
      <c r="P9" s="478"/>
      <c r="Q9" s="479"/>
      <c r="R9" s="480">
        <v>40440</v>
      </c>
      <c r="S9" s="481"/>
      <c r="T9" s="481"/>
      <c r="U9" s="481"/>
      <c r="V9" s="482"/>
      <c r="W9" s="390" t="s">
        <v>114</v>
      </c>
      <c r="X9" s="391"/>
      <c r="Y9" s="391"/>
      <c r="Z9" s="391"/>
      <c r="AA9" s="391"/>
      <c r="AB9" s="391"/>
      <c r="AC9" s="391"/>
      <c r="AD9" s="391"/>
      <c r="AE9" s="391"/>
      <c r="AF9" s="391"/>
      <c r="AG9" s="391"/>
      <c r="AH9" s="391"/>
      <c r="AI9" s="391"/>
      <c r="AJ9" s="391"/>
      <c r="AK9" s="391"/>
      <c r="AL9" s="392"/>
      <c r="AM9" s="462" t="s">
        <v>115</v>
      </c>
      <c r="AN9" s="463"/>
      <c r="AO9" s="463"/>
      <c r="AP9" s="463"/>
      <c r="AQ9" s="463"/>
      <c r="AR9" s="463"/>
      <c r="AS9" s="463"/>
      <c r="AT9" s="464"/>
      <c r="AU9" s="465" t="s">
        <v>94</v>
      </c>
      <c r="AV9" s="466"/>
      <c r="AW9" s="466"/>
      <c r="AX9" s="466"/>
      <c r="AY9" s="467" t="s">
        <v>116</v>
      </c>
      <c r="AZ9" s="468"/>
      <c r="BA9" s="468"/>
      <c r="BB9" s="468"/>
      <c r="BC9" s="468"/>
      <c r="BD9" s="468"/>
      <c r="BE9" s="468"/>
      <c r="BF9" s="468"/>
      <c r="BG9" s="468"/>
      <c r="BH9" s="468"/>
      <c r="BI9" s="468"/>
      <c r="BJ9" s="468"/>
      <c r="BK9" s="468"/>
      <c r="BL9" s="468"/>
      <c r="BM9" s="469"/>
      <c r="BN9" s="433">
        <v>-626</v>
      </c>
      <c r="BO9" s="434"/>
      <c r="BP9" s="434"/>
      <c r="BQ9" s="434"/>
      <c r="BR9" s="434"/>
      <c r="BS9" s="434"/>
      <c r="BT9" s="434"/>
      <c r="BU9" s="435"/>
      <c r="BV9" s="433">
        <v>-495317</v>
      </c>
      <c r="BW9" s="434"/>
      <c r="BX9" s="434"/>
      <c r="BY9" s="434"/>
      <c r="BZ9" s="434"/>
      <c r="CA9" s="434"/>
      <c r="CB9" s="434"/>
      <c r="CC9" s="435"/>
      <c r="CD9" s="436" t="s">
        <v>117</v>
      </c>
      <c r="CE9" s="437"/>
      <c r="CF9" s="437"/>
      <c r="CG9" s="437"/>
      <c r="CH9" s="437"/>
      <c r="CI9" s="437"/>
      <c r="CJ9" s="437"/>
      <c r="CK9" s="437"/>
      <c r="CL9" s="437"/>
      <c r="CM9" s="437"/>
      <c r="CN9" s="437"/>
      <c r="CO9" s="437"/>
      <c r="CP9" s="437"/>
      <c r="CQ9" s="437"/>
      <c r="CR9" s="437"/>
      <c r="CS9" s="438"/>
      <c r="CT9" s="430">
        <v>14.5</v>
      </c>
      <c r="CU9" s="431"/>
      <c r="CV9" s="431"/>
      <c r="CW9" s="431"/>
      <c r="CX9" s="431"/>
      <c r="CY9" s="431"/>
      <c r="CZ9" s="431"/>
      <c r="DA9" s="432"/>
      <c r="DB9" s="430">
        <v>13.6</v>
      </c>
      <c r="DC9" s="431"/>
      <c r="DD9" s="431"/>
      <c r="DE9" s="431"/>
      <c r="DF9" s="431"/>
      <c r="DG9" s="431"/>
      <c r="DH9" s="431"/>
      <c r="DI9" s="432"/>
      <c r="DJ9" s="184"/>
      <c r="DK9" s="184"/>
      <c r="DL9" s="184"/>
      <c r="DM9" s="184"/>
      <c r="DN9" s="184"/>
      <c r="DO9" s="184"/>
    </row>
    <row r="10" spans="1:119" ht="18.75" customHeight="1" thickBot="1" x14ac:dyDescent="0.2">
      <c r="A10" s="185"/>
      <c r="B10" s="427"/>
      <c r="C10" s="428"/>
      <c r="D10" s="428"/>
      <c r="E10" s="428"/>
      <c r="F10" s="428"/>
      <c r="G10" s="428"/>
      <c r="H10" s="428"/>
      <c r="I10" s="428"/>
      <c r="J10" s="428"/>
      <c r="K10" s="476"/>
      <c r="L10" s="483" t="s">
        <v>118</v>
      </c>
      <c r="M10" s="463"/>
      <c r="N10" s="463"/>
      <c r="O10" s="463"/>
      <c r="P10" s="463"/>
      <c r="Q10" s="464"/>
      <c r="R10" s="484">
        <v>37502</v>
      </c>
      <c r="S10" s="485"/>
      <c r="T10" s="485"/>
      <c r="U10" s="485"/>
      <c r="V10" s="486"/>
      <c r="W10" s="421"/>
      <c r="X10" s="422"/>
      <c r="Y10" s="422"/>
      <c r="Z10" s="422"/>
      <c r="AA10" s="422"/>
      <c r="AB10" s="422"/>
      <c r="AC10" s="422"/>
      <c r="AD10" s="422"/>
      <c r="AE10" s="422"/>
      <c r="AF10" s="422"/>
      <c r="AG10" s="422"/>
      <c r="AH10" s="422"/>
      <c r="AI10" s="422"/>
      <c r="AJ10" s="422"/>
      <c r="AK10" s="422"/>
      <c r="AL10" s="425"/>
      <c r="AM10" s="462" t="s">
        <v>119</v>
      </c>
      <c r="AN10" s="463"/>
      <c r="AO10" s="463"/>
      <c r="AP10" s="463"/>
      <c r="AQ10" s="463"/>
      <c r="AR10" s="463"/>
      <c r="AS10" s="463"/>
      <c r="AT10" s="464"/>
      <c r="AU10" s="465" t="s">
        <v>94</v>
      </c>
      <c r="AV10" s="466"/>
      <c r="AW10" s="466"/>
      <c r="AX10" s="466"/>
      <c r="AY10" s="467" t="s">
        <v>120</v>
      </c>
      <c r="AZ10" s="468"/>
      <c r="BA10" s="468"/>
      <c r="BB10" s="468"/>
      <c r="BC10" s="468"/>
      <c r="BD10" s="468"/>
      <c r="BE10" s="468"/>
      <c r="BF10" s="468"/>
      <c r="BG10" s="468"/>
      <c r="BH10" s="468"/>
      <c r="BI10" s="468"/>
      <c r="BJ10" s="468"/>
      <c r="BK10" s="468"/>
      <c r="BL10" s="468"/>
      <c r="BM10" s="469"/>
      <c r="BN10" s="433">
        <v>569548</v>
      </c>
      <c r="BO10" s="434"/>
      <c r="BP10" s="434"/>
      <c r="BQ10" s="434"/>
      <c r="BR10" s="434"/>
      <c r="BS10" s="434"/>
      <c r="BT10" s="434"/>
      <c r="BU10" s="435"/>
      <c r="BV10" s="433">
        <v>792922</v>
      </c>
      <c r="BW10" s="434"/>
      <c r="BX10" s="434"/>
      <c r="BY10" s="434"/>
      <c r="BZ10" s="434"/>
      <c r="CA10" s="434"/>
      <c r="CB10" s="434"/>
      <c r="CC10" s="435"/>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7"/>
      <c r="C11" s="428"/>
      <c r="D11" s="428"/>
      <c r="E11" s="428"/>
      <c r="F11" s="428"/>
      <c r="G11" s="428"/>
      <c r="H11" s="428"/>
      <c r="I11" s="428"/>
      <c r="J11" s="428"/>
      <c r="K11" s="476"/>
      <c r="L11" s="487" t="s">
        <v>122</v>
      </c>
      <c r="M11" s="488"/>
      <c r="N11" s="488"/>
      <c r="O11" s="488"/>
      <c r="P11" s="488"/>
      <c r="Q11" s="489"/>
      <c r="R11" s="490" t="s">
        <v>123</v>
      </c>
      <c r="S11" s="491"/>
      <c r="T11" s="491"/>
      <c r="U11" s="491"/>
      <c r="V11" s="492"/>
      <c r="W11" s="421"/>
      <c r="X11" s="422"/>
      <c r="Y11" s="422"/>
      <c r="Z11" s="422"/>
      <c r="AA11" s="422"/>
      <c r="AB11" s="422"/>
      <c r="AC11" s="422"/>
      <c r="AD11" s="422"/>
      <c r="AE11" s="422"/>
      <c r="AF11" s="422"/>
      <c r="AG11" s="422"/>
      <c r="AH11" s="422"/>
      <c r="AI11" s="422"/>
      <c r="AJ11" s="422"/>
      <c r="AK11" s="422"/>
      <c r="AL11" s="425"/>
      <c r="AM11" s="462" t="s">
        <v>124</v>
      </c>
      <c r="AN11" s="463"/>
      <c r="AO11" s="463"/>
      <c r="AP11" s="463"/>
      <c r="AQ11" s="463"/>
      <c r="AR11" s="463"/>
      <c r="AS11" s="463"/>
      <c r="AT11" s="464"/>
      <c r="AU11" s="465" t="s">
        <v>125</v>
      </c>
      <c r="AV11" s="466"/>
      <c r="AW11" s="466"/>
      <c r="AX11" s="466"/>
      <c r="AY11" s="467" t="s">
        <v>126</v>
      </c>
      <c r="AZ11" s="468"/>
      <c r="BA11" s="468"/>
      <c r="BB11" s="468"/>
      <c r="BC11" s="468"/>
      <c r="BD11" s="468"/>
      <c r="BE11" s="468"/>
      <c r="BF11" s="468"/>
      <c r="BG11" s="468"/>
      <c r="BH11" s="468"/>
      <c r="BI11" s="468"/>
      <c r="BJ11" s="468"/>
      <c r="BK11" s="468"/>
      <c r="BL11" s="468"/>
      <c r="BM11" s="469"/>
      <c r="BN11" s="433">
        <v>0</v>
      </c>
      <c r="BO11" s="434"/>
      <c r="BP11" s="434"/>
      <c r="BQ11" s="434"/>
      <c r="BR11" s="434"/>
      <c r="BS11" s="434"/>
      <c r="BT11" s="434"/>
      <c r="BU11" s="435"/>
      <c r="BV11" s="433">
        <v>0</v>
      </c>
      <c r="BW11" s="434"/>
      <c r="BX11" s="434"/>
      <c r="BY11" s="434"/>
      <c r="BZ11" s="434"/>
      <c r="CA11" s="434"/>
      <c r="CB11" s="434"/>
      <c r="CC11" s="435"/>
      <c r="CD11" s="436" t="s">
        <v>127</v>
      </c>
      <c r="CE11" s="437"/>
      <c r="CF11" s="437"/>
      <c r="CG11" s="437"/>
      <c r="CH11" s="437"/>
      <c r="CI11" s="437"/>
      <c r="CJ11" s="437"/>
      <c r="CK11" s="437"/>
      <c r="CL11" s="437"/>
      <c r="CM11" s="437"/>
      <c r="CN11" s="437"/>
      <c r="CO11" s="437"/>
      <c r="CP11" s="437"/>
      <c r="CQ11" s="437"/>
      <c r="CR11" s="437"/>
      <c r="CS11" s="438"/>
      <c r="CT11" s="473" t="s">
        <v>128</v>
      </c>
      <c r="CU11" s="474"/>
      <c r="CV11" s="474"/>
      <c r="CW11" s="474"/>
      <c r="CX11" s="474"/>
      <c r="CY11" s="474"/>
      <c r="CZ11" s="474"/>
      <c r="DA11" s="475"/>
      <c r="DB11" s="473" t="s">
        <v>129</v>
      </c>
      <c r="DC11" s="474"/>
      <c r="DD11" s="474"/>
      <c r="DE11" s="474"/>
      <c r="DF11" s="474"/>
      <c r="DG11" s="474"/>
      <c r="DH11" s="474"/>
      <c r="DI11" s="475"/>
      <c r="DJ11" s="184"/>
      <c r="DK11" s="184"/>
      <c r="DL11" s="184"/>
      <c r="DM11" s="184"/>
      <c r="DN11" s="184"/>
      <c r="DO11" s="184"/>
    </row>
    <row r="12" spans="1:119" ht="18.75" customHeight="1" x14ac:dyDescent="0.15">
      <c r="A12" s="185"/>
      <c r="B12" s="493" t="s">
        <v>130</v>
      </c>
      <c r="C12" s="494"/>
      <c r="D12" s="494"/>
      <c r="E12" s="494"/>
      <c r="F12" s="494"/>
      <c r="G12" s="494"/>
      <c r="H12" s="494"/>
      <c r="I12" s="494"/>
      <c r="J12" s="494"/>
      <c r="K12" s="495"/>
      <c r="L12" s="502" t="s">
        <v>131</v>
      </c>
      <c r="M12" s="503"/>
      <c r="N12" s="503"/>
      <c r="O12" s="503"/>
      <c r="P12" s="503"/>
      <c r="Q12" s="504"/>
      <c r="R12" s="505">
        <v>40375</v>
      </c>
      <c r="S12" s="506"/>
      <c r="T12" s="506"/>
      <c r="U12" s="506"/>
      <c r="V12" s="507"/>
      <c r="W12" s="508" t="s">
        <v>1</v>
      </c>
      <c r="X12" s="466"/>
      <c r="Y12" s="466"/>
      <c r="Z12" s="466"/>
      <c r="AA12" s="466"/>
      <c r="AB12" s="509"/>
      <c r="AC12" s="510" t="s">
        <v>132</v>
      </c>
      <c r="AD12" s="511"/>
      <c r="AE12" s="511"/>
      <c r="AF12" s="511"/>
      <c r="AG12" s="512"/>
      <c r="AH12" s="510" t="s">
        <v>133</v>
      </c>
      <c r="AI12" s="511"/>
      <c r="AJ12" s="511"/>
      <c r="AK12" s="511"/>
      <c r="AL12" s="513"/>
      <c r="AM12" s="462" t="s">
        <v>134</v>
      </c>
      <c r="AN12" s="463"/>
      <c r="AO12" s="463"/>
      <c r="AP12" s="463"/>
      <c r="AQ12" s="463"/>
      <c r="AR12" s="463"/>
      <c r="AS12" s="463"/>
      <c r="AT12" s="464"/>
      <c r="AU12" s="465" t="s">
        <v>94</v>
      </c>
      <c r="AV12" s="466"/>
      <c r="AW12" s="466"/>
      <c r="AX12" s="466"/>
      <c r="AY12" s="467" t="s">
        <v>135</v>
      </c>
      <c r="AZ12" s="468"/>
      <c r="BA12" s="468"/>
      <c r="BB12" s="468"/>
      <c r="BC12" s="468"/>
      <c r="BD12" s="468"/>
      <c r="BE12" s="468"/>
      <c r="BF12" s="468"/>
      <c r="BG12" s="468"/>
      <c r="BH12" s="468"/>
      <c r="BI12" s="468"/>
      <c r="BJ12" s="468"/>
      <c r="BK12" s="468"/>
      <c r="BL12" s="468"/>
      <c r="BM12" s="469"/>
      <c r="BN12" s="433">
        <v>177486</v>
      </c>
      <c r="BO12" s="434"/>
      <c r="BP12" s="434"/>
      <c r="BQ12" s="434"/>
      <c r="BR12" s="434"/>
      <c r="BS12" s="434"/>
      <c r="BT12" s="434"/>
      <c r="BU12" s="435"/>
      <c r="BV12" s="433">
        <v>577053</v>
      </c>
      <c r="BW12" s="434"/>
      <c r="BX12" s="434"/>
      <c r="BY12" s="434"/>
      <c r="BZ12" s="434"/>
      <c r="CA12" s="434"/>
      <c r="CB12" s="434"/>
      <c r="CC12" s="435"/>
      <c r="CD12" s="436" t="s">
        <v>136</v>
      </c>
      <c r="CE12" s="437"/>
      <c r="CF12" s="437"/>
      <c r="CG12" s="437"/>
      <c r="CH12" s="437"/>
      <c r="CI12" s="437"/>
      <c r="CJ12" s="437"/>
      <c r="CK12" s="437"/>
      <c r="CL12" s="437"/>
      <c r="CM12" s="437"/>
      <c r="CN12" s="437"/>
      <c r="CO12" s="437"/>
      <c r="CP12" s="437"/>
      <c r="CQ12" s="437"/>
      <c r="CR12" s="437"/>
      <c r="CS12" s="438"/>
      <c r="CT12" s="473" t="s">
        <v>129</v>
      </c>
      <c r="CU12" s="474"/>
      <c r="CV12" s="474"/>
      <c r="CW12" s="474"/>
      <c r="CX12" s="474"/>
      <c r="CY12" s="474"/>
      <c r="CZ12" s="474"/>
      <c r="DA12" s="475"/>
      <c r="DB12" s="473" t="s">
        <v>128</v>
      </c>
      <c r="DC12" s="474"/>
      <c r="DD12" s="474"/>
      <c r="DE12" s="474"/>
      <c r="DF12" s="474"/>
      <c r="DG12" s="474"/>
      <c r="DH12" s="474"/>
      <c r="DI12" s="475"/>
      <c r="DJ12" s="184"/>
      <c r="DK12" s="184"/>
      <c r="DL12" s="184"/>
      <c r="DM12" s="184"/>
      <c r="DN12" s="184"/>
      <c r="DO12" s="184"/>
    </row>
    <row r="13" spans="1:119" ht="18.75" customHeight="1" x14ac:dyDescent="0.15">
      <c r="A13" s="185"/>
      <c r="B13" s="496"/>
      <c r="C13" s="497"/>
      <c r="D13" s="497"/>
      <c r="E13" s="497"/>
      <c r="F13" s="497"/>
      <c r="G13" s="497"/>
      <c r="H13" s="497"/>
      <c r="I13" s="497"/>
      <c r="J13" s="497"/>
      <c r="K13" s="498"/>
      <c r="L13" s="195"/>
      <c r="M13" s="524" t="s">
        <v>137</v>
      </c>
      <c r="N13" s="525"/>
      <c r="O13" s="525"/>
      <c r="P13" s="525"/>
      <c r="Q13" s="526"/>
      <c r="R13" s="517">
        <v>40156</v>
      </c>
      <c r="S13" s="518"/>
      <c r="T13" s="518"/>
      <c r="U13" s="518"/>
      <c r="V13" s="519"/>
      <c r="W13" s="449" t="s">
        <v>138</v>
      </c>
      <c r="X13" s="450"/>
      <c r="Y13" s="450"/>
      <c r="Z13" s="450"/>
      <c r="AA13" s="450"/>
      <c r="AB13" s="440"/>
      <c r="AC13" s="484">
        <v>564</v>
      </c>
      <c r="AD13" s="485"/>
      <c r="AE13" s="485"/>
      <c r="AF13" s="485"/>
      <c r="AG13" s="527"/>
      <c r="AH13" s="484">
        <v>580</v>
      </c>
      <c r="AI13" s="485"/>
      <c r="AJ13" s="485"/>
      <c r="AK13" s="485"/>
      <c r="AL13" s="486"/>
      <c r="AM13" s="462" t="s">
        <v>139</v>
      </c>
      <c r="AN13" s="463"/>
      <c r="AO13" s="463"/>
      <c r="AP13" s="463"/>
      <c r="AQ13" s="463"/>
      <c r="AR13" s="463"/>
      <c r="AS13" s="463"/>
      <c r="AT13" s="464"/>
      <c r="AU13" s="465" t="s">
        <v>140</v>
      </c>
      <c r="AV13" s="466"/>
      <c r="AW13" s="466"/>
      <c r="AX13" s="466"/>
      <c r="AY13" s="467" t="s">
        <v>141</v>
      </c>
      <c r="AZ13" s="468"/>
      <c r="BA13" s="468"/>
      <c r="BB13" s="468"/>
      <c r="BC13" s="468"/>
      <c r="BD13" s="468"/>
      <c r="BE13" s="468"/>
      <c r="BF13" s="468"/>
      <c r="BG13" s="468"/>
      <c r="BH13" s="468"/>
      <c r="BI13" s="468"/>
      <c r="BJ13" s="468"/>
      <c r="BK13" s="468"/>
      <c r="BL13" s="468"/>
      <c r="BM13" s="469"/>
      <c r="BN13" s="433">
        <v>391436</v>
      </c>
      <c r="BO13" s="434"/>
      <c r="BP13" s="434"/>
      <c r="BQ13" s="434"/>
      <c r="BR13" s="434"/>
      <c r="BS13" s="434"/>
      <c r="BT13" s="434"/>
      <c r="BU13" s="435"/>
      <c r="BV13" s="433">
        <v>-279448</v>
      </c>
      <c r="BW13" s="434"/>
      <c r="BX13" s="434"/>
      <c r="BY13" s="434"/>
      <c r="BZ13" s="434"/>
      <c r="CA13" s="434"/>
      <c r="CB13" s="434"/>
      <c r="CC13" s="435"/>
      <c r="CD13" s="436" t="s">
        <v>142</v>
      </c>
      <c r="CE13" s="437"/>
      <c r="CF13" s="437"/>
      <c r="CG13" s="437"/>
      <c r="CH13" s="437"/>
      <c r="CI13" s="437"/>
      <c r="CJ13" s="437"/>
      <c r="CK13" s="437"/>
      <c r="CL13" s="437"/>
      <c r="CM13" s="437"/>
      <c r="CN13" s="437"/>
      <c r="CO13" s="437"/>
      <c r="CP13" s="437"/>
      <c r="CQ13" s="437"/>
      <c r="CR13" s="437"/>
      <c r="CS13" s="438"/>
      <c r="CT13" s="430">
        <v>10.199999999999999</v>
      </c>
      <c r="CU13" s="431"/>
      <c r="CV13" s="431"/>
      <c r="CW13" s="431"/>
      <c r="CX13" s="431"/>
      <c r="CY13" s="431"/>
      <c r="CZ13" s="431"/>
      <c r="DA13" s="432"/>
      <c r="DB13" s="430">
        <v>9.9</v>
      </c>
      <c r="DC13" s="431"/>
      <c r="DD13" s="431"/>
      <c r="DE13" s="431"/>
      <c r="DF13" s="431"/>
      <c r="DG13" s="431"/>
      <c r="DH13" s="431"/>
      <c r="DI13" s="432"/>
      <c r="DJ13" s="184"/>
      <c r="DK13" s="184"/>
      <c r="DL13" s="184"/>
      <c r="DM13" s="184"/>
      <c r="DN13" s="184"/>
      <c r="DO13" s="184"/>
    </row>
    <row r="14" spans="1:119" ht="18.75" customHeight="1" thickBot="1" x14ac:dyDescent="0.2">
      <c r="A14" s="185"/>
      <c r="B14" s="496"/>
      <c r="C14" s="497"/>
      <c r="D14" s="497"/>
      <c r="E14" s="497"/>
      <c r="F14" s="497"/>
      <c r="G14" s="497"/>
      <c r="H14" s="497"/>
      <c r="I14" s="497"/>
      <c r="J14" s="497"/>
      <c r="K14" s="498"/>
      <c r="L14" s="514" t="s">
        <v>143</v>
      </c>
      <c r="M14" s="515"/>
      <c r="N14" s="515"/>
      <c r="O14" s="515"/>
      <c r="P14" s="515"/>
      <c r="Q14" s="516"/>
      <c r="R14" s="517">
        <v>39909</v>
      </c>
      <c r="S14" s="518"/>
      <c r="T14" s="518"/>
      <c r="U14" s="518"/>
      <c r="V14" s="519"/>
      <c r="W14" s="423"/>
      <c r="X14" s="424"/>
      <c r="Y14" s="424"/>
      <c r="Z14" s="424"/>
      <c r="AA14" s="424"/>
      <c r="AB14" s="413"/>
      <c r="AC14" s="520">
        <v>3.6</v>
      </c>
      <c r="AD14" s="521"/>
      <c r="AE14" s="521"/>
      <c r="AF14" s="521"/>
      <c r="AG14" s="522"/>
      <c r="AH14" s="520">
        <v>4.0999999999999996</v>
      </c>
      <c r="AI14" s="521"/>
      <c r="AJ14" s="521"/>
      <c r="AK14" s="521"/>
      <c r="AL14" s="523"/>
      <c r="AM14" s="462"/>
      <c r="AN14" s="463"/>
      <c r="AO14" s="463"/>
      <c r="AP14" s="463"/>
      <c r="AQ14" s="463"/>
      <c r="AR14" s="463"/>
      <c r="AS14" s="463"/>
      <c r="AT14" s="464"/>
      <c r="AU14" s="465"/>
      <c r="AV14" s="466"/>
      <c r="AW14" s="466"/>
      <c r="AX14" s="466"/>
      <c r="AY14" s="467"/>
      <c r="AZ14" s="468"/>
      <c r="BA14" s="468"/>
      <c r="BB14" s="468"/>
      <c r="BC14" s="468"/>
      <c r="BD14" s="468"/>
      <c r="BE14" s="468"/>
      <c r="BF14" s="468"/>
      <c r="BG14" s="468"/>
      <c r="BH14" s="468"/>
      <c r="BI14" s="468"/>
      <c r="BJ14" s="468"/>
      <c r="BK14" s="468"/>
      <c r="BL14" s="468"/>
      <c r="BM14" s="469"/>
      <c r="BN14" s="433"/>
      <c r="BO14" s="434"/>
      <c r="BP14" s="434"/>
      <c r="BQ14" s="434"/>
      <c r="BR14" s="434"/>
      <c r="BS14" s="434"/>
      <c r="BT14" s="434"/>
      <c r="BU14" s="435"/>
      <c r="BV14" s="433"/>
      <c r="BW14" s="434"/>
      <c r="BX14" s="434"/>
      <c r="BY14" s="434"/>
      <c r="BZ14" s="434"/>
      <c r="CA14" s="434"/>
      <c r="CB14" s="434"/>
      <c r="CC14" s="435"/>
      <c r="CD14" s="528" t="s">
        <v>144</v>
      </c>
      <c r="CE14" s="529"/>
      <c r="CF14" s="529"/>
      <c r="CG14" s="529"/>
      <c r="CH14" s="529"/>
      <c r="CI14" s="529"/>
      <c r="CJ14" s="529"/>
      <c r="CK14" s="529"/>
      <c r="CL14" s="529"/>
      <c r="CM14" s="529"/>
      <c r="CN14" s="529"/>
      <c r="CO14" s="529"/>
      <c r="CP14" s="529"/>
      <c r="CQ14" s="529"/>
      <c r="CR14" s="529"/>
      <c r="CS14" s="530"/>
      <c r="CT14" s="531">
        <v>71.7</v>
      </c>
      <c r="CU14" s="532"/>
      <c r="CV14" s="532"/>
      <c r="CW14" s="532"/>
      <c r="CX14" s="532"/>
      <c r="CY14" s="532"/>
      <c r="CZ14" s="532"/>
      <c r="DA14" s="533"/>
      <c r="DB14" s="531">
        <v>96.1</v>
      </c>
      <c r="DC14" s="532"/>
      <c r="DD14" s="532"/>
      <c r="DE14" s="532"/>
      <c r="DF14" s="532"/>
      <c r="DG14" s="532"/>
      <c r="DH14" s="532"/>
      <c r="DI14" s="533"/>
      <c r="DJ14" s="184"/>
      <c r="DK14" s="184"/>
      <c r="DL14" s="184"/>
      <c r="DM14" s="184"/>
      <c r="DN14" s="184"/>
      <c r="DO14" s="184"/>
    </row>
    <row r="15" spans="1:119" ht="18.75" customHeight="1" x14ac:dyDescent="0.15">
      <c r="A15" s="185"/>
      <c r="B15" s="496"/>
      <c r="C15" s="497"/>
      <c r="D15" s="497"/>
      <c r="E15" s="497"/>
      <c r="F15" s="497"/>
      <c r="G15" s="497"/>
      <c r="H15" s="497"/>
      <c r="I15" s="497"/>
      <c r="J15" s="497"/>
      <c r="K15" s="498"/>
      <c r="L15" s="195"/>
      <c r="M15" s="524" t="s">
        <v>137</v>
      </c>
      <c r="N15" s="525"/>
      <c r="O15" s="525"/>
      <c r="P15" s="525"/>
      <c r="Q15" s="526"/>
      <c r="R15" s="517">
        <v>39700</v>
      </c>
      <c r="S15" s="518"/>
      <c r="T15" s="518"/>
      <c r="U15" s="518"/>
      <c r="V15" s="519"/>
      <c r="W15" s="449" t="s">
        <v>145</v>
      </c>
      <c r="X15" s="450"/>
      <c r="Y15" s="450"/>
      <c r="Z15" s="450"/>
      <c r="AA15" s="450"/>
      <c r="AB15" s="440"/>
      <c r="AC15" s="484">
        <v>2462</v>
      </c>
      <c r="AD15" s="485"/>
      <c r="AE15" s="485"/>
      <c r="AF15" s="485"/>
      <c r="AG15" s="527"/>
      <c r="AH15" s="484">
        <v>2439</v>
      </c>
      <c r="AI15" s="485"/>
      <c r="AJ15" s="485"/>
      <c r="AK15" s="485"/>
      <c r="AL15" s="486"/>
      <c r="AM15" s="462"/>
      <c r="AN15" s="463"/>
      <c r="AO15" s="463"/>
      <c r="AP15" s="463"/>
      <c r="AQ15" s="463"/>
      <c r="AR15" s="463"/>
      <c r="AS15" s="463"/>
      <c r="AT15" s="464"/>
      <c r="AU15" s="465"/>
      <c r="AV15" s="466"/>
      <c r="AW15" s="466"/>
      <c r="AX15" s="466"/>
      <c r="AY15" s="393" t="s">
        <v>146</v>
      </c>
      <c r="AZ15" s="394"/>
      <c r="BA15" s="394"/>
      <c r="BB15" s="394"/>
      <c r="BC15" s="394"/>
      <c r="BD15" s="394"/>
      <c r="BE15" s="394"/>
      <c r="BF15" s="394"/>
      <c r="BG15" s="394"/>
      <c r="BH15" s="394"/>
      <c r="BI15" s="394"/>
      <c r="BJ15" s="394"/>
      <c r="BK15" s="394"/>
      <c r="BL15" s="394"/>
      <c r="BM15" s="395"/>
      <c r="BN15" s="396">
        <v>4144752</v>
      </c>
      <c r="BO15" s="397"/>
      <c r="BP15" s="397"/>
      <c r="BQ15" s="397"/>
      <c r="BR15" s="397"/>
      <c r="BS15" s="397"/>
      <c r="BT15" s="397"/>
      <c r="BU15" s="398"/>
      <c r="BV15" s="396">
        <v>3885182</v>
      </c>
      <c r="BW15" s="397"/>
      <c r="BX15" s="397"/>
      <c r="BY15" s="397"/>
      <c r="BZ15" s="397"/>
      <c r="CA15" s="397"/>
      <c r="CB15" s="397"/>
      <c r="CC15" s="398"/>
      <c r="CD15" s="534" t="s">
        <v>147</v>
      </c>
      <c r="CE15" s="535"/>
      <c r="CF15" s="535"/>
      <c r="CG15" s="535"/>
      <c r="CH15" s="535"/>
      <c r="CI15" s="535"/>
      <c r="CJ15" s="535"/>
      <c r="CK15" s="535"/>
      <c r="CL15" s="535"/>
      <c r="CM15" s="535"/>
      <c r="CN15" s="535"/>
      <c r="CO15" s="535"/>
      <c r="CP15" s="535"/>
      <c r="CQ15" s="535"/>
      <c r="CR15" s="535"/>
      <c r="CS15" s="53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6"/>
      <c r="C16" s="497"/>
      <c r="D16" s="497"/>
      <c r="E16" s="497"/>
      <c r="F16" s="497"/>
      <c r="G16" s="497"/>
      <c r="H16" s="497"/>
      <c r="I16" s="497"/>
      <c r="J16" s="497"/>
      <c r="K16" s="498"/>
      <c r="L16" s="514" t="s">
        <v>148</v>
      </c>
      <c r="M16" s="545"/>
      <c r="N16" s="545"/>
      <c r="O16" s="545"/>
      <c r="P16" s="545"/>
      <c r="Q16" s="546"/>
      <c r="R16" s="537" t="s">
        <v>149</v>
      </c>
      <c r="S16" s="538"/>
      <c r="T16" s="538"/>
      <c r="U16" s="538"/>
      <c r="V16" s="539"/>
      <c r="W16" s="423"/>
      <c r="X16" s="424"/>
      <c r="Y16" s="424"/>
      <c r="Z16" s="424"/>
      <c r="AA16" s="424"/>
      <c r="AB16" s="413"/>
      <c r="AC16" s="520">
        <v>15.9</v>
      </c>
      <c r="AD16" s="521"/>
      <c r="AE16" s="521"/>
      <c r="AF16" s="521"/>
      <c r="AG16" s="522"/>
      <c r="AH16" s="520">
        <v>17.100000000000001</v>
      </c>
      <c r="AI16" s="521"/>
      <c r="AJ16" s="521"/>
      <c r="AK16" s="521"/>
      <c r="AL16" s="523"/>
      <c r="AM16" s="462"/>
      <c r="AN16" s="463"/>
      <c r="AO16" s="463"/>
      <c r="AP16" s="463"/>
      <c r="AQ16" s="463"/>
      <c r="AR16" s="463"/>
      <c r="AS16" s="463"/>
      <c r="AT16" s="464"/>
      <c r="AU16" s="465"/>
      <c r="AV16" s="466"/>
      <c r="AW16" s="466"/>
      <c r="AX16" s="466"/>
      <c r="AY16" s="467" t="s">
        <v>150</v>
      </c>
      <c r="AZ16" s="468"/>
      <c r="BA16" s="468"/>
      <c r="BB16" s="468"/>
      <c r="BC16" s="468"/>
      <c r="BD16" s="468"/>
      <c r="BE16" s="468"/>
      <c r="BF16" s="468"/>
      <c r="BG16" s="468"/>
      <c r="BH16" s="468"/>
      <c r="BI16" s="468"/>
      <c r="BJ16" s="468"/>
      <c r="BK16" s="468"/>
      <c r="BL16" s="468"/>
      <c r="BM16" s="469"/>
      <c r="BN16" s="433">
        <v>6286875</v>
      </c>
      <c r="BO16" s="434"/>
      <c r="BP16" s="434"/>
      <c r="BQ16" s="434"/>
      <c r="BR16" s="434"/>
      <c r="BS16" s="434"/>
      <c r="BT16" s="434"/>
      <c r="BU16" s="435"/>
      <c r="BV16" s="433">
        <v>5909867</v>
      </c>
      <c r="BW16" s="434"/>
      <c r="BX16" s="434"/>
      <c r="BY16" s="434"/>
      <c r="BZ16" s="434"/>
      <c r="CA16" s="434"/>
      <c r="CB16" s="434"/>
      <c r="CC16" s="435"/>
      <c r="CD16" s="199"/>
      <c r="CE16" s="543"/>
      <c r="CF16" s="543"/>
      <c r="CG16" s="543"/>
      <c r="CH16" s="543"/>
      <c r="CI16" s="543"/>
      <c r="CJ16" s="543"/>
      <c r="CK16" s="543"/>
      <c r="CL16" s="543"/>
      <c r="CM16" s="543"/>
      <c r="CN16" s="543"/>
      <c r="CO16" s="543"/>
      <c r="CP16" s="543"/>
      <c r="CQ16" s="543"/>
      <c r="CR16" s="543"/>
      <c r="CS16" s="544"/>
      <c r="CT16" s="430"/>
      <c r="CU16" s="431"/>
      <c r="CV16" s="431"/>
      <c r="CW16" s="431"/>
      <c r="CX16" s="431"/>
      <c r="CY16" s="431"/>
      <c r="CZ16" s="431"/>
      <c r="DA16" s="432"/>
      <c r="DB16" s="430"/>
      <c r="DC16" s="431"/>
      <c r="DD16" s="431"/>
      <c r="DE16" s="431"/>
      <c r="DF16" s="431"/>
      <c r="DG16" s="431"/>
      <c r="DH16" s="431"/>
      <c r="DI16" s="432"/>
      <c r="DJ16" s="184"/>
      <c r="DK16" s="184"/>
      <c r="DL16" s="184"/>
      <c r="DM16" s="184"/>
      <c r="DN16" s="184"/>
      <c r="DO16" s="184"/>
    </row>
    <row r="17" spans="1:119" ht="18.75" customHeight="1" thickBot="1" x14ac:dyDescent="0.2">
      <c r="A17" s="185"/>
      <c r="B17" s="499"/>
      <c r="C17" s="500"/>
      <c r="D17" s="500"/>
      <c r="E17" s="500"/>
      <c r="F17" s="500"/>
      <c r="G17" s="500"/>
      <c r="H17" s="500"/>
      <c r="I17" s="500"/>
      <c r="J17" s="500"/>
      <c r="K17" s="501"/>
      <c r="L17" s="200"/>
      <c r="M17" s="540" t="s">
        <v>151</v>
      </c>
      <c r="N17" s="541"/>
      <c r="O17" s="541"/>
      <c r="P17" s="541"/>
      <c r="Q17" s="542"/>
      <c r="R17" s="537" t="s">
        <v>152</v>
      </c>
      <c r="S17" s="538"/>
      <c r="T17" s="538"/>
      <c r="U17" s="538"/>
      <c r="V17" s="539"/>
      <c r="W17" s="449" t="s">
        <v>153</v>
      </c>
      <c r="X17" s="450"/>
      <c r="Y17" s="450"/>
      <c r="Z17" s="450"/>
      <c r="AA17" s="450"/>
      <c r="AB17" s="440"/>
      <c r="AC17" s="484">
        <v>12449</v>
      </c>
      <c r="AD17" s="485"/>
      <c r="AE17" s="485"/>
      <c r="AF17" s="485"/>
      <c r="AG17" s="527"/>
      <c r="AH17" s="484">
        <v>11264</v>
      </c>
      <c r="AI17" s="485"/>
      <c r="AJ17" s="485"/>
      <c r="AK17" s="485"/>
      <c r="AL17" s="486"/>
      <c r="AM17" s="462"/>
      <c r="AN17" s="463"/>
      <c r="AO17" s="463"/>
      <c r="AP17" s="463"/>
      <c r="AQ17" s="463"/>
      <c r="AR17" s="463"/>
      <c r="AS17" s="463"/>
      <c r="AT17" s="464"/>
      <c r="AU17" s="465"/>
      <c r="AV17" s="466"/>
      <c r="AW17" s="466"/>
      <c r="AX17" s="466"/>
      <c r="AY17" s="467" t="s">
        <v>154</v>
      </c>
      <c r="AZ17" s="468"/>
      <c r="BA17" s="468"/>
      <c r="BB17" s="468"/>
      <c r="BC17" s="468"/>
      <c r="BD17" s="468"/>
      <c r="BE17" s="468"/>
      <c r="BF17" s="468"/>
      <c r="BG17" s="468"/>
      <c r="BH17" s="468"/>
      <c r="BI17" s="468"/>
      <c r="BJ17" s="468"/>
      <c r="BK17" s="468"/>
      <c r="BL17" s="468"/>
      <c r="BM17" s="469"/>
      <c r="BN17" s="433">
        <v>5243092</v>
      </c>
      <c r="BO17" s="434"/>
      <c r="BP17" s="434"/>
      <c r="BQ17" s="434"/>
      <c r="BR17" s="434"/>
      <c r="BS17" s="434"/>
      <c r="BT17" s="434"/>
      <c r="BU17" s="435"/>
      <c r="BV17" s="433">
        <v>4957143</v>
      </c>
      <c r="BW17" s="434"/>
      <c r="BX17" s="434"/>
      <c r="BY17" s="434"/>
      <c r="BZ17" s="434"/>
      <c r="CA17" s="434"/>
      <c r="CB17" s="434"/>
      <c r="CC17" s="435"/>
      <c r="CD17" s="199"/>
      <c r="CE17" s="543"/>
      <c r="CF17" s="543"/>
      <c r="CG17" s="543"/>
      <c r="CH17" s="543"/>
      <c r="CI17" s="543"/>
      <c r="CJ17" s="543"/>
      <c r="CK17" s="543"/>
      <c r="CL17" s="543"/>
      <c r="CM17" s="543"/>
      <c r="CN17" s="543"/>
      <c r="CO17" s="543"/>
      <c r="CP17" s="543"/>
      <c r="CQ17" s="543"/>
      <c r="CR17" s="543"/>
      <c r="CS17" s="544"/>
      <c r="CT17" s="430"/>
      <c r="CU17" s="431"/>
      <c r="CV17" s="431"/>
      <c r="CW17" s="431"/>
      <c r="CX17" s="431"/>
      <c r="CY17" s="431"/>
      <c r="CZ17" s="431"/>
      <c r="DA17" s="432"/>
      <c r="DB17" s="430"/>
      <c r="DC17" s="431"/>
      <c r="DD17" s="431"/>
      <c r="DE17" s="431"/>
      <c r="DF17" s="431"/>
      <c r="DG17" s="431"/>
      <c r="DH17" s="431"/>
      <c r="DI17" s="432"/>
      <c r="DJ17" s="184"/>
      <c r="DK17" s="184"/>
      <c r="DL17" s="184"/>
      <c r="DM17" s="184"/>
      <c r="DN17" s="184"/>
      <c r="DO17" s="184"/>
    </row>
    <row r="18" spans="1:119" ht="18.75" customHeight="1" thickBot="1" x14ac:dyDescent="0.2">
      <c r="A18" s="185"/>
      <c r="B18" s="547" t="s">
        <v>155</v>
      </c>
      <c r="C18" s="476"/>
      <c r="D18" s="476"/>
      <c r="E18" s="548"/>
      <c r="F18" s="548"/>
      <c r="G18" s="548"/>
      <c r="H18" s="548"/>
      <c r="I18" s="548"/>
      <c r="J18" s="548"/>
      <c r="K18" s="548"/>
      <c r="L18" s="549">
        <v>10.76</v>
      </c>
      <c r="M18" s="549"/>
      <c r="N18" s="549"/>
      <c r="O18" s="549"/>
      <c r="P18" s="549"/>
      <c r="Q18" s="549"/>
      <c r="R18" s="550"/>
      <c r="S18" s="550"/>
      <c r="T18" s="550"/>
      <c r="U18" s="550"/>
      <c r="V18" s="551"/>
      <c r="W18" s="451"/>
      <c r="X18" s="452"/>
      <c r="Y18" s="452"/>
      <c r="Z18" s="452"/>
      <c r="AA18" s="452"/>
      <c r="AB18" s="443"/>
      <c r="AC18" s="552">
        <v>80.400000000000006</v>
      </c>
      <c r="AD18" s="553"/>
      <c r="AE18" s="553"/>
      <c r="AF18" s="553"/>
      <c r="AG18" s="554"/>
      <c r="AH18" s="552">
        <v>78.900000000000006</v>
      </c>
      <c r="AI18" s="553"/>
      <c r="AJ18" s="553"/>
      <c r="AK18" s="553"/>
      <c r="AL18" s="555"/>
      <c r="AM18" s="462"/>
      <c r="AN18" s="463"/>
      <c r="AO18" s="463"/>
      <c r="AP18" s="463"/>
      <c r="AQ18" s="463"/>
      <c r="AR18" s="463"/>
      <c r="AS18" s="463"/>
      <c r="AT18" s="464"/>
      <c r="AU18" s="465"/>
      <c r="AV18" s="466"/>
      <c r="AW18" s="466"/>
      <c r="AX18" s="466"/>
      <c r="AY18" s="467" t="s">
        <v>156</v>
      </c>
      <c r="AZ18" s="468"/>
      <c r="BA18" s="468"/>
      <c r="BB18" s="468"/>
      <c r="BC18" s="468"/>
      <c r="BD18" s="468"/>
      <c r="BE18" s="468"/>
      <c r="BF18" s="468"/>
      <c r="BG18" s="468"/>
      <c r="BH18" s="468"/>
      <c r="BI18" s="468"/>
      <c r="BJ18" s="468"/>
      <c r="BK18" s="468"/>
      <c r="BL18" s="468"/>
      <c r="BM18" s="469"/>
      <c r="BN18" s="433">
        <v>6594032</v>
      </c>
      <c r="BO18" s="434"/>
      <c r="BP18" s="434"/>
      <c r="BQ18" s="434"/>
      <c r="BR18" s="434"/>
      <c r="BS18" s="434"/>
      <c r="BT18" s="434"/>
      <c r="BU18" s="435"/>
      <c r="BV18" s="433">
        <v>6606786</v>
      </c>
      <c r="BW18" s="434"/>
      <c r="BX18" s="434"/>
      <c r="BY18" s="434"/>
      <c r="BZ18" s="434"/>
      <c r="CA18" s="434"/>
      <c r="CB18" s="434"/>
      <c r="CC18" s="435"/>
      <c r="CD18" s="199"/>
      <c r="CE18" s="543"/>
      <c r="CF18" s="543"/>
      <c r="CG18" s="543"/>
      <c r="CH18" s="543"/>
      <c r="CI18" s="543"/>
      <c r="CJ18" s="543"/>
      <c r="CK18" s="543"/>
      <c r="CL18" s="543"/>
      <c r="CM18" s="543"/>
      <c r="CN18" s="543"/>
      <c r="CO18" s="543"/>
      <c r="CP18" s="543"/>
      <c r="CQ18" s="543"/>
      <c r="CR18" s="543"/>
      <c r="CS18" s="544"/>
      <c r="CT18" s="430"/>
      <c r="CU18" s="431"/>
      <c r="CV18" s="431"/>
      <c r="CW18" s="431"/>
      <c r="CX18" s="431"/>
      <c r="CY18" s="431"/>
      <c r="CZ18" s="431"/>
      <c r="DA18" s="432"/>
      <c r="DB18" s="430"/>
      <c r="DC18" s="431"/>
      <c r="DD18" s="431"/>
      <c r="DE18" s="431"/>
      <c r="DF18" s="431"/>
      <c r="DG18" s="431"/>
      <c r="DH18" s="431"/>
      <c r="DI18" s="432"/>
      <c r="DJ18" s="184"/>
      <c r="DK18" s="184"/>
      <c r="DL18" s="184"/>
      <c r="DM18" s="184"/>
      <c r="DN18" s="184"/>
      <c r="DO18" s="184"/>
    </row>
    <row r="19" spans="1:119" ht="18.75" customHeight="1" thickBot="1" x14ac:dyDescent="0.2">
      <c r="A19" s="185"/>
      <c r="B19" s="547" t="s">
        <v>157</v>
      </c>
      <c r="C19" s="476"/>
      <c r="D19" s="476"/>
      <c r="E19" s="548"/>
      <c r="F19" s="548"/>
      <c r="G19" s="548"/>
      <c r="H19" s="548"/>
      <c r="I19" s="548"/>
      <c r="J19" s="548"/>
      <c r="K19" s="548"/>
      <c r="L19" s="556">
        <v>3758</v>
      </c>
      <c r="M19" s="556"/>
      <c r="N19" s="556"/>
      <c r="O19" s="556"/>
      <c r="P19" s="556"/>
      <c r="Q19" s="556"/>
      <c r="R19" s="557"/>
      <c r="S19" s="557"/>
      <c r="T19" s="557"/>
      <c r="U19" s="557"/>
      <c r="V19" s="558"/>
      <c r="W19" s="390"/>
      <c r="X19" s="391"/>
      <c r="Y19" s="391"/>
      <c r="Z19" s="391"/>
      <c r="AA19" s="391"/>
      <c r="AB19" s="391"/>
      <c r="AC19" s="565"/>
      <c r="AD19" s="565"/>
      <c r="AE19" s="565"/>
      <c r="AF19" s="565"/>
      <c r="AG19" s="565"/>
      <c r="AH19" s="565"/>
      <c r="AI19" s="565"/>
      <c r="AJ19" s="565"/>
      <c r="AK19" s="565"/>
      <c r="AL19" s="566"/>
      <c r="AM19" s="462"/>
      <c r="AN19" s="463"/>
      <c r="AO19" s="463"/>
      <c r="AP19" s="463"/>
      <c r="AQ19" s="463"/>
      <c r="AR19" s="463"/>
      <c r="AS19" s="463"/>
      <c r="AT19" s="464"/>
      <c r="AU19" s="465"/>
      <c r="AV19" s="466"/>
      <c r="AW19" s="466"/>
      <c r="AX19" s="466"/>
      <c r="AY19" s="467" t="s">
        <v>158</v>
      </c>
      <c r="AZ19" s="468"/>
      <c r="BA19" s="468"/>
      <c r="BB19" s="468"/>
      <c r="BC19" s="468"/>
      <c r="BD19" s="468"/>
      <c r="BE19" s="468"/>
      <c r="BF19" s="468"/>
      <c r="BG19" s="468"/>
      <c r="BH19" s="468"/>
      <c r="BI19" s="468"/>
      <c r="BJ19" s="468"/>
      <c r="BK19" s="468"/>
      <c r="BL19" s="468"/>
      <c r="BM19" s="469"/>
      <c r="BN19" s="433">
        <v>9058062</v>
      </c>
      <c r="BO19" s="434"/>
      <c r="BP19" s="434"/>
      <c r="BQ19" s="434"/>
      <c r="BR19" s="434"/>
      <c r="BS19" s="434"/>
      <c r="BT19" s="434"/>
      <c r="BU19" s="435"/>
      <c r="BV19" s="433">
        <v>9122924</v>
      </c>
      <c r="BW19" s="434"/>
      <c r="BX19" s="434"/>
      <c r="BY19" s="434"/>
      <c r="BZ19" s="434"/>
      <c r="CA19" s="434"/>
      <c r="CB19" s="434"/>
      <c r="CC19" s="435"/>
      <c r="CD19" s="199"/>
      <c r="CE19" s="543"/>
      <c r="CF19" s="543"/>
      <c r="CG19" s="543"/>
      <c r="CH19" s="543"/>
      <c r="CI19" s="543"/>
      <c r="CJ19" s="543"/>
      <c r="CK19" s="543"/>
      <c r="CL19" s="543"/>
      <c r="CM19" s="543"/>
      <c r="CN19" s="543"/>
      <c r="CO19" s="543"/>
      <c r="CP19" s="543"/>
      <c r="CQ19" s="543"/>
      <c r="CR19" s="543"/>
      <c r="CS19" s="544"/>
      <c r="CT19" s="430"/>
      <c r="CU19" s="431"/>
      <c r="CV19" s="431"/>
      <c r="CW19" s="431"/>
      <c r="CX19" s="431"/>
      <c r="CY19" s="431"/>
      <c r="CZ19" s="431"/>
      <c r="DA19" s="432"/>
      <c r="DB19" s="430"/>
      <c r="DC19" s="431"/>
      <c r="DD19" s="431"/>
      <c r="DE19" s="431"/>
      <c r="DF19" s="431"/>
      <c r="DG19" s="431"/>
      <c r="DH19" s="431"/>
      <c r="DI19" s="432"/>
      <c r="DJ19" s="184"/>
      <c r="DK19" s="184"/>
      <c r="DL19" s="184"/>
      <c r="DM19" s="184"/>
      <c r="DN19" s="184"/>
      <c r="DO19" s="184"/>
    </row>
    <row r="20" spans="1:119" ht="18.75" customHeight="1" thickBot="1" x14ac:dyDescent="0.2">
      <c r="A20" s="185"/>
      <c r="B20" s="547" t="s">
        <v>159</v>
      </c>
      <c r="C20" s="476"/>
      <c r="D20" s="476"/>
      <c r="E20" s="548"/>
      <c r="F20" s="548"/>
      <c r="G20" s="548"/>
      <c r="H20" s="548"/>
      <c r="I20" s="548"/>
      <c r="J20" s="548"/>
      <c r="K20" s="548"/>
      <c r="L20" s="556">
        <v>14679</v>
      </c>
      <c r="M20" s="556"/>
      <c r="N20" s="556"/>
      <c r="O20" s="556"/>
      <c r="P20" s="556"/>
      <c r="Q20" s="556"/>
      <c r="R20" s="557"/>
      <c r="S20" s="557"/>
      <c r="T20" s="557"/>
      <c r="U20" s="557"/>
      <c r="V20" s="558"/>
      <c r="W20" s="451"/>
      <c r="X20" s="452"/>
      <c r="Y20" s="452"/>
      <c r="Z20" s="452"/>
      <c r="AA20" s="452"/>
      <c r="AB20" s="452"/>
      <c r="AC20" s="559"/>
      <c r="AD20" s="559"/>
      <c r="AE20" s="559"/>
      <c r="AF20" s="559"/>
      <c r="AG20" s="559"/>
      <c r="AH20" s="559"/>
      <c r="AI20" s="559"/>
      <c r="AJ20" s="559"/>
      <c r="AK20" s="559"/>
      <c r="AL20" s="560"/>
      <c r="AM20" s="561"/>
      <c r="AN20" s="488"/>
      <c r="AO20" s="488"/>
      <c r="AP20" s="488"/>
      <c r="AQ20" s="488"/>
      <c r="AR20" s="488"/>
      <c r="AS20" s="488"/>
      <c r="AT20" s="489"/>
      <c r="AU20" s="562"/>
      <c r="AV20" s="563"/>
      <c r="AW20" s="563"/>
      <c r="AX20" s="564"/>
      <c r="AY20" s="467"/>
      <c r="AZ20" s="468"/>
      <c r="BA20" s="468"/>
      <c r="BB20" s="468"/>
      <c r="BC20" s="468"/>
      <c r="BD20" s="468"/>
      <c r="BE20" s="468"/>
      <c r="BF20" s="468"/>
      <c r="BG20" s="468"/>
      <c r="BH20" s="468"/>
      <c r="BI20" s="468"/>
      <c r="BJ20" s="468"/>
      <c r="BK20" s="468"/>
      <c r="BL20" s="468"/>
      <c r="BM20" s="469"/>
      <c r="BN20" s="433"/>
      <c r="BO20" s="434"/>
      <c r="BP20" s="434"/>
      <c r="BQ20" s="434"/>
      <c r="BR20" s="434"/>
      <c r="BS20" s="434"/>
      <c r="BT20" s="434"/>
      <c r="BU20" s="435"/>
      <c r="BV20" s="433"/>
      <c r="BW20" s="434"/>
      <c r="BX20" s="434"/>
      <c r="BY20" s="434"/>
      <c r="BZ20" s="434"/>
      <c r="CA20" s="434"/>
      <c r="CB20" s="434"/>
      <c r="CC20" s="435"/>
      <c r="CD20" s="199"/>
      <c r="CE20" s="543"/>
      <c r="CF20" s="543"/>
      <c r="CG20" s="543"/>
      <c r="CH20" s="543"/>
      <c r="CI20" s="543"/>
      <c r="CJ20" s="543"/>
      <c r="CK20" s="543"/>
      <c r="CL20" s="543"/>
      <c r="CM20" s="543"/>
      <c r="CN20" s="543"/>
      <c r="CO20" s="543"/>
      <c r="CP20" s="543"/>
      <c r="CQ20" s="543"/>
      <c r="CR20" s="543"/>
      <c r="CS20" s="544"/>
      <c r="CT20" s="430"/>
      <c r="CU20" s="431"/>
      <c r="CV20" s="431"/>
      <c r="CW20" s="431"/>
      <c r="CX20" s="431"/>
      <c r="CY20" s="431"/>
      <c r="CZ20" s="431"/>
      <c r="DA20" s="432"/>
      <c r="DB20" s="430"/>
      <c r="DC20" s="431"/>
      <c r="DD20" s="431"/>
      <c r="DE20" s="431"/>
      <c r="DF20" s="431"/>
      <c r="DG20" s="431"/>
      <c r="DH20" s="431"/>
      <c r="DI20" s="432"/>
      <c r="DJ20" s="184"/>
      <c r="DK20" s="184"/>
      <c r="DL20" s="184"/>
      <c r="DM20" s="184"/>
      <c r="DN20" s="184"/>
      <c r="DO20" s="184"/>
    </row>
    <row r="21" spans="1:119" ht="18.75" customHeight="1" x14ac:dyDescent="0.15">
      <c r="A21" s="185"/>
      <c r="B21" s="567" t="s">
        <v>160</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c r="AY21" s="467"/>
      <c r="AZ21" s="468"/>
      <c r="BA21" s="468"/>
      <c r="BB21" s="468"/>
      <c r="BC21" s="468"/>
      <c r="BD21" s="468"/>
      <c r="BE21" s="468"/>
      <c r="BF21" s="468"/>
      <c r="BG21" s="468"/>
      <c r="BH21" s="468"/>
      <c r="BI21" s="468"/>
      <c r="BJ21" s="468"/>
      <c r="BK21" s="468"/>
      <c r="BL21" s="468"/>
      <c r="BM21" s="469"/>
      <c r="BN21" s="433"/>
      <c r="BO21" s="434"/>
      <c r="BP21" s="434"/>
      <c r="BQ21" s="434"/>
      <c r="BR21" s="434"/>
      <c r="BS21" s="434"/>
      <c r="BT21" s="434"/>
      <c r="BU21" s="435"/>
      <c r="BV21" s="433"/>
      <c r="BW21" s="434"/>
      <c r="BX21" s="434"/>
      <c r="BY21" s="434"/>
      <c r="BZ21" s="434"/>
      <c r="CA21" s="434"/>
      <c r="CB21" s="434"/>
      <c r="CC21" s="435"/>
      <c r="CD21" s="199"/>
      <c r="CE21" s="543"/>
      <c r="CF21" s="543"/>
      <c r="CG21" s="543"/>
      <c r="CH21" s="543"/>
      <c r="CI21" s="543"/>
      <c r="CJ21" s="543"/>
      <c r="CK21" s="543"/>
      <c r="CL21" s="543"/>
      <c r="CM21" s="543"/>
      <c r="CN21" s="543"/>
      <c r="CO21" s="543"/>
      <c r="CP21" s="543"/>
      <c r="CQ21" s="543"/>
      <c r="CR21" s="543"/>
      <c r="CS21" s="544"/>
      <c r="CT21" s="430"/>
      <c r="CU21" s="431"/>
      <c r="CV21" s="431"/>
      <c r="CW21" s="431"/>
      <c r="CX21" s="431"/>
      <c r="CY21" s="431"/>
      <c r="CZ21" s="431"/>
      <c r="DA21" s="432"/>
      <c r="DB21" s="430"/>
      <c r="DC21" s="431"/>
      <c r="DD21" s="431"/>
      <c r="DE21" s="431"/>
      <c r="DF21" s="431"/>
      <c r="DG21" s="431"/>
      <c r="DH21" s="431"/>
      <c r="DI21" s="432"/>
      <c r="DJ21" s="184"/>
      <c r="DK21" s="184"/>
      <c r="DL21" s="184"/>
      <c r="DM21" s="184"/>
      <c r="DN21" s="184"/>
      <c r="DO21" s="184"/>
    </row>
    <row r="22" spans="1:119" ht="18.75" customHeight="1" thickBot="1" x14ac:dyDescent="0.2">
      <c r="A22" s="185"/>
      <c r="B22" s="570" t="s">
        <v>161</v>
      </c>
      <c r="C22" s="571"/>
      <c r="D22" s="572"/>
      <c r="E22" s="445" t="s">
        <v>1</v>
      </c>
      <c r="F22" s="450"/>
      <c r="G22" s="450"/>
      <c r="H22" s="450"/>
      <c r="I22" s="450"/>
      <c r="J22" s="450"/>
      <c r="K22" s="440"/>
      <c r="L22" s="445" t="s">
        <v>162</v>
      </c>
      <c r="M22" s="450"/>
      <c r="N22" s="450"/>
      <c r="O22" s="450"/>
      <c r="P22" s="440"/>
      <c r="Q22" s="579" t="s">
        <v>163</v>
      </c>
      <c r="R22" s="580"/>
      <c r="S22" s="580"/>
      <c r="T22" s="580"/>
      <c r="U22" s="580"/>
      <c r="V22" s="581"/>
      <c r="W22" s="585" t="s">
        <v>164</v>
      </c>
      <c r="X22" s="571"/>
      <c r="Y22" s="572"/>
      <c r="Z22" s="445" t="s">
        <v>1</v>
      </c>
      <c r="AA22" s="450"/>
      <c r="AB22" s="450"/>
      <c r="AC22" s="450"/>
      <c r="AD22" s="450"/>
      <c r="AE22" s="450"/>
      <c r="AF22" s="450"/>
      <c r="AG22" s="440"/>
      <c r="AH22" s="598" t="s">
        <v>165</v>
      </c>
      <c r="AI22" s="450"/>
      <c r="AJ22" s="450"/>
      <c r="AK22" s="450"/>
      <c r="AL22" s="440"/>
      <c r="AM22" s="598" t="s">
        <v>166</v>
      </c>
      <c r="AN22" s="599"/>
      <c r="AO22" s="599"/>
      <c r="AP22" s="599"/>
      <c r="AQ22" s="599"/>
      <c r="AR22" s="600"/>
      <c r="AS22" s="579" t="s">
        <v>163</v>
      </c>
      <c r="AT22" s="580"/>
      <c r="AU22" s="580"/>
      <c r="AV22" s="580"/>
      <c r="AW22" s="580"/>
      <c r="AX22" s="604"/>
      <c r="AY22" s="606"/>
      <c r="AZ22" s="607"/>
      <c r="BA22" s="607"/>
      <c r="BB22" s="607"/>
      <c r="BC22" s="607"/>
      <c r="BD22" s="607"/>
      <c r="BE22" s="607"/>
      <c r="BF22" s="607"/>
      <c r="BG22" s="607"/>
      <c r="BH22" s="607"/>
      <c r="BI22" s="607"/>
      <c r="BJ22" s="607"/>
      <c r="BK22" s="607"/>
      <c r="BL22" s="607"/>
      <c r="BM22" s="608"/>
      <c r="BN22" s="609"/>
      <c r="BO22" s="610"/>
      <c r="BP22" s="610"/>
      <c r="BQ22" s="610"/>
      <c r="BR22" s="610"/>
      <c r="BS22" s="610"/>
      <c r="BT22" s="610"/>
      <c r="BU22" s="611"/>
      <c r="BV22" s="609"/>
      <c r="BW22" s="610"/>
      <c r="BX22" s="610"/>
      <c r="BY22" s="610"/>
      <c r="BZ22" s="610"/>
      <c r="CA22" s="610"/>
      <c r="CB22" s="610"/>
      <c r="CC22" s="611"/>
      <c r="CD22" s="199"/>
      <c r="CE22" s="543"/>
      <c r="CF22" s="543"/>
      <c r="CG22" s="543"/>
      <c r="CH22" s="543"/>
      <c r="CI22" s="543"/>
      <c r="CJ22" s="543"/>
      <c r="CK22" s="543"/>
      <c r="CL22" s="543"/>
      <c r="CM22" s="543"/>
      <c r="CN22" s="543"/>
      <c r="CO22" s="543"/>
      <c r="CP22" s="543"/>
      <c r="CQ22" s="543"/>
      <c r="CR22" s="543"/>
      <c r="CS22" s="544"/>
      <c r="CT22" s="430"/>
      <c r="CU22" s="431"/>
      <c r="CV22" s="431"/>
      <c r="CW22" s="431"/>
      <c r="CX22" s="431"/>
      <c r="CY22" s="431"/>
      <c r="CZ22" s="431"/>
      <c r="DA22" s="432"/>
      <c r="DB22" s="430"/>
      <c r="DC22" s="431"/>
      <c r="DD22" s="431"/>
      <c r="DE22" s="431"/>
      <c r="DF22" s="431"/>
      <c r="DG22" s="431"/>
      <c r="DH22" s="431"/>
      <c r="DI22" s="432"/>
      <c r="DJ22" s="184"/>
      <c r="DK22" s="184"/>
      <c r="DL22" s="184"/>
      <c r="DM22" s="184"/>
      <c r="DN22" s="184"/>
      <c r="DO22" s="184"/>
    </row>
    <row r="23" spans="1:119" ht="18.75" customHeight="1" x14ac:dyDescent="0.15">
      <c r="A23" s="185"/>
      <c r="B23" s="573"/>
      <c r="C23" s="574"/>
      <c r="D23" s="575"/>
      <c r="E23" s="419"/>
      <c r="F23" s="424"/>
      <c r="G23" s="424"/>
      <c r="H23" s="424"/>
      <c r="I23" s="424"/>
      <c r="J23" s="424"/>
      <c r="K23" s="413"/>
      <c r="L23" s="419"/>
      <c r="M23" s="424"/>
      <c r="N23" s="424"/>
      <c r="O23" s="424"/>
      <c r="P23" s="413"/>
      <c r="Q23" s="582"/>
      <c r="R23" s="583"/>
      <c r="S23" s="583"/>
      <c r="T23" s="583"/>
      <c r="U23" s="583"/>
      <c r="V23" s="584"/>
      <c r="W23" s="586"/>
      <c r="X23" s="574"/>
      <c r="Y23" s="575"/>
      <c r="Z23" s="419"/>
      <c r="AA23" s="424"/>
      <c r="AB23" s="424"/>
      <c r="AC23" s="424"/>
      <c r="AD23" s="424"/>
      <c r="AE23" s="424"/>
      <c r="AF23" s="424"/>
      <c r="AG23" s="413"/>
      <c r="AH23" s="419"/>
      <c r="AI23" s="424"/>
      <c r="AJ23" s="424"/>
      <c r="AK23" s="424"/>
      <c r="AL23" s="413"/>
      <c r="AM23" s="601"/>
      <c r="AN23" s="602"/>
      <c r="AO23" s="602"/>
      <c r="AP23" s="602"/>
      <c r="AQ23" s="602"/>
      <c r="AR23" s="603"/>
      <c r="AS23" s="582"/>
      <c r="AT23" s="583"/>
      <c r="AU23" s="583"/>
      <c r="AV23" s="583"/>
      <c r="AW23" s="583"/>
      <c r="AX23" s="605"/>
      <c r="AY23" s="393" t="s">
        <v>167</v>
      </c>
      <c r="AZ23" s="394"/>
      <c r="BA23" s="394"/>
      <c r="BB23" s="394"/>
      <c r="BC23" s="394"/>
      <c r="BD23" s="394"/>
      <c r="BE23" s="394"/>
      <c r="BF23" s="394"/>
      <c r="BG23" s="394"/>
      <c r="BH23" s="394"/>
      <c r="BI23" s="394"/>
      <c r="BJ23" s="394"/>
      <c r="BK23" s="394"/>
      <c r="BL23" s="394"/>
      <c r="BM23" s="395"/>
      <c r="BN23" s="433">
        <v>12723918</v>
      </c>
      <c r="BO23" s="434"/>
      <c r="BP23" s="434"/>
      <c r="BQ23" s="434"/>
      <c r="BR23" s="434"/>
      <c r="BS23" s="434"/>
      <c r="BT23" s="434"/>
      <c r="BU23" s="435"/>
      <c r="BV23" s="433">
        <v>13371820</v>
      </c>
      <c r="BW23" s="434"/>
      <c r="BX23" s="434"/>
      <c r="BY23" s="434"/>
      <c r="BZ23" s="434"/>
      <c r="CA23" s="434"/>
      <c r="CB23" s="434"/>
      <c r="CC23" s="435"/>
      <c r="CD23" s="199"/>
      <c r="CE23" s="543"/>
      <c r="CF23" s="543"/>
      <c r="CG23" s="543"/>
      <c r="CH23" s="543"/>
      <c r="CI23" s="543"/>
      <c r="CJ23" s="543"/>
      <c r="CK23" s="543"/>
      <c r="CL23" s="543"/>
      <c r="CM23" s="543"/>
      <c r="CN23" s="543"/>
      <c r="CO23" s="543"/>
      <c r="CP23" s="543"/>
      <c r="CQ23" s="543"/>
      <c r="CR23" s="543"/>
      <c r="CS23" s="544"/>
      <c r="CT23" s="430"/>
      <c r="CU23" s="431"/>
      <c r="CV23" s="431"/>
      <c r="CW23" s="431"/>
      <c r="CX23" s="431"/>
      <c r="CY23" s="431"/>
      <c r="CZ23" s="431"/>
      <c r="DA23" s="432"/>
      <c r="DB23" s="430"/>
      <c r="DC23" s="431"/>
      <c r="DD23" s="431"/>
      <c r="DE23" s="431"/>
      <c r="DF23" s="431"/>
      <c r="DG23" s="431"/>
      <c r="DH23" s="431"/>
      <c r="DI23" s="432"/>
      <c r="DJ23" s="184"/>
      <c r="DK23" s="184"/>
      <c r="DL23" s="184"/>
      <c r="DM23" s="184"/>
      <c r="DN23" s="184"/>
      <c r="DO23" s="184"/>
    </row>
    <row r="24" spans="1:119" ht="18.75" customHeight="1" thickBot="1" x14ac:dyDescent="0.2">
      <c r="A24" s="185"/>
      <c r="B24" s="573"/>
      <c r="C24" s="574"/>
      <c r="D24" s="575"/>
      <c r="E24" s="483" t="s">
        <v>168</v>
      </c>
      <c r="F24" s="463"/>
      <c r="G24" s="463"/>
      <c r="H24" s="463"/>
      <c r="I24" s="463"/>
      <c r="J24" s="463"/>
      <c r="K24" s="464"/>
      <c r="L24" s="484">
        <v>1</v>
      </c>
      <c r="M24" s="485"/>
      <c r="N24" s="485"/>
      <c r="O24" s="485"/>
      <c r="P24" s="527"/>
      <c r="Q24" s="484">
        <v>6320</v>
      </c>
      <c r="R24" s="485"/>
      <c r="S24" s="485"/>
      <c r="T24" s="485"/>
      <c r="U24" s="485"/>
      <c r="V24" s="527"/>
      <c r="W24" s="586"/>
      <c r="X24" s="574"/>
      <c r="Y24" s="575"/>
      <c r="Z24" s="483" t="s">
        <v>169</v>
      </c>
      <c r="AA24" s="463"/>
      <c r="AB24" s="463"/>
      <c r="AC24" s="463"/>
      <c r="AD24" s="463"/>
      <c r="AE24" s="463"/>
      <c r="AF24" s="463"/>
      <c r="AG24" s="464"/>
      <c r="AH24" s="484">
        <v>168</v>
      </c>
      <c r="AI24" s="485"/>
      <c r="AJ24" s="485"/>
      <c r="AK24" s="485"/>
      <c r="AL24" s="527"/>
      <c r="AM24" s="484">
        <v>519456</v>
      </c>
      <c r="AN24" s="485"/>
      <c r="AO24" s="485"/>
      <c r="AP24" s="485"/>
      <c r="AQ24" s="485"/>
      <c r="AR24" s="527"/>
      <c r="AS24" s="484">
        <v>3092</v>
      </c>
      <c r="AT24" s="485"/>
      <c r="AU24" s="485"/>
      <c r="AV24" s="485"/>
      <c r="AW24" s="485"/>
      <c r="AX24" s="486"/>
      <c r="AY24" s="606" t="s">
        <v>170</v>
      </c>
      <c r="AZ24" s="607"/>
      <c r="BA24" s="607"/>
      <c r="BB24" s="607"/>
      <c r="BC24" s="607"/>
      <c r="BD24" s="607"/>
      <c r="BE24" s="607"/>
      <c r="BF24" s="607"/>
      <c r="BG24" s="607"/>
      <c r="BH24" s="607"/>
      <c r="BI24" s="607"/>
      <c r="BJ24" s="607"/>
      <c r="BK24" s="607"/>
      <c r="BL24" s="607"/>
      <c r="BM24" s="608"/>
      <c r="BN24" s="433">
        <v>12420279</v>
      </c>
      <c r="BO24" s="434"/>
      <c r="BP24" s="434"/>
      <c r="BQ24" s="434"/>
      <c r="BR24" s="434"/>
      <c r="BS24" s="434"/>
      <c r="BT24" s="434"/>
      <c r="BU24" s="435"/>
      <c r="BV24" s="433">
        <v>13018210</v>
      </c>
      <c r="BW24" s="434"/>
      <c r="BX24" s="434"/>
      <c r="BY24" s="434"/>
      <c r="BZ24" s="434"/>
      <c r="CA24" s="434"/>
      <c r="CB24" s="434"/>
      <c r="CC24" s="435"/>
      <c r="CD24" s="199"/>
      <c r="CE24" s="543"/>
      <c r="CF24" s="543"/>
      <c r="CG24" s="543"/>
      <c r="CH24" s="543"/>
      <c r="CI24" s="543"/>
      <c r="CJ24" s="543"/>
      <c r="CK24" s="543"/>
      <c r="CL24" s="543"/>
      <c r="CM24" s="543"/>
      <c r="CN24" s="543"/>
      <c r="CO24" s="543"/>
      <c r="CP24" s="543"/>
      <c r="CQ24" s="543"/>
      <c r="CR24" s="543"/>
      <c r="CS24" s="544"/>
      <c r="CT24" s="430"/>
      <c r="CU24" s="431"/>
      <c r="CV24" s="431"/>
      <c r="CW24" s="431"/>
      <c r="CX24" s="431"/>
      <c r="CY24" s="431"/>
      <c r="CZ24" s="431"/>
      <c r="DA24" s="432"/>
      <c r="DB24" s="430"/>
      <c r="DC24" s="431"/>
      <c r="DD24" s="431"/>
      <c r="DE24" s="431"/>
      <c r="DF24" s="431"/>
      <c r="DG24" s="431"/>
      <c r="DH24" s="431"/>
      <c r="DI24" s="432"/>
      <c r="DJ24" s="184"/>
      <c r="DK24" s="184"/>
      <c r="DL24" s="184"/>
      <c r="DM24" s="184"/>
      <c r="DN24" s="184"/>
      <c r="DO24" s="184"/>
    </row>
    <row r="25" spans="1:119" s="184" customFormat="1" ht="18.75" customHeight="1" x14ac:dyDescent="0.15">
      <c r="A25" s="185"/>
      <c r="B25" s="573"/>
      <c r="C25" s="574"/>
      <c r="D25" s="575"/>
      <c r="E25" s="483" t="s">
        <v>171</v>
      </c>
      <c r="F25" s="463"/>
      <c r="G25" s="463"/>
      <c r="H25" s="463"/>
      <c r="I25" s="463"/>
      <c r="J25" s="463"/>
      <c r="K25" s="464"/>
      <c r="L25" s="484">
        <v>1</v>
      </c>
      <c r="M25" s="485"/>
      <c r="N25" s="485"/>
      <c r="O25" s="485"/>
      <c r="P25" s="527"/>
      <c r="Q25" s="484">
        <v>5805</v>
      </c>
      <c r="R25" s="485"/>
      <c r="S25" s="485"/>
      <c r="T25" s="485"/>
      <c r="U25" s="485"/>
      <c r="V25" s="527"/>
      <c r="W25" s="586"/>
      <c r="X25" s="574"/>
      <c r="Y25" s="575"/>
      <c r="Z25" s="483" t="s">
        <v>172</v>
      </c>
      <c r="AA25" s="463"/>
      <c r="AB25" s="463"/>
      <c r="AC25" s="463"/>
      <c r="AD25" s="463"/>
      <c r="AE25" s="463"/>
      <c r="AF25" s="463"/>
      <c r="AG25" s="464"/>
      <c r="AH25" s="484" t="s">
        <v>173</v>
      </c>
      <c r="AI25" s="485"/>
      <c r="AJ25" s="485"/>
      <c r="AK25" s="485"/>
      <c r="AL25" s="527"/>
      <c r="AM25" s="484" t="s">
        <v>173</v>
      </c>
      <c r="AN25" s="485"/>
      <c r="AO25" s="485"/>
      <c r="AP25" s="485"/>
      <c r="AQ25" s="485"/>
      <c r="AR25" s="527"/>
      <c r="AS25" s="484" t="s">
        <v>173</v>
      </c>
      <c r="AT25" s="485"/>
      <c r="AU25" s="485"/>
      <c r="AV25" s="485"/>
      <c r="AW25" s="485"/>
      <c r="AX25" s="486"/>
      <c r="AY25" s="393" t="s">
        <v>174</v>
      </c>
      <c r="AZ25" s="394"/>
      <c r="BA25" s="394"/>
      <c r="BB25" s="394"/>
      <c r="BC25" s="394"/>
      <c r="BD25" s="394"/>
      <c r="BE25" s="394"/>
      <c r="BF25" s="394"/>
      <c r="BG25" s="394"/>
      <c r="BH25" s="394"/>
      <c r="BI25" s="394"/>
      <c r="BJ25" s="394"/>
      <c r="BK25" s="394"/>
      <c r="BL25" s="394"/>
      <c r="BM25" s="395"/>
      <c r="BN25" s="396">
        <v>369258</v>
      </c>
      <c r="BO25" s="397"/>
      <c r="BP25" s="397"/>
      <c r="BQ25" s="397"/>
      <c r="BR25" s="397"/>
      <c r="BS25" s="397"/>
      <c r="BT25" s="397"/>
      <c r="BU25" s="398"/>
      <c r="BV25" s="396">
        <v>149619</v>
      </c>
      <c r="BW25" s="397"/>
      <c r="BX25" s="397"/>
      <c r="BY25" s="397"/>
      <c r="BZ25" s="397"/>
      <c r="CA25" s="397"/>
      <c r="CB25" s="397"/>
      <c r="CC25" s="398"/>
      <c r="CD25" s="199"/>
      <c r="CE25" s="543"/>
      <c r="CF25" s="543"/>
      <c r="CG25" s="543"/>
      <c r="CH25" s="543"/>
      <c r="CI25" s="543"/>
      <c r="CJ25" s="543"/>
      <c r="CK25" s="543"/>
      <c r="CL25" s="543"/>
      <c r="CM25" s="543"/>
      <c r="CN25" s="543"/>
      <c r="CO25" s="543"/>
      <c r="CP25" s="543"/>
      <c r="CQ25" s="543"/>
      <c r="CR25" s="543"/>
      <c r="CS25" s="544"/>
      <c r="CT25" s="430"/>
      <c r="CU25" s="431"/>
      <c r="CV25" s="431"/>
      <c r="CW25" s="431"/>
      <c r="CX25" s="431"/>
      <c r="CY25" s="431"/>
      <c r="CZ25" s="431"/>
      <c r="DA25" s="432"/>
      <c r="DB25" s="430"/>
      <c r="DC25" s="431"/>
      <c r="DD25" s="431"/>
      <c r="DE25" s="431"/>
      <c r="DF25" s="431"/>
      <c r="DG25" s="431"/>
      <c r="DH25" s="431"/>
      <c r="DI25" s="432"/>
    </row>
    <row r="26" spans="1:119" s="184" customFormat="1" ht="18.75" customHeight="1" x14ac:dyDescent="0.15">
      <c r="A26" s="185"/>
      <c r="B26" s="573"/>
      <c r="C26" s="574"/>
      <c r="D26" s="575"/>
      <c r="E26" s="483" t="s">
        <v>175</v>
      </c>
      <c r="F26" s="463"/>
      <c r="G26" s="463"/>
      <c r="H26" s="463"/>
      <c r="I26" s="463"/>
      <c r="J26" s="463"/>
      <c r="K26" s="464"/>
      <c r="L26" s="484">
        <v>1</v>
      </c>
      <c r="M26" s="485"/>
      <c r="N26" s="485"/>
      <c r="O26" s="485"/>
      <c r="P26" s="527"/>
      <c r="Q26" s="484">
        <v>5436</v>
      </c>
      <c r="R26" s="485"/>
      <c r="S26" s="485"/>
      <c r="T26" s="485"/>
      <c r="U26" s="485"/>
      <c r="V26" s="527"/>
      <c r="W26" s="586"/>
      <c r="X26" s="574"/>
      <c r="Y26" s="575"/>
      <c r="Z26" s="483" t="s">
        <v>176</v>
      </c>
      <c r="AA26" s="596"/>
      <c r="AB26" s="596"/>
      <c r="AC26" s="596"/>
      <c r="AD26" s="596"/>
      <c r="AE26" s="596"/>
      <c r="AF26" s="596"/>
      <c r="AG26" s="597"/>
      <c r="AH26" s="484">
        <v>9</v>
      </c>
      <c r="AI26" s="485"/>
      <c r="AJ26" s="485"/>
      <c r="AK26" s="485"/>
      <c r="AL26" s="527"/>
      <c r="AM26" s="484">
        <v>28674</v>
      </c>
      <c r="AN26" s="485"/>
      <c r="AO26" s="485"/>
      <c r="AP26" s="485"/>
      <c r="AQ26" s="485"/>
      <c r="AR26" s="527"/>
      <c r="AS26" s="484">
        <v>3186</v>
      </c>
      <c r="AT26" s="485"/>
      <c r="AU26" s="485"/>
      <c r="AV26" s="485"/>
      <c r="AW26" s="485"/>
      <c r="AX26" s="486"/>
      <c r="AY26" s="436" t="s">
        <v>177</v>
      </c>
      <c r="AZ26" s="437"/>
      <c r="BA26" s="437"/>
      <c r="BB26" s="437"/>
      <c r="BC26" s="437"/>
      <c r="BD26" s="437"/>
      <c r="BE26" s="437"/>
      <c r="BF26" s="437"/>
      <c r="BG26" s="437"/>
      <c r="BH26" s="437"/>
      <c r="BI26" s="437"/>
      <c r="BJ26" s="437"/>
      <c r="BK26" s="437"/>
      <c r="BL26" s="437"/>
      <c r="BM26" s="438"/>
      <c r="BN26" s="433" t="s">
        <v>173</v>
      </c>
      <c r="BO26" s="434"/>
      <c r="BP26" s="434"/>
      <c r="BQ26" s="434"/>
      <c r="BR26" s="434"/>
      <c r="BS26" s="434"/>
      <c r="BT26" s="434"/>
      <c r="BU26" s="435"/>
      <c r="BV26" s="433" t="s">
        <v>173</v>
      </c>
      <c r="BW26" s="434"/>
      <c r="BX26" s="434"/>
      <c r="BY26" s="434"/>
      <c r="BZ26" s="434"/>
      <c r="CA26" s="434"/>
      <c r="CB26" s="434"/>
      <c r="CC26" s="435"/>
      <c r="CD26" s="199"/>
      <c r="CE26" s="543"/>
      <c r="CF26" s="543"/>
      <c r="CG26" s="543"/>
      <c r="CH26" s="543"/>
      <c r="CI26" s="543"/>
      <c r="CJ26" s="543"/>
      <c r="CK26" s="543"/>
      <c r="CL26" s="543"/>
      <c r="CM26" s="543"/>
      <c r="CN26" s="543"/>
      <c r="CO26" s="543"/>
      <c r="CP26" s="543"/>
      <c r="CQ26" s="543"/>
      <c r="CR26" s="543"/>
      <c r="CS26" s="544"/>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85"/>
      <c r="B27" s="573"/>
      <c r="C27" s="574"/>
      <c r="D27" s="575"/>
      <c r="E27" s="483" t="s">
        <v>178</v>
      </c>
      <c r="F27" s="463"/>
      <c r="G27" s="463"/>
      <c r="H27" s="463"/>
      <c r="I27" s="463"/>
      <c r="J27" s="463"/>
      <c r="K27" s="464"/>
      <c r="L27" s="484">
        <v>1</v>
      </c>
      <c r="M27" s="485"/>
      <c r="N27" s="485"/>
      <c r="O27" s="485"/>
      <c r="P27" s="527"/>
      <c r="Q27" s="484">
        <v>3000</v>
      </c>
      <c r="R27" s="485"/>
      <c r="S27" s="485"/>
      <c r="T27" s="485"/>
      <c r="U27" s="485"/>
      <c r="V27" s="527"/>
      <c r="W27" s="586"/>
      <c r="X27" s="574"/>
      <c r="Y27" s="575"/>
      <c r="Z27" s="483" t="s">
        <v>179</v>
      </c>
      <c r="AA27" s="463"/>
      <c r="AB27" s="463"/>
      <c r="AC27" s="463"/>
      <c r="AD27" s="463"/>
      <c r="AE27" s="463"/>
      <c r="AF27" s="463"/>
      <c r="AG27" s="464"/>
      <c r="AH27" s="484">
        <v>24</v>
      </c>
      <c r="AI27" s="485"/>
      <c r="AJ27" s="485"/>
      <c r="AK27" s="485"/>
      <c r="AL27" s="527"/>
      <c r="AM27" s="484">
        <v>64118</v>
      </c>
      <c r="AN27" s="485"/>
      <c r="AO27" s="485"/>
      <c r="AP27" s="485"/>
      <c r="AQ27" s="485"/>
      <c r="AR27" s="527"/>
      <c r="AS27" s="484">
        <v>2672</v>
      </c>
      <c r="AT27" s="485"/>
      <c r="AU27" s="485"/>
      <c r="AV27" s="485"/>
      <c r="AW27" s="485"/>
      <c r="AX27" s="486"/>
      <c r="AY27" s="528" t="s">
        <v>180</v>
      </c>
      <c r="AZ27" s="529"/>
      <c r="BA27" s="529"/>
      <c r="BB27" s="529"/>
      <c r="BC27" s="529"/>
      <c r="BD27" s="529"/>
      <c r="BE27" s="529"/>
      <c r="BF27" s="529"/>
      <c r="BG27" s="529"/>
      <c r="BH27" s="529"/>
      <c r="BI27" s="529"/>
      <c r="BJ27" s="529"/>
      <c r="BK27" s="529"/>
      <c r="BL27" s="529"/>
      <c r="BM27" s="530"/>
      <c r="BN27" s="609" t="s">
        <v>173</v>
      </c>
      <c r="BO27" s="610"/>
      <c r="BP27" s="610"/>
      <c r="BQ27" s="610"/>
      <c r="BR27" s="610"/>
      <c r="BS27" s="610"/>
      <c r="BT27" s="610"/>
      <c r="BU27" s="611"/>
      <c r="BV27" s="609" t="s">
        <v>173</v>
      </c>
      <c r="BW27" s="610"/>
      <c r="BX27" s="610"/>
      <c r="BY27" s="610"/>
      <c r="BZ27" s="610"/>
      <c r="CA27" s="610"/>
      <c r="CB27" s="610"/>
      <c r="CC27" s="611"/>
      <c r="CD27" s="201"/>
      <c r="CE27" s="543"/>
      <c r="CF27" s="543"/>
      <c r="CG27" s="543"/>
      <c r="CH27" s="543"/>
      <c r="CI27" s="543"/>
      <c r="CJ27" s="543"/>
      <c r="CK27" s="543"/>
      <c r="CL27" s="543"/>
      <c r="CM27" s="543"/>
      <c r="CN27" s="543"/>
      <c r="CO27" s="543"/>
      <c r="CP27" s="543"/>
      <c r="CQ27" s="543"/>
      <c r="CR27" s="543"/>
      <c r="CS27" s="544"/>
      <c r="CT27" s="430"/>
      <c r="CU27" s="431"/>
      <c r="CV27" s="431"/>
      <c r="CW27" s="431"/>
      <c r="CX27" s="431"/>
      <c r="CY27" s="431"/>
      <c r="CZ27" s="431"/>
      <c r="DA27" s="432"/>
      <c r="DB27" s="430"/>
      <c r="DC27" s="431"/>
      <c r="DD27" s="431"/>
      <c r="DE27" s="431"/>
      <c r="DF27" s="431"/>
      <c r="DG27" s="431"/>
      <c r="DH27" s="431"/>
      <c r="DI27" s="432"/>
      <c r="DJ27" s="184"/>
      <c r="DK27" s="184"/>
      <c r="DL27" s="184"/>
      <c r="DM27" s="184"/>
      <c r="DN27" s="184"/>
      <c r="DO27" s="184"/>
    </row>
    <row r="28" spans="1:119" ht="18.75" customHeight="1" x14ac:dyDescent="0.15">
      <c r="A28" s="185"/>
      <c r="B28" s="573"/>
      <c r="C28" s="574"/>
      <c r="D28" s="575"/>
      <c r="E28" s="483" t="s">
        <v>181</v>
      </c>
      <c r="F28" s="463"/>
      <c r="G28" s="463"/>
      <c r="H28" s="463"/>
      <c r="I28" s="463"/>
      <c r="J28" s="463"/>
      <c r="K28" s="464"/>
      <c r="L28" s="484">
        <v>1</v>
      </c>
      <c r="M28" s="485"/>
      <c r="N28" s="485"/>
      <c r="O28" s="485"/>
      <c r="P28" s="527"/>
      <c r="Q28" s="484">
        <v>2500</v>
      </c>
      <c r="R28" s="485"/>
      <c r="S28" s="485"/>
      <c r="T28" s="485"/>
      <c r="U28" s="485"/>
      <c r="V28" s="527"/>
      <c r="W28" s="586"/>
      <c r="X28" s="574"/>
      <c r="Y28" s="575"/>
      <c r="Z28" s="483" t="s">
        <v>182</v>
      </c>
      <c r="AA28" s="463"/>
      <c r="AB28" s="463"/>
      <c r="AC28" s="463"/>
      <c r="AD28" s="463"/>
      <c r="AE28" s="463"/>
      <c r="AF28" s="463"/>
      <c r="AG28" s="464"/>
      <c r="AH28" s="484" t="s">
        <v>173</v>
      </c>
      <c r="AI28" s="485"/>
      <c r="AJ28" s="485"/>
      <c r="AK28" s="485"/>
      <c r="AL28" s="527"/>
      <c r="AM28" s="484" t="s">
        <v>173</v>
      </c>
      <c r="AN28" s="485"/>
      <c r="AO28" s="485"/>
      <c r="AP28" s="485"/>
      <c r="AQ28" s="485"/>
      <c r="AR28" s="527"/>
      <c r="AS28" s="484" t="s">
        <v>173</v>
      </c>
      <c r="AT28" s="485"/>
      <c r="AU28" s="485"/>
      <c r="AV28" s="485"/>
      <c r="AW28" s="485"/>
      <c r="AX28" s="486"/>
      <c r="AY28" s="612" t="s">
        <v>183</v>
      </c>
      <c r="AZ28" s="613"/>
      <c r="BA28" s="613"/>
      <c r="BB28" s="614"/>
      <c r="BC28" s="393" t="s">
        <v>48</v>
      </c>
      <c r="BD28" s="394"/>
      <c r="BE28" s="394"/>
      <c r="BF28" s="394"/>
      <c r="BG28" s="394"/>
      <c r="BH28" s="394"/>
      <c r="BI28" s="394"/>
      <c r="BJ28" s="394"/>
      <c r="BK28" s="394"/>
      <c r="BL28" s="394"/>
      <c r="BM28" s="395"/>
      <c r="BN28" s="396">
        <v>995043</v>
      </c>
      <c r="BO28" s="397"/>
      <c r="BP28" s="397"/>
      <c r="BQ28" s="397"/>
      <c r="BR28" s="397"/>
      <c r="BS28" s="397"/>
      <c r="BT28" s="397"/>
      <c r="BU28" s="398"/>
      <c r="BV28" s="396">
        <v>602981</v>
      </c>
      <c r="BW28" s="397"/>
      <c r="BX28" s="397"/>
      <c r="BY28" s="397"/>
      <c r="BZ28" s="397"/>
      <c r="CA28" s="397"/>
      <c r="CB28" s="397"/>
      <c r="CC28" s="398"/>
      <c r="CD28" s="199"/>
      <c r="CE28" s="543"/>
      <c r="CF28" s="543"/>
      <c r="CG28" s="543"/>
      <c r="CH28" s="543"/>
      <c r="CI28" s="543"/>
      <c r="CJ28" s="543"/>
      <c r="CK28" s="543"/>
      <c r="CL28" s="543"/>
      <c r="CM28" s="543"/>
      <c r="CN28" s="543"/>
      <c r="CO28" s="543"/>
      <c r="CP28" s="543"/>
      <c r="CQ28" s="543"/>
      <c r="CR28" s="543"/>
      <c r="CS28" s="544"/>
      <c r="CT28" s="430"/>
      <c r="CU28" s="431"/>
      <c r="CV28" s="431"/>
      <c r="CW28" s="431"/>
      <c r="CX28" s="431"/>
      <c r="CY28" s="431"/>
      <c r="CZ28" s="431"/>
      <c r="DA28" s="432"/>
      <c r="DB28" s="430"/>
      <c r="DC28" s="431"/>
      <c r="DD28" s="431"/>
      <c r="DE28" s="431"/>
      <c r="DF28" s="431"/>
      <c r="DG28" s="431"/>
      <c r="DH28" s="431"/>
      <c r="DI28" s="432"/>
      <c r="DJ28" s="184"/>
      <c r="DK28" s="184"/>
      <c r="DL28" s="184"/>
      <c r="DM28" s="184"/>
      <c r="DN28" s="184"/>
      <c r="DO28" s="184"/>
    </row>
    <row r="29" spans="1:119" ht="18.75" customHeight="1" x14ac:dyDescent="0.15">
      <c r="A29" s="185"/>
      <c r="B29" s="573"/>
      <c r="C29" s="574"/>
      <c r="D29" s="575"/>
      <c r="E29" s="483" t="s">
        <v>184</v>
      </c>
      <c r="F29" s="463"/>
      <c r="G29" s="463"/>
      <c r="H29" s="463"/>
      <c r="I29" s="463"/>
      <c r="J29" s="463"/>
      <c r="K29" s="464"/>
      <c r="L29" s="484">
        <v>14</v>
      </c>
      <c r="M29" s="485"/>
      <c r="N29" s="485"/>
      <c r="O29" s="485"/>
      <c r="P29" s="527"/>
      <c r="Q29" s="484">
        <v>2330</v>
      </c>
      <c r="R29" s="485"/>
      <c r="S29" s="485"/>
      <c r="T29" s="485"/>
      <c r="U29" s="485"/>
      <c r="V29" s="527"/>
      <c r="W29" s="587"/>
      <c r="X29" s="588"/>
      <c r="Y29" s="589"/>
      <c r="Z29" s="483" t="s">
        <v>185</v>
      </c>
      <c r="AA29" s="463"/>
      <c r="AB29" s="463"/>
      <c r="AC29" s="463"/>
      <c r="AD29" s="463"/>
      <c r="AE29" s="463"/>
      <c r="AF29" s="463"/>
      <c r="AG29" s="464"/>
      <c r="AH29" s="484">
        <v>192</v>
      </c>
      <c r="AI29" s="485"/>
      <c r="AJ29" s="485"/>
      <c r="AK29" s="485"/>
      <c r="AL29" s="527"/>
      <c r="AM29" s="484">
        <v>583574</v>
      </c>
      <c r="AN29" s="485"/>
      <c r="AO29" s="485"/>
      <c r="AP29" s="485"/>
      <c r="AQ29" s="485"/>
      <c r="AR29" s="527"/>
      <c r="AS29" s="484">
        <v>3039</v>
      </c>
      <c r="AT29" s="485"/>
      <c r="AU29" s="485"/>
      <c r="AV29" s="485"/>
      <c r="AW29" s="485"/>
      <c r="AX29" s="486"/>
      <c r="AY29" s="615"/>
      <c r="AZ29" s="616"/>
      <c r="BA29" s="616"/>
      <c r="BB29" s="617"/>
      <c r="BC29" s="467" t="s">
        <v>186</v>
      </c>
      <c r="BD29" s="468"/>
      <c r="BE29" s="468"/>
      <c r="BF29" s="468"/>
      <c r="BG29" s="468"/>
      <c r="BH29" s="468"/>
      <c r="BI29" s="468"/>
      <c r="BJ29" s="468"/>
      <c r="BK29" s="468"/>
      <c r="BL29" s="468"/>
      <c r="BM29" s="469"/>
      <c r="BN29" s="433">
        <v>71265</v>
      </c>
      <c r="BO29" s="434"/>
      <c r="BP29" s="434"/>
      <c r="BQ29" s="434"/>
      <c r="BR29" s="434"/>
      <c r="BS29" s="434"/>
      <c r="BT29" s="434"/>
      <c r="BU29" s="435"/>
      <c r="BV29" s="433">
        <v>71257</v>
      </c>
      <c r="BW29" s="434"/>
      <c r="BX29" s="434"/>
      <c r="BY29" s="434"/>
      <c r="BZ29" s="434"/>
      <c r="CA29" s="434"/>
      <c r="CB29" s="434"/>
      <c r="CC29" s="435"/>
      <c r="CD29" s="201"/>
      <c r="CE29" s="543"/>
      <c r="CF29" s="543"/>
      <c r="CG29" s="543"/>
      <c r="CH29" s="543"/>
      <c r="CI29" s="543"/>
      <c r="CJ29" s="543"/>
      <c r="CK29" s="543"/>
      <c r="CL29" s="543"/>
      <c r="CM29" s="543"/>
      <c r="CN29" s="543"/>
      <c r="CO29" s="543"/>
      <c r="CP29" s="543"/>
      <c r="CQ29" s="543"/>
      <c r="CR29" s="543"/>
      <c r="CS29" s="544"/>
      <c r="CT29" s="430"/>
      <c r="CU29" s="431"/>
      <c r="CV29" s="431"/>
      <c r="CW29" s="431"/>
      <c r="CX29" s="431"/>
      <c r="CY29" s="431"/>
      <c r="CZ29" s="431"/>
      <c r="DA29" s="432"/>
      <c r="DB29" s="430"/>
      <c r="DC29" s="431"/>
      <c r="DD29" s="431"/>
      <c r="DE29" s="431"/>
      <c r="DF29" s="431"/>
      <c r="DG29" s="431"/>
      <c r="DH29" s="431"/>
      <c r="DI29" s="432"/>
      <c r="DJ29" s="184"/>
      <c r="DK29" s="184"/>
      <c r="DL29" s="184"/>
      <c r="DM29" s="184"/>
      <c r="DN29" s="184"/>
      <c r="DO29" s="184"/>
    </row>
    <row r="30" spans="1:119" ht="18.75" customHeight="1" thickBot="1" x14ac:dyDescent="0.2">
      <c r="A30" s="185"/>
      <c r="B30" s="576"/>
      <c r="C30" s="577"/>
      <c r="D30" s="578"/>
      <c r="E30" s="487"/>
      <c r="F30" s="488"/>
      <c r="G30" s="488"/>
      <c r="H30" s="488"/>
      <c r="I30" s="488"/>
      <c r="J30" s="488"/>
      <c r="K30" s="489"/>
      <c r="L30" s="590"/>
      <c r="M30" s="591"/>
      <c r="N30" s="591"/>
      <c r="O30" s="591"/>
      <c r="P30" s="592"/>
      <c r="Q30" s="590"/>
      <c r="R30" s="591"/>
      <c r="S30" s="591"/>
      <c r="T30" s="591"/>
      <c r="U30" s="591"/>
      <c r="V30" s="592"/>
      <c r="W30" s="593" t="s">
        <v>187</v>
      </c>
      <c r="X30" s="594"/>
      <c r="Y30" s="594"/>
      <c r="Z30" s="594"/>
      <c r="AA30" s="594"/>
      <c r="AB30" s="594"/>
      <c r="AC30" s="594"/>
      <c r="AD30" s="594"/>
      <c r="AE30" s="594"/>
      <c r="AF30" s="594"/>
      <c r="AG30" s="595"/>
      <c r="AH30" s="552">
        <v>99.4</v>
      </c>
      <c r="AI30" s="553"/>
      <c r="AJ30" s="553"/>
      <c r="AK30" s="553"/>
      <c r="AL30" s="553"/>
      <c r="AM30" s="553"/>
      <c r="AN30" s="553"/>
      <c r="AO30" s="553"/>
      <c r="AP30" s="553"/>
      <c r="AQ30" s="553"/>
      <c r="AR30" s="553"/>
      <c r="AS30" s="553"/>
      <c r="AT30" s="553"/>
      <c r="AU30" s="553"/>
      <c r="AV30" s="553"/>
      <c r="AW30" s="553"/>
      <c r="AX30" s="555"/>
      <c r="AY30" s="618"/>
      <c r="AZ30" s="619"/>
      <c r="BA30" s="619"/>
      <c r="BB30" s="620"/>
      <c r="BC30" s="606" t="s">
        <v>50</v>
      </c>
      <c r="BD30" s="607"/>
      <c r="BE30" s="607"/>
      <c r="BF30" s="607"/>
      <c r="BG30" s="607"/>
      <c r="BH30" s="607"/>
      <c r="BI30" s="607"/>
      <c r="BJ30" s="607"/>
      <c r="BK30" s="607"/>
      <c r="BL30" s="607"/>
      <c r="BM30" s="608"/>
      <c r="BN30" s="609">
        <v>381770</v>
      </c>
      <c r="BO30" s="610"/>
      <c r="BP30" s="610"/>
      <c r="BQ30" s="610"/>
      <c r="BR30" s="610"/>
      <c r="BS30" s="610"/>
      <c r="BT30" s="610"/>
      <c r="BU30" s="611"/>
      <c r="BV30" s="609">
        <v>335099</v>
      </c>
      <c r="BW30" s="610"/>
      <c r="BX30" s="610"/>
      <c r="BY30" s="610"/>
      <c r="BZ30" s="610"/>
      <c r="CA30" s="610"/>
      <c r="CB30" s="610"/>
      <c r="CC30" s="61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7" t="s">
        <v>194</v>
      </c>
      <c r="D33" s="457"/>
      <c r="E33" s="422" t="s">
        <v>195</v>
      </c>
      <c r="F33" s="422"/>
      <c r="G33" s="422"/>
      <c r="H33" s="422"/>
      <c r="I33" s="422"/>
      <c r="J33" s="422"/>
      <c r="K33" s="422"/>
      <c r="L33" s="422"/>
      <c r="M33" s="422"/>
      <c r="N33" s="422"/>
      <c r="O33" s="422"/>
      <c r="P33" s="422"/>
      <c r="Q33" s="422"/>
      <c r="R33" s="422"/>
      <c r="S33" s="422"/>
      <c r="T33" s="214"/>
      <c r="U33" s="457" t="s">
        <v>194</v>
      </c>
      <c r="V33" s="457"/>
      <c r="W33" s="422" t="s">
        <v>195</v>
      </c>
      <c r="X33" s="422"/>
      <c r="Y33" s="422"/>
      <c r="Z33" s="422"/>
      <c r="AA33" s="422"/>
      <c r="AB33" s="422"/>
      <c r="AC33" s="422"/>
      <c r="AD33" s="422"/>
      <c r="AE33" s="422"/>
      <c r="AF33" s="422"/>
      <c r="AG33" s="422"/>
      <c r="AH33" s="422"/>
      <c r="AI33" s="422"/>
      <c r="AJ33" s="422"/>
      <c r="AK33" s="422"/>
      <c r="AL33" s="214"/>
      <c r="AM33" s="457" t="s">
        <v>196</v>
      </c>
      <c r="AN33" s="457"/>
      <c r="AO33" s="422" t="s">
        <v>195</v>
      </c>
      <c r="AP33" s="422"/>
      <c r="AQ33" s="422"/>
      <c r="AR33" s="422"/>
      <c r="AS33" s="422"/>
      <c r="AT33" s="422"/>
      <c r="AU33" s="422"/>
      <c r="AV33" s="422"/>
      <c r="AW33" s="422"/>
      <c r="AX33" s="422"/>
      <c r="AY33" s="422"/>
      <c r="AZ33" s="422"/>
      <c r="BA33" s="422"/>
      <c r="BB33" s="422"/>
      <c r="BC33" s="422"/>
      <c r="BD33" s="215"/>
      <c r="BE33" s="422" t="s">
        <v>197</v>
      </c>
      <c r="BF33" s="422"/>
      <c r="BG33" s="422" t="s">
        <v>198</v>
      </c>
      <c r="BH33" s="422"/>
      <c r="BI33" s="422"/>
      <c r="BJ33" s="422"/>
      <c r="BK33" s="422"/>
      <c r="BL33" s="422"/>
      <c r="BM33" s="422"/>
      <c r="BN33" s="422"/>
      <c r="BO33" s="422"/>
      <c r="BP33" s="422"/>
      <c r="BQ33" s="422"/>
      <c r="BR33" s="422"/>
      <c r="BS33" s="422"/>
      <c r="BT33" s="422"/>
      <c r="BU33" s="422"/>
      <c r="BV33" s="215"/>
      <c r="BW33" s="457" t="s">
        <v>197</v>
      </c>
      <c r="BX33" s="457"/>
      <c r="BY33" s="422" t="s">
        <v>199</v>
      </c>
      <c r="BZ33" s="422"/>
      <c r="CA33" s="422"/>
      <c r="CB33" s="422"/>
      <c r="CC33" s="422"/>
      <c r="CD33" s="422"/>
      <c r="CE33" s="422"/>
      <c r="CF33" s="422"/>
      <c r="CG33" s="422"/>
      <c r="CH33" s="422"/>
      <c r="CI33" s="422"/>
      <c r="CJ33" s="422"/>
      <c r="CK33" s="422"/>
      <c r="CL33" s="422"/>
      <c r="CM33" s="422"/>
      <c r="CN33" s="214"/>
      <c r="CO33" s="457" t="s">
        <v>194</v>
      </c>
      <c r="CP33" s="457"/>
      <c r="CQ33" s="422" t="s">
        <v>200</v>
      </c>
      <c r="CR33" s="422"/>
      <c r="CS33" s="422"/>
      <c r="CT33" s="422"/>
      <c r="CU33" s="422"/>
      <c r="CV33" s="422"/>
      <c r="CW33" s="422"/>
      <c r="CX33" s="422"/>
      <c r="CY33" s="422"/>
      <c r="CZ33" s="422"/>
      <c r="DA33" s="422"/>
      <c r="DB33" s="422"/>
      <c r="DC33" s="422"/>
      <c r="DD33" s="422"/>
      <c r="DE33" s="422"/>
      <c r="DF33" s="214"/>
      <c r="DG33" s="621" t="s">
        <v>201</v>
      </c>
      <c r="DH33" s="621"/>
      <c r="DI33" s="216"/>
      <c r="DJ33" s="184"/>
      <c r="DK33" s="184"/>
      <c r="DL33" s="184"/>
      <c r="DM33" s="184"/>
      <c r="DN33" s="184"/>
      <c r="DO33" s="184"/>
    </row>
    <row r="34" spans="1:119" ht="32.25" customHeight="1" x14ac:dyDescent="0.15">
      <c r="A34" s="185"/>
      <c r="B34" s="211"/>
      <c r="C34" s="622">
        <f>IF(E34="","",1)</f>
        <v>1</v>
      </c>
      <c r="D34" s="622"/>
      <c r="E34" s="623" t="str">
        <f>IF('各会計、関係団体の財政状況及び健全化判断比率'!B7="","",'各会計、関係団体の財政状況及び健全化判断比率'!B7)</f>
        <v>一般会計</v>
      </c>
      <c r="F34" s="623"/>
      <c r="G34" s="623"/>
      <c r="H34" s="623"/>
      <c r="I34" s="623"/>
      <c r="J34" s="623"/>
      <c r="K34" s="623"/>
      <c r="L34" s="623"/>
      <c r="M34" s="623"/>
      <c r="N34" s="623"/>
      <c r="O34" s="623"/>
      <c r="P34" s="623"/>
      <c r="Q34" s="623"/>
      <c r="R34" s="623"/>
      <c r="S34" s="623"/>
      <c r="T34" s="212"/>
      <c r="U34" s="622">
        <f>IF(W34="","",MAX(C34:D43)+1)</f>
        <v>3</v>
      </c>
      <c r="V34" s="622"/>
      <c r="W34" s="623" t="str">
        <f>IF('各会計、関係団体の財政状況及び健全化判断比率'!B28="","",'各会計、関係団体の財政状況及び健全化判断比率'!B28)</f>
        <v>国民健康保険特別会計</v>
      </c>
      <c r="X34" s="623"/>
      <c r="Y34" s="623"/>
      <c r="Z34" s="623"/>
      <c r="AA34" s="623"/>
      <c r="AB34" s="623"/>
      <c r="AC34" s="623"/>
      <c r="AD34" s="623"/>
      <c r="AE34" s="623"/>
      <c r="AF34" s="623"/>
      <c r="AG34" s="623"/>
      <c r="AH34" s="623"/>
      <c r="AI34" s="623"/>
      <c r="AJ34" s="623"/>
      <c r="AK34" s="623"/>
      <c r="AL34" s="212"/>
      <c r="AM34" s="622">
        <f>IF(AO34="","",MAX(C34:D43,U34:V43)+1)</f>
        <v>5</v>
      </c>
      <c r="AN34" s="622"/>
      <c r="AO34" s="623" t="str">
        <f>IF('各会計、関係団体の財政状況及び健全化判断比率'!B30="","",'各会計、関係団体の財政状況及び健全化判断比率'!B30)</f>
        <v>下水道事業会計（公共下水道事業）</v>
      </c>
      <c r="AP34" s="623"/>
      <c r="AQ34" s="623"/>
      <c r="AR34" s="623"/>
      <c r="AS34" s="623"/>
      <c r="AT34" s="623"/>
      <c r="AU34" s="623"/>
      <c r="AV34" s="623"/>
      <c r="AW34" s="623"/>
      <c r="AX34" s="623"/>
      <c r="AY34" s="623"/>
      <c r="AZ34" s="623"/>
      <c r="BA34" s="623"/>
      <c r="BB34" s="623"/>
      <c r="BC34" s="623"/>
      <c r="BD34" s="212"/>
      <c r="BE34" s="622" t="str">
        <f>IF(BG34="","",MAX(C34:D43,U34:V43,AM34:AN43)+1)</f>
        <v/>
      </c>
      <c r="BF34" s="622"/>
      <c r="BG34" s="623"/>
      <c r="BH34" s="623"/>
      <c r="BI34" s="623"/>
      <c r="BJ34" s="623"/>
      <c r="BK34" s="623"/>
      <c r="BL34" s="623"/>
      <c r="BM34" s="623"/>
      <c r="BN34" s="623"/>
      <c r="BO34" s="623"/>
      <c r="BP34" s="623"/>
      <c r="BQ34" s="623"/>
      <c r="BR34" s="623"/>
      <c r="BS34" s="623"/>
      <c r="BT34" s="623"/>
      <c r="BU34" s="623"/>
      <c r="BV34" s="212"/>
      <c r="BW34" s="622">
        <f>IF(BY34="","",MAX(C34:D43,U34:V43,AM34:AN43,BE34:BF43)+1)</f>
        <v>7</v>
      </c>
      <c r="BX34" s="622"/>
      <c r="BY34" s="623" t="str">
        <f>IF('各会計、関係団体の財政状況及び健全化判断比率'!B68="","",'各会計、関係団体の財政状況及び健全化判断比率'!B68)</f>
        <v>沖縄県後期高齢者医療広域連合(一般会計）</v>
      </c>
      <c r="BZ34" s="623"/>
      <c r="CA34" s="623"/>
      <c r="CB34" s="623"/>
      <c r="CC34" s="623"/>
      <c r="CD34" s="623"/>
      <c r="CE34" s="623"/>
      <c r="CF34" s="623"/>
      <c r="CG34" s="623"/>
      <c r="CH34" s="623"/>
      <c r="CI34" s="623"/>
      <c r="CJ34" s="623"/>
      <c r="CK34" s="623"/>
      <c r="CL34" s="623"/>
      <c r="CM34" s="623"/>
      <c r="CN34" s="212"/>
      <c r="CO34" s="622" t="str">
        <f>IF(CQ34="","",MAX(C34:D43,U34:V43,AM34:AN43,BE34:BF43,BW34:BX43)+1)</f>
        <v/>
      </c>
      <c r="CP34" s="622"/>
      <c r="CQ34" s="623" t="str">
        <f>IF('各会計、関係団体の財政状況及び健全化判断比率'!BS7="","",'各会計、関係団体の財政状況及び健全化判断比率'!BS7)</f>
        <v/>
      </c>
      <c r="CR34" s="623"/>
      <c r="CS34" s="623"/>
      <c r="CT34" s="623"/>
      <c r="CU34" s="623"/>
      <c r="CV34" s="623"/>
      <c r="CW34" s="623"/>
      <c r="CX34" s="623"/>
      <c r="CY34" s="623"/>
      <c r="CZ34" s="623"/>
      <c r="DA34" s="623"/>
      <c r="DB34" s="623"/>
      <c r="DC34" s="623"/>
      <c r="DD34" s="623"/>
      <c r="DE34" s="623"/>
      <c r="DF34" s="209"/>
      <c r="DG34" s="624" t="str">
        <f>IF('各会計、関係団体の財政状況及び健全化判断比率'!BR7="","",'各会計、関係団体の財政状況及び健全化判断比率'!BR7)</f>
        <v/>
      </c>
      <c r="DH34" s="624"/>
      <c r="DI34" s="216"/>
      <c r="DJ34" s="184"/>
      <c r="DK34" s="184"/>
      <c r="DL34" s="184"/>
      <c r="DM34" s="184"/>
      <c r="DN34" s="184"/>
      <c r="DO34" s="184"/>
    </row>
    <row r="35" spans="1:119" ht="32.25" customHeight="1" x14ac:dyDescent="0.15">
      <c r="A35" s="185"/>
      <c r="B35" s="211"/>
      <c r="C35" s="622">
        <f>IF(E35="","",C34+1)</f>
        <v>2</v>
      </c>
      <c r="D35" s="622"/>
      <c r="E35" s="623" t="str">
        <f>IF('各会計、関係団体の財政状況及び健全化判断比率'!B8="","",'各会計、関係団体の財政状況及び健全化判断比率'!B8)</f>
        <v>土地区画整理事業特別会計</v>
      </c>
      <c r="F35" s="623"/>
      <c r="G35" s="623"/>
      <c r="H35" s="623"/>
      <c r="I35" s="623"/>
      <c r="J35" s="623"/>
      <c r="K35" s="623"/>
      <c r="L35" s="623"/>
      <c r="M35" s="623"/>
      <c r="N35" s="623"/>
      <c r="O35" s="623"/>
      <c r="P35" s="623"/>
      <c r="Q35" s="623"/>
      <c r="R35" s="623"/>
      <c r="S35" s="623"/>
      <c r="T35" s="212"/>
      <c r="U35" s="622">
        <f>IF(W35="","",U34+1)</f>
        <v>4</v>
      </c>
      <c r="V35" s="622"/>
      <c r="W35" s="623" t="str">
        <f>IF('各会計、関係団体の財政状況及び健全化判断比率'!B29="","",'各会計、関係団体の財政状況及び健全化判断比率'!B29)</f>
        <v>後期高齢者医療特別会計</v>
      </c>
      <c r="X35" s="623"/>
      <c r="Y35" s="623"/>
      <c r="Z35" s="623"/>
      <c r="AA35" s="623"/>
      <c r="AB35" s="623"/>
      <c r="AC35" s="623"/>
      <c r="AD35" s="623"/>
      <c r="AE35" s="623"/>
      <c r="AF35" s="623"/>
      <c r="AG35" s="623"/>
      <c r="AH35" s="623"/>
      <c r="AI35" s="623"/>
      <c r="AJ35" s="623"/>
      <c r="AK35" s="623"/>
      <c r="AL35" s="212"/>
      <c r="AM35" s="622">
        <f t="shared" ref="AM35:AM43" si="0">IF(AO35="","",AM34+1)</f>
        <v>6</v>
      </c>
      <c r="AN35" s="622"/>
      <c r="AO35" s="623" t="str">
        <f>IF('各会計、関係団体の財政状況及び健全化判断比率'!B31="","",'各会計、関係団体の財政状況及び健全化判断比率'!B31)</f>
        <v>下水道事業会計（農業集落排水事業）</v>
      </c>
      <c r="AP35" s="623"/>
      <c r="AQ35" s="623"/>
      <c r="AR35" s="623"/>
      <c r="AS35" s="623"/>
      <c r="AT35" s="623"/>
      <c r="AU35" s="623"/>
      <c r="AV35" s="623"/>
      <c r="AW35" s="623"/>
      <c r="AX35" s="623"/>
      <c r="AY35" s="623"/>
      <c r="AZ35" s="623"/>
      <c r="BA35" s="623"/>
      <c r="BB35" s="623"/>
      <c r="BC35" s="623"/>
      <c r="BD35" s="212"/>
      <c r="BE35" s="622" t="str">
        <f t="shared" ref="BE35:BE43" si="1">IF(BG35="","",BE34+1)</f>
        <v/>
      </c>
      <c r="BF35" s="622"/>
      <c r="BG35" s="623"/>
      <c r="BH35" s="623"/>
      <c r="BI35" s="623"/>
      <c r="BJ35" s="623"/>
      <c r="BK35" s="623"/>
      <c r="BL35" s="623"/>
      <c r="BM35" s="623"/>
      <c r="BN35" s="623"/>
      <c r="BO35" s="623"/>
      <c r="BP35" s="623"/>
      <c r="BQ35" s="623"/>
      <c r="BR35" s="623"/>
      <c r="BS35" s="623"/>
      <c r="BT35" s="623"/>
      <c r="BU35" s="623"/>
      <c r="BV35" s="212"/>
      <c r="BW35" s="622">
        <f t="shared" ref="BW35:BW43" si="2">IF(BY35="","",BW34+1)</f>
        <v>8</v>
      </c>
      <c r="BX35" s="622"/>
      <c r="BY35" s="623" t="str">
        <f>IF('各会計、関係団体の財政状況及び健全化判断比率'!B69="","",'各会計、関係団体の財政状況及び健全化判断比率'!B69)</f>
        <v>沖縄県後期高齢者医療広域連合(特別会計）</v>
      </c>
      <c r="BZ35" s="623"/>
      <c r="CA35" s="623"/>
      <c r="CB35" s="623"/>
      <c r="CC35" s="623"/>
      <c r="CD35" s="623"/>
      <c r="CE35" s="623"/>
      <c r="CF35" s="623"/>
      <c r="CG35" s="623"/>
      <c r="CH35" s="623"/>
      <c r="CI35" s="623"/>
      <c r="CJ35" s="623"/>
      <c r="CK35" s="623"/>
      <c r="CL35" s="623"/>
      <c r="CM35" s="623"/>
      <c r="CN35" s="212"/>
      <c r="CO35" s="622" t="str">
        <f t="shared" ref="CO35:CO43" si="3">IF(CQ35="","",CO34+1)</f>
        <v/>
      </c>
      <c r="CP35" s="622"/>
      <c r="CQ35" s="623" t="str">
        <f>IF('各会計、関係団体の財政状況及び健全化判断比率'!BS8="","",'各会計、関係団体の財政状況及び健全化判断比率'!BS8)</f>
        <v/>
      </c>
      <c r="CR35" s="623"/>
      <c r="CS35" s="623"/>
      <c r="CT35" s="623"/>
      <c r="CU35" s="623"/>
      <c r="CV35" s="623"/>
      <c r="CW35" s="623"/>
      <c r="CX35" s="623"/>
      <c r="CY35" s="623"/>
      <c r="CZ35" s="623"/>
      <c r="DA35" s="623"/>
      <c r="DB35" s="623"/>
      <c r="DC35" s="623"/>
      <c r="DD35" s="623"/>
      <c r="DE35" s="623"/>
      <c r="DF35" s="209"/>
      <c r="DG35" s="624" t="str">
        <f>IF('各会計、関係団体の財政状況及び健全化判断比率'!BR8="","",'各会計、関係団体の財政状況及び健全化判断比率'!BR8)</f>
        <v/>
      </c>
      <c r="DH35" s="624"/>
      <c r="DI35" s="216"/>
      <c r="DJ35" s="184"/>
      <c r="DK35" s="184"/>
      <c r="DL35" s="184"/>
      <c r="DM35" s="184"/>
      <c r="DN35" s="184"/>
      <c r="DO35" s="184"/>
    </row>
    <row r="36" spans="1:119" ht="32.25" customHeight="1" x14ac:dyDescent="0.15">
      <c r="A36" s="185"/>
      <c r="B36" s="211"/>
      <c r="C36" s="622" t="str">
        <f>IF(E36="","",C35+1)</f>
        <v/>
      </c>
      <c r="D36" s="622"/>
      <c r="E36" s="623" t="str">
        <f>IF('各会計、関係団体の財政状況及び健全化判断比率'!B9="","",'各会計、関係団体の財政状況及び健全化判断比率'!B9)</f>
        <v/>
      </c>
      <c r="F36" s="623"/>
      <c r="G36" s="623"/>
      <c r="H36" s="623"/>
      <c r="I36" s="623"/>
      <c r="J36" s="623"/>
      <c r="K36" s="623"/>
      <c r="L36" s="623"/>
      <c r="M36" s="623"/>
      <c r="N36" s="623"/>
      <c r="O36" s="623"/>
      <c r="P36" s="623"/>
      <c r="Q36" s="623"/>
      <c r="R36" s="623"/>
      <c r="S36" s="623"/>
      <c r="T36" s="212"/>
      <c r="U36" s="622" t="str">
        <f t="shared" ref="U36:U43" si="4">IF(W36="","",U35+1)</f>
        <v/>
      </c>
      <c r="V36" s="622"/>
      <c r="W36" s="623"/>
      <c r="X36" s="623"/>
      <c r="Y36" s="623"/>
      <c r="Z36" s="623"/>
      <c r="AA36" s="623"/>
      <c r="AB36" s="623"/>
      <c r="AC36" s="623"/>
      <c r="AD36" s="623"/>
      <c r="AE36" s="623"/>
      <c r="AF36" s="623"/>
      <c r="AG36" s="623"/>
      <c r="AH36" s="623"/>
      <c r="AI36" s="623"/>
      <c r="AJ36" s="623"/>
      <c r="AK36" s="623"/>
      <c r="AL36" s="212"/>
      <c r="AM36" s="622" t="str">
        <f t="shared" si="0"/>
        <v/>
      </c>
      <c r="AN36" s="622"/>
      <c r="AO36" s="623"/>
      <c r="AP36" s="623"/>
      <c r="AQ36" s="623"/>
      <c r="AR36" s="623"/>
      <c r="AS36" s="623"/>
      <c r="AT36" s="623"/>
      <c r="AU36" s="623"/>
      <c r="AV36" s="623"/>
      <c r="AW36" s="623"/>
      <c r="AX36" s="623"/>
      <c r="AY36" s="623"/>
      <c r="AZ36" s="623"/>
      <c r="BA36" s="623"/>
      <c r="BB36" s="623"/>
      <c r="BC36" s="623"/>
      <c r="BD36" s="212"/>
      <c r="BE36" s="622" t="str">
        <f t="shared" si="1"/>
        <v/>
      </c>
      <c r="BF36" s="622"/>
      <c r="BG36" s="623"/>
      <c r="BH36" s="623"/>
      <c r="BI36" s="623"/>
      <c r="BJ36" s="623"/>
      <c r="BK36" s="623"/>
      <c r="BL36" s="623"/>
      <c r="BM36" s="623"/>
      <c r="BN36" s="623"/>
      <c r="BO36" s="623"/>
      <c r="BP36" s="623"/>
      <c r="BQ36" s="623"/>
      <c r="BR36" s="623"/>
      <c r="BS36" s="623"/>
      <c r="BT36" s="623"/>
      <c r="BU36" s="623"/>
      <c r="BV36" s="212"/>
      <c r="BW36" s="622">
        <f t="shared" si="2"/>
        <v>9</v>
      </c>
      <c r="BX36" s="622"/>
      <c r="BY36" s="623" t="str">
        <f>IF('各会計、関係団体の財政状況及び健全化判断比率'!B70="","",'各会計、関係団体の財政状況及び健全化判断比率'!B70)</f>
        <v>東部消防組合（一般会計）</v>
      </c>
      <c r="BZ36" s="623"/>
      <c r="CA36" s="623"/>
      <c r="CB36" s="623"/>
      <c r="CC36" s="623"/>
      <c r="CD36" s="623"/>
      <c r="CE36" s="623"/>
      <c r="CF36" s="623"/>
      <c r="CG36" s="623"/>
      <c r="CH36" s="623"/>
      <c r="CI36" s="623"/>
      <c r="CJ36" s="623"/>
      <c r="CK36" s="623"/>
      <c r="CL36" s="623"/>
      <c r="CM36" s="623"/>
      <c r="CN36" s="212"/>
      <c r="CO36" s="622" t="str">
        <f t="shared" si="3"/>
        <v/>
      </c>
      <c r="CP36" s="622"/>
      <c r="CQ36" s="623" t="str">
        <f>IF('各会計、関係団体の財政状況及び健全化判断比率'!BS9="","",'各会計、関係団体の財政状況及び健全化判断比率'!BS9)</f>
        <v/>
      </c>
      <c r="CR36" s="623"/>
      <c r="CS36" s="623"/>
      <c r="CT36" s="623"/>
      <c r="CU36" s="623"/>
      <c r="CV36" s="623"/>
      <c r="CW36" s="623"/>
      <c r="CX36" s="623"/>
      <c r="CY36" s="623"/>
      <c r="CZ36" s="623"/>
      <c r="DA36" s="623"/>
      <c r="DB36" s="623"/>
      <c r="DC36" s="623"/>
      <c r="DD36" s="623"/>
      <c r="DE36" s="623"/>
      <c r="DF36" s="209"/>
      <c r="DG36" s="624" t="str">
        <f>IF('各会計、関係団体の財政状況及び健全化判断比率'!BR9="","",'各会計、関係団体の財政状況及び健全化判断比率'!BR9)</f>
        <v/>
      </c>
      <c r="DH36" s="624"/>
      <c r="DI36" s="216"/>
      <c r="DJ36" s="184"/>
      <c r="DK36" s="184"/>
      <c r="DL36" s="184"/>
      <c r="DM36" s="184"/>
      <c r="DN36" s="184"/>
      <c r="DO36" s="184"/>
    </row>
    <row r="37" spans="1:119" ht="32.25" customHeight="1" x14ac:dyDescent="0.15">
      <c r="A37" s="185"/>
      <c r="B37" s="211"/>
      <c r="C37" s="622" t="str">
        <f>IF(E37="","",C36+1)</f>
        <v/>
      </c>
      <c r="D37" s="622"/>
      <c r="E37" s="623" t="str">
        <f>IF('各会計、関係団体の財政状況及び健全化判断比率'!B10="","",'各会計、関係団体の財政状況及び健全化判断比率'!B10)</f>
        <v/>
      </c>
      <c r="F37" s="623"/>
      <c r="G37" s="623"/>
      <c r="H37" s="623"/>
      <c r="I37" s="623"/>
      <c r="J37" s="623"/>
      <c r="K37" s="623"/>
      <c r="L37" s="623"/>
      <c r="M37" s="623"/>
      <c r="N37" s="623"/>
      <c r="O37" s="623"/>
      <c r="P37" s="623"/>
      <c r="Q37" s="623"/>
      <c r="R37" s="623"/>
      <c r="S37" s="623"/>
      <c r="T37" s="212"/>
      <c r="U37" s="622" t="str">
        <f t="shared" si="4"/>
        <v/>
      </c>
      <c r="V37" s="622"/>
      <c r="W37" s="623"/>
      <c r="X37" s="623"/>
      <c r="Y37" s="623"/>
      <c r="Z37" s="623"/>
      <c r="AA37" s="623"/>
      <c r="AB37" s="623"/>
      <c r="AC37" s="623"/>
      <c r="AD37" s="623"/>
      <c r="AE37" s="623"/>
      <c r="AF37" s="623"/>
      <c r="AG37" s="623"/>
      <c r="AH37" s="623"/>
      <c r="AI37" s="623"/>
      <c r="AJ37" s="623"/>
      <c r="AK37" s="623"/>
      <c r="AL37" s="212"/>
      <c r="AM37" s="622" t="str">
        <f t="shared" si="0"/>
        <v/>
      </c>
      <c r="AN37" s="622"/>
      <c r="AO37" s="623"/>
      <c r="AP37" s="623"/>
      <c r="AQ37" s="623"/>
      <c r="AR37" s="623"/>
      <c r="AS37" s="623"/>
      <c r="AT37" s="623"/>
      <c r="AU37" s="623"/>
      <c r="AV37" s="623"/>
      <c r="AW37" s="623"/>
      <c r="AX37" s="623"/>
      <c r="AY37" s="623"/>
      <c r="AZ37" s="623"/>
      <c r="BA37" s="623"/>
      <c r="BB37" s="623"/>
      <c r="BC37" s="623"/>
      <c r="BD37" s="212"/>
      <c r="BE37" s="622" t="str">
        <f t="shared" si="1"/>
        <v/>
      </c>
      <c r="BF37" s="622"/>
      <c r="BG37" s="623"/>
      <c r="BH37" s="623"/>
      <c r="BI37" s="623"/>
      <c r="BJ37" s="623"/>
      <c r="BK37" s="623"/>
      <c r="BL37" s="623"/>
      <c r="BM37" s="623"/>
      <c r="BN37" s="623"/>
      <c r="BO37" s="623"/>
      <c r="BP37" s="623"/>
      <c r="BQ37" s="623"/>
      <c r="BR37" s="623"/>
      <c r="BS37" s="623"/>
      <c r="BT37" s="623"/>
      <c r="BU37" s="623"/>
      <c r="BV37" s="212"/>
      <c r="BW37" s="622">
        <f t="shared" si="2"/>
        <v>10</v>
      </c>
      <c r="BX37" s="622"/>
      <c r="BY37" s="623" t="str">
        <f>IF('各会計、関係団体の財政状況及び健全化判断比率'!B71="","",'各会計、関係団体の財政状況及び健全化判断比率'!B71)</f>
        <v>那覇市・南風原町環境施設組合（一般会計）</v>
      </c>
      <c r="BZ37" s="623"/>
      <c r="CA37" s="623"/>
      <c r="CB37" s="623"/>
      <c r="CC37" s="623"/>
      <c r="CD37" s="623"/>
      <c r="CE37" s="623"/>
      <c r="CF37" s="623"/>
      <c r="CG37" s="623"/>
      <c r="CH37" s="623"/>
      <c r="CI37" s="623"/>
      <c r="CJ37" s="623"/>
      <c r="CK37" s="623"/>
      <c r="CL37" s="623"/>
      <c r="CM37" s="623"/>
      <c r="CN37" s="212"/>
      <c r="CO37" s="622" t="str">
        <f t="shared" si="3"/>
        <v/>
      </c>
      <c r="CP37" s="622"/>
      <c r="CQ37" s="623" t="str">
        <f>IF('各会計、関係団体の財政状況及び健全化判断比率'!BS10="","",'各会計、関係団体の財政状況及び健全化判断比率'!BS10)</f>
        <v/>
      </c>
      <c r="CR37" s="623"/>
      <c r="CS37" s="623"/>
      <c r="CT37" s="623"/>
      <c r="CU37" s="623"/>
      <c r="CV37" s="623"/>
      <c r="CW37" s="623"/>
      <c r="CX37" s="623"/>
      <c r="CY37" s="623"/>
      <c r="CZ37" s="623"/>
      <c r="DA37" s="623"/>
      <c r="DB37" s="623"/>
      <c r="DC37" s="623"/>
      <c r="DD37" s="623"/>
      <c r="DE37" s="623"/>
      <c r="DF37" s="209"/>
      <c r="DG37" s="624" t="str">
        <f>IF('各会計、関係団体の財政状況及び健全化判断比率'!BR10="","",'各会計、関係団体の財政状況及び健全化判断比率'!BR10)</f>
        <v/>
      </c>
      <c r="DH37" s="624"/>
      <c r="DI37" s="216"/>
      <c r="DJ37" s="184"/>
      <c r="DK37" s="184"/>
      <c r="DL37" s="184"/>
      <c r="DM37" s="184"/>
      <c r="DN37" s="184"/>
      <c r="DO37" s="184"/>
    </row>
    <row r="38" spans="1:119" ht="32.25" customHeight="1" x14ac:dyDescent="0.15">
      <c r="A38" s="185"/>
      <c r="B38" s="211"/>
      <c r="C38" s="622" t="str">
        <f t="shared" ref="C38:C43" si="5">IF(E38="","",C37+1)</f>
        <v/>
      </c>
      <c r="D38" s="622"/>
      <c r="E38" s="623" t="str">
        <f>IF('各会計、関係団体の財政状況及び健全化判断比率'!B11="","",'各会計、関係団体の財政状況及び健全化判断比率'!B11)</f>
        <v/>
      </c>
      <c r="F38" s="623"/>
      <c r="G38" s="623"/>
      <c r="H38" s="623"/>
      <c r="I38" s="623"/>
      <c r="J38" s="623"/>
      <c r="K38" s="623"/>
      <c r="L38" s="623"/>
      <c r="M38" s="623"/>
      <c r="N38" s="623"/>
      <c r="O38" s="623"/>
      <c r="P38" s="623"/>
      <c r="Q38" s="623"/>
      <c r="R38" s="623"/>
      <c r="S38" s="623"/>
      <c r="T38" s="212"/>
      <c r="U38" s="622" t="str">
        <f t="shared" si="4"/>
        <v/>
      </c>
      <c r="V38" s="622"/>
      <c r="W38" s="623"/>
      <c r="X38" s="623"/>
      <c r="Y38" s="623"/>
      <c r="Z38" s="623"/>
      <c r="AA38" s="623"/>
      <c r="AB38" s="623"/>
      <c r="AC38" s="623"/>
      <c r="AD38" s="623"/>
      <c r="AE38" s="623"/>
      <c r="AF38" s="623"/>
      <c r="AG38" s="623"/>
      <c r="AH38" s="623"/>
      <c r="AI38" s="623"/>
      <c r="AJ38" s="623"/>
      <c r="AK38" s="623"/>
      <c r="AL38" s="212"/>
      <c r="AM38" s="622" t="str">
        <f t="shared" si="0"/>
        <v/>
      </c>
      <c r="AN38" s="622"/>
      <c r="AO38" s="623"/>
      <c r="AP38" s="623"/>
      <c r="AQ38" s="623"/>
      <c r="AR38" s="623"/>
      <c r="AS38" s="623"/>
      <c r="AT38" s="623"/>
      <c r="AU38" s="623"/>
      <c r="AV38" s="623"/>
      <c r="AW38" s="623"/>
      <c r="AX38" s="623"/>
      <c r="AY38" s="623"/>
      <c r="AZ38" s="623"/>
      <c r="BA38" s="623"/>
      <c r="BB38" s="623"/>
      <c r="BC38" s="623"/>
      <c r="BD38" s="212"/>
      <c r="BE38" s="622" t="str">
        <f t="shared" si="1"/>
        <v/>
      </c>
      <c r="BF38" s="622"/>
      <c r="BG38" s="623"/>
      <c r="BH38" s="623"/>
      <c r="BI38" s="623"/>
      <c r="BJ38" s="623"/>
      <c r="BK38" s="623"/>
      <c r="BL38" s="623"/>
      <c r="BM38" s="623"/>
      <c r="BN38" s="623"/>
      <c r="BO38" s="623"/>
      <c r="BP38" s="623"/>
      <c r="BQ38" s="623"/>
      <c r="BR38" s="623"/>
      <c r="BS38" s="623"/>
      <c r="BT38" s="623"/>
      <c r="BU38" s="623"/>
      <c r="BV38" s="212"/>
      <c r="BW38" s="622">
        <f t="shared" si="2"/>
        <v>11</v>
      </c>
      <c r="BX38" s="622"/>
      <c r="BY38" s="623" t="str">
        <f>IF('各会計、関係団体の財政状況及び健全化判断比率'!B72="","",'各会計、関係団体の財政状況及び健全化判断比率'!B72)</f>
        <v>南部広域市町村圏事務組合(一般会計)</v>
      </c>
      <c r="BZ38" s="623"/>
      <c r="CA38" s="623"/>
      <c r="CB38" s="623"/>
      <c r="CC38" s="623"/>
      <c r="CD38" s="623"/>
      <c r="CE38" s="623"/>
      <c r="CF38" s="623"/>
      <c r="CG38" s="623"/>
      <c r="CH38" s="623"/>
      <c r="CI38" s="623"/>
      <c r="CJ38" s="623"/>
      <c r="CK38" s="623"/>
      <c r="CL38" s="623"/>
      <c r="CM38" s="623"/>
      <c r="CN38" s="212"/>
      <c r="CO38" s="622" t="str">
        <f t="shared" si="3"/>
        <v/>
      </c>
      <c r="CP38" s="622"/>
      <c r="CQ38" s="623" t="str">
        <f>IF('各会計、関係団体の財政状況及び健全化判断比率'!BS11="","",'各会計、関係団体の財政状況及び健全化判断比率'!BS11)</f>
        <v/>
      </c>
      <c r="CR38" s="623"/>
      <c r="CS38" s="623"/>
      <c r="CT38" s="623"/>
      <c r="CU38" s="623"/>
      <c r="CV38" s="623"/>
      <c r="CW38" s="623"/>
      <c r="CX38" s="623"/>
      <c r="CY38" s="623"/>
      <c r="CZ38" s="623"/>
      <c r="DA38" s="623"/>
      <c r="DB38" s="623"/>
      <c r="DC38" s="623"/>
      <c r="DD38" s="623"/>
      <c r="DE38" s="623"/>
      <c r="DF38" s="209"/>
      <c r="DG38" s="624" t="str">
        <f>IF('各会計、関係団体の財政状況及び健全化判断比率'!BR11="","",'各会計、関係団体の財政状況及び健全化判断比率'!BR11)</f>
        <v/>
      </c>
      <c r="DH38" s="624"/>
      <c r="DI38" s="216"/>
      <c r="DJ38" s="184"/>
      <c r="DK38" s="184"/>
      <c r="DL38" s="184"/>
      <c r="DM38" s="184"/>
      <c r="DN38" s="184"/>
      <c r="DO38" s="184"/>
    </row>
    <row r="39" spans="1:119" ht="32.25" customHeight="1" x14ac:dyDescent="0.15">
      <c r="A39" s="185"/>
      <c r="B39" s="211"/>
      <c r="C39" s="622" t="str">
        <f t="shared" si="5"/>
        <v/>
      </c>
      <c r="D39" s="622"/>
      <c r="E39" s="623" t="str">
        <f>IF('各会計、関係団体の財政状況及び健全化判断比率'!B12="","",'各会計、関係団体の財政状況及び健全化判断比率'!B12)</f>
        <v/>
      </c>
      <c r="F39" s="623"/>
      <c r="G39" s="623"/>
      <c r="H39" s="623"/>
      <c r="I39" s="623"/>
      <c r="J39" s="623"/>
      <c r="K39" s="623"/>
      <c r="L39" s="623"/>
      <c r="M39" s="623"/>
      <c r="N39" s="623"/>
      <c r="O39" s="623"/>
      <c r="P39" s="623"/>
      <c r="Q39" s="623"/>
      <c r="R39" s="623"/>
      <c r="S39" s="623"/>
      <c r="T39" s="212"/>
      <c r="U39" s="622" t="str">
        <f t="shared" si="4"/>
        <v/>
      </c>
      <c r="V39" s="622"/>
      <c r="W39" s="623"/>
      <c r="X39" s="623"/>
      <c r="Y39" s="623"/>
      <c r="Z39" s="623"/>
      <c r="AA39" s="623"/>
      <c r="AB39" s="623"/>
      <c r="AC39" s="623"/>
      <c r="AD39" s="623"/>
      <c r="AE39" s="623"/>
      <c r="AF39" s="623"/>
      <c r="AG39" s="623"/>
      <c r="AH39" s="623"/>
      <c r="AI39" s="623"/>
      <c r="AJ39" s="623"/>
      <c r="AK39" s="623"/>
      <c r="AL39" s="212"/>
      <c r="AM39" s="622" t="str">
        <f t="shared" si="0"/>
        <v/>
      </c>
      <c r="AN39" s="622"/>
      <c r="AO39" s="623"/>
      <c r="AP39" s="623"/>
      <c r="AQ39" s="623"/>
      <c r="AR39" s="623"/>
      <c r="AS39" s="623"/>
      <c r="AT39" s="623"/>
      <c r="AU39" s="623"/>
      <c r="AV39" s="623"/>
      <c r="AW39" s="623"/>
      <c r="AX39" s="623"/>
      <c r="AY39" s="623"/>
      <c r="AZ39" s="623"/>
      <c r="BA39" s="623"/>
      <c r="BB39" s="623"/>
      <c r="BC39" s="623"/>
      <c r="BD39" s="212"/>
      <c r="BE39" s="622" t="str">
        <f t="shared" si="1"/>
        <v/>
      </c>
      <c r="BF39" s="622"/>
      <c r="BG39" s="623"/>
      <c r="BH39" s="623"/>
      <c r="BI39" s="623"/>
      <c r="BJ39" s="623"/>
      <c r="BK39" s="623"/>
      <c r="BL39" s="623"/>
      <c r="BM39" s="623"/>
      <c r="BN39" s="623"/>
      <c r="BO39" s="623"/>
      <c r="BP39" s="623"/>
      <c r="BQ39" s="623"/>
      <c r="BR39" s="623"/>
      <c r="BS39" s="623"/>
      <c r="BT39" s="623"/>
      <c r="BU39" s="623"/>
      <c r="BV39" s="212"/>
      <c r="BW39" s="622">
        <f t="shared" si="2"/>
        <v>12</v>
      </c>
      <c r="BX39" s="622"/>
      <c r="BY39" s="623" t="str">
        <f>IF('各会計、関係団体の財政状況及び健全化判断比率'!B73="","",'各会計、関係団体の財政状況及び健全化判断比率'!B73)</f>
        <v>南部広域市町村圏事務組合(ふるさと市町村圏基金特別会計)</v>
      </c>
      <c r="BZ39" s="623"/>
      <c r="CA39" s="623"/>
      <c r="CB39" s="623"/>
      <c r="CC39" s="623"/>
      <c r="CD39" s="623"/>
      <c r="CE39" s="623"/>
      <c r="CF39" s="623"/>
      <c r="CG39" s="623"/>
      <c r="CH39" s="623"/>
      <c r="CI39" s="623"/>
      <c r="CJ39" s="623"/>
      <c r="CK39" s="623"/>
      <c r="CL39" s="623"/>
      <c r="CM39" s="623"/>
      <c r="CN39" s="212"/>
      <c r="CO39" s="622" t="str">
        <f t="shared" si="3"/>
        <v/>
      </c>
      <c r="CP39" s="622"/>
      <c r="CQ39" s="623" t="str">
        <f>IF('各会計、関係団体の財政状況及び健全化判断比率'!BS12="","",'各会計、関係団体の財政状況及び健全化判断比率'!BS12)</f>
        <v/>
      </c>
      <c r="CR39" s="623"/>
      <c r="CS39" s="623"/>
      <c r="CT39" s="623"/>
      <c r="CU39" s="623"/>
      <c r="CV39" s="623"/>
      <c r="CW39" s="623"/>
      <c r="CX39" s="623"/>
      <c r="CY39" s="623"/>
      <c r="CZ39" s="623"/>
      <c r="DA39" s="623"/>
      <c r="DB39" s="623"/>
      <c r="DC39" s="623"/>
      <c r="DD39" s="623"/>
      <c r="DE39" s="623"/>
      <c r="DF39" s="209"/>
      <c r="DG39" s="624" t="str">
        <f>IF('各会計、関係団体の財政状況及び健全化判断比率'!BR12="","",'各会計、関係団体の財政状況及び健全化判断比率'!BR12)</f>
        <v/>
      </c>
      <c r="DH39" s="624"/>
      <c r="DI39" s="216"/>
      <c r="DJ39" s="184"/>
      <c r="DK39" s="184"/>
      <c r="DL39" s="184"/>
      <c r="DM39" s="184"/>
      <c r="DN39" s="184"/>
      <c r="DO39" s="184"/>
    </row>
    <row r="40" spans="1:119" ht="32.25" customHeight="1" x14ac:dyDescent="0.15">
      <c r="A40" s="185"/>
      <c r="B40" s="211"/>
      <c r="C40" s="622" t="str">
        <f t="shared" si="5"/>
        <v/>
      </c>
      <c r="D40" s="622"/>
      <c r="E40" s="623" t="str">
        <f>IF('各会計、関係団体の財政状況及び健全化判断比率'!B13="","",'各会計、関係団体の財政状況及び健全化判断比率'!B13)</f>
        <v/>
      </c>
      <c r="F40" s="623"/>
      <c r="G40" s="623"/>
      <c r="H40" s="623"/>
      <c r="I40" s="623"/>
      <c r="J40" s="623"/>
      <c r="K40" s="623"/>
      <c r="L40" s="623"/>
      <c r="M40" s="623"/>
      <c r="N40" s="623"/>
      <c r="O40" s="623"/>
      <c r="P40" s="623"/>
      <c r="Q40" s="623"/>
      <c r="R40" s="623"/>
      <c r="S40" s="623"/>
      <c r="T40" s="212"/>
      <c r="U40" s="622" t="str">
        <f t="shared" si="4"/>
        <v/>
      </c>
      <c r="V40" s="622"/>
      <c r="W40" s="623"/>
      <c r="X40" s="623"/>
      <c r="Y40" s="623"/>
      <c r="Z40" s="623"/>
      <c r="AA40" s="623"/>
      <c r="AB40" s="623"/>
      <c r="AC40" s="623"/>
      <c r="AD40" s="623"/>
      <c r="AE40" s="623"/>
      <c r="AF40" s="623"/>
      <c r="AG40" s="623"/>
      <c r="AH40" s="623"/>
      <c r="AI40" s="623"/>
      <c r="AJ40" s="623"/>
      <c r="AK40" s="623"/>
      <c r="AL40" s="212"/>
      <c r="AM40" s="622" t="str">
        <f t="shared" si="0"/>
        <v/>
      </c>
      <c r="AN40" s="622"/>
      <c r="AO40" s="623"/>
      <c r="AP40" s="623"/>
      <c r="AQ40" s="623"/>
      <c r="AR40" s="623"/>
      <c r="AS40" s="623"/>
      <c r="AT40" s="623"/>
      <c r="AU40" s="623"/>
      <c r="AV40" s="623"/>
      <c r="AW40" s="623"/>
      <c r="AX40" s="623"/>
      <c r="AY40" s="623"/>
      <c r="AZ40" s="623"/>
      <c r="BA40" s="623"/>
      <c r="BB40" s="623"/>
      <c r="BC40" s="623"/>
      <c r="BD40" s="212"/>
      <c r="BE40" s="622" t="str">
        <f t="shared" si="1"/>
        <v/>
      </c>
      <c r="BF40" s="622"/>
      <c r="BG40" s="623"/>
      <c r="BH40" s="623"/>
      <c r="BI40" s="623"/>
      <c r="BJ40" s="623"/>
      <c r="BK40" s="623"/>
      <c r="BL40" s="623"/>
      <c r="BM40" s="623"/>
      <c r="BN40" s="623"/>
      <c r="BO40" s="623"/>
      <c r="BP40" s="623"/>
      <c r="BQ40" s="623"/>
      <c r="BR40" s="623"/>
      <c r="BS40" s="623"/>
      <c r="BT40" s="623"/>
      <c r="BU40" s="623"/>
      <c r="BV40" s="212"/>
      <c r="BW40" s="622">
        <f t="shared" si="2"/>
        <v>13</v>
      </c>
      <c r="BX40" s="622"/>
      <c r="BY40" s="623" t="str">
        <f>IF('各会計、関係団体の財政状況及び健全化判断比率'!B74="","",'各会計、関係団体の財政状況及び健全化判断比率'!B74)</f>
        <v>南部広域市町村圏事務組合(いなんせ齋苑特別会計)</v>
      </c>
      <c r="BZ40" s="623"/>
      <c r="CA40" s="623"/>
      <c r="CB40" s="623"/>
      <c r="CC40" s="623"/>
      <c r="CD40" s="623"/>
      <c r="CE40" s="623"/>
      <c r="CF40" s="623"/>
      <c r="CG40" s="623"/>
      <c r="CH40" s="623"/>
      <c r="CI40" s="623"/>
      <c r="CJ40" s="623"/>
      <c r="CK40" s="623"/>
      <c r="CL40" s="623"/>
      <c r="CM40" s="623"/>
      <c r="CN40" s="212"/>
      <c r="CO40" s="622" t="str">
        <f t="shared" si="3"/>
        <v/>
      </c>
      <c r="CP40" s="622"/>
      <c r="CQ40" s="623" t="str">
        <f>IF('各会計、関係団体の財政状況及び健全化判断比率'!BS13="","",'各会計、関係団体の財政状況及び健全化判断比率'!BS13)</f>
        <v/>
      </c>
      <c r="CR40" s="623"/>
      <c r="CS40" s="623"/>
      <c r="CT40" s="623"/>
      <c r="CU40" s="623"/>
      <c r="CV40" s="623"/>
      <c r="CW40" s="623"/>
      <c r="CX40" s="623"/>
      <c r="CY40" s="623"/>
      <c r="CZ40" s="623"/>
      <c r="DA40" s="623"/>
      <c r="DB40" s="623"/>
      <c r="DC40" s="623"/>
      <c r="DD40" s="623"/>
      <c r="DE40" s="623"/>
      <c r="DF40" s="209"/>
      <c r="DG40" s="624" t="str">
        <f>IF('各会計、関係団体の財政状況及び健全化判断比率'!BR13="","",'各会計、関係団体の財政状況及び健全化判断比率'!BR13)</f>
        <v/>
      </c>
      <c r="DH40" s="624"/>
      <c r="DI40" s="216"/>
      <c r="DJ40" s="184"/>
      <c r="DK40" s="184"/>
      <c r="DL40" s="184"/>
      <c r="DM40" s="184"/>
      <c r="DN40" s="184"/>
      <c r="DO40" s="184"/>
    </row>
    <row r="41" spans="1:119" ht="32.25" customHeight="1" x14ac:dyDescent="0.15">
      <c r="A41" s="185"/>
      <c r="B41" s="211"/>
      <c r="C41" s="622" t="str">
        <f t="shared" si="5"/>
        <v/>
      </c>
      <c r="D41" s="622"/>
      <c r="E41" s="623" t="str">
        <f>IF('各会計、関係団体の財政状況及び健全化判断比率'!B14="","",'各会計、関係団体の財政状況及び健全化判断比率'!B14)</f>
        <v/>
      </c>
      <c r="F41" s="623"/>
      <c r="G41" s="623"/>
      <c r="H41" s="623"/>
      <c r="I41" s="623"/>
      <c r="J41" s="623"/>
      <c r="K41" s="623"/>
      <c r="L41" s="623"/>
      <c r="M41" s="623"/>
      <c r="N41" s="623"/>
      <c r="O41" s="623"/>
      <c r="P41" s="623"/>
      <c r="Q41" s="623"/>
      <c r="R41" s="623"/>
      <c r="S41" s="623"/>
      <c r="T41" s="212"/>
      <c r="U41" s="622" t="str">
        <f t="shared" si="4"/>
        <v/>
      </c>
      <c r="V41" s="622"/>
      <c r="W41" s="623"/>
      <c r="X41" s="623"/>
      <c r="Y41" s="623"/>
      <c r="Z41" s="623"/>
      <c r="AA41" s="623"/>
      <c r="AB41" s="623"/>
      <c r="AC41" s="623"/>
      <c r="AD41" s="623"/>
      <c r="AE41" s="623"/>
      <c r="AF41" s="623"/>
      <c r="AG41" s="623"/>
      <c r="AH41" s="623"/>
      <c r="AI41" s="623"/>
      <c r="AJ41" s="623"/>
      <c r="AK41" s="623"/>
      <c r="AL41" s="212"/>
      <c r="AM41" s="622" t="str">
        <f t="shared" si="0"/>
        <v/>
      </c>
      <c r="AN41" s="622"/>
      <c r="AO41" s="623"/>
      <c r="AP41" s="623"/>
      <c r="AQ41" s="623"/>
      <c r="AR41" s="623"/>
      <c r="AS41" s="623"/>
      <c r="AT41" s="623"/>
      <c r="AU41" s="623"/>
      <c r="AV41" s="623"/>
      <c r="AW41" s="623"/>
      <c r="AX41" s="623"/>
      <c r="AY41" s="623"/>
      <c r="AZ41" s="623"/>
      <c r="BA41" s="623"/>
      <c r="BB41" s="623"/>
      <c r="BC41" s="623"/>
      <c r="BD41" s="212"/>
      <c r="BE41" s="622" t="str">
        <f t="shared" si="1"/>
        <v/>
      </c>
      <c r="BF41" s="622"/>
      <c r="BG41" s="623"/>
      <c r="BH41" s="623"/>
      <c r="BI41" s="623"/>
      <c r="BJ41" s="623"/>
      <c r="BK41" s="623"/>
      <c r="BL41" s="623"/>
      <c r="BM41" s="623"/>
      <c r="BN41" s="623"/>
      <c r="BO41" s="623"/>
      <c r="BP41" s="623"/>
      <c r="BQ41" s="623"/>
      <c r="BR41" s="623"/>
      <c r="BS41" s="623"/>
      <c r="BT41" s="623"/>
      <c r="BU41" s="623"/>
      <c r="BV41" s="212"/>
      <c r="BW41" s="622">
        <f t="shared" si="2"/>
        <v>14</v>
      </c>
      <c r="BX41" s="622"/>
      <c r="BY41" s="623" t="str">
        <f>IF('各会計、関係団体の財政状況及び健全化判断比率'!B75="","",'各会計、関係団体の財政状況及び健全化判断比率'!B75)</f>
        <v>沖縄県介護保険広域連合(一般会計)</v>
      </c>
      <c r="BZ41" s="623"/>
      <c r="CA41" s="623"/>
      <c r="CB41" s="623"/>
      <c r="CC41" s="623"/>
      <c r="CD41" s="623"/>
      <c r="CE41" s="623"/>
      <c r="CF41" s="623"/>
      <c r="CG41" s="623"/>
      <c r="CH41" s="623"/>
      <c r="CI41" s="623"/>
      <c r="CJ41" s="623"/>
      <c r="CK41" s="623"/>
      <c r="CL41" s="623"/>
      <c r="CM41" s="623"/>
      <c r="CN41" s="212"/>
      <c r="CO41" s="622" t="str">
        <f t="shared" si="3"/>
        <v/>
      </c>
      <c r="CP41" s="622"/>
      <c r="CQ41" s="623" t="str">
        <f>IF('各会計、関係団体の財政状況及び健全化判断比率'!BS14="","",'各会計、関係団体の財政状況及び健全化判断比率'!BS14)</f>
        <v/>
      </c>
      <c r="CR41" s="623"/>
      <c r="CS41" s="623"/>
      <c r="CT41" s="623"/>
      <c r="CU41" s="623"/>
      <c r="CV41" s="623"/>
      <c r="CW41" s="623"/>
      <c r="CX41" s="623"/>
      <c r="CY41" s="623"/>
      <c r="CZ41" s="623"/>
      <c r="DA41" s="623"/>
      <c r="DB41" s="623"/>
      <c r="DC41" s="623"/>
      <c r="DD41" s="623"/>
      <c r="DE41" s="623"/>
      <c r="DF41" s="209"/>
      <c r="DG41" s="624" t="str">
        <f>IF('各会計、関係団体の財政状況及び健全化判断比率'!BR14="","",'各会計、関係団体の財政状況及び健全化判断比率'!BR14)</f>
        <v/>
      </c>
      <c r="DH41" s="624"/>
      <c r="DI41" s="216"/>
      <c r="DJ41" s="184"/>
      <c r="DK41" s="184"/>
      <c r="DL41" s="184"/>
      <c r="DM41" s="184"/>
      <c r="DN41" s="184"/>
      <c r="DO41" s="184"/>
    </row>
    <row r="42" spans="1:119" ht="32.25" customHeight="1" x14ac:dyDescent="0.15">
      <c r="A42" s="184"/>
      <c r="B42" s="211"/>
      <c r="C42" s="622" t="str">
        <f t="shared" si="5"/>
        <v/>
      </c>
      <c r="D42" s="622"/>
      <c r="E42" s="623" t="str">
        <f>IF('各会計、関係団体の財政状況及び健全化判断比率'!B15="","",'各会計、関係団体の財政状況及び健全化判断比率'!B15)</f>
        <v/>
      </c>
      <c r="F42" s="623"/>
      <c r="G42" s="623"/>
      <c r="H42" s="623"/>
      <c r="I42" s="623"/>
      <c r="J42" s="623"/>
      <c r="K42" s="623"/>
      <c r="L42" s="623"/>
      <c r="M42" s="623"/>
      <c r="N42" s="623"/>
      <c r="O42" s="623"/>
      <c r="P42" s="623"/>
      <c r="Q42" s="623"/>
      <c r="R42" s="623"/>
      <c r="S42" s="623"/>
      <c r="T42" s="212"/>
      <c r="U42" s="622" t="str">
        <f t="shared" si="4"/>
        <v/>
      </c>
      <c r="V42" s="622"/>
      <c r="W42" s="623"/>
      <c r="X42" s="623"/>
      <c r="Y42" s="623"/>
      <c r="Z42" s="623"/>
      <c r="AA42" s="623"/>
      <c r="AB42" s="623"/>
      <c r="AC42" s="623"/>
      <c r="AD42" s="623"/>
      <c r="AE42" s="623"/>
      <c r="AF42" s="623"/>
      <c r="AG42" s="623"/>
      <c r="AH42" s="623"/>
      <c r="AI42" s="623"/>
      <c r="AJ42" s="623"/>
      <c r="AK42" s="623"/>
      <c r="AL42" s="212"/>
      <c r="AM42" s="622" t="str">
        <f t="shared" si="0"/>
        <v/>
      </c>
      <c r="AN42" s="622"/>
      <c r="AO42" s="623"/>
      <c r="AP42" s="623"/>
      <c r="AQ42" s="623"/>
      <c r="AR42" s="623"/>
      <c r="AS42" s="623"/>
      <c r="AT42" s="623"/>
      <c r="AU42" s="623"/>
      <c r="AV42" s="623"/>
      <c r="AW42" s="623"/>
      <c r="AX42" s="623"/>
      <c r="AY42" s="623"/>
      <c r="AZ42" s="623"/>
      <c r="BA42" s="623"/>
      <c r="BB42" s="623"/>
      <c r="BC42" s="623"/>
      <c r="BD42" s="212"/>
      <c r="BE42" s="622" t="str">
        <f t="shared" si="1"/>
        <v/>
      </c>
      <c r="BF42" s="622"/>
      <c r="BG42" s="623"/>
      <c r="BH42" s="623"/>
      <c r="BI42" s="623"/>
      <c r="BJ42" s="623"/>
      <c r="BK42" s="623"/>
      <c r="BL42" s="623"/>
      <c r="BM42" s="623"/>
      <c r="BN42" s="623"/>
      <c r="BO42" s="623"/>
      <c r="BP42" s="623"/>
      <c r="BQ42" s="623"/>
      <c r="BR42" s="623"/>
      <c r="BS42" s="623"/>
      <c r="BT42" s="623"/>
      <c r="BU42" s="623"/>
      <c r="BV42" s="212"/>
      <c r="BW42" s="622">
        <f t="shared" si="2"/>
        <v>15</v>
      </c>
      <c r="BX42" s="622"/>
      <c r="BY42" s="623" t="str">
        <f>IF('各会計、関係団体の財政状況及び健全化判断比率'!B76="","",'各会計、関係団体の財政状況及び健全化判断比率'!B76)</f>
        <v>沖縄県介護保険広域連合(特別会計)</v>
      </c>
      <c r="BZ42" s="623"/>
      <c r="CA42" s="623"/>
      <c r="CB42" s="623"/>
      <c r="CC42" s="623"/>
      <c r="CD42" s="623"/>
      <c r="CE42" s="623"/>
      <c r="CF42" s="623"/>
      <c r="CG42" s="623"/>
      <c r="CH42" s="623"/>
      <c r="CI42" s="623"/>
      <c r="CJ42" s="623"/>
      <c r="CK42" s="623"/>
      <c r="CL42" s="623"/>
      <c r="CM42" s="623"/>
      <c r="CN42" s="212"/>
      <c r="CO42" s="622" t="str">
        <f t="shared" si="3"/>
        <v/>
      </c>
      <c r="CP42" s="622"/>
      <c r="CQ42" s="623" t="str">
        <f>IF('各会計、関係団体の財政状況及び健全化判断比率'!BS15="","",'各会計、関係団体の財政状況及び健全化判断比率'!BS15)</f>
        <v/>
      </c>
      <c r="CR42" s="623"/>
      <c r="CS42" s="623"/>
      <c r="CT42" s="623"/>
      <c r="CU42" s="623"/>
      <c r="CV42" s="623"/>
      <c r="CW42" s="623"/>
      <c r="CX42" s="623"/>
      <c r="CY42" s="623"/>
      <c r="CZ42" s="623"/>
      <c r="DA42" s="623"/>
      <c r="DB42" s="623"/>
      <c r="DC42" s="623"/>
      <c r="DD42" s="623"/>
      <c r="DE42" s="623"/>
      <c r="DF42" s="209"/>
      <c r="DG42" s="624" t="str">
        <f>IF('各会計、関係団体の財政状況及び健全化判断比率'!BR15="","",'各会計、関係団体の財政状況及び健全化判断比率'!BR15)</f>
        <v/>
      </c>
      <c r="DH42" s="624"/>
      <c r="DI42" s="216"/>
      <c r="DJ42" s="184"/>
      <c r="DK42" s="184"/>
      <c r="DL42" s="184"/>
      <c r="DM42" s="184"/>
      <c r="DN42" s="184"/>
      <c r="DO42" s="184"/>
    </row>
    <row r="43" spans="1:119" ht="32.25" customHeight="1" x14ac:dyDescent="0.15">
      <c r="A43" s="184"/>
      <c r="B43" s="211"/>
      <c r="C43" s="622" t="str">
        <f t="shared" si="5"/>
        <v/>
      </c>
      <c r="D43" s="622"/>
      <c r="E43" s="623" t="str">
        <f>IF('各会計、関係団体の財政状況及び健全化判断比率'!B16="","",'各会計、関係団体の財政状況及び健全化判断比率'!B16)</f>
        <v/>
      </c>
      <c r="F43" s="623"/>
      <c r="G43" s="623"/>
      <c r="H43" s="623"/>
      <c r="I43" s="623"/>
      <c r="J43" s="623"/>
      <c r="K43" s="623"/>
      <c r="L43" s="623"/>
      <c r="M43" s="623"/>
      <c r="N43" s="623"/>
      <c r="O43" s="623"/>
      <c r="P43" s="623"/>
      <c r="Q43" s="623"/>
      <c r="R43" s="623"/>
      <c r="S43" s="623"/>
      <c r="T43" s="212"/>
      <c r="U43" s="622" t="str">
        <f t="shared" si="4"/>
        <v/>
      </c>
      <c r="V43" s="622"/>
      <c r="W43" s="623"/>
      <c r="X43" s="623"/>
      <c r="Y43" s="623"/>
      <c r="Z43" s="623"/>
      <c r="AA43" s="623"/>
      <c r="AB43" s="623"/>
      <c r="AC43" s="623"/>
      <c r="AD43" s="623"/>
      <c r="AE43" s="623"/>
      <c r="AF43" s="623"/>
      <c r="AG43" s="623"/>
      <c r="AH43" s="623"/>
      <c r="AI43" s="623"/>
      <c r="AJ43" s="623"/>
      <c r="AK43" s="623"/>
      <c r="AL43" s="212"/>
      <c r="AM43" s="622" t="str">
        <f t="shared" si="0"/>
        <v/>
      </c>
      <c r="AN43" s="622"/>
      <c r="AO43" s="623"/>
      <c r="AP43" s="623"/>
      <c r="AQ43" s="623"/>
      <c r="AR43" s="623"/>
      <c r="AS43" s="623"/>
      <c r="AT43" s="623"/>
      <c r="AU43" s="623"/>
      <c r="AV43" s="623"/>
      <c r="AW43" s="623"/>
      <c r="AX43" s="623"/>
      <c r="AY43" s="623"/>
      <c r="AZ43" s="623"/>
      <c r="BA43" s="623"/>
      <c r="BB43" s="623"/>
      <c r="BC43" s="623"/>
      <c r="BD43" s="212"/>
      <c r="BE43" s="622" t="str">
        <f t="shared" si="1"/>
        <v/>
      </c>
      <c r="BF43" s="622"/>
      <c r="BG43" s="623"/>
      <c r="BH43" s="623"/>
      <c r="BI43" s="623"/>
      <c r="BJ43" s="623"/>
      <c r="BK43" s="623"/>
      <c r="BL43" s="623"/>
      <c r="BM43" s="623"/>
      <c r="BN43" s="623"/>
      <c r="BO43" s="623"/>
      <c r="BP43" s="623"/>
      <c r="BQ43" s="623"/>
      <c r="BR43" s="623"/>
      <c r="BS43" s="623"/>
      <c r="BT43" s="623"/>
      <c r="BU43" s="623"/>
      <c r="BV43" s="212"/>
      <c r="BW43" s="622">
        <f t="shared" si="2"/>
        <v>16</v>
      </c>
      <c r="BX43" s="622"/>
      <c r="BY43" s="623" t="str">
        <f>IF('各会計、関係団体の財政状況及び健全化判断比率'!B77="","",'各会計、関係団体の財政状況及び健全化判断比率'!B77)</f>
        <v>南部水道企業団（水道事業会計）</v>
      </c>
      <c r="BZ43" s="623"/>
      <c r="CA43" s="623"/>
      <c r="CB43" s="623"/>
      <c r="CC43" s="623"/>
      <c r="CD43" s="623"/>
      <c r="CE43" s="623"/>
      <c r="CF43" s="623"/>
      <c r="CG43" s="623"/>
      <c r="CH43" s="623"/>
      <c r="CI43" s="623"/>
      <c r="CJ43" s="623"/>
      <c r="CK43" s="623"/>
      <c r="CL43" s="623"/>
      <c r="CM43" s="623"/>
      <c r="CN43" s="212"/>
      <c r="CO43" s="622" t="str">
        <f t="shared" si="3"/>
        <v/>
      </c>
      <c r="CP43" s="622"/>
      <c r="CQ43" s="623" t="str">
        <f>IF('各会計、関係団体の財政状況及び健全化判断比率'!BS16="","",'各会計、関係団体の財政状況及び健全化判断比率'!BS16)</f>
        <v/>
      </c>
      <c r="CR43" s="623"/>
      <c r="CS43" s="623"/>
      <c r="CT43" s="623"/>
      <c r="CU43" s="623"/>
      <c r="CV43" s="623"/>
      <c r="CW43" s="623"/>
      <c r="CX43" s="623"/>
      <c r="CY43" s="623"/>
      <c r="CZ43" s="623"/>
      <c r="DA43" s="623"/>
      <c r="DB43" s="623"/>
      <c r="DC43" s="623"/>
      <c r="DD43" s="623"/>
      <c r="DE43" s="623"/>
      <c r="DF43" s="209"/>
      <c r="DG43" s="624" t="str">
        <f>IF('各会計、関係団体の財政状況及び健全化判断比率'!BR16="","",'各会計、関係団体の財政状況及び健全化判断比率'!BR16)</f>
        <v/>
      </c>
      <c r="DH43" s="6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xZ9sbmLYz+0El+7Eq01Zpj28qjxoTU6L8ZfmoWZ6An9mS9e66EzhP6yKqs5p+9eOyqmc7D3tcLBLMNrVP6pCqA==" saltValue="vMr1b8HkozmW6gddTYG5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14" t="s">
        <v>548</v>
      </c>
      <c r="D34" s="1214"/>
      <c r="E34" s="1215"/>
      <c r="F34" s="32">
        <v>22.76</v>
      </c>
      <c r="G34" s="33">
        <v>11.73</v>
      </c>
      <c r="H34" s="33">
        <v>9.43</v>
      </c>
      <c r="I34" s="33">
        <v>2.0499999999999998</v>
      </c>
      <c r="J34" s="34">
        <v>2.17</v>
      </c>
      <c r="K34" s="22"/>
      <c r="L34" s="22"/>
      <c r="M34" s="22"/>
      <c r="N34" s="22"/>
      <c r="O34" s="22"/>
      <c r="P34" s="22"/>
    </row>
    <row r="35" spans="1:16" ht="39" customHeight="1" x14ac:dyDescent="0.15">
      <c r="A35" s="22"/>
      <c r="B35" s="35"/>
      <c r="C35" s="1208" t="s">
        <v>549</v>
      </c>
      <c r="D35" s="1209"/>
      <c r="E35" s="1210"/>
      <c r="F35" s="36" t="s">
        <v>550</v>
      </c>
      <c r="G35" s="37" t="s">
        <v>551</v>
      </c>
      <c r="H35" s="37" t="s">
        <v>552</v>
      </c>
      <c r="I35" s="37">
        <v>0.57999999999999996</v>
      </c>
      <c r="J35" s="38">
        <v>0.52</v>
      </c>
      <c r="K35" s="22"/>
      <c r="L35" s="22"/>
      <c r="M35" s="22"/>
      <c r="N35" s="22"/>
      <c r="O35" s="22"/>
      <c r="P35" s="22"/>
    </row>
    <row r="36" spans="1:16" ht="39" customHeight="1" x14ac:dyDescent="0.15">
      <c r="A36" s="22"/>
      <c r="B36" s="35"/>
      <c r="C36" s="1208" t="s">
        <v>553</v>
      </c>
      <c r="D36" s="1209"/>
      <c r="E36" s="1210"/>
      <c r="F36" s="36" t="s">
        <v>498</v>
      </c>
      <c r="G36" s="37" t="s">
        <v>498</v>
      </c>
      <c r="H36" s="37" t="s">
        <v>498</v>
      </c>
      <c r="I36" s="37" t="s">
        <v>498</v>
      </c>
      <c r="J36" s="38">
        <v>0.3</v>
      </c>
      <c r="K36" s="22"/>
      <c r="L36" s="22"/>
      <c r="M36" s="22"/>
      <c r="N36" s="22"/>
      <c r="O36" s="22"/>
      <c r="P36" s="22"/>
    </row>
    <row r="37" spans="1:16" ht="39" customHeight="1" x14ac:dyDescent="0.15">
      <c r="A37" s="22"/>
      <c r="B37" s="35"/>
      <c r="C37" s="1208" t="s">
        <v>554</v>
      </c>
      <c r="D37" s="1209"/>
      <c r="E37" s="1210"/>
      <c r="F37" s="36">
        <v>0.02</v>
      </c>
      <c r="G37" s="37">
        <v>0.03</v>
      </c>
      <c r="H37" s="37">
        <v>7.0000000000000007E-2</v>
      </c>
      <c r="I37" s="37">
        <v>0.28000000000000003</v>
      </c>
      <c r="J37" s="38">
        <v>0.03</v>
      </c>
      <c r="K37" s="22"/>
      <c r="L37" s="22"/>
      <c r="M37" s="22"/>
      <c r="N37" s="22"/>
      <c r="O37" s="22"/>
      <c r="P37" s="22"/>
    </row>
    <row r="38" spans="1:16" ht="39" customHeight="1" x14ac:dyDescent="0.15">
      <c r="A38" s="22"/>
      <c r="B38" s="35"/>
      <c r="C38" s="1208" t="s">
        <v>555</v>
      </c>
      <c r="D38" s="1209"/>
      <c r="E38" s="1210"/>
      <c r="F38" s="36">
        <v>0.01</v>
      </c>
      <c r="G38" s="37">
        <v>0.02</v>
      </c>
      <c r="H38" s="37">
        <v>0.03</v>
      </c>
      <c r="I38" s="37">
        <v>0.03</v>
      </c>
      <c r="J38" s="38">
        <v>0.02</v>
      </c>
      <c r="K38" s="22"/>
      <c r="L38" s="22"/>
      <c r="M38" s="22"/>
      <c r="N38" s="22"/>
      <c r="O38" s="22"/>
      <c r="P38" s="22"/>
    </row>
    <row r="39" spans="1:16" ht="39" customHeight="1" x14ac:dyDescent="0.15">
      <c r="A39" s="22"/>
      <c r="B39" s="35"/>
      <c r="C39" s="1208" t="s">
        <v>556</v>
      </c>
      <c r="D39" s="1209"/>
      <c r="E39" s="1210"/>
      <c r="F39" s="36" t="s">
        <v>498</v>
      </c>
      <c r="G39" s="37" t="s">
        <v>498</v>
      </c>
      <c r="H39" s="37" t="s">
        <v>498</v>
      </c>
      <c r="I39" s="37" t="s">
        <v>498</v>
      </c>
      <c r="J39" s="38">
        <v>0</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557</v>
      </c>
      <c r="D42" s="1209"/>
      <c r="E42" s="1210"/>
      <c r="F42" s="36" t="s">
        <v>498</v>
      </c>
      <c r="G42" s="37" t="s">
        <v>498</v>
      </c>
      <c r="H42" s="37" t="s">
        <v>498</v>
      </c>
      <c r="I42" s="37" t="s">
        <v>498</v>
      </c>
      <c r="J42" s="38" t="s">
        <v>498</v>
      </c>
      <c r="K42" s="22"/>
      <c r="L42" s="22"/>
      <c r="M42" s="22"/>
      <c r="N42" s="22"/>
      <c r="O42" s="22"/>
      <c r="P42" s="22"/>
    </row>
    <row r="43" spans="1:16" ht="39" customHeight="1" thickBot="1" x14ac:dyDescent="0.2">
      <c r="A43" s="22"/>
      <c r="B43" s="40"/>
      <c r="C43" s="1211" t="s">
        <v>558</v>
      </c>
      <c r="D43" s="1212"/>
      <c r="E43" s="1213"/>
      <c r="F43" s="41">
        <v>7.0000000000000007E-2</v>
      </c>
      <c r="G43" s="42">
        <v>0.06</v>
      </c>
      <c r="H43" s="42">
        <v>0.05</v>
      </c>
      <c r="I43" s="42">
        <v>0.22</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6u/5kLqH9N4hwyfH6Zd99r8CFubPl3UHdmfe8DLy+2rJOLXprEXnS/G6GGtbPfbGgpwrT3hWJnYGMLIgaHp1g==" saltValue="eKo1lEcOj1hIuUbnkv8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1159</v>
      </c>
      <c r="L45" s="60">
        <v>1168</v>
      </c>
      <c r="M45" s="60">
        <v>1206</v>
      </c>
      <c r="N45" s="60">
        <v>1245</v>
      </c>
      <c r="O45" s="61">
        <v>1311</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498</v>
      </c>
      <c r="L46" s="64" t="s">
        <v>498</v>
      </c>
      <c r="M46" s="64" t="s">
        <v>498</v>
      </c>
      <c r="N46" s="64" t="s">
        <v>498</v>
      </c>
      <c r="O46" s="65" t="s">
        <v>498</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498</v>
      </c>
      <c r="L47" s="64" t="s">
        <v>498</v>
      </c>
      <c r="M47" s="64" t="s">
        <v>498</v>
      </c>
      <c r="N47" s="64" t="s">
        <v>498</v>
      </c>
      <c r="O47" s="65" t="s">
        <v>498</v>
      </c>
      <c r="P47" s="48"/>
      <c r="Q47" s="48"/>
      <c r="R47" s="48"/>
      <c r="S47" s="48"/>
      <c r="T47" s="48"/>
      <c r="U47" s="48"/>
    </row>
    <row r="48" spans="1:21" ht="30.75" customHeight="1" x14ac:dyDescent="0.15">
      <c r="A48" s="48"/>
      <c r="B48" s="1218"/>
      <c r="C48" s="1219"/>
      <c r="D48" s="62"/>
      <c r="E48" s="1224" t="s">
        <v>15</v>
      </c>
      <c r="F48" s="1224"/>
      <c r="G48" s="1224"/>
      <c r="H48" s="1224"/>
      <c r="I48" s="1224"/>
      <c r="J48" s="1225"/>
      <c r="K48" s="63">
        <v>118</v>
      </c>
      <c r="L48" s="64">
        <v>121</v>
      </c>
      <c r="M48" s="64">
        <v>113</v>
      </c>
      <c r="N48" s="64">
        <v>131</v>
      </c>
      <c r="O48" s="65">
        <v>93</v>
      </c>
      <c r="P48" s="48"/>
      <c r="Q48" s="48"/>
      <c r="R48" s="48"/>
      <c r="S48" s="48"/>
      <c r="T48" s="48"/>
      <c r="U48" s="48"/>
    </row>
    <row r="49" spans="1:21" ht="30.75" customHeight="1" x14ac:dyDescent="0.15">
      <c r="A49" s="48"/>
      <c r="B49" s="1218"/>
      <c r="C49" s="1219"/>
      <c r="D49" s="62"/>
      <c r="E49" s="1224" t="s">
        <v>16</v>
      </c>
      <c r="F49" s="1224"/>
      <c r="G49" s="1224"/>
      <c r="H49" s="1224"/>
      <c r="I49" s="1224"/>
      <c r="J49" s="1225"/>
      <c r="K49" s="63">
        <v>84</v>
      </c>
      <c r="L49" s="64">
        <v>97</v>
      </c>
      <c r="M49" s="64">
        <v>102</v>
      </c>
      <c r="N49" s="64">
        <v>91</v>
      </c>
      <c r="O49" s="65">
        <v>64</v>
      </c>
      <c r="P49" s="48"/>
      <c r="Q49" s="48"/>
      <c r="R49" s="48"/>
      <c r="S49" s="48"/>
      <c r="T49" s="48"/>
      <c r="U49" s="48"/>
    </row>
    <row r="50" spans="1:21" ht="30.75" customHeight="1" x14ac:dyDescent="0.15">
      <c r="A50" s="48"/>
      <c r="B50" s="1218"/>
      <c r="C50" s="1219"/>
      <c r="D50" s="62"/>
      <c r="E50" s="1224" t="s">
        <v>17</v>
      </c>
      <c r="F50" s="1224"/>
      <c r="G50" s="1224"/>
      <c r="H50" s="1224"/>
      <c r="I50" s="1224"/>
      <c r="J50" s="1225"/>
      <c r="K50" s="63" t="s">
        <v>498</v>
      </c>
      <c r="L50" s="64" t="s">
        <v>498</v>
      </c>
      <c r="M50" s="64" t="s">
        <v>498</v>
      </c>
      <c r="N50" s="64" t="s">
        <v>498</v>
      </c>
      <c r="O50" s="65" t="s">
        <v>498</v>
      </c>
      <c r="P50" s="48"/>
      <c r="Q50" s="48"/>
      <c r="R50" s="48"/>
      <c r="S50" s="48"/>
      <c r="T50" s="48"/>
      <c r="U50" s="48"/>
    </row>
    <row r="51" spans="1:21" ht="30.75" customHeight="1" x14ac:dyDescent="0.15">
      <c r="A51" s="48"/>
      <c r="B51" s="1220"/>
      <c r="C51" s="1221"/>
      <c r="D51" s="66"/>
      <c r="E51" s="1224" t="s">
        <v>18</v>
      </c>
      <c r="F51" s="1224"/>
      <c r="G51" s="1224"/>
      <c r="H51" s="1224"/>
      <c r="I51" s="1224"/>
      <c r="J51" s="1225"/>
      <c r="K51" s="63">
        <v>0</v>
      </c>
      <c r="L51" s="64">
        <v>1</v>
      </c>
      <c r="M51" s="64">
        <v>1</v>
      </c>
      <c r="N51" s="64">
        <v>0</v>
      </c>
      <c r="O51" s="65">
        <v>2</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774</v>
      </c>
      <c r="L52" s="64">
        <v>789</v>
      </c>
      <c r="M52" s="64">
        <v>790</v>
      </c>
      <c r="N52" s="64">
        <v>765</v>
      </c>
      <c r="O52" s="65">
        <v>749</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587</v>
      </c>
      <c r="L53" s="69">
        <v>598</v>
      </c>
      <c r="M53" s="69">
        <v>632</v>
      </c>
      <c r="N53" s="69">
        <v>702</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567</v>
      </c>
      <c r="L57" s="84" t="s">
        <v>568</v>
      </c>
      <c r="M57" s="84" t="s">
        <v>567</v>
      </c>
      <c r="N57" s="84" t="s">
        <v>567</v>
      </c>
      <c r="O57" s="85" t="s">
        <v>567</v>
      </c>
    </row>
    <row r="58" spans="1:21" ht="31.5" customHeight="1" thickBot="1" x14ac:dyDescent="0.2">
      <c r="B58" s="1234"/>
      <c r="C58" s="1235"/>
      <c r="D58" s="1239" t="s">
        <v>27</v>
      </c>
      <c r="E58" s="1240"/>
      <c r="F58" s="1240"/>
      <c r="G58" s="1240"/>
      <c r="H58" s="1240"/>
      <c r="I58" s="1240"/>
      <c r="J58" s="1241"/>
      <c r="K58" s="86" t="s">
        <v>567</v>
      </c>
      <c r="L58" s="87" t="s">
        <v>567</v>
      </c>
      <c r="M58" s="87" t="s">
        <v>567</v>
      </c>
      <c r="N58" s="87" t="s">
        <v>569</v>
      </c>
      <c r="O58" s="88" t="s">
        <v>567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mwpqGdU3djn+9u3ZGllxf/3wxI0xtzKvStkPIh4KSOJMpk+fyqHYbGPvtUDYm+jooO4c/3d6s9bTSjVWBtOg==" saltValue="1+s7kF9BcNrz7FoPU0OF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539</v>
      </c>
      <c r="J40" s="100" t="s">
        <v>540</v>
      </c>
      <c r="K40" s="100" t="s">
        <v>541</v>
      </c>
      <c r="L40" s="100" t="s">
        <v>542</v>
      </c>
      <c r="M40" s="101" t="s">
        <v>543</v>
      </c>
    </row>
    <row r="41" spans="2:13" ht="27.75" customHeight="1" x14ac:dyDescent="0.15">
      <c r="B41" s="1242" t="s">
        <v>30</v>
      </c>
      <c r="C41" s="1243"/>
      <c r="D41" s="102"/>
      <c r="E41" s="1248" t="s">
        <v>31</v>
      </c>
      <c r="F41" s="1248"/>
      <c r="G41" s="1248"/>
      <c r="H41" s="1249"/>
      <c r="I41" s="103">
        <v>14387</v>
      </c>
      <c r="J41" s="104">
        <v>14056</v>
      </c>
      <c r="K41" s="104">
        <v>13629</v>
      </c>
      <c r="L41" s="104">
        <v>13372</v>
      </c>
      <c r="M41" s="105">
        <v>12724</v>
      </c>
    </row>
    <row r="42" spans="2:13" ht="27.75" customHeight="1" x14ac:dyDescent="0.15">
      <c r="B42" s="1244"/>
      <c r="C42" s="1245"/>
      <c r="D42" s="106"/>
      <c r="E42" s="1250" t="s">
        <v>32</v>
      </c>
      <c r="F42" s="1250"/>
      <c r="G42" s="1250"/>
      <c r="H42" s="1251"/>
      <c r="I42" s="107" t="s">
        <v>498</v>
      </c>
      <c r="J42" s="108" t="s">
        <v>498</v>
      </c>
      <c r="K42" s="108" t="s">
        <v>498</v>
      </c>
      <c r="L42" s="108" t="s">
        <v>498</v>
      </c>
      <c r="M42" s="109" t="s">
        <v>498</v>
      </c>
    </row>
    <row r="43" spans="2:13" ht="27.75" customHeight="1" x14ac:dyDescent="0.15">
      <c r="B43" s="1244"/>
      <c r="C43" s="1245"/>
      <c r="D43" s="106"/>
      <c r="E43" s="1250" t="s">
        <v>33</v>
      </c>
      <c r="F43" s="1250"/>
      <c r="G43" s="1250"/>
      <c r="H43" s="1251"/>
      <c r="I43" s="107">
        <v>1835</v>
      </c>
      <c r="J43" s="108">
        <v>1790</v>
      </c>
      <c r="K43" s="108">
        <v>1772</v>
      </c>
      <c r="L43" s="108">
        <v>1841</v>
      </c>
      <c r="M43" s="109">
        <v>1658</v>
      </c>
    </row>
    <row r="44" spans="2:13" ht="27.75" customHeight="1" x14ac:dyDescent="0.15">
      <c r="B44" s="1244"/>
      <c r="C44" s="1245"/>
      <c r="D44" s="106"/>
      <c r="E44" s="1250" t="s">
        <v>34</v>
      </c>
      <c r="F44" s="1250"/>
      <c r="G44" s="1250"/>
      <c r="H44" s="1251"/>
      <c r="I44" s="107">
        <v>808</v>
      </c>
      <c r="J44" s="108">
        <v>809</v>
      </c>
      <c r="K44" s="108">
        <v>749</v>
      </c>
      <c r="L44" s="108">
        <v>730</v>
      </c>
      <c r="M44" s="109">
        <v>958</v>
      </c>
    </row>
    <row r="45" spans="2:13" ht="27.75" customHeight="1" x14ac:dyDescent="0.15">
      <c r="B45" s="1244"/>
      <c r="C45" s="1245"/>
      <c r="D45" s="106"/>
      <c r="E45" s="1250" t="s">
        <v>35</v>
      </c>
      <c r="F45" s="1250"/>
      <c r="G45" s="1250"/>
      <c r="H45" s="1251"/>
      <c r="I45" s="107">
        <v>547</v>
      </c>
      <c r="J45" s="108">
        <v>530</v>
      </c>
      <c r="K45" s="108">
        <v>517</v>
      </c>
      <c r="L45" s="108">
        <v>377</v>
      </c>
      <c r="M45" s="109">
        <v>348</v>
      </c>
    </row>
    <row r="46" spans="2:13" ht="27.75" customHeight="1" x14ac:dyDescent="0.15">
      <c r="B46" s="1244"/>
      <c r="C46" s="1245"/>
      <c r="D46" s="110"/>
      <c r="E46" s="1250" t="s">
        <v>36</v>
      </c>
      <c r="F46" s="1250"/>
      <c r="G46" s="1250"/>
      <c r="H46" s="1251"/>
      <c r="I46" s="107" t="s">
        <v>498</v>
      </c>
      <c r="J46" s="108" t="s">
        <v>498</v>
      </c>
      <c r="K46" s="108" t="s">
        <v>498</v>
      </c>
      <c r="L46" s="108" t="s">
        <v>498</v>
      </c>
      <c r="M46" s="109" t="s">
        <v>498</v>
      </c>
    </row>
    <row r="47" spans="2:13" ht="27.75" customHeight="1" x14ac:dyDescent="0.15">
      <c r="B47" s="1244"/>
      <c r="C47" s="1245"/>
      <c r="D47" s="111"/>
      <c r="E47" s="1252" t="s">
        <v>37</v>
      </c>
      <c r="F47" s="1253"/>
      <c r="G47" s="1253"/>
      <c r="H47" s="1254"/>
      <c r="I47" s="107" t="s">
        <v>498</v>
      </c>
      <c r="J47" s="108" t="s">
        <v>498</v>
      </c>
      <c r="K47" s="108" t="s">
        <v>498</v>
      </c>
      <c r="L47" s="108" t="s">
        <v>498</v>
      </c>
      <c r="M47" s="109" t="s">
        <v>498</v>
      </c>
    </row>
    <row r="48" spans="2:13" ht="27.75" customHeight="1" x14ac:dyDescent="0.15">
      <c r="B48" s="1244"/>
      <c r="C48" s="1245"/>
      <c r="D48" s="106"/>
      <c r="E48" s="1250" t="s">
        <v>38</v>
      </c>
      <c r="F48" s="1250"/>
      <c r="G48" s="1250"/>
      <c r="H48" s="1251"/>
      <c r="I48" s="107" t="s">
        <v>498</v>
      </c>
      <c r="J48" s="108" t="s">
        <v>498</v>
      </c>
      <c r="K48" s="108" t="s">
        <v>498</v>
      </c>
      <c r="L48" s="108" t="s">
        <v>498</v>
      </c>
      <c r="M48" s="109" t="s">
        <v>498</v>
      </c>
    </row>
    <row r="49" spans="2:13" ht="27.75" customHeight="1" x14ac:dyDescent="0.15">
      <c r="B49" s="1246"/>
      <c r="C49" s="1247"/>
      <c r="D49" s="106"/>
      <c r="E49" s="1250" t="s">
        <v>39</v>
      </c>
      <c r="F49" s="1250"/>
      <c r="G49" s="1250"/>
      <c r="H49" s="1251"/>
      <c r="I49" s="107" t="s">
        <v>498</v>
      </c>
      <c r="J49" s="108" t="s">
        <v>498</v>
      </c>
      <c r="K49" s="108" t="s">
        <v>498</v>
      </c>
      <c r="L49" s="108" t="s">
        <v>498</v>
      </c>
      <c r="M49" s="109" t="s">
        <v>498</v>
      </c>
    </row>
    <row r="50" spans="2:13" ht="27.75" customHeight="1" x14ac:dyDescent="0.15">
      <c r="B50" s="1255" t="s">
        <v>40</v>
      </c>
      <c r="C50" s="1256"/>
      <c r="D50" s="112"/>
      <c r="E50" s="1250" t="s">
        <v>41</v>
      </c>
      <c r="F50" s="1250"/>
      <c r="G50" s="1250"/>
      <c r="H50" s="1251"/>
      <c r="I50" s="107">
        <v>1124</v>
      </c>
      <c r="J50" s="108">
        <v>1156</v>
      </c>
      <c r="K50" s="108">
        <v>1148</v>
      </c>
      <c r="L50" s="108">
        <v>1382</v>
      </c>
      <c r="M50" s="109">
        <v>1827</v>
      </c>
    </row>
    <row r="51" spans="2:13" ht="27.75" customHeight="1" x14ac:dyDescent="0.15">
      <c r="B51" s="1244"/>
      <c r="C51" s="1245"/>
      <c r="D51" s="106"/>
      <c r="E51" s="1250" t="s">
        <v>42</v>
      </c>
      <c r="F51" s="1250"/>
      <c r="G51" s="1250"/>
      <c r="H51" s="1251"/>
      <c r="I51" s="107" t="s">
        <v>498</v>
      </c>
      <c r="J51" s="108" t="s">
        <v>498</v>
      </c>
      <c r="K51" s="108" t="s">
        <v>498</v>
      </c>
      <c r="L51" s="108" t="s">
        <v>498</v>
      </c>
      <c r="M51" s="109" t="s">
        <v>498</v>
      </c>
    </row>
    <row r="52" spans="2:13" ht="27.75" customHeight="1" x14ac:dyDescent="0.15">
      <c r="B52" s="1246"/>
      <c r="C52" s="1247"/>
      <c r="D52" s="106"/>
      <c r="E52" s="1250" t="s">
        <v>43</v>
      </c>
      <c r="F52" s="1250"/>
      <c r="G52" s="1250"/>
      <c r="H52" s="1251"/>
      <c r="I52" s="107">
        <v>9076</v>
      </c>
      <c r="J52" s="108">
        <v>8904</v>
      </c>
      <c r="K52" s="108">
        <v>8812</v>
      </c>
      <c r="L52" s="108">
        <v>8609</v>
      </c>
      <c r="M52" s="109">
        <v>8811</v>
      </c>
    </row>
    <row r="53" spans="2:13" ht="27.75" customHeight="1" thickBot="1" x14ac:dyDescent="0.2">
      <c r="B53" s="1257" t="s">
        <v>44</v>
      </c>
      <c r="C53" s="1258"/>
      <c r="D53" s="113"/>
      <c r="E53" s="1259" t="s">
        <v>45</v>
      </c>
      <c r="F53" s="1259"/>
      <c r="G53" s="1259"/>
      <c r="H53" s="1260"/>
      <c r="I53" s="114">
        <v>7376</v>
      </c>
      <c r="J53" s="115">
        <v>7125</v>
      </c>
      <c r="K53" s="115">
        <v>6705</v>
      </c>
      <c r="L53" s="115">
        <v>6330</v>
      </c>
      <c r="M53" s="116">
        <v>5049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x+pWaMfzuJtaTXGpmMUcpqjO0maSfSKX/22BkjuNR+2lJPSMDwg8H22j2DKoYRs9EM6Qz5y6uS5mvsLPmtMw==" saltValue="nQjwpNVM+f1wGBWWcgn5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269" t="s">
        <v>48</v>
      </c>
      <c r="D55" s="1269"/>
      <c r="E55" s="1270"/>
      <c r="F55" s="128">
        <v>387</v>
      </c>
      <c r="G55" s="128">
        <v>603</v>
      </c>
      <c r="H55" s="129">
        <v>995</v>
      </c>
    </row>
    <row r="56" spans="2:8" ht="52.5" customHeight="1" x14ac:dyDescent="0.15">
      <c r="B56" s="130"/>
      <c r="C56" s="1271" t="s">
        <v>49</v>
      </c>
      <c r="D56" s="1271"/>
      <c r="E56" s="1272"/>
      <c r="F56" s="131">
        <v>71</v>
      </c>
      <c r="G56" s="131">
        <v>71</v>
      </c>
      <c r="H56" s="132">
        <v>71</v>
      </c>
    </row>
    <row r="57" spans="2:8" ht="53.25" customHeight="1" x14ac:dyDescent="0.15">
      <c r="B57" s="130"/>
      <c r="C57" s="1273" t="s">
        <v>50</v>
      </c>
      <c r="D57" s="1273"/>
      <c r="E57" s="1274"/>
      <c r="F57" s="133">
        <v>201</v>
      </c>
      <c r="G57" s="133">
        <v>335</v>
      </c>
      <c r="H57" s="134">
        <v>382</v>
      </c>
    </row>
    <row r="58" spans="2:8" ht="45.75" customHeight="1" x14ac:dyDescent="0.15">
      <c r="B58" s="135"/>
      <c r="C58" s="1261" t="s">
        <v>570</v>
      </c>
      <c r="D58" s="1262"/>
      <c r="E58" s="1263"/>
      <c r="F58" s="386">
        <v>55</v>
      </c>
      <c r="G58" s="388">
        <v>190</v>
      </c>
      <c r="H58" s="136">
        <v>234</v>
      </c>
    </row>
    <row r="59" spans="2:8" ht="45.75" customHeight="1" x14ac:dyDescent="0.15">
      <c r="B59" s="135"/>
      <c r="C59" s="1261" t="s">
        <v>571</v>
      </c>
      <c r="D59" s="1262"/>
      <c r="E59" s="1263"/>
      <c r="F59" s="386">
        <v>103</v>
      </c>
      <c r="G59" s="388">
        <v>103</v>
      </c>
      <c r="H59" s="136">
        <v>103</v>
      </c>
    </row>
    <row r="60" spans="2:8" ht="45.75" customHeight="1" x14ac:dyDescent="0.15">
      <c r="B60" s="135"/>
      <c r="C60" s="1261" t="s">
        <v>572</v>
      </c>
      <c r="D60" s="1262"/>
      <c r="E60" s="1263"/>
      <c r="F60" s="386">
        <v>17</v>
      </c>
      <c r="G60" s="388">
        <v>17</v>
      </c>
      <c r="H60" s="136">
        <v>17</v>
      </c>
    </row>
    <row r="61" spans="2:8" ht="45.75" customHeight="1" x14ac:dyDescent="0.15">
      <c r="B61" s="135"/>
      <c r="C61" s="1261" t="s">
        <v>573</v>
      </c>
      <c r="D61" s="1262"/>
      <c r="E61" s="1263"/>
      <c r="F61" s="386">
        <v>18</v>
      </c>
      <c r="G61" s="388">
        <v>15</v>
      </c>
      <c r="H61" s="136">
        <v>15</v>
      </c>
    </row>
    <row r="62" spans="2:8" ht="45.75" customHeight="1" thickBot="1" x14ac:dyDescent="0.2">
      <c r="B62" s="137"/>
      <c r="C62" s="1264" t="s">
        <v>574</v>
      </c>
      <c r="D62" s="1265"/>
      <c r="E62" s="1266"/>
      <c r="F62" s="387">
        <v>8</v>
      </c>
      <c r="G62" s="389">
        <v>8</v>
      </c>
      <c r="H62" s="138">
        <v>8</v>
      </c>
    </row>
    <row r="63" spans="2:8" ht="52.5" customHeight="1" thickBot="1" x14ac:dyDescent="0.2">
      <c r="B63" s="139"/>
      <c r="C63" s="1267" t="s">
        <v>51</v>
      </c>
      <c r="D63" s="1267"/>
      <c r="E63" s="1268"/>
      <c r="F63" s="140">
        <v>659</v>
      </c>
      <c r="G63" s="140">
        <v>1009</v>
      </c>
      <c r="H63" s="141">
        <v>1448</v>
      </c>
    </row>
    <row r="64" spans="2:8" ht="15" customHeight="1" x14ac:dyDescent="0.15"/>
  </sheetData>
  <sheetProtection algorithmName="SHA-512" hashValue="gW592dL4sfBojyCy9ipd4HqlTMrvVwl+WtGpcDhqvy7qmki0ZW620CkLzACcmFE39Vsifgj4054JoQZzMt8zlw==" saltValue="Dbaoy9TLeFNKOMa3MY8d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58" zoomScaleNormal="100" zoomScaleSheetLayoutView="55" workbookViewId="0">
      <selection activeCell="AN70" sqref="AN70"/>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0"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594</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595</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596</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597</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539</v>
      </c>
      <c r="BQ50" s="1309"/>
      <c r="BR50" s="1309"/>
      <c r="BS50" s="1309"/>
      <c r="BT50" s="1309"/>
      <c r="BU50" s="1309"/>
      <c r="BV50" s="1309"/>
      <c r="BW50" s="1309"/>
      <c r="BX50" s="1309" t="s">
        <v>540</v>
      </c>
      <c r="BY50" s="1309"/>
      <c r="BZ50" s="1309"/>
      <c r="CA50" s="1309"/>
      <c r="CB50" s="1309"/>
      <c r="CC50" s="1309"/>
      <c r="CD50" s="1309"/>
      <c r="CE50" s="1309"/>
      <c r="CF50" s="1309" t="s">
        <v>541</v>
      </c>
      <c r="CG50" s="1309"/>
      <c r="CH50" s="1309"/>
      <c r="CI50" s="1309"/>
      <c r="CJ50" s="1309"/>
      <c r="CK50" s="1309"/>
      <c r="CL50" s="1309"/>
      <c r="CM50" s="1309"/>
      <c r="CN50" s="1309" t="s">
        <v>542</v>
      </c>
      <c r="CO50" s="1309"/>
      <c r="CP50" s="1309"/>
      <c r="CQ50" s="1309"/>
      <c r="CR50" s="1309"/>
      <c r="CS50" s="1309"/>
      <c r="CT50" s="1309"/>
      <c r="CU50" s="1309"/>
      <c r="CV50" s="1309" t="s">
        <v>543</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598</v>
      </c>
      <c r="AO51" s="1313"/>
      <c r="AP51" s="1313"/>
      <c r="AQ51" s="1313"/>
      <c r="AR51" s="1313"/>
      <c r="AS51" s="1313"/>
      <c r="AT51" s="1313"/>
      <c r="AU51" s="1313"/>
      <c r="AV51" s="1313"/>
      <c r="AW51" s="1313"/>
      <c r="AX51" s="1313"/>
      <c r="AY51" s="1313"/>
      <c r="AZ51" s="1313"/>
      <c r="BA51" s="1313"/>
      <c r="BB51" s="1313" t="s">
        <v>599</v>
      </c>
      <c r="BC51" s="1313"/>
      <c r="BD51" s="1313"/>
      <c r="BE51" s="1313"/>
      <c r="BF51" s="1313"/>
      <c r="BG51" s="1313"/>
      <c r="BH51" s="1313"/>
      <c r="BI51" s="1313"/>
      <c r="BJ51" s="1313"/>
      <c r="BK51" s="1313"/>
      <c r="BL51" s="1313"/>
      <c r="BM51" s="1313"/>
      <c r="BN51" s="1313"/>
      <c r="BO51" s="1313"/>
      <c r="BP51" s="1314">
        <v>120.9</v>
      </c>
      <c r="BQ51" s="1314"/>
      <c r="BR51" s="1314"/>
      <c r="BS51" s="1314"/>
      <c r="BT51" s="1314"/>
      <c r="BU51" s="1314"/>
      <c r="BV51" s="1314"/>
      <c r="BW51" s="1314"/>
      <c r="BX51" s="1314">
        <v>113.4</v>
      </c>
      <c r="BY51" s="1314"/>
      <c r="BZ51" s="1314"/>
      <c r="CA51" s="1314"/>
      <c r="CB51" s="1314"/>
      <c r="CC51" s="1314"/>
      <c r="CD51" s="1314"/>
      <c r="CE51" s="1314"/>
      <c r="CF51" s="1314">
        <v>103.8</v>
      </c>
      <c r="CG51" s="1314"/>
      <c r="CH51" s="1314"/>
      <c r="CI51" s="1314"/>
      <c r="CJ51" s="1314"/>
      <c r="CK51" s="1314"/>
      <c r="CL51" s="1314"/>
      <c r="CM51" s="1314"/>
      <c r="CN51" s="1314">
        <v>96.1</v>
      </c>
      <c r="CO51" s="1314"/>
      <c r="CP51" s="1314"/>
      <c r="CQ51" s="1314"/>
      <c r="CR51" s="1314"/>
      <c r="CS51" s="1314"/>
      <c r="CT51" s="1314"/>
      <c r="CU51" s="1314"/>
      <c r="CV51" s="1314">
        <v>71.7</v>
      </c>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600</v>
      </c>
      <c r="BC53" s="1313"/>
      <c r="BD53" s="1313"/>
      <c r="BE53" s="1313"/>
      <c r="BF53" s="1313"/>
      <c r="BG53" s="1313"/>
      <c r="BH53" s="1313"/>
      <c r="BI53" s="1313"/>
      <c r="BJ53" s="1313"/>
      <c r="BK53" s="1313"/>
      <c r="BL53" s="1313"/>
      <c r="BM53" s="1313"/>
      <c r="BN53" s="1313"/>
      <c r="BO53" s="1313"/>
      <c r="BP53" s="1314">
        <v>47.3</v>
      </c>
      <c r="BQ53" s="1314"/>
      <c r="BR53" s="1314"/>
      <c r="BS53" s="1314"/>
      <c r="BT53" s="1314"/>
      <c r="BU53" s="1314"/>
      <c r="BV53" s="1314"/>
      <c r="BW53" s="1314"/>
      <c r="BX53" s="1314">
        <v>48.8</v>
      </c>
      <c r="BY53" s="1314"/>
      <c r="BZ53" s="1314"/>
      <c r="CA53" s="1314"/>
      <c r="CB53" s="1314"/>
      <c r="CC53" s="1314"/>
      <c r="CD53" s="1314"/>
      <c r="CE53" s="1314"/>
      <c r="CF53" s="1314">
        <v>50.8</v>
      </c>
      <c r="CG53" s="1314"/>
      <c r="CH53" s="1314"/>
      <c r="CI53" s="1314"/>
      <c r="CJ53" s="1314"/>
      <c r="CK53" s="1314"/>
      <c r="CL53" s="1314"/>
      <c r="CM53" s="1314"/>
      <c r="CN53" s="1314">
        <v>52.6</v>
      </c>
      <c r="CO53" s="1314"/>
      <c r="CP53" s="1314"/>
      <c r="CQ53" s="1314"/>
      <c r="CR53" s="1314"/>
      <c r="CS53" s="1314"/>
      <c r="CT53" s="1314"/>
      <c r="CU53" s="1314"/>
      <c r="CV53" s="1314">
        <v>54.3</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601</v>
      </c>
      <c r="AO55" s="1309"/>
      <c r="AP55" s="1309"/>
      <c r="AQ55" s="1309"/>
      <c r="AR55" s="1309"/>
      <c r="AS55" s="1309"/>
      <c r="AT55" s="1309"/>
      <c r="AU55" s="1309"/>
      <c r="AV55" s="1309"/>
      <c r="AW55" s="1309"/>
      <c r="AX55" s="1309"/>
      <c r="AY55" s="1309"/>
      <c r="AZ55" s="1309"/>
      <c r="BA55" s="1309"/>
      <c r="BB55" s="1313" t="s">
        <v>599</v>
      </c>
      <c r="BC55" s="1313"/>
      <c r="BD55" s="1313"/>
      <c r="BE55" s="1313"/>
      <c r="BF55" s="1313"/>
      <c r="BG55" s="1313"/>
      <c r="BH55" s="1313"/>
      <c r="BI55" s="1313"/>
      <c r="BJ55" s="1313"/>
      <c r="BK55" s="1313"/>
      <c r="BL55" s="1313"/>
      <c r="BM55" s="1313"/>
      <c r="BN55" s="1313"/>
      <c r="BO55" s="1313"/>
      <c r="BP55" s="1314">
        <v>21</v>
      </c>
      <c r="BQ55" s="1314"/>
      <c r="BR55" s="1314"/>
      <c r="BS55" s="1314"/>
      <c r="BT55" s="1314"/>
      <c r="BU55" s="1314"/>
      <c r="BV55" s="1314"/>
      <c r="BW55" s="1314"/>
      <c r="BX55" s="1314">
        <v>20.2</v>
      </c>
      <c r="BY55" s="1314"/>
      <c r="BZ55" s="1314"/>
      <c r="CA55" s="1314"/>
      <c r="CB55" s="1314"/>
      <c r="CC55" s="1314"/>
      <c r="CD55" s="1314"/>
      <c r="CE55" s="1314"/>
      <c r="CF55" s="1314">
        <v>18.3</v>
      </c>
      <c r="CG55" s="1314"/>
      <c r="CH55" s="1314"/>
      <c r="CI55" s="1314"/>
      <c r="CJ55" s="1314"/>
      <c r="CK55" s="1314"/>
      <c r="CL55" s="1314"/>
      <c r="CM55" s="1314"/>
      <c r="CN55" s="1314">
        <v>20.3</v>
      </c>
      <c r="CO55" s="1314"/>
      <c r="CP55" s="1314"/>
      <c r="CQ55" s="1314"/>
      <c r="CR55" s="1314"/>
      <c r="CS55" s="1314"/>
      <c r="CT55" s="1314"/>
      <c r="CU55" s="1314"/>
      <c r="CV55" s="1314">
        <v>15.5</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600</v>
      </c>
      <c r="BC57" s="1313"/>
      <c r="BD57" s="1313"/>
      <c r="BE57" s="1313"/>
      <c r="BF57" s="1313"/>
      <c r="BG57" s="1313"/>
      <c r="BH57" s="1313"/>
      <c r="BI57" s="1313"/>
      <c r="BJ57" s="1313"/>
      <c r="BK57" s="1313"/>
      <c r="BL57" s="1313"/>
      <c r="BM57" s="1313"/>
      <c r="BN57" s="1313"/>
      <c r="BO57" s="1313"/>
      <c r="BP57" s="1314">
        <v>55.9</v>
      </c>
      <c r="BQ57" s="1314"/>
      <c r="BR57" s="1314"/>
      <c r="BS57" s="1314"/>
      <c r="BT57" s="1314"/>
      <c r="BU57" s="1314"/>
      <c r="BV57" s="1314"/>
      <c r="BW57" s="1314"/>
      <c r="BX57" s="1314">
        <v>57.5</v>
      </c>
      <c r="BY57" s="1314"/>
      <c r="BZ57" s="1314"/>
      <c r="CA57" s="1314"/>
      <c r="CB57" s="1314"/>
      <c r="CC57" s="1314"/>
      <c r="CD57" s="1314"/>
      <c r="CE57" s="1314"/>
      <c r="CF57" s="1314">
        <v>59.3</v>
      </c>
      <c r="CG57" s="1314"/>
      <c r="CH57" s="1314"/>
      <c r="CI57" s="1314"/>
      <c r="CJ57" s="1314"/>
      <c r="CK57" s="1314"/>
      <c r="CL57" s="1314"/>
      <c r="CM57" s="1314"/>
      <c r="CN57" s="1314">
        <v>60.3</v>
      </c>
      <c r="CO57" s="1314"/>
      <c r="CP57" s="1314"/>
      <c r="CQ57" s="1314"/>
      <c r="CR57" s="1314"/>
      <c r="CS57" s="1314"/>
      <c r="CT57" s="1314"/>
      <c r="CU57" s="1314"/>
      <c r="CV57" s="1314">
        <v>61.4</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602</v>
      </c>
    </row>
    <row r="64" spans="1:109" x14ac:dyDescent="0.15">
      <c r="B64" s="1284"/>
      <c r="G64" s="1291"/>
      <c r="I64" s="1324"/>
      <c r="J64" s="1324"/>
      <c r="K64" s="1324"/>
      <c r="L64" s="1324"/>
      <c r="M64" s="1324"/>
      <c r="N64" s="1325"/>
      <c r="AM64" s="1291"/>
      <c r="AN64" s="1291" t="s">
        <v>595</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603</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597</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539</v>
      </c>
      <c r="BQ72" s="1309"/>
      <c r="BR72" s="1309"/>
      <c r="BS72" s="1309"/>
      <c r="BT72" s="1309"/>
      <c r="BU72" s="1309"/>
      <c r="BV72" s="1309"/>
      <c r="BW72" s="1309"/>
      <c r="BX72" s="1309" t="s">
        <v>540</v>
      </c>
      <c r="BY72" s="1309"/>
      <c r="BZ72" s="1309"/>
      <c r="CA72" s="1309"/>
      <c r="CB72" s="1309"/>
      <c r="CC72" s="1309"/>
      <c r="CD72" s="1309"/>
      <c r="CE72" s="1309"/>
      <c r="CF72" s="1309" t="s">
        <v>541</v>
      </c>
      <c r="CG72" s="1309"/>
      <c r="CH72" s="1309"/>
      <c r="CI72" s="1309"/>
      <c r="CJ72" s="1309"/>
      <c r="CK72" s="1309"/>
      <c r="CL72" s="1309"/>
      <c r="CM72" s="1309"/>
      <c r="CN72" s="1309" t="s">
        <v>542</v>
      </c>
      <c r="CO72" s="1309"/>
      <c r="CP72" s="1309"/>
      <c r="CQ72" s="1309"/>
      <c r="CR72" s="1309"/>
      <c r="CS72" s="1309"/>
      <c r="CT72" s="1309"/>
      <c r="CU72" s="1309"/>
      <c r="CV72" s="1309" t="s">
        <v>543</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598</v>
      </c>
      <c r="AO73" s="1313"/>
      <c r="AP73" s="1313"/>
      <c r="AQ73" s="1313"/>
      <c r="AR73" s="1313"/>
      <c r="AS73" s="1313"/>
      <c r="AT73" s="1313"/>
      <c r="AU73" s="1313"/>
      <c r="AV73" s="1313"/>
      <c r="AW73" s="1313"/>
      <c r="AX73" s="1313"/>
      <c r="AY73" s="1313"/>
      <c r="AZ73" s="1313"/>
      <c r="BA73" s="1313"/>
      <c r="BB73" s="1313" t="s">
        <v>599</v>
      </c>
      <c r="BC73" s="1313"/>
      <c r="BD73" s="1313"/>
      <c r="BE73" s="1313"/>
      <c r="BF73" s="1313"/>
      <c r="BG73" s="1313"/>
      <c r="BH73" s="1313"/>
      <c r="BI73" s="1313"/>
      <c r="BJ73" s="1313"/>
      <c r="BK73" s="1313"/>
      <c r="BL73" s="1313"/>
      <c r="BM73" s="1313"/>
      <c r="BN73" s="1313"/>
      <c r="BO73" s="1313"/>
      <c r="BP73" s="1314">
        <v>120.9</v>
      </c>
      <c r="BQ73" s="1314"/>
      <c r="BR73" s="1314"/>
      <c r="BS73" s="1314"/>
      <c r="BT73" s="1314"/>
      <c r="BU73" s="1314"/>
      <c r="BV73" s="1314"/>
      <c r="BW73" s="1314"/>
      <c r="BX73" s="1314">
        <v>113.4</v>
      </c>
      <c r="BY73" s="1314"/>
      <c r="BZ73" s="1314"/>
      <c r="CA73" s="1314"/>
      <c r="CB73" s="1314"/>
      <c r="CC73" s="1314"/>
      <c r="CD73" s="1314"/>
      <c r="CE73" s="1314"/>
      <c r="CF73" s="1314">
        <v>103.8</v>
      </c>
      <c r="CG73" s="1314"/>
      <c r="CH73" s="1314"/>
      <c r="CI73" s="1314"/>
      <c r="CJ73" s="1314"/>
      <c r="CK73" s="1314"/>
      <c r="CL73" s="1314"/>
      <c r="CM73" s="1314"/>
      <c r="CN73" s="1314">
        <v>96.1</v>
      </c>
      <c r="CO73" s="1314"/>
      <c r="CP73" s="1314"/>
      <c r="CQ73" s="1314"/>
      <c r="CR73" s="1314"/>
      <c r="CS73" s="1314"/>
      <c r="CT73" s="1314"/>
      <c r="CU73" s="1314"/>
      <c r="CV73" s="1314">
        <v>71.7</v>
      </c>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604</v>
      </c>
      <c r="BC75" s="1313"/>
      <c r="BD75" s="1313"/>
      <c r="BE75" s="1313"/>
      <c r="BF75" s="1313"/>
      <c r="BG75" s="1313"/>
      <c r="BH75" s="1313"/>
      <c r="BI75" s="1313"/>
      <c r="BJ75" s="1313"/>
      <c r="BK75" s="1313"/>
      <c r="BL75" s="1313"/>
      <c r="BM75" s="1313"/>
      <c r="BN75" s="1313"/>
      <c r="BO75" s="1313"/>
      <c r="BP75" s="1314">
        <v>9.9</v>
      </c>
      <c r="BQ75" s="1314"/>
      <c r="BR75" s="1314"/>
      <c r="BS75" s="1314"/>
      <c r="BT75" s="1314"/>
      <c r="BU75" s="1314"/>
      <c r="BV75" s="1314"/>
      <c r="BW75" s="1314"/>
      <c r="BX75" s="1314">
        <v>9.6</v>
      </c>
      <c r="BY75" s="1314"/>
      <c r="BZ75" s="1314"/>
      <c r="CA75" s="1314"/>
      <c r="CB75" s="1314"/>
      <c r="CC75" s="1314"/>
      <c r="CD75" s="1314"/>
      <c r="CE75" s="1314"/>
      <c r="CF75" s="1314">
        <v>9.6</v>
      </c>
      <c r="CG75" s="1314"/>
      <c r="CH75" s="1314"/>
      <c r="CI75" s="1314"/>
      <c r="CJ75" s="1314"/>
      <c r="CK75" s="1314"/>
      <c r="CL75" s="1314"/>
      <c r="CM75" s="1314"/>
      <c r="CN75" s="1314">
        <v>9.9</v>
      </c>
      <c r="CO75" s="1314"/>
      <c r="CP75" s="1314"/>
      <c r="CQ75" s="1314"/>
      <c r="CR75" s="1314"/>
      <c r="CS75" s="1314"/>
      <c r="CT75" s="1314"/>
      <c r="CU75" s="1314"/>
      <c r="CV75" s="1314">
        <v>10.199999999999999</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601</v>
      </c>
      <c r="AO77" s="1309"/>
      <c r="AP77" s="1309"/>
      <c r="AQ77" s="1309"/>
      <c r="AR77" s="1309"/>
      <c r="AS77" s="1309"/>
      <c r="AT77" s="1309"/>
      <c r="AU77" s="1309"/>
      <c r="AV77" s="1309"/>
      <c r="AW77" s="1309"/>
      <c r="AX77" s="1309"/>
      <c r="AY77" s="1309"/>
      <c r="AZ77" s="1309"/>
      <c r="BA77" s="1309"/>
      <c r="BB77" s="1313" t="s">
        <v>599</v>
      </c>
      <c r="BC77" s="1313"/>
      <c r="BD77" s="1313"/>
      <c r="BE77" s="1313"/>
      <c r="BF77" s="1313"/>
      <c r="BG77" s="1313"/>
      <c r="BH77" s="1313"/>
      <c r="BI77" s="1313"/>
      <c r="BJ77" s="1313"/>
      <c r="BK77" s="1313"/>
      <c r="BL77" s="1313"/>
      <c r="BM77" s="1313"/>
      <c r="BN77" s="1313"/>
      <c r="BO77" s="1313"/>
      <c r="BP77" s="1314">
        <v>21</v>
      </c>
      <c r="BQ77" s="1314"/>
      <c r="BR77" s="1314"/>
      <c r="BS77" s="1314"/>
      <c r="BT77" s="1314"/>
      <c r="BU77" s="1314"/>
      <c r="BV77" s="1314"/>
      <c r="BW77" s="1314"/>
      <c r="BX77" s="1314">
        <v>20.2</v>
      </c>
      <c r="BY77" s="1314"/>
      <c r="BZ77" s="1314"/>
      <c r="CA77" s="1314"/>
      <c r="CB77" s="1314"/>
      <c r="CC77" s="1314"/>
      <c r="CD77" s="1314"/>
      <c r="CE77" s="1314"/>
      <c r="CF77" s="1314">
        <v>18.3</v>
      </c>
      <c r="CG77" s="1314"/>
      <c r="CH77" s="1314"/>
      <c r="CI77" s="1314"/>
      <c r="CJ77" s="1314"/>
      <c r="CK77" s="1314"/>
      <c r="CL77" s="1314"/>
      <c r="CM77" s="1314"/>
      <c r="CN77" s="1314">
        <v>20.3</v>
      </c>
      <c r="CO77" s="1314"/>
      <c r="CP77" s="1314"/>
      <c r="CQ77" s="1314"/>
      <c r="CR77" s="1314"/>
      <c r="CS77" s="1314"/>
      <c r="CT77" s="1314"/>
      <c r="CU77" s="1314"/>
      <c r="CV77" s="1314">
        <v>15.5</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604</v>
      </c>
      <c r="BC79" s="1313"/>
      <c r="BD79" s="1313"/>
      <c r="BE79" s="1313"/>
      <c r="BF79" s="1313"/>
      <c r="BG79" s="1313"/>
      <c r="BH79" s="1313"/>
      <c r="BI79" s="1313"/>
      <c r="BJ79" s="1313"/>
      <c r="BK79" s="1313"/>
      <c r="BL79" s="1313"/>
      <c r="BM79" s="1313"/>
      <c r="BN79" s="1313"/>
      <c r="BO79" s="1313"/>
      <c r="BP79" s="1314">
        <v>6.8</v>
      </c>
      <c r="BQ79" s="1314"/>
      <c r="BR79" s="1314"/>
      <c r="BS79" s="1314"/>
      <c r="BT79" s="1314"/>
      <c r="BU79" s="1314"/>
      <c r="BV79" s="1314"/>
      <c r="BW79" s="1314"/>
      <c r="BX79" s="1314">
        <v>6.8</v>
      </c>
      <c r="BY79" s="1314"/>
      <c r="BZ79" s="1314"/>
      <c r="CA79" s="1314"/>
      <c r="CB79" s="1314"/>
      <c r="CC79" s="1314"/>
      <c r="CD79" s="1314"/>
      <c r="CE79" s="1314"/>
      <c r="CF79" s="1314">
        <v>6.8</v>
      </c>
      <c r="CG79" s="1314"/>
      <c r="CH79" s="1314"/>
      <c r="CI79" s="1314"/>
      <c r="CJ79" s="1314"/>
      <c r="CK79" s="1314"/>
      <c r="CL79" s="1314"/>
      <c r="CM79" s="1314"/>
      <c r="CN79" s="1314">
        <v>6.6</v>
      </c>
      <c r="CO79" s="1314"/>
      <c r="CP79" s="1314"/>
      <c r="CQ79" s="1314"/>
      <c r="CR79" s="1314"/>
      <c r="CS79" s="1314"/>
      <c r="CT79" s="1314"/>
      <c r="CU79" s="1314"/>
      <c r="CV79" s="1314">
        <v>6.4</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BH1dX60TQ7oUtGVC7S7XAUMPk09AQsK1JvzQK6+AYkuPtZrnIcLT7GvA35+Xbd/PO+nEX9HvC4bML3aJhm2k6g==" saltValue="iEUOjmySecK5y3+91rPi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F29" sqref="AF2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sheetData>
  <sheetProtection algorithmName="SHA-512" hashValue="pRruFzUMNdZURP1jrpDOAGlRfDX0SNg02MpT0o4ylkBaIIFkSDC0vJlgDOY2rRu9vyYII63V36chLq+rajs7Dw==" saltValue="z7HqmyQ20suqi1dEPx36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55" workbookViewId="0">
      <selection activeCell="AF111" sqref="AF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sheetData>
  <sheetProtection algorithmName="SHA-512" hashValue="DszESy+DXbNc/MmcQZML9MGTTPEu+u5UkYBLmhTUqkJe6l81ljmAqvhungK3co0x9NDHsr/7dtPi2xBBFBqkmQ==" saltValue="35IHDYpMQFGH6ysBRxM6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536</v>
      </c>
      <c r="G2" s="155"/>
      <c r="H2" s="156"/>
    </row>
    <row r="3" spans="1:8" x14ac:dyDescent="0.15">
      <c r="A3" s="152" t="s">
        <v>529</v>
      </c>
      <c r="B3" s="157"/>
      <c r="C3" s="158"/>
      <c r="D3" s="159">
        <v>57056</v>
      </c>
      <c r="E3" s="160"/>
      <c r="F3" s="161">
        <v>47738</v>
      </c>
      <c r="G3" s="162"/>
      <c r="H3" s="163"/>
    </row>
    <row r="4" spans="1:8" x14ac:dyDescent="0.15">
      <c r="A4" s="164"/>
      <c r="B4" s="165"/>
      <c r="C4" s="166"/>
      <c r="D4" s="167">
        <v>6386</v>
      </c>
      <c r="E4" s="168"/>
      <c r="F4" s="169">
        <v>24937</v>
      </c>
      <c r="G4" s="170"/>
      <c r="H4" s="171"/>
    </row>
    <row r="5" spans="1:8" x14ac:dyDescent="0.15">
      <c r="A5" s="152" t="s">
        <v>531</v>
      </c>
      <c r="B5" s="157"/>
      <c r="C5" s="158"/>
      <c r="D5" s="159">
        <v>63256</v>
      </c>
      <c r="E5" s="160"/>
      <c r="F5" s="161">
        <v>52191</v>
      </c>
      <c r="G5" s="162"/>
      <c r="H5" s="163"/>
    </row>
    <row r="6" spans="1:8" x14ac:dyDescent="0.15">
      <c r="A6" s="164"/>
      <c r="B6" s="165"/>
      <c r="C6" s="166"/>
      <c r="D6" s="167">
        <v>5198</v>
      </c>
      <c r="E6" s="168"/>
      <c r="F6" s="169">
        <v>24843</v>
      </c>
      <c r="G6" s="170"/>
      <c r="H6" s="171"/>
    </row>
    <row r="7" spans="1:8" x14ac:dyDescent="0.15">
      <c r="A7" s="152" t="s">
        <v>532</v>
      </c>
      <c r="B7" s="157"/>
      <c r="C7" s="158"/>
      <c r="D7" s="159">
        <v>31787</v>
      </c>
      <c r="E7" s="160"/>
      <c r="F7" s="161">
        <v>47387</v>
      </c>
      <c r="G7" s="162"/>
      <c r="H7" s="163"/>
    </row>
    <row r="8" spans="1:8" x14ac:dyDescent="0.15">
      <c r="A8" s="164"/>
      <c r="B8" s="165"/>
      <c r="C8" s="166"/>
      <c r="D8" s="167">
        <v>2984</v>
      </c>
      <c r="E8" s="168"/>
      <c r="F8" s="169">
        <v>24928</v>
      </c>
      <c r="G8" s="170"/>
      <c r="H8" s="171"/>
    </row>
    <row r="9" spans="1:8" x14ac:dyDescent="0.15">
      <c r="A9" s="152" t="s">
        <v>533</v>
      </c>
      <c r="B9" s="157"/>
      <c r="C9" s="158"/>
      <c r="D9" s="159">
        <v>38577</v>
      </c>
      <c r="E9" s="160"/>
      <c r="F9" s="161">
        <v>51264</v>
      </c>
      <c r="G9" s="162"/>
      <c r="H9" s="163"/>
    </row>
    <row r="10" spans="1:8" x14ac:dyDescent="0.15">
      <c r="A10" s="164"/>
      <c r="B10" s="165"/>
      <c r="C10" s="166"/>
      <c r="D10" s="167">
        <v>2265</v>
      </c>
      <c r="E10" s="168"/>
      <c r="F10" s="169">
        <v>26040</v>
      </c>
      <c r="G10" s="170"/>
      <c r="H10" s="171"/>
    </row>
    <row r="11" spans="1:8" x14ac:dyDescent="0.15">
      <c r="A11" s="152" t="s">
        <v>534</v>
      </c>
      <c r="B11" s="157"/>
      <c r="C11" s="158"/>
      <c r="D11" s="159">
        <v>16780</v>
      </c>
      <c r="E11" s="160"/>
      <c r="F11" s="161">
        <v>52068</v>
      </c>
      <c r="G11" s="162"/>
      <c r="H11" s="163"/>
    </row>
    <row r="12" spans="1:8" x14ac:dyDescent="0.15">
      <c r="A12" s="164"/>
      <c r="B12" s="165"/>
      <c r="C12" s="172"/>
      <c r="D12" s="167">
        <v>2160</v>
      </c>
      <c r="E12" s="168"/>
      <c r="F12" s="169">
        <v>26936</v>
      </c>
      <c r="G12" s="170"/>
      <c r="H12" s="171"/>
    </row>
    <row r="13" spans="1:8" x14ac:dyDescent="0.15">
      <c r="A13" s="152"/>
      <c r="B13" s="157"/>
      <c r="C13" s="173"/>
      <c r="D13" s="174">
        <v>41491</v>
      </c>
      <c r="E13" s="175"/>
      <c r="F13" s="176">
        <v>50130</v>
      </c>
      <c r="G13" s="177"/>
      <c r="H13" s="163"/>
    </row>
    <row r="14" spans="1:8" x14ac:dyDescent="0.15">
      <c r="A14" s="164"/>
      <c r="B14" s="165"/>
      <c r="C14" s="166"/>
      <c r="D14" s="167">
        <v>3799</v>
      </c>
      <c r="E14" s="168"/>
      <c r="F14" s="169">
        <v>25537</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22.79</v>
      </c>
      <c r="C19" s="178">
        <f>ROUND(VALUE(SUBSTITUTE(実質収支比率等に係る経年分析!G$48,"▲","-")),2)</f>
        <v>11.77</v>
      </c>
      <c r="D19" s="178">
        <f>ROUND(VALUE(SUBSTITUTE(実質収支比率等に係る経年分析!H$48,"▲","-")),2)</f>
        <v>9.2200000000000006</v>
      </c>
      <c r="E19" s="178">
        <f>ROUND(VALUE(SUBSTITUTE(実質収支比率等に係る経年分析!I$48,"▲","-")),2)</f>
        <v>2.35</v>
      </c>
      <c r="F19" s="178">
        <f>ROUND(VALUE(SUBSTITUTE(実質収支比率等に係る経年分析!J$48,"▲","-")),2)</f>
        <v>2.21</v>
      </c>
    </row>
    <row r="20" spans="1:11" x14ac:dyDescent="0.15">
      <c r="A20" s="178" t="s">
        <v>55</v>
      </c>
      <c r="B20" s="178">
        <f>ROUND(VALUE(SUBSTITUTE(実質収支比率等に係る経年分析!F$47,"▲","-")),2)</f>
        <v>3.02</v>
      </c>
      <c r="C20" s="178">
        <f>ROUND(VALUE(SUBSTITUTE(実質収支比率等に係る経年分析!G$47,"▲","-")),2)</f>
        <v>4.74</v>
      </c>
      <c r="D20" s="178">
        <f>ROUND(VALUE(SUBSTITUTE(実質収支比率等に係る経年分析!H$47,"▲","-")),2)</f>
        <v>5.34</v>
      </c>
      <c r="E20" s="178">
        <f>ROUND(VALUE(SUBSTITUTE(実質収支比率等に係る経年分析!I$47,"▲","-")),2)</f>
        <v>8.1999999999999993</v>
      </c>
      <c r="F20" s="178">
        <f>ROUND(VALUE(SUBSTITUTE(実質収支比率等に係る経年分析!J$47,"▲","-")),2)</f>
        <v>12.78</v>
      </c>
    </row>
    <row r="21" spans="1:11" x14ac:dyDescent="0.15">
      <c r="A21" s="178" t="s">
        <v>56</v>
      </c>
      <c r="B21" s="178">
        <f>IF(ISNUMBER(VALUE(SUBSTITUTE(実質収支比率等に係る経年分析!F$49,"▲","-"))),ROUND(VALUE(SUBSTITUTE(実質収支比率等に係る経年分析!F$49,"▲","-")),2),NA())</f>
        <v>-2.0099999999999998</v>
      </c>
      <c r="C21" s="178">
        <f>IF(ISNUMBER(VALUE(SUBSTITUTE(実質収支比率等に係る経年分析!G$49,"▲","-"))),ROUND(VALUE(SUBSTITUTE(実質収支比率等に係る経年分析!G$49,"▲","-")),2),NA())</f>
        <v>-8.59</v>
      </c>
      <c r="D21" s="178">
        <f>IF(ISNUMBER(VALUE(SUBSTITUTE(実質収支比率等に係る経年分析!H$49,"▲","-"))),ROUND(VALUE(SUBSTITUTE(実質収支比率等に係る経年分析!H$49,"▲","-")),2),NA())</f>
        <v>-1.54</v>
      </c>
      <c r="E21" s="178">
        <f>IF(ISNUMBER(VALUE(SUBSTITUTE(実質収支比率等に係る経年分析!I$49,"▲","-"))),ROUND(VALUE(SUBSTITUTE(実質収支比率等に係る経年分析!I$49,"▲","-")),2),NA())</f>
        <v>-3.8</v>
      </c>
      <c r="F21" s="178">
        <f>IF(ISNUMBER(VALUE(SUBSTITUTE(実質収支比率等に係る経年分析!J$49,"▲","-"))),ROUND(VALUE(SUBSTITUTE(実質収支比率等に係る経年分析!J$49,"▲","-")),2),NA())</f>
        <v>5.03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7.0000000000000007E-2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0.06</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0.05</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0.22</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下水道事業会計（農業集落排水事業）</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0.03</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土地区画整理事業特別会計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7.0000000000000007E-2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0.28000000000000003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0.03</v>
      </c>
    </row>
    <row r="34" spans="1:16" x14ac:dyDescent="0.15">
      <c r="A34" s="179" t="str">
        <f>IF(連結実質赤字比率に係る赤字・黒字の構成分析!C$36="",NA(),連結実質赤字比率に係る赤字・黒字の構成分析!C$36)</f>
        <v>下水道事業会計（公共下水道事業）</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#VALUE!</v>
      </c>
      <c r="E34" s="179" t="e">
        <f>IF(ROUND(VALUE(SUBSTITUTE(連結実質赤字比率に係る赤字・黒字の構成分析!G$36,"▲", "-")), 2) &gt;= 0, ABS(ROUND(VALUE(SUBSTITUTE(連結実質赤字比率に係る赤字・黒字の構成分析!G$36,"▲", "-")), 2)), NA())</f>
        <v>#VALUE!</v>
      </c>
      <c r="F34" s="179" t="e">
        <f>IF(ROUND(VALUE(SUBSTITUTE(連結実質赤字比率に係る赤字・黒字の構成分析!H$36,"▲", "-")), 2) &lt; 0, ABS(ROUND(VALUE(SUBSTITUTE(連結実質赤字比率に係る赤字・黒字の構成分析!H$36,"▲", "-")), 2)), NA())</f>
        <v>#VALUE!</v>
      </c>
      <c r="G34" s="179" t="e">
        <f>IF(ROUND(VALUE(SUBSTITUTE(連結実質赤字比率に係る赤字・黒字の構成分析!H$36,"▲", "-")), 2) &gt;= 0, ABS(ROUND(VALUE(SUBSTITUTE(連結実質赤字比率に係る赤字・黒字の構成分析!H$36,"▲", "-")), 2)), NA())</f>
        <v>#VALUE!</v>
      </c>
      <c r="H34" s="179" t="e">
        <f>IF(ROUND(VALUE(SUBSTITUTE(連結実質赤字比率に係る赤字・黒字の構成分析!I$36,"▲", "-")), 2) &lt; 0, ABS(ROUND(VALUE(SUBSTITUTE(連結実質赤字比率に係る赤字・黒字の構成分析!I$36,"▲", "-")), 2)), NA())</f>
        <v>#VALUE!</v>
      </c>
      <c r="I34" s="179" t="e">
        <f>IF(ROUND(VALUE(SUBSTITUTE(連結実質赤字比率に係る赤字・黒字の構成分析!I$36,"▲", "-")), 2) &gt;= 0, ABS(ROUND(VALUE(SUBSTITUTE(連結実質赤字比率に係る赤字・黒字の構成分析!I$36,"▲", "-")), 2)), NA())</f>
        <v>#VALUE!</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0.3</v>
      </c>
    </row>
    <row r="35" spans="1:16" x14ac:dyDescent="0.15">
      <c r="A35" s="179" t="str">
        <f>IF(連結実質赤字比率に係る赤字・黒字の構成分析!C$35="",NA(),連結実質赤字比率に係る赤字・黒字の構成分析!C$35)</f>
        <v>国民健康保険特別会計</v>
      </c>
      <c r="B35" s="179">
        <f>IF(ROUND(VALUE(SUBSTITUTE(連結実質赤字比率に係る赤字・黒字の構成分析!F$35,"▲", "-")), 2) &lt; 0, ABS(ROUND(VALUE(SUBSTITUTE(連結実質赤字比率に係る赤字・黒字の構成分析!F$35,"▲", "-")), 2)), NA())</f>
        <v>20.329999999999998</v>
      </c>
      <c r="C35" s="179" t="e">
        <f>IF(ROUND(VALUE(SUBSTITUTE(連結実質赤字比率に係る赤字・黒字の構成分析!F$35,"▲", "-")), 2) &gt;= 0, ABS(ROUND(VALUE(SUBSTITUTE(連結実質赤字比率に係る赤字・黒字の構成分析!F$35,"▲", "-")), 2)), NA())</f>
        <v>#N/A</v>
      </c>
      <c r="D35" s="179">
        <f>IF(ROUND(VALUE(SUBSTITUTE(連結実質赤字比率に係る赤字・黒字の構成分析!G$35,"▲", "-")), 2) &lt; 0, ABS(ROUND(VALUE(SUBSTITUTE(連結実質赤字比率に係る赤字・黒字の構成分析!G$35,"▲", "-")), 2)), NA())</f>
        <v>8.8699999999999992</v>
      </c>
      <c r="E35" s="179" t="e">
        <f>IF(ROUND(VALUE(SUBSTITUTE(連結実質赤字比率に係る赤字・黒字の構成分析!G$35,"▲", "-")), 2) &gt;= 0, ABS(ROUND(VALUE(SUBSTITUTE(連結実質赤字比率に係る赤字・黒字の構成分析!G$35,"▲", "-")), 2)), NA())</f>
        <v>#N/A</v>
      </c>
      <c r="F35" s="179">
        <f>IF(ROUND(VALUE(SUBSTITUTE(連結実質赤字比率に係る赤字・黒字の構成分析!H$35,"▲", "-")), 2) &lt; 0, ABS(ROUND(VALUE(SUBSTITUTE(連結実質赤字比率に係る赤字・黒字の構成分析!H$35,"▲", "-")), 2)), NA())</f>
        <v>6.82</v>
      </c>
      <c r="G35" s="179" t="e">
        <f>IF(ROUND(VALUE(SUBSTITUTE(連結実質赤字比率に係る赤字・黒字の構成分析!H$35,"▲", "-")), 2) &gt;= 0, ABS(ROUND(VALUE(SUBSTITUTE(連結実質赤字比率に係る赤字・黒字の構成分析!H$35,"▲", "-")), 2)), NA())</f>
        <v>#N/A</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0.57999999999999996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0.52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22.76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11.73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9.43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2.0499999999999998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2.17</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774</v>
      </c>
      <c r="E42" s="180"/>
      <c r="F42" s="180"/>
      <c r="G42" s="180">
        <f>'実質公債費比率（分子）の構造'!L$52</f>
        <v>789</v>
      </c>
      <c r="H42" s="180"/>
      <c r="I42" s="180"/>
      <c r="J42" s="180">
        <f>'実質公債費比率（分子）の構造'!M$52</f>
        <v>790</v>
      </c>
      <c r="K42" s="180"/>
      <c r="L42" s="180"/>
      <c r="M42" s="180">
        <f>'実質公債費比率（分子）の構造'!N$52</f>
        <v>765</v>
      </c>
      <c r="N42" s="180"/>
      <c r="O42" s="180"/>
      <c r="P42" s="180">
        <f>'実質公債費比率（分子）の構造'!O$52</f>
        <v>749</v>
      </c>
    </row>
    <row r="43" spans="1:16" x14ac:dyDescent="0.15">
      <c r="A43" s="180" t="s">
        <v>64</v>
      </c>
      <c r="B43" s="180">
        <f>'実質公債費比率（分子）の構造'!K$51</f>
        <v>0</v>
      </c>
      <c r="C43" s="180"/>
      <c r="D43" s="180"/>
      <c r="E43" s="180">
        <f>'実質公債費比率（分子）の構造'!L$51</f>
        <v>1</v>
      </c>
      <c r="F43" s="180"/>
      <c r="G43" s="180"/>
      <c r="H43" s="180">
        <f>'実質公債費比率（分子）の構造'!M$51</f>
        <v>1</v>
      </c>
      <c r="I43" s="180"/>
      <c r="J43" s="180"/>
      <c r="K43" s="180">
        <f>'実質公債費比率（分子）の構造'!N$51</f>
        <v>0</v>
      </c>
      <c r="L43" s="180"/>
      <c r="M43" s="180"/>
      <c r="N43" s="180">
        <f>'実質公債費比率（分子）の構造'!O$51</f>
        <v>2</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84</v>
      </c>
      <c r="C45" s="180"/>
      <c r="D45" s="180"/>
      <c r="E45" s="180">
        <f>'実質公債費比率（分子）の構造'!L$49</f>
        <v>97</v>
      </c>
      <c r="F45" s="180"/>
      <c r="G45" s="180"/>
      <c r="H45" s="180">
        <f>'実質公債費比率（分子）の構造'!M$49</f>
        <v>102</v>
      </c>
      <c r="I45" s="180"/>
      <c r="J45" s="180"/>
      <c r="K45" s="180">
        <f>'実質公債費比率（分子）の構造'!N$49</f>
        <v>91</v>
      </c>
      <c r="L45" s="180"/>
      <c r="M45" s="180"/>
      <c r="N45" s="180">
        <f>'実質公債費比率（分子）の構造'!O$49</f>
        <v>64</v>
      </c>
      <c r="O45" s="180"/>
      <c r="P45" s="180"/>
    </row>
    <row r="46" spans="1:16" x14ac:dyDescent="0.15">
      <c r="A46" s="180" t="s">
        <v>67</v>
      </c>
      <c r="B46" s="180">
        <f>'実質公債費比率（分子）の構造'!K$48</f>
        <v>118</v>
      </c>
      <c r="C46" s="180"/>
      <c r="D46" s="180"/>
      <c r="E46" s="180">
        <f>'実質公債費比率（分子）の構造'!L$48</f>
        <v>121</v>
      </c>
      <c r="F46" s="180"/>
      <c r="G46" s="180"/>
      <c r="H46" s="180">
        <f>'実質公債費比率（分子）の構造'!M$48</f>
        <v>113</v>
      </c>
      <c r="I46" s="180"/>
      <c r="J46" s="180"/>
      <c r="K46" s="180">
        <f>'実質公債費比率（分子）の構造'!N$48</f>
        <v>131</v>
      </c>
      <c r="L46" s="180"/>
      <c r="M46" s="180"/>
      <c r="N46" s="180">
        <f>'実質公債費比率（分子）の構造'!O$48</f>
        <v>93</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1159</v>
      </c>
      <c r="C49" s="180"/>
      <c r="D49" s="180"/>
      <c r="E49" s="180">
        <f>'実質公債費比率（分子）の構造'!L$45</f>
        <v>1168</v>
      </c>
      <c r="F49" s="180"/>
      <c r="G49" s="180"/>
      <c r="H49" s="180">
        <f>'実質公債費比率（分子）の構造'!M$45</f>
        <v>1206</v>
      </c>
      <c r="I49" s="180"/>
      <c r="J49" s="180"/>
      <c r="K49" s="180">
        <f>'実質公債費比率（分子）の構造'!N$45</f>
        <v>1245</v>
      </c>
      <c r="L49" s="180"/>
      <c r="M49" s="180"/>
      <c r="N49" s="180">
        <f>'実質公債費比率（分子）の構造'!O$45</f>
        <v>1311</v>
      </c>
      <c r="O49" s="180"/>
      <c r="P49" s="180"/>
    </row>
    <row r="50" spans="1:16" x14ac:dyDescent="0.15">
      <c r="A50" s="180" t="s">
        <v>71</v>
      </c>
      <c r="B50" s="180" t="e">
        <f>NA()</f>
        <v>#N/A</v>
      </c>
      <c r="C50" s="180">
        <f>IF(ISNUMBER('実質公債費比率（分子）の構造'!K$53),'実質公債費比率（分子）の構造'!K$53,NA())</f>
        <v>587</v>
      </c>
      <c r="D50" s="180" t="e">
        <f>NA()</f>
        <v>#N/A</v>
      </c>
      <c r="E50" s="180" t="e">
        <f>NA()</f>
        <v>#N/A</v>
      </c>
      <c r="F50" s="180">
        <f>IF(ISNUMBER('実質公債費比率（分子）の構造'!L$53),'実質公債費比率（分子）の構造'!L$53,NA())</f>
        <v>598</v>
      </c>
      <c r="G50" s="180" t="e">
        <f>NA()</f>
        <v>#N/A</v>
      </c>
      <c r="H50" s="180" t="e">
        <f>NA()</f>
        <v>#N/A</v>
      </c>
      <c r="I50" s="180">
        <f>IF(ISNUMBER('実質公債費比率（分子）の構造'!M$53),'実質公債費比率（分子）の構造'!M$53,NA())</f>
        <v>632</v>
      </c>
      <c r="J50" s="180" t="e">
        <f>NA()</f>
        <v>#N/A</v>
      </c>
      <c r="K50" s="180" t="e">
        <f>NA()</f>
        <v>#N/A</v>
      </c>
      <c r="L50" s="180">
        <f>IF(ISNUMBER('実質公債費比率（分子）の構造'!N$53),'実質公債費比率（分子）の構造'!N$53,NA())</f>
        <v>702</v>
      </c>
      <c r="M50" s="180" t="e">
        <f>NA()</f>
        <v>#N/A</v>
      </c>
      <c r="N50" s="180" t="e">
        <f>NA()</f>
        <v>#N/A</v>
      </c>
      <c r="O50" s="180">
        <f>IF(ISNUMBER('実質公債費比率（分子）の構造'!O$53),'実質公債費比率（分子）の構造'!O$53,NA())</f>
        <v>721</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9076</v>
      </c>
      <c r="E56" s="179"/>
      <c r="F56" s="179"/>
      <c r="G56" s="179">
        <f>'将来負担比率（分子）の構造'!J$52</f>
        <v>8904</v>
      </c>
      <c r="H56" s="179"/>
      <c r="I56" s="179"/>
      <c r="J56" s="179">
        <f>'将来負担比率（分子）の構造'!K$52</f>
        <v>8812</v>
      </c>
      <c r="K56" s="179"/>
      <c r="L56" s="179"/>
      <c r="M56" s="179">
        <f>'将来負担比率（分子）の構造'!L$52</f>
        <v>8609</v>
      </c>
      <c r="N56" s="179"/>
      <c r="O56" s="179"/>
      <c r="P56" s="179">
        <f>'将来負担比率（分子）の構造'!M$52</f>
        <v>8811</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1124</v>
      </c>
      <c r="E58" s="179"/>
      <c r="F58" s="179"/>
      <c r="G58" s="179">
        <f>'将来負担比率（分子）の構造'!J$50</f>
        <v>1156</v>
      </c>
      <c r="H58" s="179"/>
      <c r="I58" s="179"/>
      <c r="J58" s="179">
        <f>'将来負担比率（分子）の構造'!K$50</f>
        <v>1148</v>
      </c>
      <c r="K58" s="179"/>
      <c r="L58" s="179"/>
      <c r="M58" s="179">
        <f>'将来負担比率（分子）の構造'!L$50</f>
        <v>1382</v>
      </c>
      <c r="N58" s="179"/>
      <c r="O58" s="179"/>
      <c r="P58" s="179">
        <f>'将来負担比率（分子）の構造'!M$50</f>
        <v>1827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547</v>
      </c>
      <c r="C62" s="179"/>
      <c r="D62" s="179"/>
      <c r="E62" s="179">
        <f>'将来負担比率（分子）の構造'!J$45</f>
        <v>530</v>
      </c>
      <c r="F62" s="179"/>
      <c r="G62" s="179"/>
      <c r="H62" s="179">
        <f>'将来負担比率（分子）の構造'!K$45</f>
        <v>517</v>
      </c>
      <c r="I62" s="179"/>
      <c r="J62" s="179"/>
      <c r="K62" s="179">
        <f>'将来負担比率（分子）の構造'!L$45</f>
        <v>377</v>
      </c>
      <c r="L62" s="179"/>
      <c r="M62" s="179"/>
      <c r="N62" s="179">
        <f>'将来負担比率（分子）の構造'!M$45</f>
        <v>348</v>
      </c>
      <c r="O62" s="179"/>
      <c r="P62" s="179"/>
    </row>
    <row r="63" spans="1:16" x14ac:dyDescent="0.15">
      <c r="A63" s="179" t="s">
        <v>34</v>
      </c>
      <c r="B63" s="179">
        <f>'将来負担比率（分子）の構造'!I$44</f>
        <v>808</v>
      </c>
      <c r="C63" s="179"/>
      <c r="D63" s="179"/>
      <c r="E63" s="179">
        <f>'将来負担比率（分子）の構造'!J$44</f>
        <v>809</v>
      </c>
      <c r="F63" s="179"/>
      <c r="G63" s="179"/>
      <c r="H63" s="179">
        <f>'将来負担比率（分子）の構造'!K$44</f>
        <v>749</v>
      </c>
      <c r="I63" s="179"/>
      <c r="J63" s="179"/>
      <c r="K63" s="179">
        <f>'将来負担比率（分子）の構造'!L$44</f>
        <v>730</v>
      </c>
      <c r="L63" s="179"/>
      <c r="M63" s="179"/>
      <c r="N63" s="179">
        <f>'将来負担比率（分子）の構造'!M$44</f>
        <v>958</v>
      </c>
      <c r="O63" s="179"/>
      <c r="P63" s="179"/>
    </row>
    <row r="64" spans="1:16" x14ac:dyDescent="0.15">
      <c r="A64" s="179" t="s">
        <v>33</v>
      </c>
      <c r="B64" s="179">
        <f>'将来負担比率（分子）の構造'!I$43</f>
        <v>1835</v>
      </c>
      <c r="C64" s="179"/>
      <c r="D64" s="179"/>
      <c r="E64" s="179">
        <f>'将来負担比率（分子）の構造'!J$43</f>
        <v>1790</v>
      </c>
      <c r="F64" s="179"/>
      <c r="G64" s="179"/>
      <c r="H64" s="179">
        <f>'将来負担比率（分子）の構造'!K$43</f>
        <v>1772</v>
      </c>
      <c r="I64" s="179"/>
      <c r="J64" s="179"/>
      <c r="K64" s="179">
        <f>'将来負担比率（分子）の構造'!L$43</f>
        <v>1841</v>
      </c>
      <c r="L64" s="179"/>
      <c r="M64" s="179"/>
      <c r="N64" s="179">
        <f>'将来負担比率（分子）の構造'!M$43</f>
        <v>1658</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14387</v>
      </c>
      <c r="C66" s="179"/>
      <c r="D66" s="179"/>
      <c r="E66" s="179">
        <f>'将来負担比率（分子）の構造'!J$41</f>
        <v>14056</v>
      </c>
      <c r="F66" s="179"/>
      <c r="G66" s="179"/>
      <c r="H66" s="179">
        <f>'将来負担比率（分子）の構造'!K$41</f>
        <v>13629</v>
      </c>
      <c r="I66" s="179"/>
      <c r="J66" s="179"/>
      <c r="K66" s="179">
        <f>'将来負担比率（分子）の構造'!L$41</f>
        <v>13372</v>
      </c>
      <c r="L66" s="179"/>
      <c r="M66" s="179"/>
      <c r="N66" s="179">
        <f>'将来負担比率（分子）の構造'!M$41</f>
        <v>12724</v>
      </c>
      <c r="O66" s="179"/>
      <c r="P66" s="179"/>
    </row>
    <row r="67" spans="1:16" x14ac:dyDescent="0.15">
      <c r="A67" s="179" t="s">
        <v>75</v>
      </c>
      <c r="B67" s="179" t="e">
        <f>NA()</f>
        <v>#N/A</v>
      </c>
      <c r="C67" s="179">
        <f>IF(ISNUMBER('将来負担比率（分子）の構造'!I$53), IF('将来負担比率（分子）の構造'!I$53 &lt; 0, 0, '将来負担比率（分子）の構造'!I$53), NA())</f>
        <v>7376</v>
      </c>
      <c r="D67" s="179" t="e">
        <f>NA()</f>
        <v>#N/A</v>
      </c>
      <c r="E67" s="179" t="e">
        <f>NA()</f>
        <v>#N/A</v>
      </c>
      <c r="F67" s="179">
        <f>IF(ISNUMBER('将来負担比率（分子）の構造'!J$53), IF('将来負担比率（分子）の構造'!J$53 &lt; 0, 0, '将来負担比率（分子）の構造'!J$53), NA())</f>
        <v>7125</v>
      </c>
      <c r="G67" s="179" t="e">
        <f>NA()</f>
        <v>#N/A</v>
      </c>
      <c r="H67" s="179" t="e">
        <f>NA()</f>
        <v>#N/A</v>
      </c>
      <c r="I67" s="179">
        <f>IF(ISNUMBER('将来負担比率（分子）の構造'!K$53), IF('将来負担比率（分子）の構造'!K$53 &lt; 0, 0, '将来負担比率（分子）の構造'!K$53), NA())</f>
        <v>6705</v>
      </c>
      <c r="J67" s="179" t="e">
        <f>NA()</f>
        <v>#N/A</v>
      </c>
      <c r="K67" s="179" t="e">
        <f>NA()</f>
        <v>#N/A</v>
      </c>
      <c r="L67" s="179">
        <f>IF(ISNUMBER('将来負担比率（分子）の構造'!L$53), IF('将来負担比率（分子）の構造'!L$53 &lt; 0, 0, '将来負担比率（分子）の構造'!L$53), NA())</f>
        <v>6330</v>
      </c>
      <c r="M67" s="179" t="e">
        <f>NA()</f>
        <v>#N/A</v>
      </c>
      <c r="N67" s="179" t="e">
        <f>NA()</f>
        <v>#N/A</v>
      </c>
      <c r="O67" s="179">
        <f>IF(ISNUMBER('将来負担比率（分子）の構造'!M$53), IF('将来負担比率（分子）の構造'!M$53 &lt; 0, 0, '将来負担比率（分子）の構造'!M$53), NA())</f>
        <v>5049</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387</v>
      </c>
      <c r="C72" s="183">
        <f>基金残高に係る経年分析!G55</f>
        <v>603</v>
      </c>
      <c r="D72" s="183">
        <f>基金残高に係る経年分析!H55</f>
        <v>995</v>
      </c>
    </row>
    <row r="73" spans="1:16" x14ac:dyDescent="0.15">
      <c r="A73" s="182" t="s">
        <v>78</v>
      </c>
      <c r="B73" s="183">
        <f>基金残高に係る経年分析!F56</f>
        <v>71</v>
      </c>
      <c r="C73" s="183">
        <f>基金残高に係る経年分析!G56</f>
        <v>71</v>
      </c>
      <c r="D73" s="183">
        <f>基金残高に係る経年分析!H56</f>
        <v>71</v>
      </c>
    </row>
    <row r="74" spans="1:16" x14ac:dyDescent="0.15">
      <c r="A74" s="182" t="s">
        <v>79</v>
      </c>
      <c r="B74" s="183">
        <f>基金残高に係る経年分析!F57</f>
        <v>201</v>
      </c>
      <c r="C74" s="183">
        <f>基金残高に係る経年分析!G57</f>
        <v>335</v>
      </c>
      <c r="D74" s="183">
        <f>基金残高に係る経年分析!H57</f>
        <v>382</v>
      </c>
    </row>
  </sheetData>
  <sheetProtection algorithmName="SHA-512" hashValue="+hUm6QGq9mSGMDNwoGGAUTbDgtft2OIeKw02yeoh6/9PDfsybA4Au7hbLHQOiwlWXGAUrRDsSoXsONfTshKzTA==" saltValue="Jf4085GVCwijtcDJJwni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5" t="s">
        <v>210</v>
      </c>
      <c r="DI1" s="626"/>
      <c r="DJ1" s="626"/>
      <c r="DK1" s="626"/>
      <c r="DL1" s="626"/>
      <c r="DM1" s="626"/>
      <c r="DN1" s="627"/>
      <c r="DO1" s="224"/>
      <c r="DP1" s="625" t="s">
        <v>211</v>
      </c>
      <c r="DQ1" s="626"/>
      <c r="DR1" s="626"/>
      <c r="DS1" s="626"/>
      <c r="DT1" s="626"/>
      <c r="DU1" s="626"/>
      <c r="DV1" s="626"/>
      <c r="DW1" s="626"/>
      <c r="DX1" s="626"/>
      <c r="DY1" s="626"/>
      <c r="DZ1" s="626"/>
      <c r="EA1" s="626"/>
      <c r="EB1" s="626"/>
      <c r="EC1" s="627"/>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8" t="s">
        <v>213</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214</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31" t="s">
        <v>215</v>
      </c>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3"/>
    </row>
    <row r="4" spans="2:143" ht="11.25" customHeight="1" x14ac:dyDescent="0.15">
      <c r="B4" s="628" t="s">
        <v>1</v>
      </c>
      <c r="C4" s="629"/>
      <c r="D4" s="629"/>
      <c r="E4" s="629"/>
      <c r="F4" s="629"/>
      <c r="G4" s="629"/>
      <c r="H4" s="629"/>
      <c r="I4" s="629"/>
      <c r="J4" s="629"/>
      <c r="K4" s="629"/>
      <c r="L4" s="629"/>
      <c r="M4" s="629"/>
      <c r="N4" s="629"/>
      <c r="O4" s="629"/>
      <c r="P4" s="629"/>
      <c r="Q4" s="630"/>
      <c r="R4" s="628" t="s">
        <v>216</v>
      </c>
      <c r="S4" s="629"/>
      <c r="T4" s="629"/>
      <c r="U4" s="629"/>
      <c r="V4" s="629"/>
      <c r="W4" s="629"/>
      <c r="X4" s="629"/>
      <c r="Y4" s="630"/>
      <c r="Z4" s="628" t="s">
        <v>217</v>
      </c>
      <c r="AA4" s="629"/>
      <c r="AB4" s="629"/>
      <c r="AC4" s="630"/>
      <c r="AD4" s="628" t="s">
        <v>218</v>
      </c>
      <c r="AE4" s="629"/>
      <c r="AF4" s="629"/>
      <c r="AG4" s="629"/>
      <c r="AH4" s="629"/>
      <c r="AI4" s="629"/>
      <c r="AJ4" s="629"/>
      <c r="AK4" s="630"/>
      <c r="AL4" s="628" t="s">
        <v>217</v>
      </c>
      <c r="AM4" s="629"/>
      <c r="AN4" s="629"/>
      <c r="AO4" s="630"/>
      <c r="AP4" s="634" t="s">
        <v>219</v>
      </c>
      <c r="AQ4" s="634"/>
      <c r="AR4" s="634"/>
      <c r="AS4" s="634"/>
      <c r="AT4" s="634"/>
      <c r="AU4" s="634"/>
      <c r="AV4" s="634"/>
      <c r="AW4" s="634"/>
      <c r="AX4" s="634"/>
      <c r="AY4" s="634"/>
      <c r="AZ4" s="634"/>
      <c r="BA4" s="634"/>
      <c r="BB4" s="634"/>
      <c r="BC4" s="634"/>
      <c r="BD4" s="634"/>
      <c r="BE4" s="634"/>
      <c r="BF4" s="634"/>
      <c r="BG4" s="634" t="s">
        <v>220</v>
      </c>
      <c r="BH4" s="634"/>
      <c r="BI4" s="634"/>
      <c r="BJ4" s="634"/>
      <c r="BK4" s="634"/>
      <c r="BL4" s="634"/>
      <c r="BM4" s="634"/>
      <c r="BN4" s="634"/>
      <c r="BO4" s="634" t="s">
        <v>217</v>
      </c>
      <c r="BP4" s="634"/>
      <c r="BQ4" s="634"/>
      <c r="BR4" s="634"/>
      <c r="BS4" s="634" t="s">
        <v>221</v>
      </c>
      <c r="BT4" s="634"/>
      <c r="BU4" s="634"/>
      <c r="BV4" s="634"/>
      <c r="BW4" s="634"/>
      <c r="BX4" s="634"/>
      <c r="BY4" s="634"/>
      <c r="BZ4" s="634"/>
      <c r="CA4" s="634"/>
      <c r="CB4" s="634"/>
      <c r="CD4" s="631" t="s">
        <v>222</v>
      </c>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3"/>
    </row>
    <row r="5" spans="2:143" s="228" customFormat="1" ht="11.25" customHeight="1" x14ac:dyDescent="0.15">
      <c r="B5" s="635" t="s">
        <v>223</v>
      </c>
      <c r="C5" s="636"/>
      <c r="D5" s="636"/>
      <c r="E5" s="636"/>
      <c r="F5" s="636"/>
      <c r="G5" s="636"/>
      <c r="H5" s="636"/>
      <c r="I5" s="636"/>
      <c r="J5" s="636"/>
      <c r="K5" s="636"/>
      <c r="L5" s="636"/>
      <c r="M5" s="636"/>
      <c r="N5" s="636"/>
      <c r="O5" s="636"/>
      <c r="P5" s="636"/>
      <c r="Q5" s="637"/>
      <c r="R5" s="638">
        <v>4339891</v>
      </c>
      <c r="S5" s="639"/>
      <c r="T5" s="639"/>
      <c r="U5" s="639"/>
      <c r="V5" s="639"/>
      <c r="W5" s="639"/>
      <c r="X5" s="639"/>
      <c r="Y5" s="640"/>
      <c r="Z5" s="641">
        <v>22.1</v>
      </c>
      <c r="AA5" s="641"/>
      <c r="AB5" s="641"/>
      <c r="AC5" s="641"/>
      <c r="AD5" s="642">
        <v>4339891</v>
      </c>
      <c r="AE5" s="642"/>
      <c r="AF5" s="642"/>
      <c r="AG5" s="642"/>
      <c r="AH5" s="642"/>
      <c r="AI5" s="642"/>
      <c r="AJ5" s="642"/>
      <c r="AK5" s="642"/>
      <c r="AL5" s="643">
        <v>58.6</v>
      </c>
      <c r="AM5" s="644"/>
      <c r="AN5" s="644"/>
      <c r="AO5" s="645"/>
      <c r="AP5" s="635" t="s">
        <v>224</v>
      </c>
      <c r="AQ5" s="636"/>
      <c r="AR5" s="636"/>
      <c r="AS5" s="636"/>
      <c r="AT5" s="636"/>
      <c r="AU5" s="636"/>
      <c r="AV5" s="636"/>
      <c r="AW5" s="636"/>
      <c r="AX5" s="636"/>
      <c r="AY5" s="636"/>
      <c r="AZ5" s="636"/>
      <c r="BA5" s="636"/>
      <c r="BB5" s="636"/>
      <c r="BC5" s="636"/>
      <c r="BD5" s="636"/>
      <c r="BE5" s="636"/>
      <c r="BF5" s="637"/>
      <c r="BG5" s="649">
        <v>4339891</v>
      </c>
      <c r="BH5" s="650"/>
      <c r="BI5" s="650"/>
      <c r="BJ5" s="650"/>
      <c r="BK5" s="650"/>
      <c r="BL5" s="650"/>
      <c r="BM5" s="650"/>
      <c r="BN5" s="651"/>
      <c r="BO5" s="652">
        <v>100</v>
      </c>
      <c r="BP5" s="652"/>
      <c r="BQ5" s="652"/>
      <c r="BR5" s="652"/>
      <c r="BS5" s="653" t="s">
        <v>128</v>
      </c>
      <c r="BT5" s="653"/>
      <c r="BU5" s="653"/>
      <c r="BV5" s="653"/>
      <c r="BW5" s="653"/>
      <c r="BX5" s="653"/>
      <c r="BY5" s="653"/>
      <c r="BZ5" s="653"/>
      <c r="CA5" s="653"/>
      <c r="CB5" s="657"/>
      <c r="CD5" s="631" t="s">
        <v>219</v>
      </c>
      <c r="CE5" s="632"/>
      <c r="CF5" s="632"/>
      <c r="CG5" s="632"/>
      <c r="CH5" s="632"/>
      <c r="CI5" s="632"/>
      <c r="CJ5" s="632"/>
      <c r="CK5" s="632"/>
      <c r="CL5" s="632"/>
      <c r="CM5" s="632"/>
      <c r="CN5" s="632"/>
      <c r="CO5" s="632"/>
      <c r="CP5" s="632"/>
      <c r="CQ5" s="633"/>
      <c r="CR5" s="631" t="s">
        <v>225</v>
      </c>
      <c r="CS5" s="632"/>
      <c r="CT5" s="632"/>
      <c r="CU5" s="632"/>
      <c r="CV5" s="632"/>
      <c r="CW5" s="632"/>
      <c r="CX5" s="632"/>
      <c r="CY5" s="633"/>
      <c r="CZ5" s="631" t="s">
        <v>217</v>
      </c>
      <c r="DA5" s="632"/>
      <c r="DB5" s="632"/>
      <c r="DC5" s="633"/>
      <c r="DD5" s="631" t="s">
        <v>226</v>
      </c>
      <c r="DE5" s="632"/>
      <c r="DF5" s="632"/>
      <c r="DG5" s="632"/>
      <c r="DH5" s="632"/>
      <c r="DI5" s="632"/>
      <c r="DJ5" s="632"/>
      <c r="DK5" s="632"/>
      <c r="DL5" s="632"/>
      <c r="DM5" s="632"/>
      <c r="DN5" s="632"/>
      <c r="DO5" s="632"/>
      <c r="DP5" s="633"/>
      <c r="DQ5" s="631" t="s">
        <v>227</v>
      </c>
      <c r="DR5" s="632"/>
      <c r="DS5" s="632"/>
      <c r="DT5" s="632"/>
      <c r="DU5" s="632"/>
      <c r="DV5" s="632"/>
      <c r="DW5" s="632"/>
      <c r="DX5" s="632"/>
      <c r="DY5" s="632"/>
      <c r="DZ5" s="632"/>
      <c r="EA5" s="632"/>
      <c r="EB5" s="632"/>
      <c r="EC5" s="633"/>
    </row>
    <row r="6" spans="2:143" ht="11.25" customHeight="1" x14ac:dyDescent="0.15">
      <c r="B6" s="646" t="s">
        <v>228</v>
      </c>
      <c r="C6" s="647"/>
      <c r="D6" s="647"/>
      <c r="E6" s="647"/>
      <c r="F6" s="647"/>
      <c r="G6" s="647"/>
      <c r="H6" s="647"/>
      <c r="I6" s="647"/>
      <c r="J6" s="647"/>
      <c r="K6" s="647"/>
      <c r="L6" s="647"/>
      <c r="M6" s="647"/>
      <c r="N6" s="647"/>
      <c r="O6" s="647"/>
      <c r="P6" s="647"/>
      <c r="Q6" s="648"/>
      <c r="R6" s="649">
        <v>68490</v>
      </c>
      <c r="S6" s="650"/>
      <c r="T6" s="650"/>
      <c r="U6" s="650"/>
      <c r="V6" s="650"/>
      <c r="W6" s="650"/>
      <c r="X6" s="650"/>
      <c r="Y6" s="651"/>
      <c r="Z6" s="652">
        <v>0.3</v>
      </c>
      <c r="AA6" s="652"/>
      <c r="AB6" s="652"/>
      <c r="AC6" s="652"/>
      <c r="AD6" s="653">
        <v>68490</v>
      </c>
      <c r="AE6" s="653"/>
      <c r="AF6" s="653"/>
      <c r="AG6" s="653"/>
      <c r="AH6" s="653"/>
      <c r="AI6" s="653"/>
      <c r="AJ6" s="653"/>
      <c r="AK6" s="653"/>
      <c r="AL6" s="654">
        <v>0.9</v>
      </c>
      <c r="AM6" s="655"/>
      <c r="AN6" s="655"/>
      <c r="AO6" s="656"/>
      <c r="AP6" s="646" t="s">
        <v>229</v>
      </c>
      <c r="AQ6" s="647"/>
      <c r="AR6" s="647"/>
      <c r="AS6" s="647"/>
      <c r="AT6" s="647"/>
      <c r="AU6" s="647"/>
      <c r="AV6" s="647"/>
      <c r="AW6" s="647"/>
      <c r="AX6" s="647"/>
      <c r="AY6" s="647"/>
      <c r="AZ6" s="647"/>
      <c r="BA6" s="647"/>
      <c r="BB6" s="647"/>
      <c r="BC6" s="647"/>
      <c r="BD6" s="647"/>
      <c r="BE6" s="647"/>
      <c r="BF6" s="648"/>
      <c r="BG6" s="649">
        <v>4339891</v>
      </c>
      <c r="BH6" s="650"/>
      <c r="BI6" s="650"/>
      <c r="BJ6" s="650"/>
      <c r="BK6" s="650"/>
      <c r="BL6" s="650"/>
      <c r="BM6" s="650"/>
      <c r="BN6" s="651"/>
      <c r="BO6" s="652">
        <v>100</v>
      </c>
      <c r="BP6" s="652"/>
      <c r="BQ6" s="652"/>
      <c r="BR6" s="652"/>
      <c r="BS6" s="653" t="s">
        <v>128</v>
      </c>
      <c r="BT6" s="653"/>
      <c r="BU6" s="653"/>
      <c r="BV6" s="653"/>
      <c r="BW6" s="653"/>
      <c r="BX6" s="653"/>
      <c r="BY6" s="653"/>
      <c r="BZ6" s="653"/>
      <c r="CA6" s="653"/>
      <c r="CB6" s="657"/>
      <c r="CD6" s="660" t="s">
        <v>230</v>
      </c>
      <c r="CE6" s="661"/>
      <c r="CF6" s="661"/>
      <c r="CG6" s="661"/>
      <c r="CH6" s="661"/>
      <c r="CI6" s="661"/>
      <c r="CJ6" s="661"/>
      <c r="CK6" s="661"/>
      <c r="CL6" s="661"/>
      <c r="CM6" s="661"/>
      <c r="CN6" s="661"/>
      <c r="CO6" s="661"/>
      <c r="CP6" s="661"/>
      <c r="CQ6" s="662"/>
      <c r="CR6" s="649">
        <v>116889</v>
      </c>
      <c r="CS6" s="650"/>
      <c r="CT6" s="650"/>
      <c r="CU6" s="650"/>
      <c r="CV6" s="650"/>
      <c r="CW6" s="650"/>
      <c r="CX6" s="650"/>
      <c r="CY6" s="651"/>
      <c r="CZ6" s="643">
        <v>0.6</v>
      </c>
      <c r="DA6" s="644"/>
      <c r="DB6" s="644"/>
      <c r="DC6" s="663"/>
      <c r="DD6" s="658" t="s">
        <v>128</v>
      </c>
      <c r="DE6" s="650"/>
      <c r="DF6" s="650"/>
      <c r="DG6" s="650"/>
      <c r="DH6" s="650"/>
      <c r="DI6" s="650"/>
      <c r="DJ6" s="650"/>
      <c r="DK6" s="650"/>
      <c r="DL6" s="650"/>
      <c r="DM6" s="650"/>
      <c r="DN6" s="650"/>
      <c r="DO6" s="650"/>
      <c r="DP6" s="651"/>
      <c r="DQ6" s="658">
        <v>116889</v>
      </c>
      <c r="DR6" s="650"/>
      <c r="DS6" s="650"/>
      <c r="DT6" s="650"/>
      <c r="DU6" s="650"/>
      <c r="DV6" s="650"/>
      <c r="DW6" s="650"/>
      <c r="DX6" s="650"/>
      <c r="DY6" s="650"/>
      <c r="DZ6" s="650"/>
      <c r="EA6" s="650"/>
      <c r="EB6" s="650"/>
      <c r="EC6" s="659"/>
    </row>
    <row r="7" spans="2:143" ht="11.25" customHeight="1" x14ac:dyDescent="0.15">
      <c r="B7" s="646" t="s">
        <v>231</v>
      </c>
      <c r="C7" s="647"/>
      <c r="D7" s="647"/>
      <c r="E7" s="647"/>
      <c r="F7" s="647"/>
      <c r="G7" s="647"/>
      <c r="H7" s="647"/>
      <c r="I7" s="647"/>
      <c r="J7" s="647"/>
      <c r="K7" s="647"/>
      <c r="L7" s="647"/>
      <c r="M7" s="647"/>
      <c r="N7" s="647"/>
      <c r="O7" s="647"/>
      <c r="P7" s="647"/>
      <c r="Q7" s="648"/>
      <c r="R7" s="649">
        <v>1967</v>
      </c>
      <c r="S7" s="650"/>
      <c r="T7" s="650"/>
      <c r="U7" s="650"/>
      <c r="V7" s="650"/>
      <c r="W7" s="650"/>
      <c r="X7" s="650"/>
      <c r="Y7" s="651"/>
      <c r="Z7" s="652">
        <v>0</v>
      </c>
      <c r="AA7" s="652"/>
      <c r="AB7" s="652"/>
      <c r="AC7" s="652"/>
      <c r="AD7" s="653">
        <v>1967</v>
      </c>
      <c r="AE7" s="653"/>
      <c r="AF7" s="653"/>
      <c r="AG7" s="653"/>
      <c r="AH7" s="653"/>
      <c r="AI7" s="653"/>
      <c r="AJ7" s="653"/>
      <c r="AK7" s="653"/>
      <c r="AL7" s="654">
        <v>0</v>
      </c>
      <c r="AM7" s="655"/>
      <c r="AN7" s="655"/>
      <c r="AO7" s="656"/>
      <c r="AP7" s="646" t="s">
        <v>232</v>
      </c>
      <c r="AQ7" s="647"/>
      <c r="AR7" s="647"/>
      <c r="AS7" s="647"/>
      <c r="AT7" s="647"/>
      <c r="AU7" s="647"/>
      <c r="AV7" s="647"/>
      <c r="AW7" s="647"/>
      <c r="AX7" s="647"/>
      <c r="AY7" s="647"/>
      <c r="AZ7" s="647"/>
      <c r="BA7" s="647"/>
      <c r="BB7" s="647"/>
      <c r="BC7" s="647"/>
      <c r="BD7" s="647"/>
      <c r="BE7" s="647"/>
      <c r="BF7" s="648"/>
      <c r="BG7" s="649">
        <v>1910922</v>
      </c>
      <c r="BH7" s="650"/>
      <c r="BI7" s="650"/>
      <c r="BJ7" s="650"/>
      <c r="BK7" s="650"/>
      <c r="BL7" s="650"/>
      <c r="BM7" s="650"/>
      <c r="BN7" s="651"/>
      <c r="BO7" s="652">
        <v>44</v>
      </c>
      <c r="BP7" s="652"/>
      <c r="BQ7" s="652"/>
      <c r="BR7" s="652"/>
      <c r="BS7" s="653" t="s">
        <v>128</v>
      </c>
      <c r="BT7" s="653"/>
      <c r="BU7" s="653"/>
      <c r="BV7" s="653"/>
      <c r="BW7" s="653"/>
      <c r="BX7" s="653"/>
      <c r="BY7" s="653"/>
      <c r="BZ7" s="653"/>
      <c r="CA7" s="653"/>
      <c r="CB7" s="657"/>
      <c r="CD7" s="664" t="s">
        <v>233</v>
      </c>
      <c r="CE7" s="665"/>
      <c r="CF7" s="665"/>
      <c r="CG7" s="665"/>
      <c r="CH7" s="665"/>
      <c r="CI7" s="665"/>
      <c r="CJ7" s="665"/>
      <c r="CK7" s="665"/>
      <c r="CL7" s="665"/>
      <c r="CM7" s="665"/>
      <c r="CN7" s="665"/>
      <c r="CO7" s="665"/>
      <c r="CP7" s="665"/>
      <c r="CQ7" s="666"/>
      <c r="CR7" s="649">
        <v>5820287</v>
      </c>
      <c r="CS7" s="650"/>
      <c r="CT7" s="650"/>
      <c r="CU7" s="650"/>
      <c r="CV7" s="650"/>
      <c r="CW7" s="650"/>
      <c r="CX7" s="650"/>
      <c r="CY7" s="651"/>
      <c r="CZ7" s="652">
        <v>29.9</v>
      </c>
      <c r="DA7" s="652"/>
      <c r="DB7" s="652"/>
      <c r="DC7" s="652"/>
      <c r="DD7" s="658">
        <v>26017</v>
      </c>
      <c r="DE7" s="650"/>
      <c r="DF7" s="650"/>
      <c r="DG7" s="650"/>
      <c r="DH7" s="650"/>
      <c r="DI7" s="650"/>
      <c r="DJ7" s="650"/>
      <c r="DK7" s="650"/>
      <c r="DL7" s="650"/>
      <c r="DM7" s="650"/>
      <c r="DN7" s="650"/>
      <c r="DO7" s="650"/>
      <c r="DP7" s="651"/>
      <c r="DQ7" s="658">
        <v>1424900</v>
      </c>
      <c r="DR7" s="650"/>
      <c r="DS7" s="650"/>
      <c r="DT7" s="650"/>
      <c r="DU7" s="650"/>
      <c r="DV7" s="650"/>
      <c r="DW7" s="650"/>
      <c r="DX7" s="650"/>
      <c r="DY7" s="650"/>
      <c r="DZ7" s="650"/>
      <c r="EA7" s="650"/>
      <c r="EB7" s="650"/>
      <c r="EC7" s="659"/>
    </row>
    <row r="8" spans="2:143" ht="11.25" customHeight="1" x14ac:dyDescent="0.15">
      <c r="B8" s="646" t="s">
        <v>234</v>
      </c>
      <c r="C8" s="647"/>
      <c r="D8" s="647"/>
      <c r="E8" s="647"/>
      <c r="F8" s="647"/>
      <c r="G8" s="647"/>
      <c r="H8" s="647"/>
      <c r="I8" s="647"/>
      <c r="J8" s="647"/>
      <c r="K8" s="647"/>
      <c r="L8" s="647"/>
      <c r="M8" s="647"/>
      <c r="N8" s="647"/>
      <c r="O8" s="647"/>
      <c r="P8" s="647"/>
      <c r="Q8" s="648"/>
      <c r="R8" s="649">
        <v>5876</v>
      </c>
      <c r="S8" s="650"/>
      <c r="T8" s="650"/>
      <c r="U8" s="650"/>
      <c r="V8" s="650"/>
      <c r="W8" s="650"/>
      <c r="X8" s="650"/>
      <c r="Y8" s="651"/>
      <c r="Z8" s="652">
        <v>0</v>
      </c>
      <c r="AA8" s="652"/>
      <c r="AB8" s="652"/>
      <c r="AC8" s="652"/>
      <c r="AD8" s="653">
        <v>5876</v>
      </c>
      <c r="AE8" s="653"/>
      <c r="AF8" s="653"/>
      <c r="AG8" s="653"/>
      <c r="AH8" s="653"/>
      <c r="AI8" s="653"/>
      <c r="AJ8" s="653"/>
      <c r="AK8" s="653"/>
      <c r="AL8" s="654">
        <v>0.1</v>
      </c>
      <c r="AM8" s="655"/>
      <c r="AN8" s="655"/>
      <c r="AO8" s="656"/>
      <c r="AP8" s="646" t="s">
        <v>235</v>
      </c>
      <c r="AQ8" s="647"/>
      <c r="AR8" s="647"/>
      <c r="AS8" s="647"/>
      <c r="AT8" s="647"/>
      <c r="AU8" s="647"/>
      <c r="AV8" s="647"/>
      <c r="AW8" s="647"/>
      <c r="AX8" s="647"/>
      <c r="AY8" s="647"/>
      <c r="AZ8" s="647"/>
      <c r="BA8" s="647"/>
      <c r="BB8" s="647"/>
      <c r="BC8" s="647"/>
      <c r="BD8" s="647"/>
      <c r="BE8" s="647"/>
      <c r="BF8" s="648"/>
      <c r="BG8" s="649">
        <v>65956</v>
      </c>
      <c r="BH8" s="650"/>
      <c r="BI8" s="650"/>
      <c r="BJ8" s="650"/>
      <c r="BK8" s="650"/>
      <c r="BL8" s="650"/>
      <c r="BM8" s="650"/>
      <c r="BN8" s="651"/>
      <c r="BO8" s="652">
        <v>1.5</v>
      </c>
      <c r="BP8" s="652"/>
      <c r="BQ8" s="652"/>
      <c r="BR8" s="652"/>
      <c r="BS8" s="658" t="s">
        <v>128</v>
      </c>
      <c r="BT8" s="650"/>
      <c r="BU8" s="650"/>
      <c r="BV8" s="650"/>
      <c r="BW8" s="650"/>
      <c r="BX8" s="650"/>
      <c r="BY8" s="650"/>
      <c r="BZ8" s="650"/>
      <c r="CA8" s="650"/>
      <c r="CB8" s="659"/>
      <c r="CD8" s="664" t="s">
        <v>236</v>
      </c>
      <c r="CE8" s="665"/>
      <c r="CF8" s="665"/>
      <c r="CG8" s="665"/>
      <c r="CH8" s="665"/>
      <c r="CI8" s="665"/>
      <c r="CJ8" s="665"/>
      <c r="CK8" s="665"/>
      <c r="CL8" s="665"/>
      <c r="CM8" s="665"/>
      <c r="CN8" s="665"/>
      <c r="CO8" s="665"/>
      <c r="CP8" s="665"/>
      <c r="CQ8" s="666"/>
      <c r="CR8" s="649">
        <v>7514120</v>
      </c>
      <c r="CS8" s="650"/>
      <c r="CT8" s="650"/>
      <c r="CU8" s="650"/>
      <c r="CV8" s="650"/>
      <c r="CW8" s="650"/>
      <c r="CX8" s="650"/>
      <c r="CY8" s="651"/>
      <c r="CZ8" s="652">
        <v>38.6</v>
      </c>
      <c r="DA8" s="652"/>
      <c r="DB8" s="652"/>
      <c r="DC8" s="652"/>
      <c r="DD8" s="658">
        <v>198423</v>
      </c>
      <c r="DE8" s="650"/>
      <c r="DF8" s="650"/>
      <c r="DG8" s="650"/>
      <c r="DH8" s="650"/>
      <c r="DI8" s="650"/>
      <c r="DJ8" s="650"/>
      <c r="DK8" s="650"/>
      <c r="DL8" s="650"/>
      <c r="DM8" s="650"/>
      <c r="DN8" s="650"/>
      <c r="DO8" s="650"/>
      <c r="DP8" s="651"/>
      <c r="DQ8" s="658">
        <v>2785677</v>
      </c>
      <c r="DR8" s="650"/>
      <c r="DS8" s="650"/>
      <c r="DT8" s="650"/>
      <c r="DU8" s="650"/>
      <c r="DV8" s="650"/>
      <c r="DW8" s="650"/>
      <c r="DX8" s="650"/>
      <c r="DY8" s="650"/>
      <c r="DZ8" s="650"/>
      <c r="EA8" s="650"/>
      <c r="EB8" s="650"/>
      <c r="EC8" s="659"/>
    </row>
    <row r="9" spans="2:143" ht="11.25" customHeight="1" x14ac:dyDescent="0.15">
      <c r="B9" s="646" t="s">
        <v>237</v>
      </c>
      <c r="C9" s="647"/>
      <c r="D9" s="647"/>
      <c r="E9" s="647"/>
      <c r="F9" s="647"/>
      <c r="G9" s="647"/>
      <c r="H9" s="647"/>
      <c r="I9" s="647"/>
      <c r="J9" s="647"/>
      <c r="K9" s="647"/>
      <c r="L9" s="647"/>
      <c r="M9" s="647"/>
      <c r="N9" s="647"/>
      <c r="O9" s="647"/>
      <c r="P9" s="647"/>
      <c r="Q9" s="648"/>
      <c r="R9" s="649">
        <v>6518</v>
      </c>
      <c r="S9" s="650"/>
      <c r="T9" s="650"/>
      <c r="U9" s="650"/>
      <c r="V9" s="650"/>
      <c r="W9" s="650"/>
      <c r="X9" s="650"/>
      <c r="Y9" s="651"/>
      <c r="Z9" s="652">
        <v>0</v>
      </c>
      <c r="AA9" s="652"/>
      <c r="AB9" s="652"/>
      <c r="AC9" s="652"/>
      <c r="AD9" s="653">
        <v>6518</v>
      </c>
      <c r="AE9" s="653"/>
      <c r="AF9" s="653"/>
      <c r="AG9" s="653"/>
      <c r="AH9" s="653"/>
      <c r="AI9" s="653"/>
      <c r="AJ9" s="653"/>
      <c r="AK9" s="653"/>
      <c r="AL9" s="654">
        <v>0.1</v>
      </c>
      <c r="AM9" s="655"/>
      <c r="AN9" s="655"/>
      <c r="AO9" s="656"/>
      <c r="AP9" s="646" t="s">
        <v>238</v>
      </c>
      <c r="AQ9" s="647"/>
      <c r="AR9" s="647"/>
      <c r="AS9" s="647"/>
      <c r="AT9" s="647"/>
      <c r="AU9" s="647"/>
      <c r="AV9" s="647"/>
      <c r="AW9" s="647"/>
      <c r="AX9" s="647"/>
      <c r="AY9" s="647"/>
      <c r="AZ9" s="647"/>
      <c r="BA9" s="647"/>
      <c r="BB9" s="647"/>
      <c r="BC9" s="647"/>
      <c r="BD9" s="647"/>
      <c r="BE9" s="647"/>
      <c r="BF9" s="648"/>
      <c r="BG9" s="649">
        <v>1634530</v>
      </c>
      <c r="BH9" s="650"/>
      <c r="BI9" s="650"/>
      <c r="BJ9" s="650"/>
      <c r="BK9" s="650"/>
      <c r="BL9" s="650"/>
      <c r="BM9" s="650"/>
      <c r="BN9" s="651"/>
      <c r="BO9" s="652">
        <v>37.700000000000003</v>
      </c>
      <c r="BP9" s="652"/>
      <c r="BQ9" s="652"/>
      <c r="BR9" s="652"/>
      <c r="BS9" s="658" t="s">
        <v>128</v>
      </c>
      <c r="BT9" s="650"/>
      <c r="BU9" s="650"/>
      <c r="BV9" s="650"/>
      <c r="BW9" s="650"/>
      <c r="BX9" s="650"/>
      <c r="BY9" s="650"/>
      <c r="BZ9" s="650"/>
      <c r="CA9" s="650"/>
      <c r="CB9" s="659"/>
      <c r="CD9" s="664" t="s">
        <v>239</v>
      </c>
      <c r="CE9" s="665"/>
      <c r="CF9" s="665"/>
      <c r="CG9" s="665"/>
      <c r="CH9" s="665"/>
      <c r="CI9" s="665"/>
      <c r="CJ9" s="665"/>
      <c r="CK9" s="665"/>
      <c r="CL9" s="665"/>
      <c r="CM9" s="665"/>
      <c r="CN9" s="665"/>
      <c r="CO9" s="665"/>
      <c r="CP9" s="665"/>
      <c r="CQ9" s="666"/>
      <c r="CR9" s="649">
        <v>950634</v>
      </c>
      <c r="CS9" s="650"/>
      <c r="CT9" s="650"/>
      <c r="CU9" s="650"/>
      <c r="CV9" s="650"/>
      <c r="CW9" s="650"/>
      <c r="CX9" s="650"/>
      <c r="CY9" s="651"/>
      <c r="CZ9" s="652">
        <v>4.9000000000000004</v>
      </c>
      <c r="DA9" s="652"/>
      <c r="DB9" s="652"/>
      <c r="DC9" s="652"/>
      <c r="DD9" s="658" t="s">
        <v>128</v>
      </c>
      <c r="DE9" s="650"/>
      <c r="DF9" s="650"/>
      <c r="DG9" s="650"/>
      <c r="DH9" s="650"/>
      <c r="DI9" s="650"/>
      <c r="DJ9" s="650"/>
      <c r="DK9" s="650"/>
      <c r="DL9" s="650"/>
      <c r="DM9" s="650"/>
      <c r="DN9" s="650"/>
      <c r="DO9" s="650"/>
      <c r="DP9" s="651"/>
      <c r="DQ9" s="658">
        <v>750974</v>
      </c>
      <c r="DR9" s="650"/>
      <c r="DS9" s="650"/>
      <c r="DT9" s="650"/>
      <c r="DU9" s="650"/>
      <c r="DV9" s="650"/>
      <c r="DW9" s="650"/>
      <c r="DX9" s="650"/>
      <c r="DY9" s="650"/>
      <c r="DZ9" s="650"/>
      <c r="EA9" s="650"/>
      <c r="EB9" s="650"/>
      <c r="EC9" s="659"/>
    </row>
    <row r="10" spans="2:143" ht="11.25" customHeight="1" x14ac:dyDescent="0.15">
      <c r="B10" s="646" t="s">
        <v>240</v>
      </c>
      <c r="C10" s="647"/>
      <c r="D10" s="647"/>
      <c r="E10" s="647"/>
      <c r="F10" s="647"/>
      <c r="G10" s="647"/>
      <c r="H10" s="647"/>
      <c r="I10" s="647"/>
      <c r="J10" s="647"/>
      <c r="K10" s="647"/>
      <c r="L10" s="647"/>
      <c r="M10" s="647"/>
      <c r="N10" s="647"/>
      <c r="O10" s="647"/>
      <c r="P10" s="647"/>
      <c r="Q10" s="648"/>
      <c r="R10" s="649" t="s">
        <v>128</v>
      </c>
      <c r="S10" s="650"/>
      <c r="T10" s="650"/>
      <c r="U10" s="650"/>
      <c r="V10" s="650"/>
      <c r="W10" s="650"/>
      <c r="X10" s="650"/>
      <c r="Y10" s="651"/>
      <c r="Z10" s="652" t="s">
        <v>128</v>
      </c>
      <c r="AA10" s="652"/>
      <c r="AB10" s="652"/>
      <c r="AC10" s="652"/>
      <c r="AD10" s="653" t="s">
        <v>128</v>
      </c>
      <c r="AE10" s="653"/>
      <c r="AF10" s="653"/>
      <c r="AG10" s="653"/>
      <c r="AH10" s="653"/>
      <c r="AI10" s="653"/>
      <c r="AJ10" s="653"/>
      <c r="AK10" s="653"/>
      <c r="AL10" s="654" t="s">
        <v>128</v>
      </c>
      <c r="AM10" s="655"/>
      <c r="AN10" s="655"/>
      <c r="AO10" s="656"/>
      <c r="AP10" s="646" t="s">
        <v>241</v>
      </c>
      <c r="AQ10" s="647"/>
      <c r="AR10" s="647"/>
      <c r="AS10" s="647"/>
      <c r="AT10" s="647"/>
      <c r="AU10" s="647"/>
      <c r="AV10" s="647"/>
      <c r="AW10" s="647"/>
      <c r="AX10" s="647"/>
      <c r="AY10" s="647"/>
      <c r="AZ10" s="647"/>
      <c r="BA10" s="647"/>
      <c r="BB10" s="647"/>
      <c r="BC10" s="647"/>
      <c r="BD10" s="647"/>
      <c r="BE10" s="647"/>
      <c r="BF10" s="648"/>
      <c r="BG10" s="649">
        <v>94936</v>
      </c>
      <c r="BH10" s="650"/>
      <c r="BI10" s="650"/>
      <c r="BJ10" s="650"/>
      <c r="BK10" s="650"/>
      <c r="BL10" s="650"/>
      <c r="BM10" s="650"/>
      <c r="BN10" s="651"/>
      <c r="BO10" s="652">
        <v>2.2000000000000002</v>
      </c>
      <c r="BP10" s="652"/>
      <c r="BQ10" s="652"/>
      <c r="BR10" s="652"/>
      <c r="BS10" s="658" t="s">
        <v>128</v>
      </c>
      <c r="BT10" s="650"/>
      <c r="BU10" s="650"/>
      <c r="BV10" s="650"/>
      <c r="BW10" s="650"/>
      <c r="BX10" s="650"/>
      <c r="BY10" s="650"/>
      <c r="BZ10" s="650"/>
      <c r="CA10" s="650"/>
      <c r="CB10" s="659"/>
      <c r="CD10" s="664" t="s">
        <v>242</v>
      </c>
      <c r="CE10" s="665"/>
      <c r="CF10" s="665"/>
      <c r="CG10" s="665"/>
      <c r="CH10" s="665"/>
      <c r="CI10" s="665"/>
      <c r="CJ10" s="665"/>
      <c r="CK10" s="665"/>
      <c r="CL10" s="665"/>
      <c r="CM10" s="665"/>
      <c r="CN10" s="665"/>
      <c r="CO10" s="665"/>
      <c r="CP10" s="665"/>
      <c r="CQ10" s="666"/>
      <c r="CR10" s="649">
        <v>28298</v>
      </c>
      <c r="CS10" s="650"/>
      <c r="CT10" s="650"/>
      <c r="CU10" s="650"/>
      <c r="CV10" s="650"/>
      <c r="CW10" s="650"/>
      <c r="CX10" s="650"/>
      <c r="CY10" s="651"/>
      <c r="CZ10" s="652">
        <v>0.1</v>
      </c>
      <c r="DA10" s="652"/>
      <c r="DB10" s="652"/>
      <c r="DC10" s="652"/>
      <c r="DD10" s="658" t="s">
        <v>128</v>
      </c>
      <c r="DE10" s="650"/>
      <c r="DF10" s="650"/>
      <c r="DG10" s="650"/>
      <c r="DH10" s="650"/>
      <c r="DI10" s="650"/>
      <c r="DJ10" s="650"/>
      <c r="DK10" s="650"/>
      <c r="DL10" s="650"/>
      <c r="DM10" s="650"/>
      <c r="DN10" s="650"/>
      <c r="DO10" s="650"/>
      <c r="DP10" s="651"/>
      <c r="DQ10" s="658">
        <v>9577</v>
      </c>
      <c r="DR10" s="650"/>
      <c r="DS10" s="650"/>
      <c r="DT10" s="650"/>
      <c r="DU10" s="650"/>
      <c r="DV10" s="650"/>
      <c r="DW10" s="650"/>
      <c r="DX10" s="650"/>
      <c r="DY10" s="650"/>
      <c r="DZ10" s="650"/>
      <c r="EA10" s="650"/>
      <c r="EB10" s="650"/>
      <c r="EC10" s="659"/>
    </row>
    <row r="11" spans="2:143" ht="11.25" customHeight="1" x14ac:dyDescent="0.15">
      <c r="B11" s="646" t="s">
        <v>243</v>
      </c>
      <c r="C11" s="647"/>
      <c r="D11" s="647"/>
      <c r="E11" s="647"/>
      <c r="F11" s="647"/>
      <c r="G11" s="647"/>
      <c r="H11" s="647"/>
      <c r="I11" s="647"/>
      <c r="J11" s="647"/>
      <c r="K11" s="647"/>
      <c r="L11" s="647"/>
      <c r="M11" s="647"/>
      <c r="N11" s="647"/>
      <c r="O11" s="647"/>
      <c r="P11" s="647"/>
      <c r="Q11" s="648"/>
      <c r="R11" s="649">
        <v>776186</v>
      </c>
      <c r="S11" s="650"/>
      <c r="T11" s="650"/>
      <c r="U11" s="650"/>
      <c r="V11" s="650"/>
      <c r="W11" s="650"/>
      <c r="X11" s="650"/>
      <c r="Y11" s="651"/>
      <c r="Z11" s="654">
        <v>3.9</v>
      </c>
      <c r="AA11" s="655"/>
      <c r="AB11" s="655"/>
      <c r="AC11" s="667"/>
      <c r="AD11" s="658">
        <v>776186</v>
      </c>
      <c r="AE11" s="650"/>
      <c r="AF11" s="650"/>
      <c r="AG11" s="650"/>
      <c r="AH11" s="650"/>
      <c r="AI11" s="650"/>
      <c r="AJ11" s="650"/>
      <c r="AK11" s="651"/>
      <c r="AL11" s="654">
        <v>10.5</v>
      </c>
      <c r="AM11" s="655"/>
      <c r="AN11" s="655"/>
      <c r="AO11" s="656"/>
      <c r="AP11" s="646" t="s">
        <v>244</v>
      </c>
      <c r="AQ11" s="647"/>
      <c r="AR11" s="647"/>
      <c r="AS11" s="647"/>
      <c r="AT11" s="647"/>
      <c r="AU11" s="647"/>
      <c r="AV11" s="647"/>
      <c r="AW11" s="647"/>
      <c r="AX11" s="647"/>
      <c r="AY11" s="647"/>
      <c r="AZ11" s="647"/>
      <c r="BA11" s="647"/>
      <c r="BB11" s="647"/>
      <c r="BC11" s="647"/>
      <c r="BD11" s="647"/>
      <c r="BE11" s="647"/>
      <c r="BF11" s="648"/>
      <c r="BG11" s="649">
        <v>115500</v>
      </c>
      <c r="BH11" s="650"/>
      <c r="BI11" s="650"/>
      <c r="BJ11" s="650"/>
      <c r="BK11" s="650"/>
      <c r="BL11" s="650"/>
      <c r="BM11" s="650"/>
      <c r="BN11" s="651"/>
      <c r="BO11" s="652">
        <v>2.7</v>
      </c>
      <c r="BP11" s="652"/>
      <c r="BQ11" s="652"/>
      <c r="BR11" s="652"/>
      <c r="BS11" s="658" t="s">
        <v>128</v>
      </c>
      <c r="BT11" s="650"/>
      <c r="BU11" s="650"/>
      <c r="BV11" s="650"/>
      <c r="BW11" s="650"/>
      <c r="BX11" s="650"/>
      <c r="BY11" s="650"/>
      <c r="BZ11" s="650"/>
      <c r="CA11" s="650"/>
      <c r="CB11" s="659"/>
      <c r="CD11" s="664" t="s">
        <v>245</v>
      </c>
      <c r="CE11" s="665"/>
      <c r="CF11" s="665"/>
      <c r="CG11" s="665"/>
      <c r="CH11" s="665"/>
      <c r="CI11" s="665"/>
      <c r="CJ11" s="665"/>
      <c r="CK11" s="665"/>
      <c r="CL11" s="665"/>
      <c r="CM11" s="665"/>
      <c r="CN11" s="665"/>
      <c r="CO11" s="665"/>
      <c r="CP11" s="665"/>
      <c r="CQ11" s="666"/>
      <c r="CR11" s="649">
        <v>92085</v>
      </c>
      <c r="CS11" s="650"/>
      <c r="CT11" s="650"/>
      <c r="CU11" s="650"/>
      <c r="CV11" s="650"/>
      <c r="CW11" s="650"/>
      <c r="CX11" s="650"/>
      <c r="CY11" s="651"/>
      <c r="CZ11" s="652">
        <v>0.5</v>
      </c>
      <c r="DA11" s="652"/>
      <c r="DB11" s="652"/>
      <c r="DC11" s="652"/>
      <c r="DD11" s="658">
        <v>8325</v>
      </c>
      <c r="DE11" s="650"/>
      <c r="DF11" s="650"/>
      <c r="DG11" s="650"/>
      <c r="DH11" s="650"/>
      <c r="DI11" s="650"/>
      <c r="DJ11" s="650"/>
      <c r="DK11" s="650"/>
      <c r="DL11" s="650"/>
      <c r="DM11" s="650"/>
      <c r="DN11" s="650"/>
      <c r="DO11" s="650"/>
      <c r="DP11" s="651"/>
      <c r="DQ11" s="658">
        <v>79971</v>
      </c>
      <c r="DR11" s="650"/>
      <c r="DS11" s="650"/>
      <c r="DT11" s="650"/>
      <c r="DU11" s="650"/>
      <c r="DV11" s="650"/>
      <c r="DW11" s="650"/>
      <c r="DX11" s="650"/>
      <c r="DY11" s="650"/>
      <c r="DZ11" s="650"/>
      <c r="EA11" s="650"/>
      <c r="EB11" s="650"/>
      <c r="EC11" s="659"/>
    </row>
    <row r="12" spans="2:143" ht="11.25" customHeight="1" x14ac:dyDescent="0.15">
      <c r="B12" s="646" t="s">
        <v>246</v>
      </c>
      <c r="C12" s="647"/>
      <c r="D12" s="647"/>
      <c r="E12" s="647"/>
      <c r="F12" s="647"/>
      <c r="G12" s="647"/>
      <c r="H12" s="647"/>
      <c r="I12" s="647"/>
      <c r="J12" s="647"/>
      <c r="K12" s="647"/>
      <c r="L12" s="647"/>
      <c r="M12" s="647"/>
      <c r="N12" s="647"/>
      <c r="O12" s="647"/>
      <c r="P12" s="647"/>
      <c r="Q12" s="648"/>
      <c r="R12" s="649" t="s">
        <v>128</v>
      </c>
      <c r="S12" s="650"/>
      <c r="T12" s="650"/>
      <c r="U12" s="650"/>
      <c r="V12" s="650"/>
      <c r="W12" s="650"/>
      <c r="X12" s="650"/>
      <c r="Y12" s="651"/>
      <c r="Z12" s="652" t="s">
        <v>128</v>
      </c>
      <c r="AA12" s="652"/>
      <c r="AB12" s="652"/>
      <c r="AC12" s="652"/>
      <c r="AD12" s="653" t="s">
        <v>128</v>
      </c>
      <c r="AE12" s="653"/>
      <c r="AF12" s="653"/>
      <c r="AG12" s="653"/>
      <c r="AH12" s="653"/>
      <c r="AI12" s="653"/>
      <c r="AJ12" s="653"/>
      <c r="AK12" s="653"/>
      <c r="AL12" s="654" t="s">
        <v>128</v>
      </c>
      <c r="AM12" s="655"/>
      <c r="AN12" s="655"/>
      <c r="AO12" s="656"/>
      <c r="AP12" s="646" t="s">
        <v>247</v>
      </c>
      <c r="AQ12" s="647"/>
      <c r="AR12" s="647"/>
      <c r="AS12" s="647"/>
      <c r="AT12" s="647"/>
      <c r="AU12" s="647"/>
      <c r="AV12" s="647"/>
      <c r="AW12" s="647"/>
      <c r="AX12" s="647"/>
      <c r="AY12" s="647"/>
      <c r="AZ12" s="647"/>
      <c r="BA12" s="647"/>
      <c r="BB12" s="647"/>
      <c r="BC12" s="647"/>
      <c r="BD12" s="647"/>
      <c r="BE12" s="647"/>
      <c r="BF12" s="648"/>
      <c r="BG12" s="649">
        <v>2032132</v>
      </c>
      <c r="BH12" s="650"/>
      <c r="BI12" s="650"/>
      <c r="BJ12" s="650"/>
      <c r="BK12" s="650"/>
      <c r="BL12" s="650"/>
      <c r="BM12" s="650"/>
      <c r="BN12" s="651"/>
      <c r="BO12" s="652">
        <v>46.8</v>
      </c>
      <c r="BP12" s="652"/>
      <c r="BQ12" s="652"/>
      <c r="BR12" s="652"/>
      <c r="BS12" s="658" t="s">
        <v>128</v>
      </c>
      <c r="BT12" s="650"/>
      <c r="BU12" s="650"/>
      <c r="BV12" s="650"/>
      <c r="BW12" s="650"/>
      <c r="BX12" s="650"/>
      <c r="BY12" s="650"/>
      <c r="BZ12" s="650"/>
      <c r="CA12" s="650"/>
      <c r="CB12" s="659"/>
      <c r="CD12" s="664" t="s">
        <v>248</v>
      </c>
      <c r="CE12" s="665"/>
      <c r="CF12" s="665"/>
      <c r="CG12" s="665"/>
      <c r="CH12" s="665"/>
      <c r="CI12" s="665"/>
      <c r="CJ12" s="665"/>
      <c r="CK12" s="665"/>
      <c r="CL12" s="665"/>
      <c r="CM12" s="665"/>
      <c r="CN12" s="665"/>
      <c r="CO12" s="665"/>
      <c r="CP12" s="665"/>
      <c r="CQ12" s="666"/>
      <c r="CR12" s="649">
        <v>327272</v>
      </c>
      <c r="CS12" s="650"/>
      <c r="CT12" s="650"/>
      <c r="CU12" s="650"/>
      <c r="CV12" s="650"/>
      <c r="CW12" s="650"/>
      <c r="CX12" s="650"/>
      <c r="CY12" s="651"/>
      <c r="CZ12" s="652">
        <v>1.7</v>
      </c>
      <c r="DA12" s="652"/>
      <c r="DB12" s="652"/>
      <c r="DC12" s="652"/>
      <c r="DD12" s="658">
        <v>2372</v>
      </c>
      <c r="DE12" s="650"/>
      <c r="DF12" s="650"/>
      <c r="DG12" s="650"/>
      <c r="DH12" s="650"/>
      <c r="DI12" s="650"/>
      <c r="DJ12" s="650"/>
      <c r="DK12" s="650"/>
      <c r="DL12" s="650"/>
      <c r="DM12" s="650"/>
      <c r="DN12" s="650"/>
      <c r="DO12" s="650"/>
      <c r="DP12" s="651"/>
      <c r="DQ12" s="658">
        <v>291904</v>
      </c>
      <c r="DR12" s="650"/>
      <c r="DS12" s="650"/>
      <c r="DT12" s="650"/>
      <c r="DU12" s="650"/>
      <c r="DV12" s="650"/>
      <c r="DW12" s="650"/>
      <c r="DX12" s="650"/>
      <c r="DY12" s="650"/>
      <c r="DZ12" s="650"/>
      <c r="EA12" s="650"/>
      <c r="EB12" s="650"/>
      <c r="EC12" s="659"/>
    </row>
    <row r="13" spans="2:143" ht="11.25" customHeight="1" x14ac:dyDescent="0.15">
      <c r="B13" s="646" t="s">
        <v>249</v>
      </c>
      <c r="C13" s="647"/>
      <c r="D13" s="647"/>
      <c r="E13" s="647"/>
      <c r="F13" s="647"/>
      <c r="G13" s="647"/>
      <c r="H13" s="647"/>
      <c r="I13" s="647"/>
      <c r="J13" s="647"/>
      <c r="K13" s="647"/>
      <c r="L13" s="647"/>
      <c r="M13" s="647"/>
      <c r="N13" s="647"/>
      <c r="O13" s="647"/>
      <c r="P13" s="647"/>
      <c r="Q13" s="648"/>
      <c r="R13" s="649" t="s">
        <v>128</v>
      </c>
      <c r="S13" s="650"/>
      <c r="T13" s="650"/>
      <c r="U13" s="650"/>
      <c r="V13" s="650"/>
      <c r="W13" s="650"/>
      <c r="X13" s="650"/>
      <c r="Y13" s="651"/>
      <c r="Z13" s="652" t="s">
        <v>173</v>
      </c>
      <c r="AA13" s="652"/>
      <c r="AB13" s="652"/>
      <c r="AC13" s="652"/>
      <c r="AD13" s="653" t="s">
        <v>128</v>
      </c>
      <c r="AE13" s="653"/>
      <c r="AF13" s="653"/>
      <c r="AG13" s="653"/>
      <c r="AH13" s="653"/>
      <c r="AI13" s="653"/>
      <c r="AJ13" s="653"/>
      <c r="AK13" s="653"/>
      <c r="AL13" s="654" t="s">
        <v>128</v>
      </c>
      <c r="AM13" s="655"/>
      <c r="AN13" s="655"/>
      <c r="AO13" s="656"/>
      <c r="AP13" s="646" t="s">
        <v>250</v>
      </c>
      <c r="AQ13" s="647"/>
      <c r="AR13" s="647"/>
      <c r="AS13" s="647"/>
      <c r="AT13" s="647"/>
      <c r="AU13" s="647"/>
      <c r="AV13" s="647"/>
      <c r="AW13" s="647"/>
      <c r="AX13" s="647"/>
      <c r="AY13" s="647"/>
      <c r="AZ13" s="647"/>
      <c r="BA13" s="647"/>
      <c r="BB13" s="647"/>
      <c r="BC13" s="647"/>
      <c r="BD13" s="647"/>
      <c r="BE13" s="647"/>
      <c r="BF13" s="648"/>
      <c r="BG13" s="649">
        <v>2011597</v>
      </c>
      <c r="BH13" s="650"/>
      <c r="BI13" s="650"/>
      <c r="BJ13" s="650"/>
      <c r="BK13" s="650"/>
      <c r="BL13" s="650"/>
      <c r="BM13" s="650"/>
      <c r="BN13" s="651"/>
      <c r="BO13" s="652">
        <v>46.4</v>
      </c>
      <c r="BP13" s="652"/>
      <c r="BQ13" s="652"/>
      <c r="BR13" s="652"/>
      <c r="BS13" s="658" t="s">
        <v>128</v>
      </c>
      <c r="BT13" s="650"/>
      <c r="BU13" s="650"/>
      <c r="BV13" s="650"/>
      <c r="BW13" s="650"/>
      <c r="BX13" s="650"/>
      <c r="BY13" s="650"/>
      <c r="BZ13" s="650"/>
      <c r="CA13" s="650"/>
      <c r="CB13" s="659"/>
      <c r="CD13" s="664" t="s">
        <v>251</v>
      </c>
      <c r="CE13" s="665"/>
      <c r="CF13" s="665"/>
      <c r="CG13" s="665"/>
      <c r="CH13" s="665"/>
      <c r="CI13" s="665"/>
      <c r="CJ13" s="665"/>
      <c r="CK13" s="665"/>
      <c r="CL13" s="665"/>
      <c r="CM13" s="665"/>
      <c r="CN13" s="665"/>
      <c r="CO13" s="665"/>
      <c r="CP13" s="665"/>
      <c r="CQ13" s="666"/>
      <c r="CR13" s="649">
        <v>737296</v>
      </c>
      <c r="CS13" s="650"/>
      <c r="CT13" s="650"/>
      <c r="CU13" s="650"/>
      <c r="CV13" s="650"/>
      <c r="CW13" s="650"/>
      <c r="CX13" s="650"/>
      <c r="CY13" s="651"/>
      <c r="CZ13" s="652">
        <v>3.8</v>
      </c>
      <c r="DA13" s="652"/>
      <c r="DB13" s="652"/>
      <c r="DC13" s="652"/>
      <c r="DD13" s="658">
        <v>414682</v>
      </c>
      <c r="DE13" s="650"/>
      <c r="DF13" s="650"/>
      <c r="DG13" s="650"/>
      <c r="DH13" s="650"/>
      <c r="DI13" s="650"/>
      <c r="DJ13" s="650"/>
      <c r="DK13" s="650"/>
      <c r="DL13" s="650"/>
      <c r="DM13" s="650"/>
      <c r="DN13" s="650"/>
      <c r="DO13" s="650"/>
      <c r="DP13" s="651"/>
      <c r="DQ13" s="658">
        <v>365185</v>
      </c>
      <c r="DR13" s="650"/>
      <c r="DS13" s="650"/>
      <c r="DT13" s="650"/>
      <c r="DU13" s="650"/>
      <c r="DV13" s="650"/>
      <c r="DW13" s="650"/>
      <c r="DX13" s="650"/>
      <c r="DY13" s="650"/>
      <c r="DZ13" s="650"/>
      <c r="EA13" s="650"/>
      <c r="EB13" s="650"/>
      <c r="EC13" s="659"/>
    </row>
    <row r="14" spans="2:143" ht="11.25" customHeight="1" x14ac:dyDescent="0.15">
      <c r="B14" s="646" t="s">
        <v>252</v>
      </c>
      <c r="C14" s="647"/>
      <c r="D14" s="647"/>
      <c r="E14" s="647"/>
      <c r="F14" s="647"/>
      <c r="G14" s="647"/>
      <c r="H14" s="647"/>
      <c r="I14" s="647"/>
      <c r="J14" s="647"/>
      <c r="K14" s="647"/>
      <c r="L14" s="647"/>
      <c r="M14" s="647"/>
      <c r="N14" s="647"/>
      <c r="O14" s="647"/>
      <c r="P14" s="647"/>
      <c r="Q14" s="648"/>
      <c r="R14" s="649" t="s">
        <v>128</v>
      </c>
      <c r="S14" s="650"/>
      <c r="T14" s="650"/>
      <c r="U14" s="650"/>
      <c r="V14" s="650"/>
      <c r="W14" s="650"/>
      <c r="X14" s="650"/>
      <c r="Y14" s="651"/>
      <c r="Z14" s="652" t="s">
        <v>128</v>
      </c>
      <c r="AA14" s="652"/>
      <c r="AB14" s="652"/>
      <c r="AC14" s="652"/>
      <c r="AD14" s="653" t="s">
        <v>128</v>
      </c>
      <c r="AE14" s="653"/>
      <c r="AF14" s="653"/>
      <c r="AG14" s="653"/>
      <c r="AH14" s="653"/>
      <c r="AI14" s="653"/>
      <c r="AJ14" s="653"/>
      <c r="AK14" s="653"/>
      <c r="AL14" s="654" t="s">
        <v>128</v>
      </c>
      <c r="AM14" s="655"/>
      <c r="AN14" s="655"/>
      <c r="AO14" s="656"/>
      <c r="AP14" s="646" t="s">
        <v>253</v>
      </c>
      <c r="AQ14" s="647"/>
      <c r="AR14" s="647"/>
      <c r="AS14" s="647"/>
      <c r="AT14" s="647"/>
      <c r="AU14" s="647"/>
      <c r="AV14" s="647"/>
      <c r="AW14" s="647"/>
      <c r="AX14" s="647"/>
      <c r="AY14" s="647"/>
      <c r="AZ14" s="647"/>
      <c r="BA14" s="647"/>
      <c r="BB14" s="647"/>
      <c r="BC14" s="647"/>
      <c r="BD14" s="647"/>
      <c r="BE14" s="647"/>
      <c r="BF14" s="648"/>
      <c r="BG14" s="649">
        <v>148073</v>
      </c>
      <c r="BH14" s="650"/>
      <c r="BI14" s="650"/>
      <c r="BJ14" s="650"/>
      <c r="BK14" s="650"/>
      <c r="BL14" s="650"/>
      <c r="BM14" s="650"/>
      <c r="BN14" s="651"/>
      <c r="BO14" s="652">
        <v>3.4</v>
      </c>
      <c r="BP14" s="652"/>
      <c r="BQ14" s="652"/>
      <c r="BR14" s="652"/>
      <c r="BS14" s="658" t="s">
        <v>128</v>
      </c>
      <c r="BT14" s="650"/>
      <c r="BU14" s="650"/>
      <c r="BV14" s="650"/>
      <c r="BW14" s="650"/>
      <c r="BX14" s="650"/>
      <c r="BY14" s="650"/>
      <c r="BZ14" s="650"/>
      <c r="CA14" s="650"/>
      <c r="CB14" s="659"/>
      <c r="CD14" s="664" t="s">
        <v>254</v>
      </c>
      <c r="CE14" s="665"/>
      <c r="CF14" s="665"/>
      <c r="CG14" s="665"/>
      <c r="CH14" s="665"/>
      <c r="CI14" s="665"/>
      <c r="CJ14" s="665"/>
      <c r="CK14" s="665"/>
      <c r="CL14" s="665"/>
      <c r="CM14" s="665"/>
      <c r="CN14" s="665"/>
      <c r="CO14" s="665"/>
      <c r="CP14" s="665"/>
      <c r="CQ14" s="666"/>
      <c r="CR14" s="649">
        <v>512801</v>
      </c>
      <c r="CS14" s="650"/>
      <c r="CT14" s="650"/>
      <c r="CU14" s="650"/>
      <c r="CV14" s="650"/>
      <c r="CW14" s="650"/>
      <c r="CX14" s="650"/>
      <c r="CY14" s="651"/>
      <c r="CZ14" s="652">
        <v>2.6</v>
      </c>
      <c r="DA14" s="652"/>
      <c r="DB14" s="652"/>
      <c r="DC14" s="652"/>
      <c r="DD14" s="658">
        <v>1250</v>
      </c>
      <c r="DE14" s="650"/>
      <c r="DF14" s="650"/>
      <c r="DG14" s="650"/>
      <c r="DH14" s="650"/>
      <c r="DI14" s="650"/>
      <c r="DJ14" s="650"/>
      <c r="DK14" s="650"/>
      <c r="DL14" s="650"/>
      <c r="DM14" s="650"/>
      <c r="DN14" s="650"/>
      <c r="DO14" s="650"/>
      <c r="DP14" s="651"/>
      <c r="DQ14" s="658">
        <v>511101</v>
      </c>
      <c r="DR14" s="650"/>
      <c r="DS14" s="650"/>
      <c r="DT14" s="650"/>
      <c r="DU14" s="650"/>
      <c r="DV14" s="650"/>
      <c r="DW14" s="650"/>
      <c r="DX14" s="650"/>
      <c r="DY14" s="650"/>
      <c r="DZ14" s="650"/>
      <c r="EA14" s="650"/>
      <c r="EB14" s="650"/>
      <c r="EC14" s="659"/>
    </row>
    <row r="15" spans="2:143" ht="11.25" customHeight="1" x14ac:dyDescent="0.15">
      <c r="B15" s="646" t="s">
        <v>255</v>
      </c>
      <c r="C15" s="647"/>
      <c r="D15" s="647"/>
      <c r="E15" s="647"/>
      <c r="F15" s="647"/>
      <c r="G15" s="647"/>
      <c r="H15" s="647"/>
      <c r="I15" s="647"/>
      <c r="J15" s="647"/>
      <c r="K15" s="647"/>
      <c r="L15" s="647"/>
      <c r="M15" s="647"/>
      <c r="N15" s="647"/>
      <c r="O15" s="647"/>
      <c r="P15" s="647"/>
      <c r="Q15" s="648"/>
      <c r="R15" s="649" t="s">
        <v>128</v>
      </c>
      <c r="S15" s="650"/>
      <c r="T15" s="650"/>
      <c r="U15" s="650"/>
      <c r="V15" s="650"/>
      <c r="W15" s="650"/>
      <c r="X15" s="650"/>
      <c r="Y15" s="651"/>
      <c r="Z15" s="652" t="s">
        <v>128</v>
      </c>
      <c r="AA15" s="652"/>
      <c r="AB15" s="652"/>
      <c r="AC15" s="652"/>
      <c r="AD15" s="653" t="s">
        <v>128</v>
      </c>
      <c r="AE15" s="653"/>
      <c r="AF15" s="653"/>
      <c r="AG15" s="653"/>
      <c r="AH15" s="653"/>
      <c r="AI15" s="653"/>
      <c r="AJ15" s="653"/>
      <c r="AK15" s="653"/>
      <c r="AL15" s="654" t="s">
        <v>128</v>
      </c>
      <c r="AM15" s="655"/>
      <c r="AN15" s="655"/>
      <c r="AO15" s="656"/>
      <c r="AP15" s="646" t="s">
        <v>256</v>
      </c>
      <c r="AQ15" s="647"/>
      <c r="AR15" s="647"/>
      <c r="AS15" s="647"/>
      <c r="AT15" s="647"/>
      <c r="AU15" s="647"/>
      <c r="AV15" s="647"/>
      <c r="AW15" s="647"/>
      <c r="AX15" s="647"/>
      <c r="AY15" s="647"/>
      <c r="AZ15" s="647"/>
      <c r="BA15" s="647"/>
      <c r="BB15" s="647"/>
      <c r="BC15" s="647"/>
      <c r="BD15" s="647"/>
      <c r="BE15" s="647"/>
      <c r="BF15" s="648"/>
      <c r="BG15" s="649">
        <v>248764</v>
      </c>
      <c r="BH15" s="650"/>
      <c r="BI15" s="650"/>
      <c r="BJ15" s="650"/>
      <c r="BK15" s="650"/>
      <c r="BL15" s="650"/>
      <c r="BM15" s="650"/>
      <c r="BN15" s="651"/>
      <c r="BO15" s="652">
        <v>5.7</v>
      </c>
      <c r="BP15" s="652"/>
      <c r="BQ15" s="652"/>
      <c r="BR15" s="652"/>
      <c r="BS15" s="658" t="s">
        <v>128</v>
      </c>
      <c r="BT15" s="650"/>
      <c r="BU15" s="650"/>
      <c r="BV15" s="650"/>
      <c r="BW15" s="650"/>
      <c r="BX15" s="650"/>
      <c r="BY15" s="650"/>
      <c r="BZ15" s="650"/>
      <c r="CA15" s="650"/>
      <c r="CB15" s="659"/>
      <c r="CD15" s="664" t="s">
        <v>257</v>
      </c>
      <c r="CE15" s="665"/>
      <c r="CF15" s="665"/>
      <c r="CG15" s="665"/>
      <c r="CH15" s="665"/>
      <c r="CI15" s="665"/>
      <c r="CJ15" s="665"/>
      <c r="CK15" s="665"/>
      <c r="CL15" s="665"/>
      <c r="CM15" s="665"/>
      <c r="CN15" s="665"/>
      <c r="CO15" s="665"/>
      <c r="CP15" s="665"/>
      <c r="CQ15" s="666"/>
      <c r="CR15" s="649">
        <v>2042610</v>
      </c>
      <c r="CS15" s="650"/>
      <c r="CT15" s="650"/>
      <c r="CU15" s="650"/>
      <c r="CV15" s="650"/>
      <c r="CW15" s="650"/>
      <c r="CX15" s="650"/>
      <c r="CY15" s="651"/>
      <c r="CZ15" s="652">
        <v>10.5</v>
      </c>
      <c r="DA15" s="652"/>
      <c r="DB15" s="652"/>
      <c r="DC15" s="652"/>
      <c r="DD15" s="658">
        <v>26434</v>
      </c>
      <c r="DE15" s="650"/>
      <c r="DF15" s="650"/>
      <c r="DG15" s="650"/>
      <c r="DH15" s="650"/>
      <c r="DI15" s="650"/>
      <c r="DJ15" s="650"/>
      <c r="DK15" s="650"/>
      <c r="DL15" s="650"/>
      <c r="DM15" s="650"/>
      <c r="DN15" s="650"/>
      <c r="DO15" s="650"/>
      <c r="DP15" s="651"/>
      <c r="DQ15" s="658">
        <v>1199587</v>
      </c>
      <c r="DR15" s="650"/>
      <c r="DS15" s="650"/>
      <c r="DT15" s="650"/>
      <c r="DU15" s="650"/>
      <c r="DV15" s="650"/>
      <c r="DW15" s="650"/>
      <c r="DX15" s="650"/>
      <c r="DY15" s="650"/>
      <c r="DZ15" s="650"/>
      <c r="EA15" s="650"/>
      <c r="EB15" s="650"/>
      <c r="EC15" s="659"/>
    </row>
    <row r="16" spans="2:143" ht="11.25" customHeight="1" x14ac:dyDescent="0.15">
      <c r="B16" s="646" t="s">
        <v>258</v>
      </c>
      <c r="C16" s="647"/>
      <c r="D16" s="647"/>
      <c r="E16" s="647"/>
      <c r="F16" s="647"/>
      <c r="G16" s="647"/>
      <c r="H16" s="647"/>
      <c r="I16" s="647"/>
      <c r="J16" s="647"/>
      <c r="K16" s="647"/>
      <c r="L16" s="647"/>
      <c r="M16" s="647"/>
      <c r="N16" s="647"/>
      <c r="O16" s="647"/>
      <c r="P16" s="647"/>
      <c r="Q16" s="648"/>
      <c r="R16" s="649">
        <v>4619</v>
      </c>
      <c r="S16" s="650"/>
      <c r="T16" s="650"/>
      <c r="U16" s="650"/>
      <c r="V16" s="650"/>
      <c r="W16" s="650"/>
      <c r="X16" s="650"/>
      <c r="Y16" s="651"/>
      <c r="Z16" s="652">
        <v>0</v>
      </c>
      <c r="AA16" s="652"/>
      <c r="AB16" s="652"/>
      <c r="AC16" s="652"/>
      <c r="AD16" s="653">
        <v>4619</v>
      </c>
      <c r="AE16" s="653"/>
      <c r="AF16" s="653"/>
      <c r="AG16" s="653"/>
      <c r="AH16" s="653"/>
      <c r="AI16" s="653"/>
      <c r="AJ16" s="653"/>
      <c r="AK16" s="653"/>
      <c r="AL16" s="654">
        <v>0.1</v>
      </c>
      <c r="AM16" s="655"/>
      <c r="AN16" s="655"/>
      <c r="AO16" s="656"/>
      <c r="AP16" s="646" t="s">
        <v>259</v>
      </c>
      <c r="AQ16" s="647"/>
      <c r="AR16" s="647"/>
      <c r="AS16" s="647"/>
      <c r="AT16" s="647"/>
      <c r="AU16" s="647"/>
      <c r="AV16" s="647"/>
      <c r="AW16" s="647"/>
      <c r="AX16" s="647"/>
      <c r="AY16" s="647"/>
      <c r="AZ16" s="647"/>
      <c r="BA16" s="647"/>
      <c r="BB16" s="647"/>
      <c r="BC16" s="647"/>
      <c r="BD16" s="647"/>
      <c r="BE16" s="647"/>
      <c r="BF16" s="648"/>
      <c r="BG16" s="649" t="s">
        <v>128</v>
      </c>
      <c r="BH16" s="650"/>
      <c r="BI16" s="650"/>
      <c r="BJ16" s="650"/>
      <c r="BK16" s="650"/>
      <c r="BL16" s="650"/>
      <c r="BM16" s="650"/>
      <c r="BN16" s="651"/>
      <c r="BO16" s="652" t="s">
        <v>128</v>
      </c>
      <c r="BP16" s="652"/>
      <c r="BQ16" s="652"/>
      <c r="BR16" s="652"/>
      <c r="BS16" s="658" t="s">
        <v>128</v>
      </c>
      <c r="BT16" s="650"/>
      <c r="BU16" s="650"/>
      <c r="BV16" s="650"/>
      <c r="BW16" s="650"/>
      <c r="BX16" s="650"/>
      <c r="BY16" s="650"/>
      <c r="BZ16" s="650"/>
      <c r="CA16" s="650"/>
      <c r="CB16" s="659"/>
      <c r="CD16" s="664" t="s">
        <v>260</v>
      </c>
      <c r="CE16" s="665"/>
      <c r="CF16" s="665"/>
      <c r="CG16" s="665"/>
      <c r="CH16" s="665"/>
      <c r="CI16" s="665"/>
      <c r="CJ16" s="665"/>
      <c r="CK16" s="665"/>
      <c r="CL16" s="665"/>
      <c r="CM16" s="665"/>
      <c r="CN16" s="665"/>
      <c r="CO16" s="665"/>
      <c r="CP16" s="665"/>
      <c r="CQ16" s="666"/>
      <c r="CR16" s="649" t="s">
        <v>128</v>
      </c>
      <c r="CS16" s="650"/>
      <c r="CT16" s="650"/>
      <c r="CU16" s="650"/>
      <c r="CV16" s="650"/>
      <c r="CW16" s="650"/>
      <c r="CX16" s="650"/>
      <c r="CY16" s="651"/>
      <c r="CZ16" s="652" t="s">
        <v>128</v>
      </c>
      <c r="DA16" s="652"/>
      <c r="DB16" s="652"/>
      <c r="DC16" s="652"/>
      <c r="DD16" s="658" t="s">
        <v>128</v>
      </c>
      <c r="DE16" s="650"/>
      <c r="DF16" s="650"/>
      <c r="DG16" s="650"/>
      <c r="DH16" s="650"/>
      <c r="DI16" s="650"/>
      <c r="DJ16" s="650"/>
      <c r="DK16" s="650"/>
      <c r="DL16" s="650"/>
      <c r="DM16" s="650"/>
      <c r="DN16" s="650"/>
      <c r="DO16" s="650"/>
      <c r="DP16" s="651"/>
      <c r="DQ16" s="658" t="s">
        <v>128</v>
      </c>
      <c r="DR16" s="650"/>
      <c r="DS16" s="650"/>
      <c r="DT16" s="650"/>
      <c r="DU16" s="650"/>
      <c r="DV16" s="650"/>
      <c r="DW16" s="650"/>
      <c r="DX16" s="650"/>
      <c r="DY16" s="650"/>
      <c r="DZ16" s="650"/>
      <c r="EA16" s="650"/>
      <c r="EB16" s="650"/>
      <c r="EC16" s="659"/>
    </row>
    <row r="17" spans="2:133" ht="11.25" customHeight="1" x14ac:dyDescent="0.15">
      <c r="B17" s="646" t="s">
        <v>261</v>
      </c>
      <c r="C17" s="647"/>
      <c r="D17" s="647"/>
      <c r="E17" s="647"/>
      <c r="F17" s="647"/>
      <c r="G17" s="647"/>
      <c r="H17" s="647"/>
      <c r="I17" s="647"/>
      <c r="J17" s="647"/>
      <c r="K17" s="647"/>
      <c r="L17" s="647"/>
      <c r="M17" s="647"/>
      <c r="N17" s="647"/>
      <c r="O17" s="647"/>
      <c r="P17" s="647"/>
      <c r="Q17" s="648"/>
      <c r="R17" s="649">
        <v>21470</v>
      </c>
      <c r="S17" s="650"/>
      <c r="T17" s="650"/>
      <c r="U17" s="650"/>
      <c r="V17" s="650"/>
      <c r="W17" s="650"/>
      <c r="X17" s="650"/>
      <c r="Y17" s="651"/>
      <c r="Z17" s="652">
        <v>0.1</v>
      </c>
      <c r="AA17" s="652"/>
      <c r="AB17" s="652"/>
      <c r="AC17" s="652"/>
      <c r="AD17" s="653">
        <v>21470</v>
      </c>
      <c r="AE17" s="653"/>
      <c r="AF17" s="653"/>
      <c r="AG17" s="653"/>
      <c r="AH17" s="653"/>
      <c r="AI17" s="653"/>
      <c r="AJ17" s="653"/>
      <c r="AK17" s="653"/>
      <c r="AL17" s="654">
        <v>0.3</v>
      </c>
      <c r="AM17" s="655"/>
      <c r="AN17" s="655"/>
      <c r="AO17" s="656"/>
      <c r="AP17" s="646" t="s">
        <v>262</v>
      </c>
      <c r="AQ17" s="647"/>
      <c r="AR17" s="647"/>
      <c r="AS17" s="647"/>
      <c r="AT17" s="647"/>
      <c r="AU17" s="647"/>
      <c r="AV17" s="647"/>
      <c r="AW17" s="647"/>
      <c r="AX17" s="647"/>
      <c r="AY17" s="647"/>
      <c r="AZ17" s="647"/>
      <c r="BA17" s="647"/>
      <c r="BB17" s="647"/>
      <c r="BC17" s="647"/>
      <c r="BD17" s="647"/>
      <c r="BE17" s="647"/>
      <c r="BF17" s="648"/>
      <c r="BG17" s="649" t="s">
        <v>128</v>
      </c>
      <c r="BH17" s="650"/>
      <c r="BI17" s="650"/>
      <c r="BJ17" s="650"/>
      <c r="BK17" s="650"/>
      <c r="BL17" s="650"/>
      <c r="BM17" s="650"/>
      <c r="BN17" s="651"/>
      <c r="BO17" s="652" t="s">
        <v>128</v>
      </c>
      <c r="BP17" s="652"/>
      <c r="BQ17" s="652"/>
      <c r="BR17" s="652"/>
      <c r="BS17" s="658" t="s">
        <v>128</v>
      </c>
      <c r="BT17" s="650"/>
      <c r="BU17" s="650"/>
      <c r="BV17" s="650"/>
      <c r="BW17" s="650"/>
      <c r="BX17" s="650"/>
      <c r="BY17" s="650"/>
      <c r="BZ17" s="650"/>
      <c r="CA17" s="650"/>
      <c r="CB17" s="659"/>
      <c r="CD17" s="664" t="s">
        <v>263</v>
      </c>
      <c r="CE17" s="665"/>
      <c r="CF17" s="665"/>
      <c r="CG17" s="665"/>
      <c r="CH17" s="665"/>
      <c r="CI17" s="665"/>
      <c r="CJ17" s="665"/>
      <c r="CK17" s="665"/>
      <c r="CL17" s="665"/>
      <c r="CM17" s="665"/>
      <c r="CN17" s="665"/>
      <c r="CO17" s="665"/>
      <c r="CP17" s="665"/>
      <c r="CQ17" s="666"/>
      <c r="CR17" s="649">
        <v>1312973</v>
      </c>
      <c r="CS17" s="650"/>
      <c r="CT17" s="650"/>
      <c r="CU17" s="650"/>
      <c r="CV17" s="650"/>
      <c r="CW17" s="650"/>
      <c r="CX17" s="650"/>
      <c r="CY17" s="651"/>
      <c r="CZ17" s="652">
        <v>6.7</v>
      </c>
      <c r="DA17" s="652"/>
      <c r="DB17" s="652"/>
      <c r="DC17" s="652"/>
      <c r="DD17" s="658" t="s">
        <v>128</v>
      </c>
      <c r="DE17" s="650"/>
      <c r="DF17" s="650"/>
      <c r="DG17" s="650"/>
      <c r="DH17" s="650"/>
      <c r="DI17" s="650"/>
      <c r="DJ17" s="650"/>
      <c r="DK17" s="650"/>
      <c r="DL17" s="650"/>
      <c r="DM17" s="650"/>
      <c r="DN17" s="650"/>
      <c r="DO17" s="650"/>
      <c r="DP17" s="651"/>
      <c r="DQ17" s="658">
        <v>1312973</v>
      </c>
      <c r="DR17" s="650"/>
      <c r="DS17" s="650"/>
      <c r="DT17" s="650"/>
      <c r="DU17" s="650"/>
      <c r="DV17" s="650"/>
      <c r="DW17" s="650"/>
      <c r="DX17" s="650"/>
      <c r="DY17" s="650"/>
      <c r="DZ17" s="650"/>
      <c r="EA17" s="650"/>
      <c r="EB17" s="650"/>
      <c r="EC17" s="659"/>
    </row>
    <row r="18" spans="2:133" ht="11.25" customHeight="1" x14ac:dyDescent="0.15">
      <c r="B18" s="646" t="s">
        <v>264</v>
      </c>
      <c r="C18" s="647"/>
      <c r="D18" s="647"/>
      <c r="E18" s="647"/>
      <c r="F18" s="647"/>
      <c r="G18" s="647"/>
      <c r="H18" s="647"/>
      <c r="I18" s="647"/>
      <c r="J18" s="647"/>
      <c r="K18" s="647"/>
      <c r="L18" s="647"/>
      <c r="M18" s="647"/>
      <c r="N18" s="647"/>
      <c r="O18" s="647"/>
      <c r="P18" s="647"/>
      <c r="Q18" s="648"/>
      <c r="R18" s="649">
        <v>33112</v>
      </c>
      <c r="S18" s="650"/>
      <c r="T18" s="650"/>
      <c r="U18" s="650"/>
      <c r="V18" s="650"/>
      <c r="W18" s="650"/>
      <c r="X18" s="650"/>
      <c r="Y18" s="651"/>
      <c r="Z18" s="652">
        <v>0.2</v>
      </c>
      <c r="AA18" s="652"/>
      <c r="AB18" s="652"/>
      <c r="AC18" s="652"/>
      <c r="AD18" s="653">
        <v>33112</v>
      </c>
      <c r="AE18" s="653"/>
      <c r="AF18" s="653"/>
      <c r="AG18" s="653"/>
      <c r="AH18" s="653"/>
      <c r="AI18" s="653"/>
      <c r="AJ18" s="653"/>
      <c r="AK18" s="653"/>
      <c r="AL18" s="654">
        <v>0.4</v>
      </c>
      <c r="AM18" s="655"/>
      <c r="AN18" s="655"/>
      <c r="AO18" s="656"/>
      <c r="AP18" s="646" t="s">
        <v>265</v>
      </c>
      <c r="AQ18" s="647"/>
      <c r="AR18" s="647"/>
      <c r="AS18" s="647"/>
      <c r="AT18" s="647"/>
      <c r="AU18" s="647"/>
      <c r="AV18" s="647"/>
      <c r="AW18" s="647"/>
      <c r="AX18" s="647"/>
      <c r="AY18" s="647"/>
      <c r="AZ18" s="647"/>
      <c r="BA18" s="647"/>
      <c r="BB18" s="647"/>
      <c r="BC18" s="647"/>
      <c r="BD18" s="647"/>
      <c r="BE18" s="647"/>
      <c r="BF18" s="648"/>
      <c r="BG18" s="649" t="s">
        <v>128</v>
      </c>
      <c r="BH18" s="650"/>
      <c r="BI18" s="650"/>
      <c r="BJ18" s="650"/>
      <c r="BK18" s="650"/>
      <c r="BL18" s="650"/>
      <c r="BM18" s="650"/>
      <c r="BN18" s="651"/>
      <c r="BO18" s="652" t="s">
        <v>128</v>
      </c>
      <c r="BP18" s="652"/>
      <c r="BQ18" s="652"/>
      <c r="BR18" s="652"/>
      <c r="BS18" s="658" t="s">
        <v>128</v>
      </c>
      <c r="BT18" s="650"/>
      <c r="BU18" s="650"/>
      <c r="BV18" s="650"/>
      <c r="BW18" s="650"/>
      <c r="BX18" s="650"/>
      <c r="BY18" s="650"/>
      <c r="BZ18" s="650"/>
      <c r="CA18" s="650"/>
      <c r="CB18" s="659"/>
      <c r="CD18" s="664" t="s">
        <v>266</v>
      </c>
      <c r="CE18" s="665"/>
      <c r="CF18" s="665"/>
      <c r="CG18" s="665"/>
      <c r="CH18" s="665"/>
      <c r="CI18" s="665"/>
      <c r="CJ18" s="665"/>
      <c r="CK18" s="665"/>
      <c r="CL18" s="665"/>
      <c r="CM18" s="665"/>
      <c r="CN18" s="665"/>
      <c r="CO18" s="665"/>
      <c r="CP18" s="665"/>
      <c r="CQ18" s="666"/>
      <c r="CR18" s="649" t="s">
        <v>128</v>
      </c>
      <c r="CS18" s="650"/>
      <c r="CT18" s="650"/>
      <c r="CU18" s="650"/>
      <c r="CV18" s="650"/>
      <c r="CW18" s="650"/>
      <c r="CX18" s="650"/>
      <c r="CY18" s="651"/>
      <c r="CZ18" s="652" t="s">
        <v>128</v>
      </c>
      <c r="DA18" s="652"/>
      <c r="DB18" s="652"/>
      <c r="DC18" s="652"/>
      <c r="DD18" s="658" t="s">
        <v>128</v>
      </c>
      <c r="DE18" s="650"/>
      <c r="DF18" s="650"/>
      <c r="DG18" s="650"/>
      <c r="DH18" s="650"/>
      <c r="DI18" s="650"/>
      <c r="DJ18" s="650"/>
      <c r="DK18" s="650"/>
      <c r="DL18" s="650"/>
      <c r="DM18" s="650"/>
      <c r="DN18" s="650"/>
      <c r="DO18" s="650"/>
      <c r="DP18" s="651"/>
      <c r="DQ18" s="658" t="s">
        <v>128</v>
      </c>
      <c r="DR18" s="650"/>
      <c r="DS18" s="650"/>
      <c r="DT18" s="650"/>
      <c r="DU18" s="650"/>
      <c r="DV18" s="650"/>
      <c r="DW18" s="650"/>
      <c r="DX18" s="650"/>
      <c r="DY18" s="650"/>
      <c r="DZ18" s="650"/>
      <c r="EA18" s="650"/>
      <c r="EB18" s="650"/>
      <c r="EC18" s="659"/>
    </row>
    <row r="19" spans="2:133" ht="11.25" customHeight="1" x14ac:dyDescent="0.15">
      <c r="B19" s="646" t="s">
        <v>267</v>
      </c>
      <c r="C19" s="647"/>
      <c r="D19" s="647"/>
      <c r="E19" s="647"/>
      <c r="F19" s="647"/>
      <c r="G19" s="647"/>
      <c r="H19" s="647"/>
      <c r="I19" s="647"/>
      <c r="J19" s="647"/>
      <c r="K19" s="647"/>
      <c r="L19" s="647"/>
      <c r="M19" s="647"/>
      <c r="N19" s="647"/>
      <c r="O19" s="647"/>
      <c r="P19" s="647"/>
      <c r="Q19" s="648"/>
      <c r="R19" s="649">
        <v>33112</v>
      </c>
      <c r="S19" s="650"/>
      <c r="T19" s="650"/>
      <c r="U19" s="650"/>
      <c r="V19" s="650"/>
      <c r="W19" s="650"/>
      <c r="X19" s="650"/>
      <c r="Y19" s="651"/>
      <c r="Z19" s="652">
        <v>0.2</v>
      </c>
      <c r="AA19" s="652"/>
      <c r="AB19" s="652"/>
      <c r="AC19" s="652"/>
      <c r="AD19" s="653">
        <v>33112</v>
      </c>
      <c r="AE19" s="653"/>
      <c r="AF19" s="653"/>
      <c r="AG19" s="653"/>
      <c r="AH19" s="653"/>
      <c r="AI19" s="653"/>
      <c r="AJ19" s="653"/>
      <c r="AK19" s="653"/>
      <c r="AL19" s="654">
        <v>0.4</v>
      </c>
      <c r="AM19" s="655"/>
      <c r="AN19" s="655"/>
      <c r="AO19" s="656"/>
      <c r="AP19" s="646" t="s">
        <v>268</v>
      </c>
      <c r="AQ19" s="647"/>
      <c r="AR19" s="647"/>
      <c r="AS19" s="647"/>
      <c r="AT19" s="647"/>
      <c r="AU19" s="647"/>
      <c r="AV19" s="647"/>
      <c r="AW19" s="647"/>
      <c r="AX19" s="647"/>
      <c r="AY19" s="647"/>
      <c r="AZ19" s="647"/>
      <c r="BA19" s="647"/>
      <c r="BB19" s="647"/>
      <c r="BC19" s="647"/>
      <c r="BD19" s="647"/>
      <c r="BE19" s="647"/>
      <c r="BF19" s="648"/>
      <c r="BG19" s="649" t="s">
        <v>128</v>
      </c>
      <c r="BH19" s="650"/>
      <c r="BI19" s="650"/>
      <c r="BJ19" s="650"/>
      <c r="BK19" s="650"/>
      <c r="BL19" s="650"/>
      <c r="BM19" s="650"/>
      <c r="BN19" s="651"/>
      <c r="BO19" s="652" t="s">
        <v>128</v>
      </c>
      <c r="BP19" s="652"/>
      <c r="BQ19" s="652"/>
      <c r="BR19" s="652"/>
      <c r="BS19" s="658" t="s">
        <v>128</v>
      </c>
      <c r="BT19" s="650"/>
      <c r="BU19" s="650"/>
      <c r="BV19" s="650"/>
      <c r="BW19" s="650"/>
      <c r="BX19" s="650"/>
      <c r="BY19" s="650"/>
      <c r="BZ19" s="650"/>
      <c r="CA19" s="650"/>
      <c r="CB19" s="659"/>
      <c r="CD19" s="664" t="s">
        <v>269</v>
      </c>
      <c r="CE19" s="665"/>
      <c r="CF19" s="665"/>
      <c r="CG19" s="665"/>
      <c r="CH19" s="665"/>
      <c r="CI19" s="665"/>
      <c r="CJ19" s="665"/>
      <c r="CK19" s="665"/>
      <c r="CL19" s="665"/>
      <c r="CM19" s="665"/>
      <c r="CN19" s="665"/>
      <c r="CO19" s="665"/>
      <c r="CP19" s="665"/>
      <c r="CQ19" s="666"/>
      <c r="CR19" s="649" t="s">
        <v>128</v>
      </c>
      <c r="CS19" s="650"/>
      <c r="CT19" s="650"/>
      <c r="CU19" s="650"/>
      <c r="CV19" s="650"/>
      <c r="CW19" s="650"/>
      <c r="CX19" s="650"/>
      <c r="CY19" s="651"/>
      <c r="CZ19" s="652" t="s">
        <v>128</v>
      </c>
      <c r="DA19" s="652"/>
      <c r="DB19" s="652"/>
      <c r="DC19" s="652"/>
      <c r="DD19" s="658" t="s">
        <v>173</v>
      </c>
      <c r="DE19" s="650"/>
      <c r="DF19" s="650"/>
      <c r="DG19" s="650"/>
      <c r="DH19" s="650"/>
      <c r="DI19" s="650"/>
      <c r="DJ19" s="650"/>
      <c r="DK19" s="650"/>
      <c r="DL19" s="650"/>
      <c r="DM19" s="650"/>
      <c r="DN19" s="650"/>
      <c r="DO19" s="650"/>
      <c r="DP19" s="651"/>
      <c r="DQ19" s="658" t="s">
        <v>128</v>
      </c>
      <c r="DR19" s="650"/>
      <c r="DS19" s="650"/>
      <c r="DT19" s="650"/>
      <c r="DU19" s="650"/>
      <c r="DV19" s="650"/>
      <c r="DW19" s="650"/>
      <c r="DX19" s="650"/>
      <c r="DY19" s="650"/>
      <c r="DZ19" s="650"/>
      <c r="EA19" s="650"/>
      <c r="EB19" s="650"/>
      <c r="EC19" s="659"/>
    </row>
    <row r="20" spans="2:133" ht="11.25" customHeight="1" x14ac:dyDescent="0.15">
      <c r="B20" s="646" t="s">
        <v>270</v>
      </c>
      <c r="C20" s="647"/>
      <c r="D20" s="647"/>
      <c r="E20" s="647"/>
      <c r="F20" s="647"/>
      <c r="G20" s="647"/>
      <c r="H20" s="647"/>
      <c r="I20" s="647"/>
      <c r="J20" s="647"/>
      <c r="K20" s="647"/>
      <c r="L20" s="647"/>
      <c r="M20" s="647"/>
      <c r="N20" s="647"/>
      <c r="O20" s="647"/>
      <c r="P20" s="647"/>
      <c r="Q20" s="648"/>
      <c r="R20" s="649" t="s">
        <v>128</v>
      </c>
      <c r="S20" s="650"/>
      <c r="T20" s="650"/>
      <c r="U20" s="650"/>
      <c r="V20" s="650"/>
      <c r="W20" s="650"/>
      <c r="X20" s="650"/>
      <c r="Y20" s="651"/>
      <c r="Z20" s="652" t="s">
        <v>128</v>
      </c>
      <c r="AA20" s="652"/>
      <c r="AB20" s="652"/>
      <c r="AC20" s="652"/>
      <c r="AD20" s="653" t="s">
        <v>128</v>
      </c>
      <c r="AE20" s="653"/>
      <c r="AF20" s="653"/>
      <c r="AG20" s="653"/>
      <c r="AH20" s="653"/>
      <c r="AI20" s="653"/>
      <c r="AJ20" s="653"/>
      <c r="AK20" s="653"/>
      <c r="AL20" s="654" t="s">
        <v>128</v>
      </c>
      <c r="AM20" s="655"/>
      <c r="AN20" s="655"/>
      <c r="AO20" s="656"/>
      <c r="AP20" s="646" t="s">
        <v>271</v>
      </c>
      <c r="AQ20" s="647"/>
      <c r="AR20" s="647"/>
      <c r="AS20" s="647"/>
      <c r="AT20" s="647"/>
      <c r="AU20" s="647"/>
      <c r="AV20" s="647"/>
      <c r="AW20" s="647"/>
      <c r="AX20" s="647"/>
      <c r="AY20" s="647"/>
      <c r="AZ20" s="647"/>
      <c r="BA20" s="647"/>
      <c r="BB20" s="647"/>
      <c r="BC20" s="647"/>
      <c r="BD20" s="647"/>
      <c r="BE20" s="647"/>
      <c r="BF20" s="648"/>
      <c r="BG20" s="649" t="s">
        <v>128</v>
      </c>
      <c r="BH20" s="650"/>
      <c r="BI20" s="650"/>
      <c r="BJ20" s="650"/>
      <c r="BK20" s="650"/>
      <c r="BL20" s="650"/>
      <c r="BM20" s="650"/>
      <c r="BN20" s="651"/>
      <c r="BO20" s="652" t="s">
        <v>128</v>
      </c>
      <c r="BP20" s="652"/>
      <c r="BQ20" s="652"/>
      <c r="BR20" s="652"/>
      <c r="BS20" s="658" t="s">
        <v>128</v>
      </c>
      <c r="BT20" s="650"/>
      <c r="BU20" s="650"/>
      <c r="BV20" s="650"/>
      <c r="BW20" s="650"/>
      <c r="BX20" s="650"/>
      <c r="BY20" s="650"/>
      <c r="BZ20" s="650"/>
      <c r="CA20" s="650"/>
      <c r="CB20" s="659"/>
      <c r="CD20" s="664" t="s">
        <v>272</v>
      </c>
      <c r="CE20" s="665"/>
      <c r="CF20" s="665"/>
      <c r="CG20" s="665"/>
      <c r="CH20" s="665"/>
      <c r="CI20" s="665"/>
      <c r="CJ20" s="665"/>
      <c r="CK20" s="665"/>
      <c r="CL20" s="665"/>
      <c r="CM20" s="665"/>
      <c r="CN20" s="665"/>
      <c r="CO20" s="665"/>
      <c r="CP20" s="665"/>
      <c r="CQ20" s="666"/>
      <c r="CR20" s="649">
        <v>19455265</v>
      </c>
      <c r="CS20" s="650"/>
      <c r="CT20" s="650"/>
      <c r="CU20" s="650"/>
      <c r="CV20" s="650"/>
      <c r="CW20" s="650"/>
      <c r="CX20" s="650"/>
      <c r="CY20" s="651"/>
      <c r="CZ20" s="652">
        <v>100</v>
      </c>
      <c r="DA20" s="652"/>
      <c r="DB20" s="652"/>
      <c r="DC20" s="652"/>
      <c r="DD20" s="658">
        <v>677503</v>
      </c>
      <c r="DE20" s="650"/>
      <c r="DF20" s="650"/>
      <c r="DG20" s="650"/>
      <c r="DH20" s="650"/>
      <c r="DI20" s="650"/>
      <c r="DJ20" s="650"/>
      <c r="DK20" s="650"/>
      <c r="DL20" s="650"/>
      <c r="DM20" s="650"/>
      <c r="DN20" s="650"/>
      <c r="DO20" s="650"/>
      <c r="DP20" s="651"/>
      <c r="DQ20" s="658">
        <v>8848738</v>
      </c>
      <c r="DR20" s="650"/>
      <c r="DS20" s="650"/>
      <c r="DT20" s="650"/>
      <c r="DU20" s="650"/>
      <c r="DV20" s="650"/>
      <c r="DW20" s="650"/>
      <c r="DX20" s="650"/>
      <c r="DY20" s="650"/>
      <c r="DZ20" s="650"/>
      <c r="EA20" s="650"/>
      <c r="EB20" s="650"/>
      <c r="EC20" s="659"/>
    </row>
    <row r="21" spans="2:133" ht="11.25" customHeight="1" x14ac:dyDescent="0.15">
      <c r="B21" s="646" t="s">
        <v>273</v>
      </c>
      <c r="C21" s="647"/>
      <c r="D21" s="647"/>
      <c r="E21" s="647"/>
      <c r="F21" s="647"/>
      <c r="G21" s="647"/>
      <c r="H21" s="647"/>
      <c r="I21" s="647"/>
      <c r="J21" s="647"/>
      <c r="K21" s="647"/>
      <c r="L21" s="647"/>
      <c r="M21" s="647"/>
      <c r="N21" s="647"/>
      <c r="O21" s="647"/>
      <c r="P21" s="647"/>
      <c r="Q21" s="648"/>
      <c r="R21" s="649" t="s">
        <v>128</v>
      </c>
      <c r="S21" s="650"/>
      <c r="T21" s="650"/>
      <c r="U21" s="650"/>
      <c r="V21" s="650"/>
      <c r="W21" s="650"/>
      <c r="X21" s="650"/>
      <c r="Y21" s="651"/>
      <c r="Z21" s="652" t="s">
        <v>173</v>
      </c>
      <c r="AA21" s="652"/>
      <c r="AB21" s="652"/>
      <c r="AC21" s="652"/>
      <c r="AD21" s="653" t="s">
        <v>128</v>
      </c>
      <c r="AE21" s="653"/>
      <c r="AF21" s="653"/>
      <c r="AG21" s="653"/>
      <c r="AH21" s="653"/>
      <c r="AI21" s="653"/>
      <c r="AJ21" s="653"/>
      <c r="AK21" s="653"/>
      <c r="AL21" s="654" t="s">
        <v>128</v>
      </c>
      <c r="AM21" s="655"/>
      <c r="AN21" s="655"/>
      <c r="AO21" s="656"/>
      <c r="AP21" s="668" t="s">
        <v>274</v>
      </c>
      <c r="AQ21" s="669"/>
      <c r="AR21" s="669"/>
      <c r="AS21" s="669"/>
      <c r="AT21" s="669"/>
      <c r="AU21" s="669"/>
      <c r="AV21" s="669"/>
      <c r="AW21" s="669"/>
      <c r="AX21" s="669"/>
      <c r="AY21" s="669"/>
      <c r="AZ21" s="669"/>
      <c r="BA21" s="669"/>
      <c r="BB21" s="669"/>
      <c r="BC21" s="669"/>
      <c r="BD21" s="669"/>
      <c r="BE21" s="669"/>
      <c r="BF21" s="670"/>
      <c r="BG21" s="649" t="s">
        <v>128</v>
      </c>
      <c r="BH21" s="650"/>
      <c r="BI21" s="650"/>
      <c r="BJ21" s="650"/>
      <c r="BK21" s="650"/>
      <c r="BL21" s="650"/>
      <c r="BM21" s="650"/>
      <c r="BN21" s="651"/>
      <c r="BO21" s="652" t="s">
        <v>128</v>
      </c>
      <c r="BP21" s="652"/>
      <c r="BQ21" s="652"/>
      <c r="BR21" s="652"/>
      <c r="BS21" s="658" t="s">
        <v>128</v>
      </c>
      <c r="BT21" s="650"/>
      <c r="BU21" s="650"/>
      <c r="BV21" s="650"/>
      <c r="BW21" s="650"/>
      <c r="BX21" s="650"/>
      <c r="BY21" s="650"/>
      <c r="BZ21" s="650"/>
      <c r="CA21" s="650"/>
      <c r="CB21" s="659"/>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46" t="s">
        <v>275</v>
      </c>
      <c r="C22" s="647"/>
      <c r="D22" s="647"/>
      <c r="E22" s="647"/>
      <c r="F22" s="647"/>
      <c r="G22" s="647"/>
      <c r="H22" s="647"/>
      <c r="I22" s="647"/>
      <c r="J22" s="647"/>
      <c r="K22" s="647"/>
      <c r="L22" s="647"/>
      <c r="M22" s="647"/>
      <c r="N22" s="647"/>
      <c r="O22" s="647"/>
      <c r="P22" s="647"/>
      <c r="Q22" s="648"/>
      <c r="R22" s="649">
        <v>2273051</v>
      </c>
      <c r="S22" s="650"/>
      <c r="T22" s="650"/>
      <c r="U22" s="650"/>
      <c r="V22" s="650"/>
      <c r="W22" s="650"/>
      <c r="X22" s="650"/>
      <c r="Y22" s="651"/>
      <c r="Z22" s="652">
        <v>11.6</v>
      </c>
      <c r="AA22" s="652"/>
      <c r="AB22" s="652"/>
      <c r="AC22" s="652"/>
      <c r="AD22" s="653">
        <v>2138911</v>
      </c>
      <c r="AE22" s="653"/>
      <c r="AF22" s="653"/>
      <c r="AG22" s="653"/>
      <c r="AH22" s="653"/>
      <c r="AI22" s="653"/>
      <c r="AJ22" s="653"/>
      <c r="AK22" s="653"/>
      <c r="AL22" s="654">
        <v>28.9</v>
      </c>
      <c r="AM22" s="655"/>
      <c r="AN22" s="655"/>
      <c r="AO22" s="656"/>
      <c r="AP22" s="668" t="s">
        <v>276</v>
      </c>
      <c r="AQ22" s="669"/>
      <c r="AR22" s="669"/>
      <c r="AS22" s="669"/>
      <c r="AT22" s="669"/>
      <c r="AU22" s="669"/>
      <c r="AV22" s="669"/>
      <c r="AW22" s="669"/>
      <c r="AX22" s="669"/>
      <c r="AY22" s="669"/>
      <c r="AZ22" s="669"/>
      <c r="BA22" s="669"/>
      <c r="BB22" s="669"/>
      <c r="BC22" s="669"/>
      <c r="BD22" s="669"/>
      <c r="BE22" s="669"/>
      <c r="BF22" s="670"/>
      <c r="BG22" s="649" t="s">
        <v>128</v>
      </c>
      <c r="BH22" s="650"/>
      <c r="BI22" s="650"/>
      <c r="BJ22" s="650"/>
      <c r="BK22" s="650"/>
      <c r="BL22" s="650"/>
      <c r="BM22" s="650"/>
      <c r="BN22" s="651"/>
      <c r="BO22" s="652" t="s">
        <v>128</v>
      </c>
      <c r="BP22" s="652"/>
      <c r="BQ22" s="652"/>
      <c r="BR22" s="652"/>
      <c r="BS22" s="658" t="s">
        <v>128</v>
      </c>
      <c r="BT22" s="650"/>
      <c r="BU22" s="650"/>
      <c r="BV22" s="650"/>
      <c r="BW22" s="650"/>
      <c r="BX22" s="650"/>
      <c r="BY22" s="650"/>
      <c r="BZ22" s="650"/>
      <c r="CA22" s="650"/>
      <c r="CB22" s="659"/>
      <c r="CD22" s="631" t="s">
        <v>277</v>
      </c>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3"/>
    </row>
    <row r="23" spans="2:133" ht="11.25" customHeight="1" x14ac:dyDescent="0.15">
      <c r="B23" s="646" t="s">
        <v>278</v>
      </c>
      <c r="C23" s="647"/>
      <c r="D23" s="647"/>
      <c r="E23" s="647"/>
      <c r="F23" s="647"/>
      <c r="G23" s="647"/>
      <c r="H23" s="647"/>
      <c r="I23" s="647"/>
      <c r="J23" s="647"/>
      <c r="K23" s="647"/>
      <c r="L23" s="647"/>
      <c r="M23" s="647"/>
      <c r="N23" s="647"/>
      <c r="O23" s="647"/>
      <c r="P23" s="647"/>
      <c r="Q23" s="648"/>
      <c r="R23" s="649">
        <v>2138911</v>
      </c>
      <c r="S23" s="650"/>
      <c r="T23" s="650"/>
      <c r="U23" s="650"/>
      <c r="V23" s="650"/>
      <c r="W23" s="650"/>
      <c r="X23" s="650"/>
      <c r="Y23" s="651"/>
      <c r="Z23" s="652">
        <v>10.9</v>
      </c>
      <c r="AA23" s="652"/>
      <c r="AB23" s="652"/>
      <c r="AC23" s="652"/>
      <c r="AD23" s="653">
        <v>2138911</v>
      </c>
      <c r="AE23" s="653"/>
      <c r="AF23" s="653"/>
      <c r="AG23" s="653"/>
      <c r="AH23" s="653"/>
      <c r="AI23" s="653"/>
      <c r="AJ23" s="653"/>
      <c r="AK23" s="653"/>
      <c r="AL23" s="654">
        <v>28.9</v>
      </c>
      <c r="AM23" s="655"/>
      <c r="AN23" s="655"/>
      <c r="AO23" s="656"/>
      <c r="AP23" s="668" t="s">
        <v>279</v>
      </c>
      <c r="AQ23" s="669"/>
      <c r="AR23" s="669"/>
      <c r="AS23" s="669"/>
      <c r="AT23" s="669"/>
      <c r="AU23" s="669"/>
      <c r="AV23" s="669"/>
      <c r="AW23" s="669"/>
      <c r="AX23" s="669"/>
      <c r="AY23" s="669"/>
      <c r="AZ23" s="669"/>
      <c r="BA23" s="669"/>
      <c r="BB23" s="669"/>
      <c r="BC23" s="669"/>
      <c r="BD23" s="669"/>
      <c r="BE23" s="669"/>
      <c r="BF23" s="670"/>
      <c r="BG23" s="649" t="s">
        <v>128</v>
      </c>
      <c r="BH23" s="650"/>
      <c r="BI23" s="650"/>
      <c r="BJ23" s="650"/>
      <c r="BK23" s="650"/>
      <c r="BL23" s="650"/>
      <c r="BM23" s="650"/>
      <c r="BN23" s="651"/>
      <c r="BO23" s="652" t="s">
        <v>173</v>
      </c>
      <c r="BP23" s="652"/>
      <c r="BQ23" s="652"/>
      <c r="BR23" s="652"/>
      <c r="BS23" s="658" t="s">
        <v>128</v>
      </c>
      <c r="BT23" s="650"/>
      <c r="BU23" s="650"/>
      <c r="BV23" s="650"/>
      <c r="BW23" s="650"/>
      <c r="BX23" s="650"/>
      <c r="BY23" s="650"/>
      <c r="BZ23" s="650"/>
      <c r="CA23" s="650"/>
      <c r="CB23" s="659"/>
      <c r="CD23" s="631" t="s">
        <v>219</v>
      </c>
      <c r="CE23" s="632"/>
      <c r="CF23" s="632"/>
      <c r="CG23" s="632"/>
      <c r="CH23" s="632"/>
      <c r="CI23" s="632"/>
      <c r="CJ23" s="632"/>
      <c r="CK23" s="632"/>
      <c r="CL23" s="632"/>
      <c r="CM23" s="632"/>
      <c r="CN23" s="632"/>
      <c r="CO23" s="632"/>
      <c r="CP23" s="632"/>
      <c r="CQ23" s="633"/>
      <c r="CR23" s="631" t="s">
        <v>280</v>
      </c>
      <c r="CS23" s="632"/>
      <c r="CT23" s="632"/>
      <c r="CU23" s="632"/>
      <c r="CV23" s="632"/>
      <c r="CW23" s="632"/>
      <c r="CX23" s="632"/>
      <c r="CY23" s="633"/>
      <c r="CZ23" s="631" t="s">
        <v>281</v>
      </c>
      <c r="DA23" s="632"/>
      <c r="DB23" s="632"/>
      <c r="DC23" s="633"/>
      <c r="DD23" s="631" t="s">
        <v>282</v>
      </c>
      <c r="DE23" s="632"/>
      <c r="DF23" s="632"/>
      <c r="DG23" s="632"/>
      <c r="DH23" s="632"/>
      <c r="DI23" s="632"/>
      <c r="DJ23" s="632"/>
      <c r="DK23" s="633"/>
      <c r="DL23" s="680" t="s">
        <v>283</v>
      </c>
      <c r="DM23" s="681"/>
      <c r="DN23" s="681"/>
      <c r="DO23" s="681"/>
      <c r="DP23" s="681"/>
      <c r="DQ23" s="681"/>
      <c r="DR23" s="681"/>
      <c r="DS23" s="681"/>
      <c r="DT23" s="681"/>
      <c r="DU23" s="681"/>
      <c r="DV23" s="682"/>
      <c r="DW23" s="631" t="s">
        <v>284</v>
      </c>
      <c r="DX23" s="632"/>
      <c r="DY23" s="632"/>
      <c r="DZ23" s="632"/>
      <c r="EA23" s="632"/>
      <c r="EB23" s="632"/>
      <c r="EC23" s="633"/>
    </row>
    <row r="24" spans="2:133" ht="11.25" customHeight="1" x14ac:dyDescent="0.15">
      <c r="B24" s="646" t="s">
        <v>285</v>
      </c>
      <c r="C24" s="647"/>
      <c r="D24" s="647"/>
      <c r="E24" s="647"/>
      <c r="F24" s="647"/>
      <c r="G24" s="647"/>
      <c r="H24" s="647"/>
      <c r="I24" s="647"/>
      <c r="J24" s="647"/>
      <c r="K24" s="647"/>
      <c r="L24" s="647"/>
      <c r="M24" s="647"/>
      <c r="N24" s="647"/>
      <c r="O24" s="647"/>
      <c r="P24" s="647"/>
      <c r="Q24" s="648"/>
      <c r="R24" s="649">
        <v>134140</v>
      </c>
      <c r="S24" s="650"/>
      <c r="T24" s="650"/>
      <c r="U24" s="650"/>
      <c r="V24" s="650"/>
      <c r="W24" s="650"/>
      <c r="X24" s="650"/>
      <c r="Y24" s="651"/>
      <c r="Z24" s="652">
        <v>0.7</v>
      </c>
      <c r="AA24" s="652"/>
      <c r="AB24" s="652"/>
      <c r="AC24" s="652"/>
      <c r="AD24" s="653" t="s">
        <v>128</v>
      </c>
      <c r="AE24" s="653"/>
      <c r="AF24" s="653"/>
      <c r="AG24" s="653"/>
      <c r="AH24" s="653"/>
      <c r="AI24" s="653"/>
      <c r="AJ24" s="653"/>
      <c r="AK24" s="653"/>
      <c r="AL24" s="654" t="s">
        <v>173</v>
      </c>
      <c r="AM24" s="655"/>
      <c r="AN24" s="655"/>
      <c r="AO24" s="656"/>
      <c r="AP24" s="668" t="s">
        <v>286</v>
      </c>
      <c r="AQ24" s="669"/>
      <c r="AR24" s="669"/>
      <c r="AS24" s="669"/>
      <c r="AT24" s="669"/>
      <c r="AU24" s="669"/>
      <c r="AV24" s="669"/>
      <c r="AW24" s="669"/>
      <c r="AX24" s="669"/>
      <c r="AY24" s="669"/>
      <c r="AZ24" s="669"/>
      <c r="BA24" s="669"/>
      <c r="BB24" s="669"/>
      <c r="BC24" s="669"/>
      <c r="BD24" s="669"/>
      <c r="BE24" s="669"/>
      <c r="BF24" s="670"/>
      <c r="BG24" s="649" t="s">
        <v>128</v>
      </c>
      <c r="BH24" s="650"/>
      <c r="BI24" s="650"/>
      <c r="BJ24" s="650"/>
      <c r="BK24" s="650"/>
      <c r="BL24" s="650"/>
      <c r="BM24" s="650"/>
      <c r="BN24" s="651"/>
      <c r="BO24" s="652" t="s">
        <v>173</v>
      </c>
      <c r="BP24" s="652"/>
      <c r="BQ24" s="652"/>
      <c r="BR24" s="652"/>
      <c r="BS24" s="658" t="s">
        <v>128</v>
      </c>
      <c r="BT24" s="650"/>
      <c r="BU24" s="650"/>
      <c r="BV24" s="650"/>
      <c r="BW24" s="650"/>
      <c r="BX24" s="650"/>
      <c r="BY24" s="650"/>
      <c r="BZ24" s="650"/>
      <c r="CA24" s="650"/>
      <c r="CB24" s="659"/>
      <c r="CD24" s="660" t="s">
        <v>287</v>
      </c>
      <c r="CE24" s="661"/>
      <c r="CF24" s="661"/>
      <c r="CG24" s="661"/>
      <c r="CH24" s="661"/>
      <c r="CI24" s="661"/>
      <c r="CJ24" s="661"/>
      <c r="CK24" s="661"/>
      <c r="CL24" s="661"/>
      <c r="CM24" s="661"/>
      <c r="CN24" s="661"/>
      <c r="CO24" s="661"/>
      <c r="CP24" s="661"/>
      <c r="CQ24" s="662"/>
      <c r="CR24" s="638">
        <v>8682045</v>
      </c>
      <c r="CS24" s="639"/>
      <c r="CT24" s="639"/>
      <c r="CU24" s="639"/>
      <c r="CV24" s="639"/>
      <c r="CW24" s="639"/>
      <c r="CX24" s="639"/>
      <c r="CY24" s="640"/>
      <c r="CZ24" s="643">
        <v>44.6</v>
      </c>
      <c r="DA24" s="644"/>
      <c r="DB24" s="644"/>
      <c r="DC24" s="663"/>
      <c r="DD24" s="685">
        <v>4358181</v>
      </c>
      <c r="DE24" s="639"/>
      <c r="DF24" s="639"/>
      <c r="DG24" s="639"/>
      <c r="DH24" s="639"/>
      <c r="DI24" s="639"/>
      <c r="DJ24" s="639"/>
      <c r="DK24" s="640"/>
      <c r="DL24" s="685">
        <v>4200025</v>
      </c>
      <c r="DM24" s="639"/>
      <c r="DN24" s="639"/>
      <c r="DO24" s="639"/>
      <c r="DP24" s="639"/>
      <c r="DQ24" s="639"/>
      <c r="DR24" s="639"/>
      <c r="DS24" s="639"/>
      <c r="DT24" s="639"/>
      <c r="DU24" s="639"/>
      <c r="DV24" s="640"/>
      <c r="DW24" s="643">
        <v>53.5</v>
      </c>
      <c r="DX24" s="644"/>
      <c r="DY24" s="644"/>
      <c r="DZ24" s="644"/>
      <c r="EA24" s="644"/>
      <c r="EB24" s="644"/>
      <c r="EC24" s="645"/>
    </row>
    <row r="25" spans="2:133" ht="11.25" customHeight="1" x14ac:dyDescent="0.15">
      <c r="B25" s="646" t="s">
        <v>288</v>
      </c>
      <c r="C25" s="647"/>
      <c r="D25" s="647"/>
      <c r="E25" s="647"/>
      <c r="F25" s="647"/>
      <c r="G25" s="647"/>
      <c r="H25" s="647"/>
      <c r="I25" s="647"/>
      <c r="J25" s="647"/>
      <c r="K25" s="647"/>
      <c r="L25" s="647"/>
      <c r="M25" s="647"/>
      <c r="N25" s="647"/>
      <c r="O25" s="647"/>
      <c r="P25" s="647"/>
      <c r="Q25" s="648"/>
      <c r="R25" s="649" t="s">
        <v>128</v>
      </c>
      <c r="S25" s="650"/>
      <c r="T25" s="650"/>
      <c r="U25" s="650"/>
      <c r="V25" s="650"/>
      <c r="W25" s="650"/>
      <c r="X25" s="650"/>
      <c r="Y25" s="651"/>
      <c r="Z25" s="652" t="s">
        <v>128</v>
      </c>
      <c r="AA25" s="652"/>
      <c r="AB25" s="652"/>
      <c r="AC25" s="652"/>
      <c r="AD25" s="653" t="s">
        <v>128</v>
      </c>
      <c r="AE25" s="653"/>
      <c r="AF25" s="653"/>
      <c r="AG25" s="653"/>
      <c r="AH25" s="653"/>
      <c r="AI25" s="653"/>
      <c r="AJ25" s="653"/>
      <c r="AK25" s="653"/>
      <c r="AL25" s="654" t="s">
        <v>128</v>
      </c>
      <c r="AM25" s="655"/>
      <c r="AN25" s="655"/>
      <c r="AO25" s="656"/>
      <c r="AP25" s="668" t="s">
        <v>289</v>
      </c>
      <c r="AQ25" s="669"/>
      <c r="AR25" s="669"/>
      <c r="AS25" s="669"/>
      <c r="AT25" s="669"/>
      <c r="AU25" s="669"/>
      <c r="AV25" s="669"/>
      <c r="AW25" s="669"/>
      <c r="AX25" s="669"/>
      <c r="AY25" s="669"/>
      <c r="AZ25" s="669"/>
      <c r="BA25" s="669"/>
      <c r="BB25" s="669"/>
      <c r="BC25" s="669"/>
      <c r="BD25" s="669"/>
      <c r="BE25" s="669"/>
      <c r="BF25" s="670"/>
      <c r="BG25" s="649" t="s">
        <v>128</v>
      </c>
      <c r="BH25" s="650"/>
      <c r="BI25" s="650"/>
      <c r="BJ25" s="650"/>
      <c r="BK25" s="650"/>
      <c r="BL25" s="650"/>
      <c r="BM25" s="650"/>
      <c r="BN25" s="651"/>
      <c r="BO25" s="652" t="s">
        <v>128</v>
      </c>
      <c r="BP25" s="652"/>
      <c r="BQ25" s="652"/>
      <c r="BR25" s="652"/>
      <c r="BS25" s="658" t="s">
        <v>128</v>
      </c>
      <c r="BT25" s="650"/>
      <c r="BU25" s="650"/>
      <c r="BV25" s="650"/>
      <c r="BW25" s="650"/>
      <c r="BX25" s="650"/>
      <c r="BY25" s="650"/>
      <c r="BZ25" s="650"/>
      <c r="CA25" s="650"/>
      <c r="CB25" s="659"/>
      <c r="CD25" s="664" t="s">
        <v>290</v>
      </c>
      <c r="CE25" s="665"/>
      <c r="CF25" s="665"/>
      <c r="CG25" s="665"/>
      <c r="CH25" s="665"/>
      <c r="CI25" s="665"/>
      <c r="CJ25" s="665"/>
      <c r="CK25" s="665"/>
      <c r="CL25" s="665"/>
      <c r="CM25" s="665"/>
      <c r="CN25" s="665"/>
      <c r="CO25" s="665"/>
      <c r="CP25" s="665"/>
      <c r="CQ25" s="666"/>
      <c r="CR25" s="649">
        <v>2084653</v>
      </c>
      <c r="CS25" s="686"/>
      <c r="CT25" s="686"/>
      <c r="CU25" s="686"/>
      <c r="CV25" s="686"/>
      <c r="CW25" s="686"/>
      <c r="CX25" s="686"/>
      <c r="CY25" s="687"/>
      <c r="CZ25" s="654">
        <v>10.7</v>
      </c>
      <c r="DA25" s="683"/>
      <c r="DB25" s="683"/>
      <c r="DC25" s="688"/>
      <c r="DD25" s="658">
        <v>1685570</v>
      </c>
      <c r="DE25" s="686"/>
      <c r="DF25" s="686"/>
      <c r="DG25" s="686"/>
      <c r="DH25" s="686"/>
      <c r="DI25" s="686"/>
      <c r="DJ25" s="686"/>
      <c r="DK25" s="687"/>
      <c r="DL25" s="658">
        <v>1609175</v>
      </c>
      <c r="DM25" s="686"/>
      <c r="DN25" s="686"/>
      <c r="DO25" s="686"/>
      <c r="DP25" s="686"/>
      <c r="DQ25" s="686"/>
      <c r="DR25" s="686"/>
      <c r="DS25" s="686"/>
      <c r="DT25" s="686"/>
      <c r="DU25" s="686"/>
      <c r="DV25" s="687"/>
      <c r="DW25" s="654">
        <v>20.5</v>
      </c>
      <c r="DX25" s="683"/>
      <c r="DY25" s="683"/>
      <c r="DZ25" s="683"/>
      <c r="EA25" s="683"/>
      <c r="EB25" s="683"/>
      <c r="EC25" s="684"/>
    </row>
    <row r="26" spans="2:133" ht="11.25" customHeight="1" x14ac:dyDescent="0.15">
      <c r="B26" s="646" t="s">
        <v>291</v>
      </c>
      <c r="C26" s="647"/>
      <c r="D26" s="647"/>
      <c r="E26" s="647"/>
      <c r="F26" s="647"/>
      <c r="G26" s="647"/>
      <c r="H26" s="647"/>
      <c r="I26" s="647"/>
      <c r="J26" s="647"/>
      <c r="K26" s="647"/>
      <c r="L26" s="647"/>
      <c r="M26" s="647"/>
      <c r="N26" s="647"/>
      <c r="O26" s="647"/>
      <c r="P26" s="647"/>
      <c r="Q26" s="648"/>
      <c r="R26" s="649">
        <v>7531180</v>
      </c>
      <c r="S26" s="650"/>
      <c r="T26" s="650"/>
      <c r="U26" s="650"/>
      <c r="V26" s="650"/>
      <c r="W26" s="650"/>
      <c r="X26" s="650"/>
      <c r="Y26" s="651"/>
      <c r="Z26" s="652">
        <v>38.299999999999997</v>
      </c>
      <c r="AA26" s="652"/>
      <c r="AB26" s="652"/>
      <c r="AC26" s="652"/>
      <c r="AD26" s="653">
        <v>7397040</v>
      </c>
      <c r="AE26" s="653"/>
      <c r="AF26" s="653"/>
      <c r="AG26" s="653"/>
      <c r="AH26" s="653"/>
      <c r="AI26" s="653"/>
      <c r="AJ26" s="653"/>
      <c r="AK26" s="653"/>
      <c r="AL26" s="654">
        <v>99.9</v>
      </c>
      <c r="AM26" s="655"/>
      <c r="AN26" s="655"/>
      <c r="AO26" s="656"/>
      <c r="AP26" s="668" t="s">
        <v>292</v>
      </c>
      <c r="AQ26" s="689"/>
      <c r="AR26" s="689"/>
      <c r="AS26" s="689"/>
      <c r="AT26" s="689"/>
      <c r="AU26" s="689"/>
      <c r="AV26" s="689"/>
      <c r="AW26" s="689"/>
      <c r="AX26" s="689"/>
      <c r="AY26" s="689"/>
      <c r="AZ26" s="689"/>
      <c r="BA26" s="689"/>
      <c r="BB26" s="689"/>
      <c r="BC26" s="689"/>
      <c r="BD26" s="689"/>
      <c r="BE26" s="689"/>
      <c r="BF26" s="670"/>
      <c r="BG26" s="649" t="s">
        <v>128</v>
      </c>
      <c r="BH26" s="650"/>
      <c r="BI26" s="650"/>
      <c r="BJ26" s="650"/>
      <c r="BK26" s="650"/>
      <c r="BL26" s="650"/>
      <c r="BM26" s="650"/>
      <c r="BN26" s="651"/>
      <c r="BO26" s="652" t="s">
        <v>128</v>
      </c>
      <c r="BP26" s="652"/>
      <c r="BQ26" s="652"/>
      <c r="BR26" s="652"/>
      <c r="BS26" s="658" t="s">
        <v>128</v>
      </c>
      <c r="BT26" s="650"/>
      <c r="BU26" s="650"/>
      <c r="BV26" s="650"/>
      <c r="BW26" s="650"/>
      <c r="BX26" s="650"/>
      <c r="BY26" s="650"/>
      <c r="BZ26" s="650"/>
      <c r="CA26" s="650"/>
      <c r="CB26" s="659"/>
      <c r="CD26" s="664" t="s">
        <v>293</v>
      </c>
      <c r="CE26" s="665"/>
      <c r="CF26" s="665"/>
      <c r="CG26" s="665"/>
      <c r="CH26" s="665"/>
      <c r="CI26" s="665"/>
      <c r="CJ26" s="665"/>
      <c r="CK26" s="665"/>
      <c r="CL26" s="665"/>
      <c r="CM26" s="665"/>
      <c r="CN26" s="665"/>
      <c r="CO26" s="665"/>
      <c r="CP26" s="665"/>
      <c r="CQ26" s="666"/>
      <c r="CR26" s="649">
        <v>988848</v>
      </c>
      <c r="CS26" s="650"/>
      <c r="CT26" s="650"/>
      <c r="CU26" s="650"/>
      <c r="CV26" s="650"/>
      <c r="CW26" s="650"/>
      <c r="CX26" s="650"/>
      <c r="CY26" s="651"/>
      <c r="CZ26" s="654">
        <v>5.0999999999999996</v>
      </c>
      <c r="DA26" s="683"/>
      <c r="DB26" s="683"/>
      <c r="DC26" s="688"/>
      <c r="DD26" s="658">
        <v>878799</v>
      </c>
      <c r="DE26" s="650"/>
      <c r="DF26" s="650"/>
      <c r="DG26" s="650"/>
      <c r="DH26" s="650"/>
      <c r="DI26" s="650"/>
      <c r="DJ26" s="650"/>
      <c r="DK26" s="651"/>
      <c r="DL26" s="658" t="s">
        <v>128</v>
      </c>
      <c r="DM26" s="650"/>
      <c r="DN26" s="650"/>
      <c r="DO26" s="650"/>
      <c r="DP26" s="650"/>
      <c r="DQ26" s="650"/>
      <c r="DR26" s="650"/>
      <c r="DS26" s="650"/>
      <c r="DT26" s="650"/>
      <c r="DU26" s="650"/>
      <c r="DV26" s="651"/>
      <c r="DW26" s="654" t="s">
        <v>128</v>
      </c>
      <c r="DX26" s="683"/>
      <c r="DY26" s="683"/>
      <c r="DZ26" s="683"/>
      <c r="EA26" s="683"/>
      <c r="EB26" s="683"/>
      <c r="EC26" s="684"/>
    </row>
    <row r="27" spans="2:133" ht="11.25" customHeight="1" x14ac:dyDescent="0.15">
      <c r="B27" s="646" t="s">
        <v>294</v>
      </c>
      <c r="C27" s="647"/>
      <c r="D27" s="647"/>
      <c r="E27" s="647"/>
      <c r="F27" s="647"/>
      <c r="G27" s="647"/>
      <c r="H27" s="647"/>
      <c r="I27" s="647"/>
      <c r="J27" s="647"/>
      <c r="K27" s="647"/>
      <c r="L27" s="647"/>
      <c r="M27" s="647"/>
      <c r="N27" s="647"/>
      <c r="O27" s="647"/>
      <c r="P27" s="647"/>
      <c r="Q27" s="648"/>
      <c r="R27" s="649">
        <v>4807</v>
      </c>
      <c r="S27" s="650"/>
      <c r="T27" s="650"/>
      <c r="U27" s="650"/>
      <c r="V27" s="650"/>
      <c r="W27" s="650"/>
      <c r="X27" s="650"/>
      <c r="Y27" s="651"/>
      <c r="Z27" s="652">
        <v>0</v>
      </c>
      <c r="AA27" s="652"/>
      <c r="AB27" s="652"/>
      <c r="AC27" s="652"/>
      <c r="AD27" s="653">
        <v>4807</v>
      </c>
      <c r="AE27" s="653"/>
      <c r="AF27" s="653"/>
      <c r="AG27" s="653"/>
      <c r="AH27" s="653"/>
      <c r="AI27" s="653"/>
      <c r="AJ27" s="653"/>
      <c r="AK27" s="653"/>
      <c r="AL27" s="654">
        <v>0.1</v>
      </c>
      <c r="AM27" s="655"/>
      <c r="AN27" s="655"/>
      <c r="AO27" s="656"/>
      <c r="AP27" s="646" t="s">
        <v>295</v>
      </c>
      <c r="AQ27" s="647"/>
      <c r="AR27" s="647"/>
      <c r="AS27" s="647"/>
      <c r="AT27" s="647"/>
      <c r="AU27" s="647"/>
      <c r="AV27" s="647"/>
      <c r="AW27" s="647"/>
      <c r="AX27" s="647"/>
      <c r="AY27" s="647"/>
      <c r="AZ27" s="647"/>
      <c r="BA27" s="647"/>
      <c r="BB27" s="647"/>
      <c r="BC27" s="647"/>
      <c r="BD27" s="647"/>
      <c r="BE27" s="647"/>
      <c r="BF27" s="648"/>
      <c r="BG27" s="649">
        <v>4339891</v>
      </c>
      <c r="BH27" s="650"/>
      <c r="BI27" s="650"/>
      <c r="BJ27" s="650"/>
      <c r="BK27" s="650"/>
      <c r="BL27" s="650"/>
      <c r="BM27" s="650"/>
      <c r="BN27" s="651"/>
      <c r="BO27" s="652">
        <v>100</v>
      </c>
      <c r="BP27" s="652"/>
      <c r="BQ27" s="652"/>
      <c r="BR27" s="652"/>
      <c r="BS27" s="658" t="s">
        <v>128</v>
      </c>
      <c r="BT27" s="650"/>
      <c r="BU27" s="650"/>
      <c r="BV27" s="650"/>
      <c r="BW27" s="650"/>
      <c r="BX27" s="650"/>
      <c r="BY27" s="650"/>
      <c r="BZ27" s="650"/>
      <c r="CA27" s="650"/>
      <c r="CB27" s="659"/>
      <c r="CD27" s="664" t="s">
        <v>296</v>
      </c>
      <c r="CE27" s="665"/>
      <c r="CF27" s="665"/>
      <c r="CG27" s="665"/>
      <c r="CH27" s="665"/>
      <c r="CI27" s="665"/>
      <c r="CJ27" s="665"/>
      <c r="CK27" s="665"/>
      <c r="CL27" s="665"/>
      <c r="CM27" s="665"/>
      <c r="CN27" s="665"/>
      <c r="CO27" s="665"/>
      <c r="CP27" s="665"/>
      <c r="CQ27" s="666"/>
      <c r="CR27" s="649">
        <v>5284419</v>
      </c>
      <c r="CS27" s="686"/>
      <c r="CT27" s="686"/>
      <c r="CU27" s="686"/>
      <c r="CV27" s="686"/>
      <c r="CW27" s="686"/>
      <c r="CX27" s="686"/>
      <c r="CY27" s="687"/>
      <c r="CZ27" s="654">
        <v>27.2</v>
      </c>
      <c r="DA27" s="683"/>
      <c r="DB27" s="683"/>
      <c r="DC27" s="688"/>
      <c r="DD27" s="658">
        <v>1359638</v>
      </c>
      <c r="DE27" s="686"/>
      <c r="DF27" s="686"/>
      <c r="DG27" s="686"/>
      <c r="DH27" s="686"/>
      <c r="DI27" s="686"/>
      <c r="DJ27" s="686"/>
      <c r="DK27" s="687"/>
      <c r="DL27" s="658">
        <v>1277877</v>
      </c>
      <c r="DM27" s="686"/>
      <c r="DN27" s="686"/>
      <c r="DO27" s="686"/>
      <c r="DP27" s="686"/>
      <c r="DQ27" s="686"/>
      <c r="DR27" s="686"/>
      <c r="DS27" s="686"/>
      <c r="DT27" s="686"/>
      <c r="DU27" s="686"/>
      <c r="DV27" s="687"/>
      <c r="DW27" s="654">
        <v>16.3</v>
      </c>
      <c r="DX27" s="683"/>
      <c r="DY27" s="683"/>
      <c r="DZ27" s="683"/>
      <c r="EA27" s="683"/>
      <c r="EB27" s="683"/>
      <c r="EC27" s="684"/>
    </row>
    <row r="28" spans="2:133" ht="11.25" customHeight="1" x14ac:dyDescent="0.15">
      <c r="B28" s="646" t="s">
        <v>297</v>
      </c>
      <c r="C28" s="647"/>
      <c r="D28" s="647"/>
      <c r="E28" s="647"/>
      <c r="F28" s="647"/>
      <c r="G28" s="647"/>
      <c r="H28" s="647"/>
      <c r="I28" s="647"/>
      <c r="J28" s="647"/>
      <c r="K28" s="647"/>
      <c r="L28" s="647"/>
      <c r="M28" s="647"/>
      <c r="N28" s="647"/>
      <c r="O28" s="647"/>
      <c r="P28" s="647"/>
      <c r="Q28" s="648"/>
      <c r="R28" s="649">
        <v>192339</v>
      </c>
      <c r="S28" s="650"/>
      <c r="T28" s="650"/>
      <c r="U28" s="650"/>
      <c r="V28" s="650"/>
      <c r="W28" s="650"/>
      <c r="X28" s="650"/>
      <c r="Y28" s="651"/>
      <c r="Z28" s="652">
        <v>1</v>
      </c>
      <c r="AA28" s="652"/>
      <c r="AB28" s="652"/>
      <c r="AC28" s="652"/>
      <c r="AD28" s="653" t="s">
        <v>128</v>
      </c>
      <c r="AE28" s="653"/>
      <c r="AF28" s="653"/>
      <c r="AG28" s="653"/>
      <c r="AH28" s="653"/>
      <c r="AI28" s="653"/>
      <c r="AJ28" s="653"/>
      <c r="AK28" s="653"/>
      <c r="AL28" s="654" t="s">
        <v>128</v>
      </c>
      <c r="AM28" s="655"/>
      <c r="AN28" s="655"/>
      <c r="AO28" s="656"/>
      <c r="AP28" s="646"/>
      <c r="AQ28" s="647"/>
      <c r="AR28" s="647"/>
      <c r="AS28" s="647"/>
      <c r="AT28" s="647"/>
      <c r="AU28" s="647"/>
      <c r="AV28" s="647"/>
      <c r="AW28" s="647"/>
      <c r="AX28" s="647"/>
      <c r="AY28" s="647"/>
      <c r="AZ28" s="647"/>
      <c r="BA28" s="647"/>
      <c r="BB28" s="647"/>
      <c r="BC28" s="647"/>
      <c r="BD28" s="647"/>
      <c r="BE28" s="647"/>
      <c r="BF28" s="648"/>
      <c r="BG28" s="649"/>
      <c r="BH28" s="650"/>
      <c r="BI28" s="650"/>
      <c r="BJ28" s="650"/>
      <c r="BK28" s="650"/>
      <c r="BL28" s="650"/>
      <c r="BM28" s="650"/>
      <c r="BN28" s="651"/>
      <c r="BO28" s="652"/>
      <c r="BP28" s="652"/>
      <c r="BQ28" s="652"/>
      <c r="BR28" s="652"/>
      <c r="BS28" s="658"/>
      <c r="BT28" s="650"/>
      <c r="BU28" s="650"/>
      <c r="BV28" s="650"/>
      <c r="BW28" s="650"/>
      <c r="BX28" s="650"/>
      <c r="BY28" s="650"/>
      <c r="BZ28" s="650"/>
      <c r="CA28" s="650"/>
      <c r="CB28" s="659"/>
      <c r="CD28" s="664" t="s">
        <v>298</v>
      </c>
      <c r="CE28" s="665"/>
      <c r="CF28" s="665"/>
      <c r="CG28" s="665"/>
      <c r="CH28" s="665"/>
      <c r="CI28" s="665"/>
      <c r="CJ28" s="665"/>
      <c r="CK28" s="665"/>
      <c r="CL28" s="665"/>
      <c r="CM28" s="665"/>
      <c r="CN28" s="665"/>
      <c r="CO28" s="665"/>
      <c r="CP28" s="665"/>
      <c r="CQ28" s="666"/>
      <c r="CR28" s="649">
        <v>1312973</v>
      </c>
      <c r="CS28" s="650"/>
      <c r="CT28" s="650"/>
      <c r="CU28" s="650"/>
      <c r="CV28" s="650"/>
      <c r="CW28" s="650"/>
      <c r="CX28" s="650"/>
      <c r="CY28" s="651"/>
      <c r="CZ28" s="654">
        <v>6.7</v>
      </c>
      <c r="DA28" s="683"/>
      <c r="DB28" s="683"/>
      <c r="DC28" s="688"/>
      <c r="DD28" s="658">
        <v>1312973</v>
      </c>
      <c r="DE28" s="650"/>
      <c r="DF28" s="650"/>
      <c r="DG28" s="650"/>
      <c r="DH28" s="650"/>
      <c r="DI28" s="650"/>
      <c r="DJ28" s="650"/>
      <c r="DK28" s="651"/>
      <c r="DL28" s="658">
        <v>1312973</v>
      </c>
      <c r="DM28" s="650"/>
      <c r="DN28" s="650"/>
      <c r="DO28" s="650"/>
      <c r="DP28" s="650"/>
      <c r="DQ28" s="650"/>
      <c r="DR28" s="650"/>
      <c r="DS28" s="650"/>
      <c r="DT28" s="650"/>
      <c r="DU28" s="650"/>
      <c r="DV28" s="651"/>
      <c r="DW28" s="654">
        <v>16.7</v>
      </c>
      <c r="DX28" s="683"/>
      <c r="DY28" s="683"/>
      <c r="DZ28" s="683"/>
      <c r="EA28" s="683"/>
      <c r="EB28" s="683"/>
      <c r="EC28" s="684"/>
    </row>
    <row r="29" spans="2:133" ht="11.25" customHeight="1" x14ac:dyDescent="0.15">
      <c r="B29" s="646" t="s">
        <v>299</v>
      </c>
      <c r="C29" s="647"/>
      <c r="D29" s="647"/>
      <c r="E29" s="647"/>
      <c r="F29" s="647"/>
      <c r="G29" s="647"/>
      <c r="H29" s="647"/>
      <c r="I29" s="647"/>
      <c r="J29" s="647"/>
      <c r="K29" s="647"/>
      <c r="L29" s="647"/>
      <c r="M29" s="647"/>
      <c r="N29" s="647"/>
      <c r="O29" s="647"/>
      <c r="P29" s="647"/>
      <c r="Q29" s="648"/>
      <c r="R29" s="649">
        <v>29858</v>
      </c>
      <c r="S29" s="650"/>
      <c r="T29" s="650"/>
      <c r="U29" s="650"/>
      <c r="V29" s="650"/>
      <c r="W29" s="650"/>
      <c r="X29" s="650"/>
      <c r="Y29" s="651"/>
      <c r="Z29" s="652">
        <v>0.2</v>
      </c>
      <c r="AA29" s="652"/>
      <c r="AB29" s="652"/>
      <c r="AC29" s="652"/>
      <c r="AD29" s="653" t="s">
        <v>128</v>
      </c>
      <c r="AE29" s="653"/>
      <c r="AF29" s="653"/>
      <c r="AG29" s="653"/>
      <c r="AH29" s="653"/>
      <c r="AI29" s="653"/>
      <c r="AJ29" s="653"/>
      <c r="AK29" s="653"/>
      <c r="AL29" s="654" t="s">
        <v>128</v>
      </c>
      <c r="AM29" s="655"/>
      <c r="AN29" s="655"/>
      <c r="AO29" s="656"/>
      <c r="AP29" s="690"/>
      <c r="AQ29" s="691"/>
      <c r="AR29" s="691"/>
      <c r="AS29" s="691"/>
      <c r="AT29" s="691"/>
      <c r="AU29" s="691"/>
      <c r="AV29" s="691"/>
      <c r="AW29" s="691"/>
      <c r="AX29" s="691"/>
      <c r="AY29" s="691"/>
      <c r="AZ29" s="691"/>
      <c r="BA29" s="691"/>
      <c r="BB29" s="691"/>
      <c r="BC29" s="691"/>
      <c r="BD29" s="691"/>
      <c r="BE29" s="691"/>
      <c r="BF29" s="692"/>
      <c r="BG29" s="649"/>
      <c r="BH29" s="650"/>
      <c r="BI29" s="650"/>
      <c r="BJ29" s="650"/>
      <c r="BK29" s="650"/>
      <c r="BL29" s="650"/>
      <c r="BM29" s="650"/>
      <c r="BN29" s="651"/>
      <c r="BO29" s="652"/>
      <c r="BP29" s="652"/>
      <c r="BQ29" s="652"/>
      <c r="BR29" s="652"/>
      <c r="BS29" s="653"/>
      <c r="BT29" s="653"/>
      <c r="BU29" s="653"/>
      <c r="BV29" s="653"/>
      <c r="BW29" s="653"/>
      <c r="BX29" s="653"/>
      <c r="BY29" s="653"/>
      <c r="BZ29" s="653"/>
      <c r="CA29" s="653"/>
      <c r="CB29" s="657"/>
      <c r="CD29" s="695" t="s">
        <v>300</v>
      </c>
      <c r="CE29" s="696"/>
      <c r="CF29" s="664" t="s">
        <v>70</v>
      </c>
      <c r="CG29" s="665"/>
      <c r="CH29" s="665"/>
      <c r="CI29" s="665"/>
      <c r="CJ29" s="665"/>
      <c r="CK29" s="665"/>
      <c r="CL29" s="665"/>
      <c r="CM29" s="665"/>
      <c r="CN29" s="665"/>
      <c r="CO29" s="665"/>
      <c r="CP29" s="665"/>
      <c r="CQ29" s="666"/>
      <c r="CR29" s="649">
        <v>1310830</v>
      </c>
      <c r="CS29" s="686"/>
      <c r="CT29" s="686"/>
      <c r="CU29" s="686"/>
      <c r="CV29" s="686"/>
      <c r="CW29" s="686"/>
      <c r="CX29" s="686"/>
      <c r="CY29" s="687"/>
      <c r="CZ29" s="654">
        <v>6.7</v>
      </c>
      <c r="DA29" s="683"/>
      <c r="DB29" s="683"/>
      <c r="DC29" s="688"/>
      <c r="DD29" s="658">
        <v>1310830</v>
      </c>
      <c r="DE29" s="686"/>
      <c r="DF29" s="686"/>
      <c r="DG29" s="686"/>
      <c r="DH29" s="686"/>
      <c r="DI29" s="686"/>
      <c r="DJ29" s="686"/>
      <c r="DK29" s="687"/>
      <c r="DL29" s="658">
        <v>1310830</v>
      </c>
      <c r="DM29" s="686"/>
      <c r="DN29" s="686"/>
      <c r="DO29" s="686"/>
      <c r="DP29" s="686"/>
      <c r="DQ29" s="686"/>
      <c r="DR29" s="686"/>
      <c r="DS29" s="686"/>
      <c r="DT29" s="686"/>
      <c r="DU29" s="686"/>
      <c r="DV29" s="687"/>
      <c r="DW29" s="654">
        <v>16.7</v>
      </c>
      <c r="DX29" s="683"/>
      <c r="DY29" s="683"/>
      <c r="DZ29" s="683"/>
      <c r="EA29" s="683"/>
      <c r="EB29" s="683"/>
      <c r="EC29" s="684"/>
    </row>
    <row r="30" spans="2:133" ht="11.25" customHeight="1" x14ac:dyDescent="0.15">
      <c r="B30" s="646" t="s">
        <v>301</v>
      </c>
      <c r="C30" s="647"/>
      <c r="D30" s="647"/>
      <c r="E30" s="647"/>
      <c r="F30" s="647"/>
      <c r="G30" s="647"/>
      <c r="H30" s="647"/>
      <c r="I30" s="647"/>
      <c r="J30" s="647"/>
      <c r="K30" s="647"/>
      <c r="L30" s="647"/>
      <c r="M30" s="647"/>
      <c r="N30" s="647"/>
      <c r="O30" s="647"/>
      <c r="P30" s="647"/>
      <c r="Q30" s="648"/>
      <c r="R30" s="649">
        <v>21532</v>
      </c>
      <c r="S30" s="650"/>
      <c r="T30" s="650"/>
      <c r="U30" s="650"/>
      <c r="V30" s="650"/>
      <c r="W30" s="650"/>
      <c r="X30" s="650"/>
      <c r="Y30" s="651"/>
      <c r="Z30" s="652">
        <v>0.1</v>
      </c>
      <c r="AA30" s="652"/>
      <c r="AB30" s="652"/>
      <c r="AC30" s="652"/>
      <c r="AD30" s="653" t="s">
        <v>128</v>
      </c>
      <c r="AE30" s="653"/>
      <c r="AF30" s="653"/>
      <c r="AG30" s="653"/>
      <c r="AH30" s="653"/>
      <c r="AI30" s="653"/>
      <c r="AJ30" s="653"/>
      <c r="AK30" s="653"/>
      <c r="AL30" s="654" t="s">
        <v>128</v>
      </c>
      <c r="AM30" s="655"/>
      <c r="AN30" s="655"/>
      <c r="AO30" s="656"/>
      <c r="AP30" s="628" t="s">
        <v>219</v>
      </c>
      <c r="AQ30" s="629"/>
      <c r="AR30" s="629"/>
      <c r="AS30" s="629"/>
      <c r="AT30" s="629"/>
      <c r="AU30" s="629"/>
      <c r="AV30" s="629"/>
      <c r="AW30" s="629"/>
      <c r="AX30" s="629"/>
      <c r="AY30" s="629"/>
      <c r="AZ30" s="629"/>
      <c r="BA30" s="629"/>
      <c r="BB30" s="629"/>
      <c r="BC30" s="629"/>
      <c r="BD30" s="629"/>
      <c r="BE30" s="629"/>
      <c r="BF30" s="630"/>
      <c r="BG30" s="628" t="s">
        <v>302</v>
      </c>
      <c r="BH30" s="693"/>
      <c r="BI30" s="693"/>
      <c r="BJ30" s="693"/>
      <c r="BK30" s="693"/>
      <c r="BL30" s="693"/>
      <c r="BM30" s="693"/>
      <c r="BN30" s="693"/>
      <c r="BO30" s="693"/>
      <c r="BP30" s="693"/>
      <c r="BQ30" s="694"/>
      <c r="BR30" s="628" t="s">
        <v>303</v>
      </c>
      <c r="BS30" s="693"/>
      <c r="BT30" s="693"/>
      <c r="BU30" s="693"/>
      <c r="BV30" s="693"/>
      <c r="BW30" s="693"/>
      <c r="BX30" s="693"/>
      <c r="BY30" s="693"/>
      <c r="BZ30" s="693"/>
      <c r="CA30" s="693"/>
      <c r="CB30" s="694"/>
      <c r="CD30" s="697"/>
      <c r="CE30" s="698"/>
      <c r="CF30" s="664" t="s">
        <v>304</v>
      </c>
      <c r="CG30" s="665"/>
      <c r="CH30" s="665"/>
      <c r="CI30" s="665"/>
      <c r="CJ30" s="665"/>
      <c r="CK30" s="665"/>
      <c r="CL30" s="665"/>
      <c r="CM30" s="665"/>
      <c r="CN30" s="665"/>
      <c r="CO30" s="665"/>
      <c r="CP30" s="665"/>
      <c r="CQ30" s="666"/>
      <c r="CR30" s="649">
        <v>1212993</v>
      </c>
      <c r="CS30" s="650"/>
      <c r="CT30" s="650"/>
      <c r="CU30" s="650"/>
      <c r="CV30" s="650"/>
      <c r="CW30" s="650"/>
      <c r="CX30" s="650"/>
      <c r="CY30" s="651"/>
      <c r="CZ30" s="654">
        <v>6.2</v>
      </c>
      <c r="DA30" s="683"/>
      <c r="DB30" s="683"/>
      <c r="DC30" s="688"/>
      <c r="DD30" s="658">
        <v>1212993</v>
      </c>
      <c r="DE30" s="650"/>
      <c r="DF30" s="650"/>
      <c r="DG30" s="650"/>
      <c r="DH30" s="650"/>
      <c r="DI30" s="650"/>
      <c r="DJ30" s="650"/>
      <c r="DK30" s="651"/>
      <c r="DL30" s="658">
        <v>1212993</v>
      </c>
      <c r="DM30" s="650"/>
      <c r="DN30" s="650"/>
      <c r="DO30" s="650"/>
      <c r="DP30" s="650"/>
      <c r="DQ30" s="650"/>
      <c r="DR30" s="650"/>
      <c r="DS30" s="650"/>
      <c r="DT30" s="650"/>
      <c r="DU30" s="650"/>
      <c r="DV30" s="651"/>
      <c r="DW30" s="654">
        <v>15.5</v>
      </c>
      <c r="DX30" s="683"/>
      <c r="DY30" s="683"/>
      <c r="DZ30" s="683"/>
      <c r="EA30" s="683"/>
      <c r="EB30" s="683"/>
      <c r="EC30" s="684"/>
    </row>
    <row r="31" spans="2:133" ht="11.25" customHeight="1" x14ac:dyDescent="0.15">
      <c r="B31" s="646" t="s">
        <v>305</v>
      </c>
      <c r="C31" s="647"/>
      <c r="D31" s="647"/>
      <c r="E31" s="647"/>
      <c r="F31" s="647"/>
      <c r="G31" s="647"/>
      <c r="H31" s="647"/>
      <c r="I31" s="647"/>
      <c r="J31" s="647"/>
      <c r="K31" s="647"/>
      <c r="L31" s="647"/>
      <c r="M31" s="647"/>
      <c r="N31" s="647"/>
      <c r="O31" s="647"/>
      <c r="P31" s="647"/>
      <c r="Q31" s="648"/>
      <c r="R31" s="649">
        <v>7951118</v>
      </c>
      <c r="S31" s="650"/>
      <c r="T31" s="650"/>
      <c r="U31" s="650"/>
      <c r="V31" s="650"/>
      <c r="W31" s="650"/>
      <c r="X31" s="650"/>
      <c r="Y31" s="651"/>
      <c r="Z31" s="652">
        <v>40.4</v>
      </c>
      <c r="AA31" s="652"/>
      <c r="AB31" s="652"/>
      <c r="AC31" s="652"/>
      <c r="AD31" s="653" t="s">
        <v>128</v>
      </c>
      <c r="AE31" s="653"/>
      <c r="AF31" s="653"/>
      <c r="AG31" s="653"/>
      <c r="AH31" s="653"/>
      <c r="AI31" s="653"/>
      <c r="AJ31" s="653"/>
      <c r="AK31" s="653"/>
      <c r="AL31" s="654" t="s">
        <v>128</v>
      </c>
      <c r="AM31" s="655"/>
      <c r="AN31" s="655"/>
      <c r="AO31" s="656"/>
      <c r="AP31" s="706" t="s">
        <v>306</v>
      </c>
      <c r="AQ31" s="707"/>
      <c r="AR31" s="707"/>
      <c r="AS31" s="707"/>
      <c r="AT31" s="712" t="s">
        <v>307</v>
      </c>
      <c r="AU31" s="229"/>
      <c r="AV31" s="229"/>
      <c r="AW31" s="229"/>
      <c r="AX31" s="635" t="s">
        <v>185</v>
      </c>
      <c r="AY31" s="636"/>
      <c r="AZ31" s="636"/>
      <c r="BA31" s="636"/>
      <c r="BB31" s="636"/>
      <c r="BC31" s="636"/>
      <c r="BD31" s="636"/>
      <c r="BE31" s="636"/>
      <c r="BF31" s="637"/>
      <c r="BG31" s="705">
        <v>99.7</v>
      </c>
      <c r="BH31" s="701"/>
      <c r="BI31" s="701"/>
      <c r="BJ31" s="701"/>
      <c r="BK31" s="701"/>
      <c r="BL31" s="701"/>
      <c r="BM31" s="644">
        <v>99.4</v>
      </c>
      <c r="BN31" s="701"/>
      <c r="BO31" s="701"/>
      <c r="BP31" s="701"/>
      <c r="BQ31" s="702"/>
      <c r="BR31" s="705">
        <v>99.7</v>
      </c>
      <c r="BS31" s="701"/>
      <c r="BT31" s="701"/>
      <c r="BU31" s="701"/>
      <c r="BV31" s="701"/>
      <c r="BW31" s="701"/>
      <c r="BX31" s="644">
        <v>99.3</v>
      </c>
      <c r="BY31" s="701"/>
      <c r="BZ31" s="701"/>
      <c r="CA31" s="701"/>
      <c r="CB31" s="702"/>
      <c r="CD31" s="697"/>
      <c r="CE31" s="698"/>
      <c r="CF31" s="664" t="s">
        <v>308</v>
      </c>
      <c r="CG31" s="665"/>
      <c r="CH31" s="665"/>
      <c r="CI31" s="665"/>
      <c r="CJ31" s="665"/>
      <c r="CK31" s="665"/>
      <c r="CL31" s="665"/>
      <c r="CM31" s="665"/>
      <c r="CN31" s="665"/>
      <c r="CO31" s="665"/>
      <c r="CP31" s="665"/>
      <c r="CQ31" s="666"/>
      <c r="CR31" s="649">
        <v>97837</v>
      </c>
      <c r="CS31" s="686"/>
      <c r="CT31" s="686"/>
      <c r="CU31" s="686"/>
      <c r="CV31" s="686"/>
      <c r="CW31" s="686"/>
      <c r="CX31" s="686"/>
      <c r="CY31" s="687"/>
      <c r="CZ31" s="654">
        <v>0.5</v>
      </c>
      <c r="DA31" s="683"/>
      <c r="DB31" s="683"/>
      <c r="DC31" s="688"/>
      <c r="DD31" s="658">
        <v>97837</v>
      </c>
      <c r="DE31" s="686"/>
      <c r="DF31" s="686"/>
      <c r="DG31" s="686"/>
      <c r="DH31" s="686"/>
      <c r="DI31" s="686"/>
      <c r="DJ31" s="686"/>
      <c r="DK31" s="687"/>
      <c r="DL31" s="658">
        <v>97837</v>
      </c>
      <c r="DM31" s="686"/>
      <c r="DN31" s="686"/>
      <c r="DO31" s="686"/>
      <c r="DP31" s="686"/>
      <c r="DQ31" s="686"/>
      <c r="DR31" s="686"/>
      <c r="DS31" s="686"/>
      <c r="DT31" s="686"/>
      <c r="DU31" s="686"/>
      <c r="DV31" s="687"/>
      <c r="DW31" s="654">
        <v>1.2</v>
      </c>
      <c r="DX31" s="683"/>
      <c r="DY31" s="683"/>
      <c r="DZ31" s="683"/>
      <c r="EA31" s="683"/>
      <c r="EB31" s="683"/>
      <c r="EC31" s="684"/>
    </row>
    <row r="32" spans="2:133" ht="11.25" customHeight="1" x14ac:dyDescent="0.15">
      <c r="B32" s="716" t="s">
        <v>309</v>
      </c>
      <c r="C32" s="717"/>
      <c r="D32" s="717"/>
      <c r="E32" s="717"/>
      <c r="F32" s="717"/>
      <c r="G32" s="717"/>
      <c r="H32" s="717"/>
      <c r="I32" s="717"/>
      <c r="J32" s="717"/>
      <c r="K32" s="717"/>
      <c r="L32" s="717"/>
      <c r="M32" s="717"/>
      <c r="N32" s="717"/>
      <c r="O32" s="717"/>
      <c r="P32" s="717"/>
      <c r="Q32" s="718"/>
      <c r="R32" s="649" t="s">
        <v>128</v>
      </c>
      <c r="S32" s="650"/>
      <c r="T32" s="650"/>
      <c r="U32" s="650"/>
      <c r="V32" s="650"/>
      <c r="W32" s="650"/>
      <c r="X32" s="650"/>
      <c r="Y32" s="651"/>
      <c r="Z32" s="652" t="s">
        <v>128</v>
      </c>
      <c r="AA32" s="652"/>
      <c r="AB32" s="652"/>
      <c r="AC32" s="652"/>
      <c r="AD32" s="653" t="s">
        <v>128</v>
      </c>
      <c r="AE32" s="653"/>
      <c r="AF32" s="653"/>
      <c r="AG32" s="653"/>
      <c r="AH32" s="653"/>
      <c r="AI32" s="653"/>
      <c r="AJ32" s="653"/>
      <c r="AK32" s="653"/>
      <c r="AL32" s="654" t="s">
        <v>128</v>
      </c>
      <c r="AM32" s="655"/>
      <c r="AN32" s="655"/>
      <c r="AO32" s="656"/>
      <c r="AP32" s="708"/>
      <c r="AQ32" s="709"/>
      <c r="AR32" s="709"/>
      <c r="AS32" s="709"/>
      <c r="AT32" s="713"/>
      <c r="AU32" s="228" t="s">
        <v>310</v>
      </c>
      <c r="AV32" s="228"/>
      <c r="AW32" s="228"/>
      <c r="AX32" s="646" t="s">
        <v>311</v>
      </c>
      <c r="AY32" s="647"/>
      <c r="AZ32" s="647"/>
      <c r="BA32" s="647"/>
      <c r="BB32" s="647"/>
      <c r="BC32" s="647"/>
      <c r="BD32" s="647"/>
      <c r="BE32" s="647"/>
      <c r="BF32" s="648"/>
      <c r="BG32" s="715">
        <v>99.6</v>
      </c>
      <c r="BH32" s="686"/>
      <c r="BI32" s="686"/>
      <c r="BJ32" s="686"/>
      <c r="BK32" s="686"/>
      <c r="BL32" s="686"/>
      <c r="BM32" s="655">
        <v>99.2</v>
      </c>
      <c r="BN32" s="703"/>
      <c r="BO32" s="703"/>
      <c r="BP32" s="703"/>
      <c r="BQ32" s="704"/>
      <c r="BR32" s="715">
        <v>99.6</v>
      </c>
      <c r="BS32" s="686"/>
      <c r="BT32" s="686"/>
      <c r="BU32" s="686"/>
      <c r="BV32" s="686"/>
      <c r="BW32" s="686"/>
      <c r="BX32" s="655">
        <v>99.2</v>
      </c>
      <c r="BY32" s="703"/>
      <c r="BZ32" s="703"/>
      <c r="CA32" s="703"/>
      <c r="CB32" s="704"/>
      <c r="CD32" s="699"/>
      <c r="CE32" s="700"/>
      <c r="CF32" s="664" t="s">
        <v>312</v>
      </c>
      <c r="CG32" s="665"/>
      <c r="CH32" s="665"/>
      <c r="CI32" s="665"/>
      <c r="CJ32" s="665"/>
      <c r="CK32" s="665"/>
      <c r="CL32" s="665"/>
      <c r="CM32" s="665"/>
      <c r="CN32" s="665"/>
      <c r="CO32" s="665"/>
      <c r="CP32" s="665"/>
      <c r="CQ32" s="666"/>
      <c r="CR32" s="649">
        <v>2143</v>
      </c>
      <c r="CS32" s="650"/>
      <c r="CT32" s="650"/>
      <c r="CU32" s="650"/>
      <c r="CV32" s="650"/>
      <c r="CW32" s="650"/>
      <c r="CX32" s="650"/>
      <c r="CY32" s="651"/>
      <c r="CZ32" s="654">
        <v>0</v>
      </c>
      <c r="DA32" s="683"/>
      <c r="DB32" s="683"/>
      <c r="DC32" s="688"/>
      <c r="DD32" s="658">
        <v>2143</v>
      </c>
      <c r="DE32" s="650"/>
      <c r="DF32" s="650"/>
      <c r="DG32" s="650"/>
      <c r="DH32" s="650"/>
      <c r="DI32" s="650"/>
      <c r="DJ32" s="650"/>
      <c r="DK32" s="651"/>
      <c r="DL32" s="658">
        <v>2143</v>
      </c>
      <c r="DM32" s="650"/>
      <c r="DN32" s="650"/>
      <c r="DO32" s="650"/>
      <c r="DP32" s="650"/>
      <c r="DQ32" s="650"/>
      <c r="DR32" s="650"/>
      <c r="DS32" s="650"/>
      <c r="DT32" s="650"/>
      <c r="DU32" s="650"/>
      <c r="DV32" s="651"/>
      <c r="DW32" s="654">
        <v>0</v>
      </c>
      <c r="DX32" s="683"/>
      <c r="DY32" s="683"/>
      <c r="DZ32" s="683"/>
      <c r="EA32" s="683"/>
      <c r="EB32" s="683"/>
      <c r="EC32" s="684"/>
    </row>
    <row r="33" spans="2:133" ht="11.25" customHeight="1" x14ac:dyDescent="0.15">
      <c r="B33" s="646" t="s">
        <v>313</v>
      </c>
      <c r="C33" s="647"/>
      <c r="D33" s="647"/>
      <c r="E33" s="647"/>
      <c r="F33" s="647"/>
      <c r="G33" s="647"/>
      <c r="H33" s="647"/>
      <c r="I33" s="647"/>
      <c r="J33" s="647"/>
      <c r="K33" s="647"/>
      <c r="L33" s="647"/>
      <c r="M33" s="647"/>
      <c r="N33" s="647"/>
      <c r="O33" s="647"/>
      <c r="P33" s="647"/>
      <c r="Q33" s="648"/>
      <c r="R33" s="649">
        <v>2173725</v>
      </c>
      <c r="S33" s="650"/>
      <c r="T33" s="650"/>
      <c r="U33" s="650"/>
      <c r="V33" s="650"/>
      <c r="W33" s="650"/>
      <c r="X33" s="650"/>
      <c r="Y33" s="651"/>
      <c r="Z33" s="652">
        <v>11.1</v>
      </c>
      <c r="AA33" s="652"/>
      <c r="AB33" s="652"/>
      <c r="AC33" s="652"/>
      <c r="AD33" s="653" t="s">
        <v>173</v>
      </c>
      <c r="AE33" s="653"/>
      <c r="AF33" s="653"/>
      <c r="AG33" s="653"/>
      <c r="AH33" s="653"/>
      <c r="AI33" s="653"/>
      <c r="AJ33" s="653"/>
      <c r="AK33" s="653"/>
      <c r="AL33" s="654" t="s">
        <v>128</v>
      </c>
      <c r="AM33" s="655"/>
      <c r="AN33" s="655"/>
      <c r="AO33" s="656"/>
      <c r="AP33" s="710"/>
      <c r="AQ33" s="711"/>
      <c r="AR33" s="711"/>
      <c r="AS33" s="711"/>
      <c r="AT33" s="714"/>
      <c r="AU33" s="230"/>
      <c r="AV33" s="230"/>
      <c r="AW33" s="230"/>
      <c r="AX33" s="690" t="s">
        <v>314</v>
      </c>
      <c r="AY33" s="691"/>
      <c r="AZ33" s="691"/>
      <c r="BA33" s="691"/>
      <c r="BB33" s="691"/>
      <c r="BC33" s="691"/>
      <c r="BD33" s="691"/>
      <c r="BE33" s="691"/>
      <c r="BF33" s="692"/>
      <c r="BG33" s="719">
        <v>99.7</v>
      </c>
      <c r="BH33" s="720"/>
      <c r="BI33" s="720"/>
      <c r="BJ33" s="720"/>
      <c r="BK33" s="720"/>
      <c r="BL33" s="720"/>
      <c r="BM33" s="721">
        <v>99.5</v>
      </c>
      <c r="BN33" s="720"/>
      <c r="BO33" s="720"/>
      <c r="BP33" s="720"/>
      <c r="BQ33" s="722"/>
      <c r="BR33" s="719">
        <v>99.7</v>
      </c>
      <c r="BS33" s="720"/>
      <c r="BT33" s="720"/>
      <c r="BU33" s="720"/>
      <c r="BV33" s="720"/>
      <c r="BW33" s="720"/>
      <c r="BX33" s="721">
        <v>99.4</v>
      </c>
      <c r="BY33" s="720"/>
      <c r="BZ33" s="720"/>
      <c r="CA33" s="720"/>
      <c r="CB33" s="722"/>
      <c r="CD33" s="664" t="s">
        <v>315</v>
      </c>
      <c r="CE33" s="665"/>
      <c r="CF33" s="665"/>
      <c r="CG33" s="665"/>
      <c r="CH33" s="665"/>
      <c r="CI33" s="665"/>
      <c r="CJ33" s="665"/>
      <c r="CK33" s="665"/>
      <c r="CL33" s="665"/>
      <c r="CM33" s="665"/>
      <c r="CN33" s="665"/>
      <c r="CO33" s="665"/>
      <c r="CP33" s="665"/>
      <c r="CQ33" s="666"/>
      <c r="CR33" s="649">
        <v>10095717</v>
      </c>
      <c r="CS33" s="686"/>
      <c r="CT33" s="686"/>
      <c r="CU33" s="686"/>
      <c r="CV33" s="686"/>
      <c r="CW33" s="686"/>
      <c r="CX33" s="686"/>
      <c r="CY33" s="687"/>
      <c r="CZ33" s="654">
        <v>51.9</v>
      </c>
      <c r="DA33" s="683"/>
      <c r="DB33" s="683"/>
      <c r="DC33" s="688"/>
      <c r="DD33" s="658">
        <v>4399044</v>
      </c>
      <c r="DE33" s="686"/>
      <c r="DF33" s="686"/>
      <c r="DG33" s="686"/>
      <c r="DH33" s="686"/>
      <c r="DI33" s="686"/>
      <c r="DJ33" s="686"/>
      <c r="DK33" s="687"/>
      <c r="DL33" s="658">
        <v>2394007</v>
      </c>
      <c r="DM33" s="686"/>
      <c r="DN33" s="686"/>
      <c r="DO33" s="686"/>
      <c r="DP33" s="686"/>
      <c r="DQ33" s="686"/>
      <c r="DR33" s="686"/>
      <c r="DS33" s="686"/>
      <c r="DT33" s="686"/>
      <c r="DU33" s="686"/>
      <c r="DV33" s="687"/>
      <c r="DW33" s="654">
        <v>30.5</v>
      </c>
      <c r="DX33" s="683"/>
      <c r="DY33" s="683"/>
      <c r="DZ33" s="683"/>
      <c r="EA33" s="683"/>
      <c r="EB33" s="683"/>
      <c r="EC33" s="684"/>
    </row>
    <row r="34" spans="2:133" ht="11.25" customHeight="1" x14ac:dyDescent="0.15">
      <c r="B34" s="646" t="s">
        <v>316</v>
      </c>
      <c r="C34" s="647"/>
      <c r="D34" s="647"/>
      <c r="E34" s="647"/>
      <c r="F34" s="647"/>
      <c r="G34" s="647"/>
      <c r="H34" s="647"/>
      <c r="I34" s="647"/>
      <c r="J34" s="647"/>
      <c r="K34" s="647"/>
      <c r="L34" s="647"/>
      <c r="M34" s="647"/>
      <c r="N34" s="647"/>
      <c r="O34" s="647"/>
      <c r="P34" s="647"/>
      <c r="Q34" s="648"/>
      <c r="R34" s="649">
        <v>16316</v>
      </c>
      <c r="S34" s="650"/>
      <c r="T34" s="650"/>
      <c r="U34" s="650"/>
      <c r="V34" s="650"/>
      <c r="W34" s="650"/>
      <c r="X34" s="650"/>
      <c r="Y34" s="651"/>
      <c r="Z34" s="652">
        <v>0.1</v>
      </c>
      <c r="AA34" s="652"/>
      <c r="AB34" s="652"/>
      <c r="AC34" s="652"/>
      <c r="AD34" s="653" t="s">
        <v>128</v>
      </c>
      <c r="AE34" s="653"/>
      <c r="AF34" s="653"/>
      <c r="AG34" s="653"/>
      <c r="AH34" s="653"/>
      <c r="AI34" s="653"/>
      <c r="AJ34" s="653"/>
      <c r="AK34" s="653"/>
      <c r="AL34" s="654" t="s">
        <v>128</v>
      </c>
      <c r="AM34" s="655"/>
      <c r="AN34" s="655"/>
      <c r="AO34" s="65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4" t="s">
        <v>317</v>
      </c>
      <c r="CE34" s="665"/>
      <c r="CF34" s="665"/>
      <c r="CG34" s="665"/>
      <c r="CH34" s="665"/>
      <c r="CI34" s="665"/>
      <c r="CJ34" s="665"/>
      <c r="CK34" s="665"/>
      <c r="CL34" s="665"/>
      <c r="CM34" s="665"/>
      <c r="CN34" s="665"/>
      <c r="CO34" s="665"/>
      <c r="CP34" s="665"/>
      <c r="CQ34" s="666"/>
      <c r="CR34" s="649">
        <v>2283736</v>
      </c>
      <c r="CS34" s="650"/>
      <c r="CT34" s="650"/>
      <c r="CU34" s="650"/>
      <c r="CV34" s="650"/>
      <c r="CW34" s="650"/>
      <c r="CX34" s="650"/>
      <c r="CY34" s="651"/>
      <c r="CZ34" s="654">
        <v>11.7</v>
      </c>
      <c r="DA34" s="683"/>
      <c r="DB34" s="683"/>
      <c r="DC34" s="688"/>
      <c r="DD34" s="658">
        <v>1215754</v>
      </c>
      <c r="DE34" s="650"/>
      <c r="DF34" s="650"/>
      <c r="DG34" s="650"/>
      <c r="DH34" s="650"/>
      <c r="DI34" s="650"/>
      <c r="DJ34" s="650"/>
      <c r="DK34" s="651"/>
      <c r="DL34" s="658">
        <v>892903</v>
      </c>
      <c r="DM34" s="650"/>
      <c r="DN34" s="650"/>
      <c r="DO34" s="650"/>
      <c r="DP34" s="650"/>
      <c r="DQ34" s="650"/>
      <c r="DR34" s="650"/>
      <c r="DS34" s="650"/>
      <c r="DT34" s="650"/>
      <c r="DU34" s="650"/>
      <c r="DV34" s="651"/>
      <c r="DW34" s="654">
        <v>11.4</v>
      </c>
      <c r="DX34" s="683"/>
      <c r="DY34" s="683"/>
      <c r="DZ34" s="683"/>
      <c r="EA34" s="683"/>
      <c r="EB34" s="683"/>
      <c r="EC34" s="684"/>
    </row>
    <row r="35" spans="2:133" ht="11.25" customHeight="1" x14ac:dyDescent="0.15">
      <c r="B35" s="646" t="s">
        <v>318</v>
      </c>
      <c r="C35" s="647"/>
      <c r="D35" s="647"/>
      <c r="E35" s="647"/>
      <c r="F35" s="647"/>
      <c r="G35" s="647"/>
      <c r="H35" s="647"/>
      <c r="I35" s="647"/>
      <c r="J35" s="647"/>
      <c r="K35" s="647"/>
      <c r="L35" s="647"/>
      <c r="M35" s="647"/>
      <c r="N35" s="647"/>
      <c r="O35" s="647"/>
      <c r="P35" s="647"/>
      <c r="Q35" s="648"/>
      <c r="R35" s="649">
        <v>199338</v>
      </c>
      <c r="S35" s="650"/>
      <c r="T35" s="650"/>
      <c r="U35" s="650"/>
      <c r="V35" s="650"/>
      <c r="W35" s="650"/>
      <c r="X35" s="650"/>
      <c r="Y35" s="651"/>
      <c r="Z35" s="652">
        <v>1</v>
      </c>
      <c r="AA35" s="652"/>
      <c r="AB35" s="652"/>
      <c r="AC35" s="652"/>
      <c r="AD35" s="653" t="s">
        <v>128</v>
      </c>
      <c r="AE35" s="653"/>
      <c r="AF35" s="653"/>
      <c r="AG35" s="653"/>
      <c r="AH35" s="653"/>
      <c r="AI35" s="653"/>
      <c r="AJ35" s="653"/>
      <c r="AK35" s="653"/>
      <c r="AL35" s="654" t="s">
        <v>128</v>
      </c>
      <c r="AM35" s="655"/>
      <c r="AN35" s="655"/>
      <c r="AO35" s="656"/>
      <c r="AP35" s="233"/>
      <c r="AQ35" s="628" t="s">
        <v>319</v>
      </c>
      <c r="AR35" s="629"/>
      <c r="AS35" s="629"/>
      <c r="AT35" s="629"/>
      <c r="AU35" s="629"/>
      <c r="AV35" s="629"/>
      <c r="AW35" s="629"/>
      <c r="AX35" s="629"/>
      <c r="AY35" s="629"/>
      <c r="AZ35" s="629"/>
      <c r="BA35" s="629"/>
      <c r="BB35" s="629"/>
      <c r="BC35" s="629"/>
      <c r="BD35" s="629"/>
      <c r="BE35" s="629"/>
      <c r="BF35" s="630"/>
      <c r="BG35" s="628" t="s">
        <v>320</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664" t="s">
        <v>321</v>
      </c>
      <c r="CE35" s="665"/>
      <c r="CF35" s="665"/>
      <c r="CG35" s="665"/>
      <c r="CH35" s="665"/>
      <c r="CI35" s="665"/>
      <c r="CJ35" s="665"/>
      <c r="CK35" s="665"/>
      <c r="CL35" s="665"/>
      <c r="CM35" s="665"/>
      <c r="CN35" s="665"/>
      <c r="CO35" s="665"/>
      <c r="CP35" s="665"/>
      <c r="CQ35" s="666"/>
      <c r="CR35" s="649">
        <v>11063</v>
      </c>
      <c r="CS35" s="686"/>
      <c r="CT35" s="686"/>
      <c r="CU35" s="686"/>
      <c r="CV35" s="686"/>
      <c r="CW35" s="686"/>
      <c r="CX35" s="686"/>
      <c r="CY35" s="687"/>
      <c r="CZ35" s="654">
        <v>0.1</v>
      </c>
      <c r="DA35" s="683"/>
      <c r="DB35" s="683"/>
      <c r="DC35" s="688"/>
      <c r="DD35" s="658">
        <v>10868</v>
      </c>
      <c r="DE35" s="686"/>
      <c r="DF35" s="686"/>
      <c r="DG35" s="686"/>
      <c r="DH35" s="686"/>
      <c r="DI35" s="686"/>
      <c r="DJ35" s="686"/>
      <c r="DK35" s="687"/>
      <c r="DL35" s="658">
        <v>3831</v>
      </c>
      <c r="DM35" s="686"/>
      <c r="DN35" s="686"/>
      <c r="DO35" s="686"/>
      <c r="DP35" s="686"/>
      <c r="DQ35" s="686"/>
      <c r="DR35" s="686"/>
      <c r="DS35" s="686"/>
      <c r="DT35" s="686"/>
      <c r="DU35" s="686"/>
      <c r="DV35" s="687"/>
      <c r="DW35" s="654">
        <v>0</v>
      </c>
      <c r="DX35" s="683"/>
      <c r="DY35" s="683"/>
      <c r="DZ35" s="683"/>
      <c r="EA35" s="683"/>
      <c r="EB35" s="683"/>
      <c r="EC35" s="684"/>
    </row>
    <row r="36" spans="2:133" ht="11.25" customHeight="1" x14ac:dyDescent="0.15">
      <c r="B36" s="646" t="s">
        <v>322</v>
      </c>
      <c r="C36" s="647"/>
      <c r="D36" s="647"/>
      <c r="E36" s="647"/>
      <c r="F36" s="647"/>
      <c r="G36" s="647"/>
      <c r="H36" s="647"/>
      <c r="I36" s="647"/>
      <c r="J36" s="647"/>
      <c r="K36" s="647"/>
      <c r="L36" s="647"/>
      <c r="M36" s="647"/>
      <c r="N36" s="647"/>
      <c r="O36" s="647"/>
      <c r="P36" s="647"/>
      <c r="Q36" s="648"/>
      <c r="R36" s="649">
        <v>304684</v>
      </c>
      <c r="S36" s="650"/>
      <c r="T36" s="650"/>
      <c r="U36" s="650"/>
      <c r="V36" s="650"/>
      <c r="W36" s="650"/>
      <c r="X36" s="650"/>
      <c r="Y36" s="651"/>
      <c r="Z36" s="652">
        <v>1.5</v>
      </c>
      <c r="AA36" s="652"/>
      <c r="AB36" s="652"/>
      <c r="AC36" s="652"/>
      <c r="AD36" s="653" t="s">
        <v>128</v>
      </c>
      <c r="AE36" s="653"/>
      <c r="AF36" s="653"/>
      <c r="AG36" s="653"/>
      <c r="AH36" s="653"/>
      <c r="AI36" s="653"/>
      <c r="AJ36" s="653"/>
      <c r="AK36" s="653"/>
      <c r="AL36" s="654" t="s">
        <v>128</v>
      </c>
      <c r="AM36" s="655"/>
      <c r="AN36" s="655"/>
      <c r="AO36" s="656"/>
      <c r="AP36" s="233"/>
      <c r="AQ36" s="723" t="s">
        <v>323</v>
      </c>
      <c r="AR36" s="724"/>
      <c r="AS36" s="724"/>
      <c r="AT36" s="724"/>
      <c r="AU36" s="724"/>
      <c r="AV36" s="724"/>
      <c r="AW36" s="724"/>
      <c r="AX36" s="724"/>
      <c r="AY36" s="725"/>
      <c r="AZ36" s="638">
        <v>1372196</v>
      </c>
      <c r="BA36" s="639"/>
      <c r="BB36" s="639"/>
      <c r="BC36" s="639"/>
      <c r="BD36" s="639"/>
      <c r="BE36" s="639"/>
      <c r="BF36" s="726"/>
      <c r="BG36" s="660" t="s">
        <v>324</v>
      </c>
      <c r="BH36" s="661"/>
      <c r="BI36" s="661"/>
      <c r="BJ36" s="661"/>
      <c r="BK36" s="661"/>
      <c r="BL36" s="661"/>
      <c r="BM36" s="661"/>
      <c r="BN36" s="661"/>
      <c r="BO36" s="661"/>
      <c r="BP36" s="661"/>
      <c r="BQ36" s="661"/>
      <c r="BR36" s="661"/>
      <c r="BS36" s="661"/>
      <c r="BT36" s="661"/>
      <c r="BU36" s="662"/>
      <c r="BV36" s="638">
        <v>41050</v>
      </c>
      <c r="BW36" s="639"/>
      <c r="BX36" s="639"/>
      <c r="BY36" s="639"/>
      <c r="BZ36" s="639"/>
      <c r="CA36" s="639"/>
      <c r="CB36" s="726"/>
      <c r="CD36" s="664" t="s">
        <v>325</v>
      </c>
      <c r="CE36" s="665"/>
      <c r="CF36" s="665"/>
      <c r="CG36" s="665"/>
      <c r="CH36" s="665"/>
      <c r="CI36" s="665"/>
      <c r="CJ36" s="665"/>
      <c r="CK36" s="665"/>
      <c r="CL36" s="665"/>
      <c r="CM36" s="665"/>
      <c r="CN36" s="665"/>
      <c r="CO36" s="665"/>
      <c r="CP36" s="665"/>
      <c r="CQ36" s="666"/>
      <c r="CR36" s="649">
        <v>5919524</v>
      </c>
      <c r="CS36" s="650"/>
      <c r="CT36" s="650"/>
      <c r="CU36" s="650"/>
      <c r="CV36" s="650"/>
      <c r="CW36" s="650"/>
      <c r="CX36" s="650"/>
      <c r="CY36" s="651"/>
      <c r="CZ36" s="654">
        <v>30.4</v>
      </c>
      <c r="DA36" s="683"/>
      <c r="DB36" s="683"/>
      <c r="DC36" s="688"/>
      <c r="DD36" s="658">
        <v>1565861</v>
      </c>
      <c r="DE36" s="650"/>
      <c r="DF36" s="650"/>
      <c r="DG36" s="650"/>
      <c r="DH36" s="650"/>
      <c r="DI36" s="650"/>
      <c r="DJ36" s="650"/>
      <c r="DK36" s="651"/>
      <c r="DL36" s="658">
        <v>749102</v>
      </c>
      <c r="DM36" s="650"/>
      <c r="DN36" s="650"/>
      <c r="DO36" s="650"/>
      <c r="DP36" s="650"/>
      <c r="DQ36" s="650"/>
      <c r="DR36" s="650"/>
      <c r="DS36" s="650"/>
      <c r="DT36" s="650"/>
      <c r="DU36" s="650"/>
      <c r="DV36" s="651"/>
      <c r="DW36" s="654">
        <v>9.5</v>
      </c>
      <c r="DX36" s="683"/>
      <c r="DY36" s="683"/>
      <c r="DZ36" s="683"/>
      <c r="EA36" s="683"/>
      <c r="EB36" s="683"/>
      <c r="EC36" s="684"/>
    </row>
    <row r="37" spans="2:133" ht="11.25" customHeight="1" x14ac:dyDescent="0.15">
      <c r="B37" s="646" t="s">
        <v>326</v>
      </c>
      <c r="C37" s="647"/>
      <c r="D37" s="647"/>
      <c r="E37" s="647"/>
      <c r="F37" s="647"/>
      <c r="G37" s="647"/>
      <c r="H37" s="647"/>
      <c r="I37" s="647"/>
      <c r="J37" s="647"/>
      <c r="K37" s="647"/>
      <c r="L37" s="647"/>
      <c r="M37" s="647"/>
      <c r="N37" s="647"/>
      <c r="O37" s="647"/>
      <c r="P37" s="647"/>
      <c r="Q37" s="648"/>
      <c r="R37" s="649">
        <v>171640</v>
      </c>
      <c r="S37" s="650"/>
      <c r="T37" s="650"/>
      <c r="U37" s="650"/>
      <c r="V37" s="650"/>
      <c r="W37" s="650"/>
      <c r="X37" s="650"/>
      <c r="Y37" s="651"/>
      <c r="Z37" s="652">
        <v>0.9</v>
      </c>
      <c r="AA37" s="652"/>
      <c r="AB37" s="652"/>
      <c r="AC37" s="652"/>
      <c r="AD37" s="653" t="s">
        <v>128</v>
      </c>
      <c r="AE37" s="653"/>
      <c r="AF37" s="653"/>
      <c r="AG37" s="653"/>
      <c r="AH37" s="653"/>
      <c r="AI37" s="653"/>
      <c r="AJ37" s="653"/>
      <c r="AK37" s="653"/>
      <c r="AL37" s="654" t="s">
        <v>128</v>
      </c>
      <c r="AM37" s="655"/>
      <c r="AN37" s="655"/>
      <c r="AO37" s="656"/>
      <c r="AQ37" s="727" t="s">
        <v>327</v>
      </c>
      <c r="AR37" s="728"/>
      <c r="AS37" s="728"/>
      <c r="AT37" s="728"/>
      <c r="AU37" s="728"/>
      <c r="AV37" s="728"/>
      <c r="AW37" s="728"/>
      <c r="AX37" s="728"/>
      <c r="AY37" s="729"/>
      <c r="AZ37" s="649">
        <v>202731</v>
      </c>
      <c r="BA37" s="650"/>
      <c r="BB37" s="650"/>
      <c r="BC37" s="650"/>
      <c r="BD37" s="686"/>
      <c r="BE37" s="686"/>
      <c r="BF37" s="704"/>
      <c r="BG37" s="664" t="s">
        <v>328</v>
      </c>
      <c r="BH37" s="665"/>
      <c r="BI37" s="665"/>
      <c r="BJ37" s="665"/>
      <c r="BK37" s="665"/>
      <c r="BL37" s="665"/>
      <c r="BM37" s="665"/>
      <c r="BN37" s="665"/>
      <c r="BO37" s="665"/>
      <c r="BP37" s="665"/>
      <c r="BQ37" s="665"/>
      <c r="BR37" s="665"/>
      <c r="BS37" s="665"/>
      <c r="BT37" s="665"/>
      <c r="BU37" s="666"/>
      <c r="BV37" s="649">
        <v>-104613</v>
      </c>
      <c r="BW37" s="650"/>
      <c r="BX37" s="650"/>
      <c r="BY37" s="650"/>
      <c r="BZ37" s="650"/>
      <c r="CA37" s="650"/>
      <c r="CB37" s="659"/>
      <c r="CD37" s="664" t="s">
        <v>329</v>
      </c>
      <c r="CE37" s="665"/>
      <c r="CF37" s="665"/>
      <c r="CG37" s="665"/>
      <c r="CH37" s="665"/>
      <c r="CI37" s="665"/>
      <c r="CJ37" s="665"/>
      <c r="CK37" s="665"/>
      <c r="CL37" s="665"/>
      <c r="CM37" s="665"/>
      <c r="CN37" s="665"/>
      <c r="CO37" s="665"/>
      <c r="CP37" s="665"/>
      <c r="CQ37" s="666"/>
      <c r="CR37" s="649">
        <v>728644</v>
      </c>
      <c r="CS37" s="686"/>
      <c r="CT37" s="686"/>
      <c r="CU37" s="686"/>
      <c r="CV37" s="686"/>
      <c r="CW37" s="686"/>
      <c r="CX37" s="686"/>
      <c r="CY37" s="687"/>
      <c r="CZ37" s="654">
        <v>3.7</v>
      </c>
      <c r="DA37" s="683"/>
      <c r="DB37" s="683"/>
      <c r="DC37" s="688"/>
      <c r="DD37" s="658">
        <v>708521</v>
      </c>
      <c r="DE37" s="686"/>
      <c r="DF37" s="686"/>
      <c r="DG37" s="686"/>
      <c r="DH37" s="686"/>
      <c r="DI37" s="686"/>
      <c r="DJ37" s="686"/>
      <c r="DK37" s="687"/>
      <c r="DL37" s="658">
        <v>439787</v>
      </c>
      <c r="DM37" s="686"/>
      <c r="DN37" s="686"/>
      <c r="DO37" s="686"/>
      <c r="DP37" s="686"/>
      <c r="DQ37" s="686"/>
      <c r="DR37" s="686"/>
      <c r="DS37" s="686"/>
      <c r="DT37" s="686"/>
      <c r="DU37" s="686"/>
      <c r="DV37" s="687"/>
      <c r="DW37" s="654">
        <v>5.6</v>
      </c>
      <c r="DX37" s="683"/>
      <c r="DY37" s="683"/>
      <c r="DZ37" s="683"/>
      <c r="EA37" s="683"/>
      <c r="EB37" s="683"/>
      <c r="EC37" s="684"/>
    </row>
    <row r="38" spans="2:133" ht="11.25" customHeight="1" x14ac:dyDescent="0.15">
      <c r="B38" s="646" t="s">
        <v>330</v>
      </c>
      <c r="C38" s="647"/>
      <c r="D38" s="647"/>
      <c r="E38" s="647"/>
      <c r="F38" s="647"/>
      <c r="G38" s="647"/>
      <c r="H38" s="647"/>
      <c r="I38" s="647"/>
      <c r="J38" s="647"/>
      <c r="K38" s="647"/>
      <c r="L38" s="647"/>
      <c r="M38" s="647"/>
      <c r="N38" s="647"/>
      <c r="O38" s="647"/>
      <c r="P38" s="647"/>
      <c r="Q38" s="648"/>
      <c r="R38" s="649">
        <v>502961</v>
      </c>
      <c r="S38" s="650"/>
      <c r="T38" s="650"/>
      <c r="U38" s="650"/>
      <c r="V38" s="650"/>
      <c r="W38" s="650"/>
      <c r="X38" s="650"/>
      <c r="Y38" s="651"/>
      <c r="Z38" s="652">
        <v>2.6</v>
      </c>
      <c r="AA38" s="652"/>
      <c r="AB38" s="652"/>
      <c r="AC38" s="652"/>
      <c r="AD38" s="653" t="s">
        <v>128</v>
      </c>
      <c r="AE38" s="653"/>
      <c r="AF38" s="653"/>
      <c r="AG38" s="653"/>
      <c r="AH38" s="653"/>
      <c r="AI38" s="653"/>
      <c r="AJ38" s="653"/>
      <c r="AK38" s="653"/>
      <c r="AL38" s="654" t="s">
        <v>128</v>
      </c>
      <c r="AM38" s="655"/>
      <c r="AN38" s="655"/>
      <c r="AO38" s="656"/>
      <c r="AQ38" s="727" t="s">
        <v>331</v>
      </c>
      <c r="AR38" s="728"/>
      <c r="AS38" s="728"/>
      <c r="AT38" s="728"/>
      <c r="AU38" s="728"/>
      <c r="AV38" s="728"/>
      <c r="AW38" s="728"/>
      <c r="AX38" s="728"/>
      <c r="AY38" s="729"/>
      <c r="AZ38" s="649" t="s">
        <v>128</v>
      </c>
      <c r="BA38" s="650"/>
      <c r="BB38" s="650"/>
      <c r="BC38" s="650"/>
      <c r="BD38" s="686"/>
      <c r="BE38" s="686"/>
      <c r="BF38" s="704"/>
      <c r="BG38" s="664" t="s">
        <v>332</v>
      </c>
      <c r="BH38" s="665"/>
      <c r="BI38" s="665"/>
      <c r="BJ38" s="665"/>
      <c r="BK38" s="665"/>
      <c r="BL38" s="665"/>
      <c r="BM38" s="665"/>
      <c r="BN38" s="665"/>
      <c r="BO38" s="665"/>
      <c r="BP38" s="665"/>
      <c r="BQ38" s="665"/>
      <c r="BR38" s="665"/>
      <c r="BS38" s="665"/>
      <c r="BT38" s="665"/>
      <c r="BU38" s="666"/>
      <c r="BV38" s="649">
        <v>5048</v>
      </c>
      <c r="BW38" s="650"/>
      <c r="BX38" s="650"/>
      <c r="BY38" s="650"/>
      <c r="BZ38" s="650"/>
      <c r="CA38" s="650"/>
      <c r="CB38" s="659"/>
      <c r="CD38" s="664" t="s">
        <v>333</v>
      </c>
      <c r="CE38" s="665"/>
      <c r="CF38" s="665"/>
      <c r="CG38" s="665"/>
      <c r="CH38" s="665"/>
      <c r="CI38" s="665"/>
      <c r="CJ38" s="665"/>
      <c r="CK38" s="665"/>
      <c r="CL38" s="665"/>
      <c r="CM38" s="665"/>
      <c r="CN38" s="665"/>
      <c r="CO38" s="665"/>
      <c r="CP38" s="665"/>
      <c r="CQ38" s="666"/>
      <c r="CR38" s="649">
        <v>1169465</v>
      </c>
      <c r="CS38" s="650"/>
      <c r="CT38" s="650"/>
      <c r="CU38" s="650"/>
      <c r="CV38" s="650"/>
      <c r="CW38" s="650"/>
      <c r="CX38" s="650"/>
      <c r="CY38" s="651"/>
      <c r="CZ38" s="654">
        <v>6</v>
      </c>
      <c r="DA38" s="683"/>
      <c r="DB38" s="683"/>
      <c r="DC38" s="688"/>
      <c r="DD38" s="658">
        <v>967863</v>
      </c>
      <c r="DE38" s="650"/>
      <c r="DF38" s="650"/>
      <c r="DG38" s="650"/>
      <c r="DH38" s="650"/>
      <c r="DI38" s="650"/>
      <c r="DJ38" s="650"/>
      <c r="DK38" s="651"/>
      <c r="DL38" s="658">
        <v>748171</v>
      </c>
      <c r="DM38" s="650"/>
      <c r="DN38" s="650"/>
      <c r="DO38" s="650"/>
      <c r="DP38" s="650"/>
      <c r="DQ38" s="650"/>
      <c r="DR38" s="650"/>
      <c r="DS38" s="650"/>
      <c r="DT38" s="650"/>
      <c r="DU38" s="650"/>
      <c r="DV38" s="651"/>
      <c r="DW38" s="654">
        <v>9.5</v>
      </c>
      <c r="DX38" s="683"/>
      <c r="DY38" s="683"/>
      <c r="DZ38" s="683"/>
      <c r="EA38" s="683"/>
      <c r="EB38" s="683"/>
      <c r="EC38" s="684"/>
    </row>
    <row r="39" spans="2:133" ht="11.25" customHeight="1" x14ac:dyDescent="0.15">
      <c r="B39" s="646" t="s">
        <v>334</v>
      </c>
      <c r="C39" s="647"/>
      <c r="D39" s="647"/>
      <c r="E39" s="647"/>
      <c r="F39" s="647"/>
      <c r="G39" s="647"/>
      <c r="H39" s="647"/>
      <c r="I39" s="647"/>
      <c r="J39" s="647"/>
      <c r="K39" s="647"/>
      <c r="L39" s="647"/>
      <c r="M39" s="647"/>
      <c r="N39" s="647"/>
      <c r="O39" s="647"/>
      <c r="P39" s="647"/>
      <c r="Q39" s="648"/>
      <c r="R39" s="649">
        <v>565091</v>
      </c>
      <c r="S39" s="650"/>
      <c r="T39" s="650"/>
      <c r="U39" s="650"/>
      <c r="V39" s="650"/>
      <c r="W39" s="650"/>
      <c r="X39" s="650"/>
      <c r="Y39" s="651"/>
      <c r="Z39" s="652">
        <v>2.9</v>
      </c>
      <c r="AA39" s="652"/>
      <c r="AB39" s="652"/>
      <c r="AC39" s="652"/>
      <c r="AD39" s="653" t="s">
        <v>128</v>
      </c>
      <c r="AE39" s="653"/>
      <c r="AF39" s="653"/>
      <c r="AG39" s="653"/>
      <c r="AH39" s="653"/>
      <c r="AI39" s="653"/>
      <c r="AJ39" s="653"/>
      <c r="AK39" s="653"/>
      <c r="AL39" s="654" t="s">
        <v>128</v>
      </c>
      <c r="AM39" s="655"/>
      <c r="AN39" s="655"/>
      <c r="AO39" s="656"/>
      <c r="AQ39" s="727" t="s">
        <v>335</v>
      </c>
      <c r="AR39" s="728"/>
      <c r="AS39" s="728"/>
      <c r="AT39" s="728"/>
      <c r="AU39" s="728"/>
      <c r="AV39" s="728"/>
      <c r="AW39" s="728"/>
      <c r="AX39" s="728"/>
      <c r="AY39" s="729"/>
      <c r="AZ39" s="649" t="s">
        <v>128</v>
      </c>
      <c r="BA39" s="650"/>
      <c r="BB39" s="650"/>
      <c r="BC39" s="650"/>
      <c r="BD39" s="686"/>
      <c r="BE39" s="686"/>
      <c r="BF39" s="704"/>
      <c r="BG39" s="664" t="s">
        <v>336</v>
      </c>
      <c r="BH39" s="665"/>
      <c r="BI39" s="665"/>
      <c r="BJ39" s="665"/>
      <c r="BK39" s="665"/>
      <c r="BL39" s="665"/>
      <c r="BM39" s="665"/>
      <c r="BN39" s="665"/>
      <c r="BO39" s="665"/>
      <c r="BP39" s="665"/>
      <c r="BQ39" s="665"/>
      <c r="BR39" s="665"/>
      <c r="BS39" s="665"/>
      <c r="BT39" s="665"/>
      <c r="BU39" s="666"/>
      <c r="BV39" s="649">
        <v>9034</v>
      </c>
      <c r="BW39" s="650"/>
      <c r="BX39" s="650"/>
      <c r="BY39" s="650"/>
      <c r="BZ39" s="650"/>
      <c r="CA39" s="650"/>
      <c r="CB39" s="659"/>
      <c r="CD39" s="664" t="s">
        <v>337</v>
      </c>
      <c r="CE39" s="665"/>
      <c r="CF39" s="665"/>
      <c r="CG39" s="665"/>
      <c r="CH39" s="665"/>
      <c r="CI39" s="665"/>
      <c r="CJ39" s="665"/>
      <c r="CK39" s="665"/>
      <c r="CL39" s="665"/>
      <c r="CM39" s="665"/>
      <c r="CN39" s="665"/>
      <c r="CO39" s="665"/>
      <c r="CP39" s="665"/>
      <c r="CQ39" s="666"/>
      <c r="CR39" s="649">
        <v>681929</v>
      </c>
      <c r="CS39" s="686"/>
      <c r="CT39" s="686"/>
      <c r="CU39" s="686"/>
      <c r="CV39" s="686"/>
      <c r="CW39" s="686"/>
      <c r="CX39" s="686"/>
      <c r="CY39" s="687"/>
      <c r="CZ39" s="654">
        <v>3.5</v>
      </c>
      <c r="DA39" s="683"/>
      <c r="DB39" s="683"/>
      <c r="DC39" s="688"/>
      <c r="DD39" s="658">
        <v>608698</v>
      </c>
      <c r="DE39" s="686"/>
      <c r="DF39" s="686"/>
      <c r="DG39" s="686"/>
      <c r="DH39" s="686"/>
      <c r="DI39" s="686"/>
      <c r="DJ39" s="686"/>
      <c r="DK39" s="687"/>
      <c r="DL39" s="658" t="s">
        <v>128</v>
      </c>
      <c r="DM39" s="686"/>
      <c r="DN39" s="686"/>
      <c r="DO39" s="686"/>
      <c r="DP39" s="686"/>
      <c r="DQ39" s="686"/>
      <c r="DR39" s="686"/>
      <c r="DS39" s="686"/>
      <c r="DT39" s="686"/>
      <c r="DU39" s="686"/>
      <c r="DV39" s="687"/>
      <c r="DW39" s="654" t="s">
        <v>128</v>
      </c>
      <c r="DX39" s="683"/>
      <c r="DY39" s="683"/>
      <c r="DZ39" s="683"/>
      <c r="EA39" s="683"/>
      <c r="EB39" s="683"/>
      <c r="EC39" s="684"/>
    </row>
    <row r="40" spans="2:133" ht="11.25" customHeight="1" x14ac:dyDescent="0.15">
      <c r="B40" s="646" t="s">
        <v>338</v>
      </c>
      <c r="C40" s="647"/>
      <c r="D40" s="647"/>
      <c r="E40" s="647"/>
      <c r="F40" s="647"/>
      <c r="G40" s="647"/>
      <c r="H40" s="647"/>
      <c r="I40" s="647"/>
      <c r="J40" s="647"/>
      <c r="K40" s="647"/>
      <c r="L40" s="647"/>
      <c r="M40" s="647"/>
      <c r="N40" s="647"/>
      <c r="O40" s="647"/>
      <c r="P40" s="647"/>
      <c r="Q40" s="648"/>
      <c r="R40" s="649">
        <v>43614</v>
      </c>
      <c r="S40" s="650"/>
      <c r="T40" s="650"/>
      <c r="U40" s="650"/>
      <c r="V40" s="650"/>
      <c r="W40" s="650"/>
      <c r="X40" s="650"/>
      <c r="Y40" s="651"/>
      <c r="Z40" s="652">
        <v>0.2</v>
      </c>
      <c r="AA40" s="652"/>
      <c r="AB40" s="652"/>
      <c r="AC40" s="652"/>
      <c r="AD40" s="653" t="s">
        <v>128</v>
      </c>
      <c r="AE40" s="653"/>
      <c r="AF40" s="653"/>
      <c r="AG40" s="653"/>
      <c r="AH40" s="653"/>
      <c r="AI40" s="653"/>
      <c r="AJ40" s="653"/>
      <c r="AK40" s="653"/>
      <c r="AL40" s="654" t="s">
        <v>128</v>
      </c>
      <c r="AM40" s="655"/>
      <c r="AN40" s="655"/>
      <c r="AO40" s="656"/>
      <c r="AQ40" s="727" t="s">
        <v>339</v>
      </c>
      <c r="AR40" s="728"/>
      <c r="AS40" s="728"/>
      <c r="AT40" s="728"/>
      <c r="AU40" s="728"/>
      <c r="AV40" s="728"/>
      <c r="AW40" s="728"/>
      <c r="AX40" s="728"/>
      <c r="AY40" s="729"/>
      <c r="AZ40" s="649" t="s">
        <v>128</v>
      </c>
      <c r="BA40" s="650"/>
      <c r="BB40" s="650"/>
      <c r="BC40" s="650"/>
      <c r="BD40" s="686"/>
      <c r="BE40" s="686"/>
      <c r="BF40" s="704"/>
      <c r="BG40" s="730" t="s">
        <v>340</v>
      </c>
      <c r="BH40" s="731"/>
      <c r="BI40" s="731"/>
      <c r="BJ40" s="731"/>
      <c r="BK40" s="731"/>
      <c r="BL40" s="234"/>
      <c r="BM40" s="665" t="s">
        <v>341</v>
      </c>
      <c r="BN40" s="665"/>
      <c r="BO40" s="665"/>
      <c r="BP40" s="665"/>
      <c r="BQ40" s="665"/>
      <c r="BR40" s="665"/>
      <c r="BS40" s="665"/>
      <c r="BT40" s="665"/>
      <c r="BU40" s="666"/>
      <c r="BV40" s="649">
        <v>80</v>
      </c>
      <c r="BW40" s="650"/>
      <c r="BX40" s="650"/>
      <c r="BY40" s="650"/>
      <c r="BZ40" s="650"/>
      <c r="CA40" s="650"/>
      <c r="CB40" s="659"/>
      <c r="CD40" s="664" t="s">
        <v>342</v>
      </c>
      <c r="CE40" s="665"/>
      <c r="CF40" s="665"/>
      <c r="CG40" s="665"/>
      <c r="CH40" s="665"/>
      <c r="CI40" s="665"/>
      <c r="CJ40" s="665"/>
      <c r="CK40" s="665"/>
      <c r="CL40" s="665"/>
      <c r="CM40" s="665"/>
      <c r="CN40" s="665"/>
      <c r="CO40" s="665"/>
      <c r="CP40" s="665"/>
      <c r="CQ40" s="666"/>
      <c r="CR40" s="649">
        <v>30000</v>
      </c>
      <c r="CS40" s="650"/>
      <c r="CT40" s="650"/>
      <c r="CU40" s="650"/>
      <c r="CV40" s="650"/>
      <c r="CW40" s="650"/>
      <c r="CX40" s="650"/>
      <c r="CY40" s="651"/>
      <c r="CZ40" s="654">
        <v>0.2</v>
      </c>
      <c r="DA40" s="683"/>
      <c r="DB40" s="683"/>
      <c r="DC40" s="688"/>
      <c r="DD40" s="658">
        <v>30000</v>
      </c>
      <c r="DE40" s="650"/>
      <c r="DF40" s="650"/>
      <c r="DG40" s="650"/>
      <c r="DH40" s="650"/>
      <c r="DI40" s="650"/>
      <c r="DJ40" s="650"/>
      <c r="DK40" s="651"/>
      <c r="DL40" s="658" t="s">
        <v>173</v>
      </c>
      <c r="DM40" s="650"/>
      <c r="DN40" s="650"/>
      <c r="DO40" s="650"/>
      <c r="DP40" s="650"/>
      <c r="DQ40" s="650"/>
      <c r="DR40" s="650"/>
      <c r="DS40" s="650"/>
      <c r="DT40" s="650"/>
      <c r="DU40" s="650"/>
      <c r="DV40" s="651"/>
      <c r="DW40" s="654" t="s">
        <v>128</v>
      </c>
      <c r="DX40" s="683"/>
      <c r="DY40" s="683"/>
      <c r="DZ40" s="683"/>
      <c r="EA40" s="683"/>
      <c r="EB40" s="683"/>
      <c r="EC40" s="684"/>
    </row>
    <row r="41" spans="2:133" ht="11.25" customHeight="1" x14ac:dyDescent="0.15">
      <c r="B41" s="646" t="s">
        <v>343</v>
      </c>
      <c r="C41" s="647"/>
      <c r="D41" s="647"/>
      <c r="E41" s="647"/>
      <c r="F41" s="647"/>
      <c r="G41" s="647"/>
      <c r="H41" s="647"/>
      <c r="I41" s="647"/>
      <c r="J41" s="647"/>
      <c r="K41" s="647"/>
      <c r="L41" s="647"/>
      <c r="M41" s="647"/>
      <c r="N41" s="647"/>
      <c r="O41" s="647"/>
      <c r="P41" s="647"/>
      <c r="Q41" s="648"/>
      <c r="R41" s="649" t="s">
        <v>128</v>
      </c>
      <c r="S41" s="650"/>
      <c r="T41" s="650"/>
      <c r="U41" s="650"/>
      <c r="V41" s="650"/>
      <c r="W41" s="650"/>
      <c r="X41" s="650"/>
      <c r="Y41" s="651"/>
      <c r="Z41" s="652" t="s">
        <v>173</v>
      </c>
      <c r="AA41" s="652"/>
      <c r="AB41" s="652"/>
      <c r="AC41" s="652"/>
      <c r="AD41" s="653" t="s">
        <v>128</v>
      </c>
      <c r="AE41" s="653"/>
      <c r="AF41" s="653"/>
      <c r="AG41" s="653"/>
      <c r="AH41" s="653"/>
      <c r="AI41" s="653"/>
      <c r="AJ41" s="653"/>
      <c r="AK41" s="653"/>
      <c r="AL41" s="654" t="s">
        <v>128</v>
      </c>
      <c r="AM41" s="655"/>
      <c r="AN41" s="655"/>
      <c r="AO41" s="656"/>
      <c r="AQ41" s="727" t="s">
        <v>344</v>
      </c>
      <c r="AR41" s="728"/>
      <c r="AS41" s="728"/>
      <c r="AT41" s="728"/>
      <c r="AU41" s="728"/>
      <c r="AV41" s="728"/>
      <c r="AW41" s="728"/>
      <c r="AX41" s="728"/>
      <c r="AY41" s="729"/>
      <c r="AZ41" s="649">
        <v>509496</v>
      </c>
      <c r="BA41" s="650"/>
      <c r="BB41" s="650"/>
      <c r="BC41" s="650"/>
      <c r="BD41" s="686"/>
      <c r="BE41" s="686"/>
      <c r="BF41" s="704"/>
      <c r="BG41" s="730"/>
      <c r="BH41" s="731"/>
      <c r="BI41" s="731"/>
      <c r="BJ41" s="731"/>
      <c r="BK41" s="731"/>
      <c r="BL41" s="234"/>
      <c r="BM41" s="665" t="s">
        <v>345</v>
      </c>
      <c r="BN41" s="665"/>
      <c r="BO41" s="665"/>
      <c r="BP41" s="665"/>
      <c r="BQ41" s="665"/>
      <c r="BR41" s="665"/>
      <c r="BS41" s="665"/>
      <c r="BT41" s="665"/>
      <c r="BU41" s="666"/>
      <c r="BV41" s="649">
        <v>1</v>
      </c>
      <c r="BW41" s="650"/>
      <c r="BX41" s="650"/>
      <c r="BY41" s="650"/>
      <c r="BZ41" s="650"/>
      <c r="CA41" s="650"/>
      <c r="CB41" s="659"/>
      <c r="CD41" s="664" t="s">
        <v>346</v>
      </c>
      <c r="CE41" s="665"/>
      <c r="CF41" s="665"/>
      <c r="CG41" s="665"/>
      <c r="CH41" s="665"/>
      <c r="CI41" s="665"/>
      <c r="CJ41" s="665"/>
      <c r="CK41" s="665"/>
      <c r="CL41" s="665"/>
      <c r="CM41" s="665"/>
      <c r="CN41" s="665"/>
      <c r="CO41" s="665"/>
      <c r="CP41" s="665"/>
      <c r="CQ41" s="666"/>
      <c r="CR41" s="649" t="s">
        <v>128</v>
      </c>
      <c r="CS41" s="686"/>
      <c r="CT41" s="686"/>
      <c r="CU41" s="686"/>
      <c r="CV41" s="686"/>
      <c r="CW41" s="686"/>
      <c r="CX41" s="686"/>
      <c r="CY41" s="687"/>
      <c r="CZ41" s="654" t="s">
        <v>128</v>
      </c>
      <c r="DA41" s="683"/>
      <c r="DB41" s="683"/>
      <c r="DC41" s="688"/>
      <c r="DD41" s="658" t="s">
        <v>128</v>
      </c>
      <c r="DE41" s="686"/>
      <c r="DF41" s="686"/>
      <c r="DG41" s="686"/>
      <c r="DH41" s="686"/>
      <c r="DI41" s="686"/>
      <c r="DJ41" s="686"/>
      <c r="DK41" s="687"/>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15">
      <c r="B42" s="646" t="s">
        <v>347</v>
      </c>
      <c r="C42" s="647"/>
      <c r="D42" s="647"/>
      <c r="E42" s="647"/>
      <c r="F42" s="647"/>
      <c r="G42" s="647"/>
      <c r="H42" s="647"/>
      <c r="I42" s="647"/>
      <c r="J42" s="647"/>
      <c r="K42" s="647"/>
      <c r="L42" s="647"/>
      <c r="M42" s="647"/>
      <c r="N42" s="647"/>
      <c r="O42" s="647"/>
      <c r="P42" s="647"/>
      <c r="Q42" s="648"/>
      <c r="R42" s="649">
        <v>401700</v>
      </c>
      <c r="S42" s="650"/>
      <c r="T42" s="650"/>
      <c r="U42" s="650"/>
      <c r="V42" s="650"/>
      <c r="W42" s="650"/>
      <c r="X42" s="650"/>
      <c r="Y42" s="651"/>
      <c r="Z42" s="652">
        <v>2</v>
      </c>
      <c r="AA42" s="652"/>
      <c r="AB42" s="652"/>
      <c r="AC42" s="652"/>
      <c r="AD42" s="653" t="s">
        <v>128</v>
      </c>
      <c r="AE42" s="653"/>
      <c r="AF42" s="653"/>
      <c r="AG42" s="653"/>
      <c r="AH42" s="653"/>
      <c r="AI42" s="653"/>
      <c r="AJ42" s="653"/>
      <c r="AK42" s="653"/>
      <c r="AL42" s="654" t="s">
        <v>128</v>
      </c>
      <c r="AM42" s="655"/>
      <c r="AN42" s="655"/>
      <c r="AO42" s="656"/>
      <c r="AQ42" s="748" t="s">
        <v>348</v>
      </c>
      <c r="AR42" s="749"/>
      <c r="AS42" s="749"/>
      <c r="AT42" s="749"/>
      <c r="AU42" s="749"/>
      <c r="AV42" s="749"/>
      <c r="AW42" s="749"/>
      <c r="AX42" s="749"/>
      <c r="AY42" s="750"/>
      <c r="AZ42" s="740">
        <v>659969</v>
      </c>
      <c r="BA42" s="741"/>
      <c r="BB42" s="741"/>
      <c r="BC42" s="741"/>
      <c r="BD42" s="720"/>
      <c r="BE42" s="720"/>
      <c r="BF42" s="722"/>
      <c r="BG42" s="732"/>
      <c r="BH42" s="733"/>
      <c r="BI42" s="733"/>
      <c r="BJ42" s="733"/>
      <c r="BK42" s="733"/>
      <c r="BL42" s="235"/>
      <c r="BM42" s="675" t="s">
        <v>349</v>
      </c>
      <c r="BN42" s="675"/>
      <c r="BO42" s="675"/>
      <c r="BP42" s="675"/>
      <c r="BQ42" s="675"/>
      <c r="BR42" s="675"/>
      <c r="BS42" s="675"/>
      <c r="BT42" s="675"/>
      <c r="BU42" s="676"/>
      <c r="BV42" s="740">
        <v>313</v>
      </c>
      <c r="BW42" s="741"/>
      <c r="BX42" s="741"/>
      <c r="BY42" s="741"/>
      <c r="BZ42" s="741"/>
      <c r="CA42" s="741"/>
      <c r="CB42" s="747"/>
      <c r="CD42" s="646" t="s">
        <v>350</v>
      </c>
      <c r="CE42" s="647"/>
      <c r="CF42" s="647"/>
      <c r="CG42" s="647"/>
      <c r="CH42" s="647"/>
      <c r="CI42" s="647"/>
      <c r="CJ42" s="647"/>
      <c r="CK42" s="647"/>
      <c r="CL42" s="647"/>
      <c r="CM42" s="647"/>
      <c r="CN42" s="647"/>
      <c r="CO42" s="647"/>
      <c r="CP42" s="647"/>
      <c r="CQ42" s="648"/>
      <c r="CR42" s="649">
        <v>677503</v>
      </c>
      <c r="CS42" s="650"/>
      <c r="CT42" s="650"/>
      <c r="CU42" s="650"/>
      <c r="CV42" s="650"/>
      <c r="CW42" s="650"/>
      <c r="CX42" s="650"/>
      <c r="CY42" s="651"/>
      <c r="CZ42" s="654">
        <v>3.5</v>
      </c>
      <c r="DA42" s="655"/>
      <c r="DB42" s="655"/>
      <c r="DC42" s="667"/>
      <c r="DD42" s="658">
        <v>91513</v>
      </c>
      <c r="DE42" s="650"/>
      <c r="DF42" s="650"/>
      <c r="DG42" s="650"/>
      <c r="DH42" s="650"/>
      <c r="DI42" s="650"/>
      <c r="DJ42" s="650"/>
      <c r="DK42" s="651"/>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15">
      <c r="B43" s="690" t="s">
        <v>351</v>
      </c>
      <c r="C43" s="691"/>
      <c r="D43" s="691"/>
      <c r="E43" s="691"/>
      <c r="F43" s="691"/>
      <c r="G43" s="691"/>
      <c r="H43" s="691"/>
      <c r="I43" s="691"/>
      <c r="J43" s="691"/>
      <c r="K43" s="691"/>
      <c r="L43" s="691"/>
      <c r="M43" s="691"/>
      <c r="N43" s="691"/>
      <c r="O43" s="691"/>
      <c r="P43" s="691"/>
      <c r="Q43" s="692"/>
      <c r="R43" s="740">
        <v>19664589</v>
      </c>
      <c r="S43" s="741"/>
      <c r="T43" s="741"/>
      <c r="U43" s="741"/>
      <c r="V43" s="741"/>
      <c r="W43" s="741"/>
      <c r="X43" s="741"/>
      <c r="Y43" s="742"/>
      <c r="Z43" s="743">
        <v>100</v>
      </c>
      <c r="AA43" s="743"/>
      <c r="AB43" s="743"/>
      <c r="AC43" s="743"/>
      <c r="AD43" s="744">
        <v>7401847</v>
      </c>
      <c r="AE43" s="744"/>
      <c r="AF43" s="744"/>
      <c r="AG43" s="744"/>
      <c r="AH43" s="744"/>
      <c r="AI43" s="744"/>
      <c r="AJ43" s="744"/>
      <c r="AK43" s="744"/>
      <c r="AL43" s="745">
        <v>100</v>
      </c>
      <c r="AM43" s="721"/>
      <c r="AN43" s="721"/>
      <c r="AO43" s="746"/>
      <c r="BV43" s="236"/>
      <c r="BW43" s="236"/>
      <c r="BX43" s="236"/>
      <c r="BY43" s="236"/>
      <c r="BZ43" s="236"/>
      <c r="CA43" s="236"/>
      <c r="CB43" s="236"/>
      <c r="CD43" s="646" t="s">
        <v>352</v>
      </c>
      <c r="CE43" s="647"/>
      <c r="CF43" s="647"/>
      <c r="CG43" s="647"/>
      <c r="CH43" s="647"/>
      <c r="CI43" s="647"/>
      <c r="CJ43" s="647"/>
      <c r="CK43" s="647"/>
      <c r="CL43" s="647"/>
      <c r="CM43" s="647"/>
      <c r="CN43" s="647"/>
      <c r="CO43" s="647"/>
      <c r="CP43" s="647"/>
      <c r="CQ43" s="648"/>
      <c r="CR43" s="649">
        <v>60912</v>
      </c>
      <c r="CS43" s="686"/>
      <c r="CT43" s="686"/>
      <c r="CU43" s="686"/>
      <c r="CV43" s="686"/>
      <c r="CW43" s="686"/>
      <c r="CX43" s="686"/>
      <c r="CY43" s="687"/>
      <c r="CZ43" s="654">
        <v>0.3</v>
      </c>
      <c r="DA43" s="683"/>
      <c r="DB43" s="683"/>
      <c r="DC43" s="688"/>
      <c r="DD43" s="658">
        <v>56765</v>
      </c>
      <c r="DE43" s="686"/>
      <c r="DF43" s="686"/>
      <c r="DG43" s="686"/>
      <c r="DH43" s="686"/>
      <c r="DI43" s="686"/>
      <c r="DJ43" s="686"/>
      <c r="DK43" s="687"/>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61" t="s">
        <v>300</v>
      </c>
      <c r="CE44" s="762"/>
      <c r="CF44" s="646" t="s">
        <v>353</v>
      </c>
      <c r="CG44" s="647"/>
      <c r="CH44" s="647"/>
      <c r="CI44" s="647"/>
      <c r="CJ44" s="647"/>
      <c r="CK44" s="647"/>
      <c r="CL44" s="647"/>
      <c r="CM44" s="647"/>
      <c r="CN44" s="647"/>
      <c r="CO44" s="647"/>
      <c r="CP44" s="647"/>
      <c r="CQ44" s="648"/>
      <c r="CR44" s="649">
        <v>677503</v>
      </c>
      <c r="CS44" s="650"/>
      <c r="CT44" s="650"/>
      <c r="CU44" s="650"/>
      <c r="CV44" s="650"/>
      <c r="CW44" s="650"/>
      <c r="CX44" s="650"/>
      <c r="CY44" s="651"/>
      <c r="CZ44" s="654">
        <v>3.5</v>
      </c>
      <c r="DA44" s="655"/>
      <c r="DB44" s="655"/>
      <c r="DC44" s="667"/>
      <c r="DD44" s="658">
        <v>91513</v>
      </c>
      <c r="DE44" s="650"/>
      <c r="DF44" s="650"/>
      <c r="DG44" s="650"/>
      <c r="DH44" s="650"/>
      <c r="DI44" s="650"/>
      <c r="DJ44" s="650"/>
      <c r="DK44" s="651"/>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15">
      <c r="B45" s="238" t="s">
        <v>354</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3"/>
      <c r="CE45" s="764"/>
      <c r="CF45" s="646" t="s">
        <v>355</v>
      </c>
      <c r="CG45" s="647"/>
      <c r="CH45" s="647"/>
      <c r="CI45" s="647"/>
      <c r="CJ45" s="647"/>
      <c r="CK45" s="647"/>
      <c r="CL45" s="647"/>
      <c r="CM45" s="647"/>
      <c r="CN45" s="647"/>
      <c r="CO45" s="647"/>
      <c r="CP45" s="647"/>
      <c r="CQ45" s="648"/>
      <c r="CR45" s="649">
        <v>590287</v>
      </c>
      <c r="CS45" s="686"/>
      <c r="CT45" s="686"/>
      <c r="CU45" s="686"/>
      <c r="CV45" s="686"/>
      <c r="CW45" s="686"/>
      <c r="CX45" s="686"/>
      <c r="CY45" s="687"/>
      <c r="CZ45" s="654">
        <v>3</v>
      </c>
      <c r="DA45" s="683"/>
      <c r="DB45" s="683"/>
      <c r="DC45" s="688"/>
      <c r="DD45" s="658">
        <v>9918</v>
      </c>
      <c r="DE45" s="686"/>
      <c r="DF45" s="686"/>
      <c r="DG45" s="686"/>
      <c r="DH45" s="686"/>
      <c r="DI45" s="686"/>
      <c r="DJ45" s="686"/>
      <c r="DK45" s="687"/>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15">
      <c r="B46" s="239" t="s">
        <v>356</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3"/>
      <c r="CE46" s="764"/>
      <c r="CF46" s="646" t="s">
        <v>357</v>
      </c>
      <c r="CG46" s="647"/>
      <c r="CH46" s="647"/>
      <c r="CI46" s="647"/>
      <c r="CJ46" s="647"/>
      <c r="CK46" s="647"/>
      <c r="CL46" s="647"/>
      <c r="CM46" s="647"/>
      <c r="CN46" s="647"/>
      <c r="CO46" s="647"/>
      <c r="CP46" s="647"/>
      <c r="CQ46" s="648"/>
      <c r="CR46" s="649">
        <v>87216</v>
      </c>
      <c r="CS46" s="650"/>
      <c r="CT46" s="650"/>
      <c r="CU46" s="650"/>
      <c r="CV46" s="650"/>
      <c r="CW46" s="650"/>
      <c r="CX46" s="650"/>
      <c r="CY46" s="651"/>
      <c r="CZ46" s="654">
        <v>0.4</v>
      </c>
      <c r="DA46" s="655"/>
      <c r="DB46" s="655"/>
      <c r="DC46" s="667"/>
      <c r="DD46" s="658">
        <v>81595</v>
      </c>
      <c r="DE46" s="650"/>
      <c r="DF46" s="650"/>
      <c r="DG46" s="650"/>
      <c r="DH46" s="650"/>
      <c r="DI46" s="650"/>
      <c r="DJ46" s="650"/>
      <c r="DK46" s="651"/>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15">
      <c r="B47" s="240" t="s">
        <v>358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3"/>
      <c r="CE47" s="764"/>
      <c r="CF47" s="646" t="s">
        <v>359</v>
      </c>
      <c r="CG47" s="647"/>
      <c r="CH47" s="647"/>
      <c r="CI47" s="647"/>
      <c r="CJ47" s="647"/>
      <c r="CK47" s="647"/>
      <c r="CL47" s="647"/>
      <c r="CM47" s="647"/>
      <c r="CN47" s="647"/>
      <c r="CO47" s="647"/>
      <c r="CP47" s="647"/>
      <c r="CQ47" s="648"/>
      <c r="CR47" s="649" t="s">
        <v>360</v>
      </c>
      <c r="CS47" s="686"/>
      <c r="CT47" s="686"/>
      <c r="CU47" s="686"/>
      <c r="CV47" s="686"/>
      <c r="CW47" s="686"/>
      <c r="CX47" s="686"/>
      <c r="CY47" s="687"/>
      <c r="CZ47" s="654" t="s">
        <v>128</v>
      </c>
      <c r="DA47" s="683"/>
      <c r="DB47" s="683"/>
      <c r="DC47" s="688"/>
      <c r="DD47" s="658" t="s">
        <v>128</v>
      </c>
      <c r="DE47" s="686"/>
      <c r="DF47" s="686"/>
      <c r="DG47" s="686"/>
      <c r="DH47" s="686"/>
      <c r="DI47" s="686"/>
      <c r="DJ47" s="686"/>
      <c r="DK47" s="687"/>
      <c r="DL47" s="734"/>
      <c r="DM47" s="735"/>
      <c r="DN47" s="735"/>
      <c r="DO47" s="735"/>
      <c r="DP47" s="735"/>
      <c r="DQ47" s="735"/>
      <c r="DR47" s="735"/>
      <c r="DS47" s="735"/>
      <c r="DT47" s="735"/>
      <c r="DU47" s="735"/>
      <c r="DV47" s="736"/>
      <c r="DW47" s="737"/>
      <c r="DX47" s="738"/>
      <c r="DY47" s="738"/>
      <c r="DZ47" s="738"/>
      <c r="EA47" s="738"/>
      <c r="EB47" s="738"/>
      <c r="EC47" s="73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5"/>
      <c r="CE48" s="766"/>
      <c r="CF48" s="646" t="s">
        <v>361</v>
      </c>
      <c r="CG48" s="647"/>
      <c r="CH48" s="647"/>
      <c r="CI48" s="647"/>
      <c r="CJ48" s="647"/>
      <c r="CK48" s="647"/>
      <c r="CL48" s="647"/>
      <c r="CM48" s="647"/>
      <c r="CN48" s="647"/>
      <c r="CO48" s="647"/>
      <c r="CP48" s="647"/>
      <c r="CQ48" s="648"/>
      <c r="CR48" s="649" t="s">
        <v>360</v>
      </c>
      <c r="CS48" s="650"/>
      <c r="CT48" s="650"/>
      <c r="CU48" s="650"/>
      <c r="CV48" s="650"/>
      <c r="CW48" s="650"/>
      <c r="CX48" s="650"/>
      <c r="CY48" s="651"/>
      <c r="CZ48" s="654" t="s">
        <v>128</v>
      </c>
      <c r="DA48" s="655"/>
      <c r="DB48" s="655"/>
      <c r="DC48" s="667"/>
      <c r="DD48" s="658" t="s">
        <v>128</v>
      </c>
      <c r="DE48" s="650"/>
      <c r="DF48" s="650"/>
      <c r="DG48" s="650"/>
      <c r="DH48" s="650"/>
      <c r="DI48" s="650"/>
      <c r="DJ48" s="650"/>
      <c r="DK48" s="651"/>
      <c r="DL48" s="734"/>
      <c r="DM48" s="735"/>
      <c r="DN48" s="735"/>
      <c r="DO48" s="735"/>
      <c r="DP48" s="735"/>
      <c r="DQ48" s="735"/>
      <c r="DR48" s="735"/>
      <c r="DS48" s="735"/>
      <c r="DT48" s="735"/>
      <c r="DU48" s="735"/>
      <c r="DV48" s="736"/>
      <c r="DW48" s="737"/>
      <c r="DX48" s="738"/>
      <c r="DY48" s="738"/>
      <c r="DZ48" s="738"/>
      <c r="EA48" s="738"/>
      <c r="EB48" s="738"/>
      <c r="EC48" s="73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90" t="s">
        <v>362</v>
      </c>
      <c r="CE49" s="691"/>
      <c r="CF49" s="691"/>
      <c r="CG49" s="691"/>
      <c r="CH49" s="691"/>
      <c r="CI49" s="691"/>
      <c r="CJ49" s="691"/>
      <c r="CK49" s="691"/>
      <c r="CL49" s="691"/>
      <c r="CM49" s="691"/>
      <c r="CN49" s="691"/>
      <c r="CO49" s="691"/>
      <c r="CP49" s="691"/>
      <c r="CQ49" s="692"/>
      <c r="CR49" s="740">
        <v>19455265</v>
      </c>
      <c r="CS49" s="720"/>
      <c r="CT49" s="720"/>
      <c r="CU49" s="720"/>
      <c r="CV49" s="720"/>
      <c r="CW49" s="720"/>
      <c r="CX49" s="720"/>
      <c r="CY49" s="751"/>
      <c r="CZ49" s="745">
        <v>100</v>
      </c>
      <c r="DA49" s="752"/>
      <c r="DB49" s="752"/>
      <c r="DC49" s="753"/>
      <c r="DD49" s="754">
        <v>8848738</v>
      </c>
      <c r="DE49" s="720"/>
      <c r="DF49" s="720"/>
      <c r="DG49" s="720"/>
      <c r="DH49" s="720"/>
      <c r="DI49" s="720"/>
      <c r="DJ49" s="720"/>
      <c r="DK49" s="751"/>
      <c r="DL49" s="755"/>
      <c r="DM49" s="756"/>
      <c r="DN49" s="756"/>
      <c r="DO49" s="756"/>
      <c r="DP49" s="756"/>
      <c r="DQ49" s="756"/>
      <c r="DR49" s="756"/>
      <c r="DS49" s="756"/>
      <c r="DT49" s="756"/>
      <c r="DU49" s="756"/>
      <c r="DV49" s="757"/>
      <c r="DW49" s="758"/>
      <c r="DX49" s="759"/>
      <c r="DY49" s="759"/>
      <c r="DZ49" s="759"/>
      <c r="EA49" s="759"/>
      <c r="EB49" s="759"/>
      <c r="EC49" s="760"/>
    </row>
  </sheetData>
  <sheetProtection algorithmName="SHA-512" hashValue="a/SiFcES6S9tZI1yvvRx0HTsY6cUMHQFtVNHO5CJ6mdi3+HNMXBRnD2fXw5YbZoHGTpGFZaUrqhArkXoSfjrAg==" saltValue="uEnVC3j4z2tKhu0pLjWS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6" t="s">
        <v>364</v>
      </c>
      <c r="DK2" s="797"/>
      <c r="DL2" s="797"/>
      <c r="DM2" s="797"/>
      <c r="DN2" s="797"/>
      <c r="DO2" s="798"/>
      <c r="DP2" s="249"/>
      <c r="DQ2" s="796" t="s">
        <v>365</v>
      </c>
      <c r="DR2" s="797"/>
      <c r="DS2" s="797"/>
      <c r="DT2" s="797"/>
      <c r="DU2" s="797"/>
      <c r="DV2" s="797"/>
      <c r="DW2" s="797"/>
      <c r="DX2" s="797"/>
      <c r="DY2" s="797"/>
      <c r="DZ2" s="79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9" t="s">
        <v>366</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90" t="s">
        <v>368</v>
      </c>
      <c r="B5" s="791"/>
      <c r="C5" s="791"/>
      <c r="D5" s="791"/>
      <c r="E5" s="791"/>
      <c r="F5" s="791"/>
      <c r="G5" s="791"/>
      <c r="H5" s="791"/>
      <c r="I5" s="791"/>
      <c r="J5" s="791"/>
      <c r="K5" s="791"/>
      <c r="L5" s="791"/>
      <c r="M5" s="791"/>
      <c r="N5" s="791"/>
      <c r="O5" s="791"/>
      <c r="P5" s="792"/>
      <c r="Q5" s="767" t="s">
        <v>369</v>
      </c>
      <c r="R5" s="768"/>
      <c r="S5" s="768"/>
      <c r="T5" s="768"/>
      <c r="U5" s="769"/>
      <c r="V5" s="767" t="s">
        <v>370</v>
      </c>
      <c r="W5" s="768"/>
      <c r="X5" s="768"/>
      <c r="Y5" s="768"/>
      <c r="Z5" s="769"/>
      <c r="AA5" s="767" t="s">
        <v>371</v>
      </c>
      <c r="AB5" s="768"/>
      <c r="AC5" s="768"/>
      <c r="AD5" s="768"/>
      <c r="AE5" s="768"/>
      <c r="AF5" s="800" t="s">
        <v>372</v>
      </c>
      <c r="AG5" s="768"/>
      <c r="AH5" s="768"/>
      <c r="AI5" s="768"/>
      <c r="AJ5" s="779"/>
      <c r="AK5" s="768" t="s">
        <v>373</v>
      </c>
      <c r="AL5" s="768"/>
      <c r="AM5" s="768"/>
      <c r="AN5" s="768"/>
      <c r="AO5" s="769"/>
      <c r="AP5" s="767" t="s">
        <v>374</v>
      </c>
      <c r="AQ5" s="768"/>
      <c r="AR5" s="768"/>
      <c r="AS5" s="768"/>
      <c r="AT5" s="769"/>
      <c r="AU5" s="767" t="s">
        <v>375</v>
      </c>
      <c r="AV5" s="768"/>
      <c r="AW5" s="768"/>
      <c r="AX5" s="768"/>
      <c r="AY5" s="779"/>
      <c r="AZ5" s="256"/>
      <c r="BA5" s="256"/>
      <c r="BB5" s="256"/>
      <c r="BC5" s="256"/>
      <c r="BD5" s="256"/>
      <c r="BE5" s="257"/>
      <c r="BF5" s="257"/>
      <c r="BG5" s="257"/>
      <c r="BH5" s="257"/>
      <c r="BI5" s="257"/>
      <c r="BJ5" s="257"/>
      <c r="BK5" s="257"/>
      <c r="BL5" s="257"/>
      <c r="BM5" s="257"/>
      <c r="BN5" s="257"/>
      <c r="BO5" s="257"/>
      <c r="BP5" s="257"/>
      <c r="BQ5" s="790" t="s">
        <v>376</v>
      </c>
      <c r="BR5" s="791"/>
      <c r="BS5" s="791"/>
      <c r="BT5" s="791"/>
      <c r="BU5" s="791"/>
      <c r="BV5" s="791"/>
      <c r="BW5" s="791"/>
      <c r="BX5" s="791"/>
      <c r="BY5" s="791"/>
      <c r="BZ5" s="791"/>
      <c r="CA5" s="791"/>
      <c r="CB5" s="791"/>
      <c r="CC5" s="791"/>
      <c r="CD5" s="791"/>
      <c r="CE5" s="791"/>
      <c r="CF5" s="791"/>
      <c r="CG5" s="792"/>
      <c r="CH5" s="767" t="s">
        <v>377</v>
      </c>
      <c r="CI5" s="768"/>
      <c r="CJ5" s="768"/>
      <c r="CK5" s="768"/>
      <c r="CL5" s="769"/>
      <c r="CM5" s="767" t="s">
        <v>378</v>
      </c>
      <c r="CN5" s="768"/>
      <c r="CO5" s="768"/>
      <c r="CP5" s="768"/>
      <c r="CQ5" s="769"/>
      <c r="CR5" s="767" t="s">
        <v>379</v>
      </c>
      <c r="CS5" s="768"/>
      <c r="CT5" s="768"/>
      <c r="CU5" s="768"/>
      <c r="CV5" s="769"/>
      <c r="CW5" s="767" t="s">
        <v>380</v>
      </c>
      <c r="CX5" s="768"/>
      <c r="CY5" s="768"/>
      <c r="CZ5" s="768"/>
      <c r="DA5" s="769"/>
      <c r="DB5" s="767" t="s">
        <v>381</v>
      </c>
      <c r="DC5" s="768"/>
      <c r="DD5" s="768"/>
      <c r="DE5" s="768"/>
      <c r="DF5" s="769"/>
      <c r="DG5" s="773" t="s">
        <v>382</v>
      </c>
      <c r="DH5" s="774"/>
      <c r="DI5" s="774"/>
      <c r="DJ5" s="774"/>
      <c r="DK5" s="775"/>
      <c r="DL5" s="773" t="s">
        <v>383</v>
      </c>
      <c r="DM5" s="774"/>
      <c r="DN5" s="774"/>
      <c r="DO5" s="774"/>
      <c r="DP5" s="775"/>
      <c r="DQ5" s="767" t="s">
        <v>384</v>
      </c>
      <c r="DR5" s="768"/>
      <c r="DS5" s="768"/>
      <c r="DT5" s="768"/>
      <c r="DU5" s="769"/>
      <c r="DV5" s="767" t="s">
        <v>375</v>
      </c>
      <c r="DW5" s="768"/>
      <c r="DX5" s="768"/>
      <c r="DY5" s="768"/>
      <c r="DZ5" s="779"/>
      <c r="EA5" s="254"/>
    </row>
    <row r="6" spans="1:131" s="255" customFormat="1" ht="26.25" customHeight="1" thickBot="1" x14ac:dyDescent="0.2">
      <c r="A6" s="793"/>
      <c r="B6" s="794"/>
      <c r="C6" s="794"/>
      <c r="D6" s="794"/>
      <c r="E6" s="794"/>
      <c r="F6" s="794"/>
      <c r="G6" s="794"/>
      <c r="H6" s="794"/>
      <c r="I6" s="794"/>
      <c r="J6" s="794"/>
      <c r="K6" s="794"/>
      <c r="L6" s="794"/>
      <c r="M6" s="794"/>
      <c r="N6" s="794"/>
      <c r="O6" s="794"/>
      <c r="P6" s="795"/>
      <c r="Q6" s="770"/>
      <c r="R6" s="771"/>
      <c r="S6" s="771"/>
      <c r="T6" s="771"/>
      <c r="U6" s="772"/>
      <c r="V6" s="770"/>
      <c r="W6" s="771"/>
      <c r="X6" s="771"/>
      <c r="Y6" s="771"/>
      <c r="Z6" s="772"/>
      <c r="AA6" s="770"/>
      <c r="AB6" s="771"/>
      <c r="AC6" s="771"/>
      <c r="AD6" s="771"/>
      <c r="AE6" s="771"/>
      <c r="AF6" s="801"/>
      <c r="AG6" s="771"/>
      <c r="AH6" s="771"/>
      <c r="AI6" s="771"/>
      <c r="AJ6" s="780"/>
      <c r="AK6" s="771"/>
      <c r="AL6" s="771"/>
      <c r="AM6" s="771"/>
      <c r="AN6" s="771"/>
      <c r="AO6" s="772"/>
      <c r="AP6" s="770"/>
      <c r="AQ6" s="771"/>
      <c r="AR6" s="771"/>
      <c r="AS6" s="771"/>
      <c r="AT6" s="772"/>
      <c r="AU6" s="770"/>
      <c r="AV6" s="771"/>
      <c r="AW6" s="771"/>
      <c r="AX6" s="771"/>
      <c r="AY6" s="780"/>
      <c r="AZ6" s="252"/>
      <c r="BA6" s="252"/>
      <c r="BB6" s="252"/>
      <c r="BC6" s="252"/>
      <c r="BD6" s="252"/>
      <c r="BE6" s="253"/>
      <c r="BF6" s="253"/>
      <c r="BG6" s="253"/>
      <c r="BH6" s="253"/>
      <c r="BI6" s="253"/>
      <c r="BJ6" s="253"/>
      <c r="BK6" s="253"/>
      <c r="BL6" s="253"/>
      <c r="BM6" s="253"/>
      <c r="BN6" s="253"/>
      <c r="BO6" s="253"/>
      <c r="BP6" s="253"/>
      <c r="BQ6" s="793"/>
      <c r="BR6" s="794"/>
      <c r="BS6" s="794"/>
      <c r="BT6" s="794"/>
      <c r="BU6" s="794"/>
      <c r="BV6" s="794"/>
      <c r="BW6" s="794"/>
      <c r="BX6" s="794"/>
      <c r="BY6" s="794"/>
      <c r="BZ6" s="794"/>
      <c r="CA6" s="794"/>
      <c r="CB6" s="794"/>
      <c r="CC6" s="794"/>
      <c r="CD6" s="794"/>
      <c r="CE6" s="794"/>
      <c r="CF6" s="794"/>
      <c r="CG6" s="795"/>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776"/>
      <c r="DH6" s="777"/>
      <c r="DI6" s="777"/>
      <c r="DJ6" s="777"/>
      <c r="DK6" s="778"/>
      <c r="DL6" s="776"/>
      <c r="DM6" s="777"/>
      <c r="DN6" s="777"/>
      <c r="DO6" s="777"/>
      <c r="DP6" s="778"/>
      <c r="DQ6" s="770"/>
      <c r="DR6" s="771"/>
      <c r="DS6" s="771"/>
      <c r="DT6" s="771"/>
      <c r="DU6" s="772"/>
      <c r="DV6" s="770"/>
      <c r="DW6" s="771"/>
      <c r="DX6" s="771"/>
      <c r="DY6" s="771"/>
      <c r="DZ6" s="780"/>
      <c r="EA6" s="254"/>
    </row>
    <row r="7" spans="1:131" s="255" customFormat="1" ht="26.25" customHeight="1" thickTop="1" x14ac:dyDescent="0.15">
      <c r="A7" s="258">
        <v>1</v>
      </c>
      <c r="B7" s="781" t="s">
        <v>385</v>
      </c>
      <c r="C7" s="782"/>
      <c r="D7" s="782"/>
      <c r="E7" s="782"/>
      <c r="F7" s="782"/>
      <c r="G7" s="782"/>
      <c r="H7" s="782"/>
      <c r="I7" s="782"/>
      <c r="J7" s="782"/>
      <c r="K7" s="782"/>
      <c r="L7" s="782"/>
      <c r="M7" s="782"/>
      <c r="N7" s="782"/>
      <c r="O7" s="782"/>
      <c r="P7" s="783"/>
      <c r="Q7" s="784">
        <v>19552</v>
      </c>
      <c r="R7" s="785"/>
      <c r="S7" s="785"/>
      <c r="T7" s="785"/>
      <c r="U7" s="785"/>
      <c r="V7" s="785">
        <v>19345</v>
      </c>
      <c r="W7" s="785"/>
      <c r="X7" s="785"/>
      <c r="Y7" s="785"/>
      <c r="Z7" s="785"/>
      <c r="AA7" s="785">
        <v>207</v>
      </c>
      <c r="AB7" s="785"/>
      <c r="AC7" s="785"/>
      <c r="AD7" s="785"/>
      <c r="AE7" s="786"/>
      <c r="AF7" s="787">
        <v>169</v>
      </c>
      <c r="AG7" s="788"/>
      <c r="AH7" s="788"/>
      <c r="AI7" s="788"/>
      <c r="AJ7" s="789"/>
      <c r="AK7" s="824">
        <v>305</v>
      </c>
      <c r="AL7" s="825"/>
      <c r="AM7" s="825"/>
      <c r="AN7" s="825"/>
      <c r="AO7" s="825"/>
      <c r="AP7" s="825">
        <v>11229</v>
      </c>
      <c r="AQ7" s="825"/>
      <c r="AR7" s="825"/>
      <c r="AS7" s="825"/>
      <c r="AT7" s="825"/>
      <c r="AU7" s="826"/>
      <c r="AV7" s="826"/>
      <c r="AW7" s="826"/>
      <c r="AX7" s="826"/>
      <c r="AY7" s="827"/>
      <c r="AZ7" s="252"/>
      <c r="BA7" s="252"/>
      <c r="BB7" s="252"/>
      <c r="BC7" s="252"/>
      <c r="BD7" s="252"/>
      <c r="BE7" s="253"/>
      <c r="BF7" s="253"/>
      <c r="BG7" s="253"/>
      <c r="BH7" s="253"/>
      <c r="BI7" s="253"/>
      <c r="BJ7" s="253"/>
      <c r="BK7" s="253"/>
      <c r="BL7" s="253"/>
      <c r="BM7" s="253"/>
      <c r="BN7" s="253"/>
      <c r="BO7" s="253"/>
      <c r="BP7" s="253"/>
      <c r="BQ7" s="259">
        <v>1</v>
      </c>
      <c r="BR7" s="260"/>
      <c r="BS7" s="828"/>
      <c r="BT7" s="829"/>
      <c r="BU7" s="829"/>
      <c r="BV7" s="829"/>
      <c r="BW7" s="829"/>
      <c r="BX7" s="829"/>
      <c r="BY7" s="829"/>
      <c r="BZ7" s="829"/>
      <c r="CA7" s="829"/>
      <c r="CB7" s="829"/>
      <c r="CC7" s="829"/>
      <c r="CD7" s="829"/>
      <c r="CE7" s="829"/>
      <c r="CF7" s="829"/>
      <c r="CG7" s="830"/>
      <c r="CH7" s="821"/>
      <c r="CI7" s="822"/>
      <c r="CJ7" s="822"/>
      <c r="CK7" s="822"/>
      <c r="CL7" s="823"/>
      <c r="CM7" s="821"/>
      <c r="CN7" s="822"/>
      <c r="CO7" s="822"/>
      <c r="CP7" s="822"/>
      <c r="CQ7" s="823"/>
      <c r="CR7" s="821"/>
      <c r="CS7" s="822"/>
      <c r="CT7" s="822"/>
      <c r="CU7" s="822"/>
      <c r="CV7" s="823"/>
      <c r="CW7" s="821"/>
      <c r="CX7" s="822"/>
      <c r="CY7" s="822"/>
      <c r="CZ7" s="822"/>
      <c r="DA7" s="823"/>
      <c r="DB7" s="821"/>
      <c r="DC7" s="822"/>
      <c r="DD7" s="822"/>
      <c r="DE7" s="822"/>
      <c r="DF7" s="823"/>
      <c r="DG7" s="821"/>
      <c r="DH7" s="822"/>
      <c r="DI7" s="822"/>
      <c r="DJ7" s="822"/>
      <c r="DK7" s="823"/>
      <c r="DL7" s="821"/>
      <c r="DM7" s="822"/>
      <c r="DN7" s="822"/>
      <c r="DO7" s="822"/>
      <c r="DP7" s="823"/>
      <c r="DQ7" s="821"/>
      <c r="DR7" s="822"/>
      <c r="DS7" s="822"/>
      <c r="DT7" s="822"/>
      <c r="DU7" s="823"/>
      <c r="DV7" s="802"/>
      <c r="DW7" s="803"/>
      <c r="DX7" s="803"/>
      <c r="DY7" s="803"/>
      <c r="DZ7" s="804"/>
      <c r="EA7" s="254"/>
    </row>
    <row r="8" spans="1:131" s="255" customFormat="1" ht="26.25" customHeight="1" x14ac:dyDescent="0.15">
      <c r="A8" s="261">
        <v>2</v>
      </c>
      <c r="B8" s="805" t="s">
        <v>386</v>
      </c>
      <c r="C8" s="806"/>
      <c r="D8" s="806"/>
      <c r="E8" s="806"/>
      <c r="F8" s="806"/>
      <c r="G8" s="806"/>
      <c r="H8" s="806"/>
      <c r="I8" s="806"/>
      <c r="J8" s="806"/>
      <c r="K8" s="806"/>
      <c r="L8" s="806"/>
      <c r="M8" s="806"/>
      <c r="N8" s="806"/>
      <c r="O8" s="806"/>
      <c r="P8" s="807"/>
      <c r="Q8" s="808">
        <v>578</v>
      </c>
      <c r="R8" s="809"/>
      <c r="S8" s="809"/>
      <c r="T8" s="809"/>
      <c r="U8" s="809"/>
      <c r="V8" s="809">
        <v>540</v>
      </c>
      <c r="W8" s="809"/>
      <c r="X8" s="809"/>
      <c r="Y8" s="809"/>
      <c r="Z8" s="809"/>
      <c r="AA8" s="809">
        <v>38</v>
      </c>
      <c r="AB8" s="809"/>
      <c r="AC8" s="809"/>
      <c r="AD8" s="809"/>
      <c r="AE8" s="810"/>
      <c r="AF8" s="811">
        <v>3</v>
      </c>
      <c r="AG8" s="812"/>
      <c r="AH8" s="812"/>
      <c r="AI8" s="812"/>
      <c r="AJ8" s="813"/>
      <c r="AK8" s="814">
        <v>36</v>
      </c>
      <c r="AL8" s="815"/>
      <c r="AM8" s="815"/>
      <c r="AN8" s="815"/>
      <c r="AO8" s="815"/>
      <c r="AP8" s="815">
        <v>1495</v>
      </c>
      <c r="AQ8" s="815"/>
      <c r="AR8" s="815"/>
      <c r="AS8" s="815"/>
      <c r="AT8" s="815"/>
      <c r="AU8" s="816"/>
      <c r="AV8" s="816"/>
      <c r="AW8" s="816"/>
      <c r="AX8" s="816"/>
      <c r="AY8" s="817"/>
      <c r="AZ8" s="252"/>
      <c r="BA8" s="252"/>
      <c r="BB8" s="252"/>
      <c r="BC8" s="252"/>
      <c r="BD8" s="252"/>
      <c r="BE8" s="253"/>
      <c r="BF8" s="253"/>
      <c r="BG8" s="253"/>
      <c r="BH8" s="253"/>
      <c r="BI8" s="253"/>
      <c r="BJ8" s="253"/>
      <c r="BK8" s="253"/>
      <c r="BL8" s="253"/>
      <c r="BM8" s="253"/>
      <c r="BN8" s="253"/>
      <c r="BO8" s="253"/>
      <c r="BP8" s="253"/>
      <c r="BQ8" s="262">
        <v>2</v>
      </c>
      <c r="BR8" s="263"/>
      <c r="BS8" s="818"/>
      <c r="BT8" s="819"/>
      <c r="BU8" s="819"/>
      <c r="BV8" s="819"/>
      <c r="BW8" s="819"/>
      <c r="BX8" s="819"/>
      <c r="BY8" s="819"/>
      <c r="BZ8" s="819"/>
      <c r="CA8" s="819"/>
      <c r="CB8" s="819"/>
      <c r="CC8" s="819"/>
      <c r="CD8" s="819"/>
      <c r="CE8" s="819"/>
      <c r="CF8" s="819"/>
      <c r="CG8" s="820"/>
      <c r="CH8" s="831"/>
      <c r="CI8" s="832"/>
      <c r="CJ8" s="832"/>
      <c r="CK8" s="832"/>
      <c r="CL8" s="833"/>
      <c r="CM8" s="831"/>
      <c r="CN8" s="832"/>
      <c r="CO8" s="832"/>
      <c r="CP8" s="832"/>
      <c r="CQ8" s="833"/>
      <c r="CR8" s="831"/>
      <c r="CS8" s="832"/>
      <c r="CT8" s="832"/>
      <c r="CU8" s="832"/>
      <c r="CV8" s="833"/>
      <c r="CW8" s="831"/>
      <c r="CX8" s="832"/>
      <c r="CY8" s="832"/>
      <c r="CZ8" s="832"/>
      <c r="DA8" s="833"/>
      <c r="DB8" s="831"/>
      <c r="DC8" s="832"/>
      <c r="DD8" s="832"/>
      <c r="DE8" s="832"/>
      <c r="DF8" s="833"/>
      <c r="DG8" s="831"/>
      <c r="DH8" s="832"/>
      <c r="DI8" s="832"/>
      <c r="DJ8" s="832"/>
      <c r="DK8" s="833"/>
      <c r="DL8" s="831"/>
      <c r="DM8" s="832"/>
      <c r="DN8" s="832"/>
      <c r="DO8" s="832"/>
      <c r="DP8" s="833"/>
      <c r="DQ8" s="831"/>
      <c r="DR8" s="832"/>
      <c r="DS8" s="832"/>
      <c r="DT8" s="832"/>
      <c r="DU8" s="833"/>
      <c r="DV8" s="834"/>
      <c r="DW8" s="835"/>
      <c r="DX8" s="835"/>
      <c r="DY8" s="835"/>
      <c r="DZ8" s="836"/>
      <c r="EA8" s="254"/>
    </row>
    <row r="9" spans="1:131" s="255" customFormat="1" ht="26.25" customHeight="1" x14ac:dyDescent="0.15">
      <c r="A9" s="261">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814"/>
      <c r="AL9" s="815"/>
      <c r="AM9" s="815"/>
      <c r="AN9" s="815"/>
      <c r="AO9" s="815"/>
      <c r="AP9" s="815"/>
      <c r="AQ9" s="815"/>
      <c r="AR9" s="815"/>
      <c r="AS9" s="815"/>
      <c r="AT9" s="815"/>
      <c r="AU9" s="816"/>
      <c r="AV9" s="816"/>
      <c r="AW9" s="816"/>
      <c r="AX9" s="816"/>
      <c r="AY9" s="817"/>
      <c r="AZ9" s="252"/>
      <c r="BA9" s="252"/>
      <c r="BB9" s="252"/>
      <c r="BC9" s="252"/>
      <c r="BD9" s="252"/>
      <c r="BE9" s="253"/>
      <c r="BF9" s="253"/>
      <c r="BG9" s="253"/>
      <c r="BH9" s="253"/>
      <c r="BI9" s="253"/>
      <c r="BJ9" s="253"/>
      <c r="BK9" s="253"/>
      <c r="BL9" s="253"/>
      <c r="BM9" s="253"/>
      <c r="BN9" s="253"/>
      <c r="BO9" s="253"/>
      <c r="BP9" s="253"/>
      <c r="BQ9" s="262">
        <v>3</v>
      </c>
      <c r="BR9" s="263"/>
      <c r="BS9" s="818"/>
      <c r="BT9" s="819"/>
      <c r="BU9" s="819"/>
      <c r="BV9" s="819"/>
      <c r="BW9" s="819"/>
      <c r="BX9" s="819"/>
      <c r="BY9" s="819"/>
      <c r="BZ9" s="819"/>
      <c r="CA9" s="819"/>
      <c r="CB9" s="819"/>
      <c r="CC9" s="819"/>
      <c r="CD9" s="819"/>
      <c r="CE9" s="819"/>
      <c r="CF9" s="819"/>
      <c r="CG9" s="82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4"/>
      <c r="DW9" s="835"/>
      <c r="DX9" s="835"/>
      <c r="DY9" s="835"/>
      <c r="DZ9" s="836"/>
      <c r="EA9" s="254"/>
    </row>
    <row r="10" spans="1:131" s="255" customFormat="1" ht="26.25" customHeight="1" x14ac:dyDescent="0.15">
      <c r="A10" s="261">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814"/>
      <c r="AL10" s="815"/>
      <c r="AM10" s="815"/>
      <c r="AN10" s="815"/>
      <c r="AO10" s="815"/>
      <c r="AP10" s="815"/>
      <c r="AQ10" s="815"/>
      <c r="AR10" s="815"/>
      <c r="AS10" s="815"/>
      <c r="AT10" s="815"/>
      <c r="AU10" s="816"/>
      <c r="AV10" s="816"/>
      <c r="AW10" s="816"/>
      <c r="AX10" s="816"/>
      <c r="AY10" s="817"/>
      <c r="AZ10" s="252"/>
      <c r="BA10" s="252"/>
      <c r="BB10" s="252"/>
      <c r="BC10" s="252"/>
      <c r="BD10" s="252"/>
      <c r="BE10" s="253"/>
      <c r="BF10" s="253"/>
      <c r="BG10" s="253"/>
      <c r="BH10" s="253"/>
      <c r="BI10" s="253"/>
      <c r="BJ10" s="253"/>
      <c r="BK10" s="253"/>
      <c r="BL10" s="253"/>
      <c r="BM10" s="253"/>
      <c r="BN10" s="253"/>
      <c r="BO10" s="253"/>
      <c r="BP10" s="253"/>
      <c r="BQ10" s="262">
        <v>4</v>
      </c>
      <c r="BR10" s="263"/>
      <c r="BS10" s="818"/>
      <c r="BT10" s="819"/>
      <c r="BU10" s="819"/>
      <c r="BV10" s="819"/>
      <c r="BW10" s="819"/>
      <c r="BX10" s="819"/>
      <c r="BY10" s="819"/>
      <c r="BZ10" s="819"/>
      <c r="CA10" s="819"/>
      <c r="CB10" s="819"/>
      <c r="CC10" s="819"/>
      <c r="CD10" s="819"/>
      <c r="CE10" s="819"/>
      <c r="CF10" s="819"/>
      <c r="CG10" s="82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4"/>
      <c r="DW10" s="835"/>
      <c r="DX10" s="835"/>
      <c r="DY10" s="835"/>
      <c r="DZ10" s="836"/>
      <c r="EA10" s="254"/>
    </row>
    <row r="11" spans="1:131" s="255" customFormat="1" ht="26.25" customHeight="1" x14ac:dyDescent="0.15">
      <c r="A11" s="261">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814"/>
      <c r="AL11" s="815"/>
      <c r="AM11" s="815"/>
      <c r="AN11" s="815"/>
      <c r="AO11" s="815"/>
      <c r="AP11" s="815"/>
      <c r="AQ11" s="815"/>
      <c r="AR11" s="815"/>
      <c r="AS11" s="815"/>
      <c r="AT11" s="815"/>
      <c r="AU11" s="816"/>
      <c r="AV11" s="816"/>
      <c r="AW11" s="816"/>
      <c r="AX11" s="816"/>
      <c r="AY11" s="817"/>
      <c r="AZ11" s="252"/>
      <c r="BA11" s="252"/>
      <c r="BB11" s="252"/>
      <c r="BC11" s="252"/>
      <c r="BD11" s="252"/>
      <c r="BE11" s="253"/>
      <c r="BF11" s="253"/>
      <c r="BG11" s="253"/>
      <c r="BH11" s="253"/>
      <c r="BI11" s="253"/>
      <c r="BJ11" s="253"/>
      <c r="BK11" s="253"/>
      <c r="BL11" s="253"/>
      <c r="BM11" s="253"/>
      <c r="BN11" s="253"/>
      <c r="BO11" s="253"/>
      <c r="BP11" s="253"/>
      <c r="BQ11" s="262">
        <v>5</v>
      </c>
      <c r="BR11" s="263"/>
      <c r="BS11" s="818"/>
      <c r="BT11" s="819"/>
      <c r="BU11" s="819"/>
      <c r="BV11" s="819"/>
      <c r="BW11" s="819"/>
      <c r="BX11" s="819"/>
      <c r="BY11" s="819"/>
      <c r="BZ11" s="819"/>
      <c r="CA11" s="819"/>
      <c r="CB11" s="819"/>
      <c r="CC11" s="819"/>
      <c r="CD11" s="819"/>
      <c r="CE11" s="819"/>
      <c r="CF11" s="819"/>
      <c r="CG11" s="82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4"/>
      <c r="DW11" s="835"/>
      <c r="DX11" s="835"/>
      <c r="DY11" s="835"/>
      <c r="DZ11" s="836"/>
      <c r="EA11" s="254"/>
    </row>
    <row r="12" spans="1:131" s="255" customFormat="1" ht="26.25" customHeight="1" x14ac:dyDescent="0.15">
      <c r="A12" s="261">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814"/>
      <c r="AL12" s="815"/>
      <c r="AM12" s="815"/>
      <c r="AN12" s="815"/>
      <c r="AO12" s="815"/>
      <c r="AP12" s="815"/>
      <c r="AQ12" s="815"/>
      <c r="AR12" s="815"/>
      <c r="AS12" s="815"/>
      <c r="AT12" s="815"/>
      <c r="AU12" s="816"/>
      <c r="AV12" s="816"/>
      <c r="AW12" s="816"/>
      <c r="AX12" s="816"/>
      <c r="AY12" s="817"/>
      <c r="AZ12" s="252"/>
      <c r="BA12" s="252"/>
      <c r="BB12" s="252"/>
      <c r="BC12" s="252"/>
      <c r="BD12" s="252"/>
      <c r="BE12" s="253"/>
      <c r="BF12" s="253"/>
      <c r="BG12" s="253"/>
      <c r="BH12" s="253"/>
      <c r="BI12" s="253"/>
      <c r="BJ12" s="253"/>
      <c r="BK12" s="253"/>
      <c r="BL12" s="253"/>
      <c r="BM12" s="253"/>
      <c r="BN12" s="253"/>
      <c r="BO12" s="253"/>
      <c r="BP12" s="253"/>
      <c r="BQ12" s="262">
        <v>6</v>
      </c>
      <c r="BR12" s="263"/>
      <c r="BS12" s="818"/>
      <c r="BT12" s="819"/>
      <c r="BU12" s="819"/>
      <c r="BV12" s="819"/>
      <c r="BW12" s="819"/>
      <c r="BX12" s="819"/>
      <c r="BY12" s="819"/>
      <c r="BZ12" s="819"/>
      <c r="CA12" s="819"/>
      <c r="CB12" s="819"/>
      <c r="CC12" s="819"/>
      <c r="CD12" s="819"/>
      <c r="CE12" s="819"/>
      <c r="CF12" s="819"/>
      <c r="CG12" s="82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4"/>
      <c r="DW12" s="835"/>
      <c r="DX12" s="835"/>
      <c r="DY12" s="835"/>
      <c r="DZ12" s="836"/>
      <c r="EA12" s="254"/>
    </row>
    <row r="13" spans="1:131" s="255" customFormat="1" ht="26.25" customHeight="1" x14ac:dyDescent="0.15">
      <c r="A13" s="261">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814"/>
      <c r="AL13" s="815"/>
      <c r="AM13" s="815"/>
      <c r="AN13" s="815"/>
      <c r="AO13" s="815"/>
      <c r="AP13" s="815"/>
      <c r="AQ13" s="815"/>
      <c r="AR13" s="815"/>
      <c r="AS13" s="815"/>
      <c r="AT13" s="815"/>
      <c r="AU13" s="816"/>
      <c r="AV13" s="816"/>
      <c r="AW13" s="816"/>
      <c r="AX13" s="816"/>
      <c r="AY13" s="817"/>
      <c r="AZ13" s="252"/>
      <c r="BA13" s="252"/>
      <c r="BB13" s="252"/>
      <c r="BC13" s="252"/>
      <c r="BD13" s="252"/>
      <c r="BE13" s="253"/>
      <c r="BF13" s="253"/>
      <c r="BG13" s="253"/>
      <c r="BH13" s="253"/>
      <c r="BI13" s="253"/>
      <c r="BJ13" s="253"/>
      <c r="BK13" s="253"/>
      <c r="BL13" s="253"/>
      <c r="BM13" s="253"/>
      <c r="BN13" s="253"/>
      <c r="BO13" s="253"/>
      <c r="BP13" s="253"/>
      <c r="BQ13" s="262">
        <v>7</v>
      </c>
      <c r="BR13" s="263"/>
      <c r="BS13" s="818"/>
      <c r="BT13" s="819"/>
      <c r="BU13" s="819"/>
      <c r="BV13" s="819"/>
      <c r="BW13" s="819"/>
      <c r="BX13" s="819"/>
      <c r="BY13" s="819"/>
      <c r="BZ13" s="819"/>
      <c r="CA13" s="819"/>
      <c r="CB13" s="819"/>
      <c r="CC13" s="819"/>
      <c r="CD13" s="819"/>
      <c r="CE13" s="819"/>
      <c r="CF13" s="819"/>
      <c r="CG13" s="82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4"/>
      <c r="DW13" s="835"/>
      <c r="DX13" s="835"/>
      <c r="DY13" s="835"/>
      <c r="DZ13" s="836"/>
      <c r="EA13" s="254"/>
    </row>
    <row r="14" spans="1:131" s="255" customFormat="1" ht="26.25" customHeight="1" x14ac:dyDescent="0.15">
      <c r="A14" s="261">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814"/>
      <c r="AL14" s="815"/>
      <c r="AM14" s="815"/>
      <c r="AN14" s="815"/>
      <c r="AO14" s="815"/>
      <c r="AP14" s="815"/>
      <c r="AQ14" s="815"/>
      <c r="AR14" s="815"/>
      <c r="AS14" s="815"/>
      <c r="AT14" s="815"/>
      <c r="AU14" s="816"/>
      <c r="AV14" s="816"/>
      <c r="AW14" s="816"/>
      <c r="AX14" s="816"/>
      <c r="AY14" s="817"/>
      <c r="AZ14" s="252"/>
      <c r="BA14" s="252"/>
      <c r="BB14" s="252"/>
      <c r="BC14" s="252"/>
      <c r="BD14" s="252"/>
      <c r="BE14" s="253"/>
      <c r="BF14" s="253"/>
      <c r="BG14" s="253"/>
      <c r="BH14" s="253"/>
      <c r="BI14" s="253"/>
      <c r="BJ14" s="253"/>
      <c r="BK14" s="253"/>
      <c r="BL14" s="253"/>
      <c r="BM14" s="253"/>
      <c r="BN14" s="253"/>
      <c r="BO14" s="253"/>
      <c r="BP14" s="253"/>
      <c r="BQ14" s="262">
        <v>8</v>
      </c>
      <c r="BR14" s="263"/>
      <c r="BS14" s="818"/>
      <c r="BT14" s="819"/>
      <c r="BU14" s="819"/>
      <c r="BV14" s="819"/>
      <c r="BW14" s="819"/>
      <c r="BX14" s="819"/>
      <c r="BY14" s="819"/>
      <c r="BZ14" s="819"/>
      <c r="CA14" s="819"/>
      <c r="CB14" s="819"/>
      <c r="CC14" s="819"/>
      <c r="CD14" s="819"/>
      <c r="CE14" s="819"/>
      <c r="CF14" s="819"/>
      <c r="CG14" s="82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4"/>
      <c r="DW14" s="835"/>
      <c r="DX14" s="835"/>
      <c r="DY14" s="835"/>
      <c r="DZ14" s="836"/>
      <c r="EA14" s="254"/>
    </row>
    <row r="15" spans="1:131" s="255" customFormat="1" ht="26.25" customHeight="1" x14ac:dyDescent="0.15">
      <c r="A15" s="261">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814"/>
      <c r="AL15" s="815"/>
      <c r="AM15" s="815"/>
      <c r="AN15" s="815"/>
      <c r="AO15" s="815"/>
      <c r="AP15" s="815"/>
      <c r="AQ15" s="815"/>
      <c r="AR15" s="815"/>
      <c r="AS15" s="815"/>
      <c r="AT15" s="815"/>
      <c r="AU15" s="816"/>
      <c r="AV15" s="816"/>
      <c r="AW15" s="816"/>
      <c r="AX15" s="816"/>
      <c r="AY15" s="817"/>
      <c r="AZ15" s="252"/>
      <c r="BA15" s="252"/>
      <c r="BB15" s="252"/>
      <c r="BC15" s="252"/>
      <c r="BD15" s="252"/>
      <c r="BE15" s="253"/>
      <c r="BF15" s="253"/>
      <c r="BG15" s="253"/>
      <c r="BH15" s="253"/>
      <c r="BI15" s="253"/>
      <c r="BJ15" s="253"/>
      <c r="BK15" s="253"/>
      <c r="BL15" s="253"/>
      <c r="BM15" s="253"/>
      <c r="BN15" s="253"/>
      <c r="BO15" s="253"/>
      <c r="BP15" s="253"/>
      <c r="BQ15" s="262">
        <v>9</v>
      </c>
      <c r="BR15" s="263"/>
      <c r="BS15" s="818"/>
      <c r="BT15" s="819"/>
      <c r="BU15" s="819"/>
      <c r="BV15" s="819"/>
      <c r="BW15" s="819"/>
      <c r="BX15" s="819"/>
      <c r="BY15" s="819"/>
      <c r="BZ15" s="819"/>
      <c r="CA15" s="819"/>
      <c r="CB15" s="819"/>
      <c r="CC15" s="819"/>
      <c r="CD15" s="819"/>
      <c r="CE15" s="819"/>
      <c r="CF15" s="819"/>
      <c r="CG15" s="82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4"/>
      <c r="DW15" s="835"/>
      <c r="DX15" s="835"/>
      <c r="DY15" s="835"/>
      <c r="DZ15" s="836"/>
      <c r="EA15" s="254"/>
    </row>
    <row r="16" spans="1:131" s="255" customFormat="1" ht="26.25" customHeight="1" x14ac:dyDescent="0.15">
      <c r="A16" s="261">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814"/>
      <c r="AL16" s="815"/>
      <c r="AM16" s="815"/>
      <c r="AN16" s="815"/>
      <c r="AO16" s="815"/>
      <c r="AP16" s="815"/>
      <c r="AQ16" s="815"/>
      <c r="AR16" s="815"/>
      <c r="AS16" s="815"/>
      <c r="AT16" s="815"/>
      <c r="AU16" s="816"/>
      <c r="AV16" s="816"/>
      <c r="AW16" s="816"/>
      <c r="AX16" s="816"/>
      <c r="AY16" s="817"/>
      <c r="AZ16" s="252"/>
      <c r="BA16" s="252"/>
      <c r="BB16" s="252"/>
      <c r="BC16" s="252"/>
      <c r="BD16" s="252"/>
      <c r="BE16" s="253"/>
      <c r="BF16" s="253"/>
      <c r="BG16" s="253"/>
      <c r="BH16" s="253"/>
      <c r="BI16" s="253"/>
      <c r="BJ16" s="253"/>
      <c r="BK16" s="253"/>
      <c r="BL16" s="253"/>
      <c r="BM16" s="253"/>
      <c r="BN16" s="253"/>
      <c r="BO16" s="253"/>
      <c r="BP16" s="253"/>
      <c r="BQ16" s="262">
        <v>10</v>
      </c>
      <c r="BR16" s="263"/>
      <c r="BS16" s="818"/>
      <c r="BT16" s="819"/>
      <c r="BU16" s="819"/>
      <c r="BV16" s="819"/>
      <c r="BW16" s="819"/>
      <c r="BX16" s="819"/>
      <c r="BY16" s="819"/>
      <c r="BZ16" s="819"/>
      <c r="CA16" s="819"/>
      <c r="CB16" s="819"/>
      <c r="CC16" s="819"/>
      <c r="CD16" s="819"/>
      <c r="CE16" s="819"/>
      <c r="CF16" s="819"/>
      <c r="CG16" s="82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4"/>
      <c r="DW16" s="835"/>
      <c r="DX16" s="835"/>
      <c r="DY16" s="835"/>
      <c r="DZ16" s="836"/>
      <c r="EA16" s="254"/>
    </row>
    <row r="17" spans="1:131" s="255" customFormat="1" ht="26.25" customHeight="1" x14ac:dyDescent="0.15">
      <c r="A17" s="261">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814"/>
      <c r="AL17" s="815"/>
      <c r="AM17" s="815"/>
      <c r="AN17" s="815"/>
      <c r="AO17" s="815"/>
      <c r="AP17" s="815"/>
      <c r="AQ17" s="815"/>
      <c r="AR17" s="815"/>
      <c r="AS17" s="815"/>
      <c r="AT17" s="815"/>
      <c r="AU17" s="816"/>
      <c r="AV17" s="816"/>
      <c r="AW17" s="816"/>
      <c r="AX17" s="816"/>
      <c r="AY17" s="817"/>
      <c r="AZ17" s="252"/>
      <c r="BA17" s="252"/>
      <c r="BB17" s="252"/>
      <c r="BC17" s="252"/>
      <c r="BD17" s="252"/>
      <c r="BE17" s="253"/>
      <c r="BF17" s="253"/>
      <c r="BG17" s="253"/>
      <c r="BH17" s="253"/>
      <c r="BI17" s="253"/>
      <c r="BJ17" s="253"/>
      <c r="BK17" s="253"/>
      <c r="BL17" s="253"/>
      <c r="BM17" s="253"/>
      <c r="BN17" s="253"/>
      <c r="BO17" s="253"/>
      <c r="BP17" s="253"/>
      <c r="BQ17" s="262">
        <v>11</v>
      </c>
      <c r="BR17" s="263"/>
      <c r="BS17" s="818"/>
      <c r="BT17" s="819"/>
      <c r="BU17" s="819"/>
      <c r="BV17" s="819"/>
      <c r="BW17" s="819"/>
      <c r="BX17" s="819"/>
      <c r="BY17" s="819"/>
      <c r="BZ17" s="819"/>
      <c r="CA17" s="819"/>
      <c r="CB17" s="819"/>
      <c r="CC17" s="819"/>
      <c r="CD17" s="819"/>
      <c r="CE17" s="819"/>
      <c r="CF17" s="819"/>
      <c r="CG17" s="82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4"/>
      <c r="DW17" s="835"/>
      <c r="DX17" s="835"/>
      <c r="DY17" s="835"/>
      <c r="DZ17" s="836"/>
      <c r="EA17" s="254"/>
    </row>
    <row r="18" spans="1:131" s="255" customFormat="1" ht="26.25" customHeight="1" x14ac:dyDescent="0.15">
      <c r="A18" s="261">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814"/>
      <c r="AL18" s="815"/>
      <c r="AM18" s="815"/>
      <c r="AN18" s="815"/>
      <c r="AO18" s="815"/>
      <c r="AP18" s="815"/>
      <c r="AQ18" s="815"/>
      <c r="AR18" s="815"/>
      <c r="AS18" s="815"/>
      <c r="AT18" s="815"/>
      <c r="AU18" s="816"/>
      <c r="AV18" s="816"/>
      <c r="AW18" s="816"/>
      <c r="AX18" s="816"/>
      <c r="AY18" s="817"/>
      <c r="AZ18" s="252"/>
      <c r="BA18" s="252"/>
      <c r="BB18" s="252"/>
      <c r="BC18" s="252"/>
      <c r="BD18" s="252"/>
      <c r="BE18" s="253"/>
      <c r="BF18" s="253"/>
      <c r="BG18" s="253"/>
      <c r="BH18" s="253"/>
      <c r="BI18" s="253"/>
      <c r="BJ18" s="253"/>
      <c r="BK18" s="253"/>
      <c r="BL18" s="253"/>
      <c r="BM18" s="253"/>
      <c r="BN18" s="253"/>
      <c r="BO18" s="253"/>
      <c r="BP18" s="253"/>
      <c r="BQ18" s="262">
        <v>12</v>
      </c>
      <c r="BR18" s="263"/>
      <c r="BS18" s="818"/>
      <c r="BT18" s="819"/>
      <c r="BU18" s="819"/>
      <c r="BV18" s="819"/>
      <c r="BW18" s="819"/>
      <c r="BX18" s="819"/>
      <c r="BY18" s="819"/>
      <c r="BZ18" s="819"/>
      <c r="CA18" s="819"/>
      <c r="CB18" s="819"/>
      <c r="CC18" s="819"/>
      <c r="CD18" s="819"/>
      <c r="CE18" s="819"/>
      <c r="CF18" s="819"/>
      <c r="CG18" s="82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4"/>
      <c r="DW18" s="835"/>
      <c r="DX18" s="835"/>
      <c r="DY18" s="835"/>
      <c r="DZ18" s="836"/>
      <c r="EA18" s="254"/>
    </row>
    <row r="19" spans="1:131" s="255" customFormat="1" ht="26.25" customHeight="1" x14ac:dyDescent="0.15">
      <c r="A19" s="261">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814"/>
      <c r="AL19" s="815"/>
      <c r="AM19" s="815"/>
      <c r="AN19" s="815"/>
      <c r="AO19" s="815"/>
      <c r="AP19" s="815"/>
      <c r="AQ19" s="815"/>
      <c r="AR19" s="815"/>
      <c r="AS19" s="815"/>
      <c r="AT19" s="815"/>
      <c r="AU19" s="816"/>
      <c r="AV19" s="816"/>
      <c r="AW19" s="816"/>
      <c r="AX19" s="816"/>
      <c r="AY19" s="817"/>
      <c r="AZ19" s="252"/>
      <c r="BA19" s="252"/>
      <c r="BB19" s="252"/>
      <c r="BC19" s="252"/>
      <c r="BD19" s="252"/>
      <c r="BE19" s="253"/>
      <c r="BF19" s="253"/>
      <c r="BG19" s="253"/>
      <c r="BH19" s="253"/>
      <c r="BI19" s="253"/>
      <c r="BJ19" s="253"/>
      <c r="BK19" s="253"/>
      <c r="BL19" s="253"/>
      <c r="BM19" s="253"/>
      <c r="BN19" s="253"/>
      <c r="BO19" s="253"/>
      <c r="BP19" s="253"/>
      <c r="BQ19" s="262">
        <v>13</v>
      </c>
      <c r="BR19" s="263"/>
      <c r="BS19" s="818"/>
      <c r="BT19" s="819"/>
      <c r="BU19" s="819"/>
      <c r="BV19" s="819"/>
      <c r="BW19" s="819"/>
      <c r="BX19" s="819"/>
      <c r="BY19" s="819"/>
      <c r="BZ19" s="819"/>
      <c r="CA19" s="819"/>
      <c r="CB19" s="819"/>
      <c r="CC19" s="819"/>
      <c r="CD19" s="819"/>
      <c r="CE19" s="819"/>
      <c r="CF19" s="819"/>
      <c r="CG19" s="82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4"/>
      <c r="DW19" s="835"/>
      <c r="DX19" s="835"/>
      <c r="DY19" s="835"/>
      <c r="DZ19" s="836"/>
      <c r="EA19" s="254"/>
    </row>
    <row r="20" spans="1:131" s="255" customFormat="1" ht="26.25" customHeight="1" x14ac:dyDescent="0.15">
      <c r="A20" s="261">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814"/>
      <c r="AL20" s="815"/>
      <c r="AM20" s="815"/>
      <c r="AN20" s="815"/>
      <c r="AO20" s="815"/>
      <c r="AP20" s="815"/>
      <c r="AQ20" s="815"/>
      <c r="AR20" s="815"/>
      <c r="AS20" s="815"/>
      <c r="AT20" s="815"/>
      <c r="AU20" s="816"/>
      <c r="AV20" s="816"/>
      <c r="AW20" s="816"/>
      <c r="AX20" s="816"/>
      <c r="AY20" s="817"/>
      <c r="AZ20" s="252"/>
      <c r="BA20" s="252"/>
      <c r="BB20" s="252"/>
      <c r="BC20" s="252"/>
      <c r="BD20" s="252"/>
      <c r="BE20" s="253"/>
      <c r="BF20" s="253"/>
      <c r="BG20" s="253"/>
      <c r="BH20" s="253"/>
      <c r="BI20" s="253"/>
      <c r="BJ20" s="253"/>
      <c r="BK20" s="253"/>
      <c r="BL20" s="253"/>
      <c r="BM20" s="253"/>
      <c r="BN20" s="253"/>
      <c r="BO20" s="253"/>
      <c r="BP20" s="253"/>
      <c r="BQ20" s="262">
        <v>14</v>
      </c>
      <c r="BR20" s="263"/>
      <c r="BS20" s="818"/>
      <c r="BT20" s="819"/>
      <c r="BU20" s="819"/>
      <c r="BV20" s="819"/>
      <c r="BW20" s="819"/>
      <c r="BX20" s="819"/>
      <c r="BY20" s="819"/>
      <c r="BZ20" s="819"/>
      <c r="CA20" s="819"/>
      <c r="CB20" s="819"/>
      <c r="CC20" s="819"/>
      <c r="CD20" s="819"/>
      <c r="CE20" s="819"/>
      <c r="CF20" s="819"/>
      <c r="CG20" s="82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4"/>
      <c r="DW20" s="835"/>
      <c r="DX20" s="835"/>
      <c r="DY20" s="835"/>
      <c r="DZ20" s="836"/>
      <c r="EA20" s="254"/>
    </row>
    <row r="21" spans="1:131" s="255" customFormat="1" ht="26.25" customHeight="1" thickBot="1" x14ac:dyDescent="0.2">
      <c r="A21" s="261">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814"/>
      <c r="AL21" s="815"/>
      <c r="AM21" s="815"/>
      <c r="AN21" s="815"/>
      <c r="AO21" s="815"/>
      <c r="AP21" s="815"/>
      <c r="AQ21" s="815"/>
      <c r="AR21" s="815"/>
      <c r="AS21" s="815"/>
      <c r="AT21" s="815"/>
      <c r="AU21" s="816"/>
      <c r="AV21" s="816"/>
      <c r="AW21" s="816"/>
      <c r="AX21" s="816"/>
      <c r="AY21" s="817"/>
      <c r="AZ21" s="252"/>
      <c r="BA21" s="252"/>
      <c r="BB21" s="252"/>
      <c r="BC21" s="252"/>
      <c r="BD21" s="252"/>
      <c r="BE21" s="253"/>
      <c r="BF21" s="253"/>
      <c r="BG21" s="253"/>
      <c r="BH21" s="253"/>
      <c r="BI21" s="253"/>
      <c r="BJ21" s="253"/>
      <c r="BK21" s="253"/>
      <c r="BL21" s="253"/>
      <c r="BM21" s="253"/>
      <c r="BN21" s="253"/>
      <c r="BO21" s="253"/>
      <c r="BP21" s="253"/>
      <c r="BQ21" s="262">
        <v>15</v>
      </c>
      <c r="BR21" s="263"/>
      <c r="BS21" s="818"/>
      <c r="BT21" s="819"/>
      <c r="BU21" s="819"/>
      <c r="BV21" s="819"/>
      <c r="BW21" s="819"/>
      <c r="BX21" s="819"/>
      <c r="BY21" s="819"/>
      <c r="BZ21" s="819"/>
      <c r="CA21" s="819"/>
      <c r="CB21" s="819"/>
      <c r="CC21" s="819"/>
      <c r="CD21" s="819"/>
      <c r="CE21" s="819"/>
      <c r="CF21" s="819"/>
      <c r="CG21" s="82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4"/>
      <c r="DW21" s="835"/>
      <c r="DX21" s="835"/>
      <c r="DY21" s="835"/>
      <c r="DZ21" s="836"/>
      <c r="EA21" s="254"/>
    </row>
    <row r="22" spans="1:131" s="255" customFormat="1" ht="26.25" customHeight="1" x14ac:dyDescent="0.15">
      <c r="A22" s="261">
        <v>16</v>
      </c>
      <c r="B22" s="805"/>
      <c r="C22" s="806"/>
      <c r="D22" s="806"/>
      <c r="E22" s="806"/>
      <c r="F22" s="806"/>
      <c r="G22" s="806"/>
      <c r="H22" s="806"/>
      <c r="I22" s="806"/>
      <c r="J22" s="806"/>
      <c r="K22" s="806"/>
      <c r="L22" s="806"/>
      <c r="M22" s="806"/>
      <c r="N22" s="806"/>
      <c r="O22" s="806"/>
      <c r="P22" s="807"/>
      <c r="Q22" s="837"/>
      <c r="R22" s="838"/>
      <c r="S22" s="838"/>
      <c r="T22" s="838"/>
      <c r="U22" s="838"/>
      <c r="V22" s="838"/>
      <c r="W22" s="838"/>
      <c r="X22" s="838"/>
      <c r="Y22" s="838"/>
      <c r="Z22" s="838"/>
      <c r="AA22" s="838"/>
      <c r="AB22" s="838"/>
      <c r="AC22" s="838"/>
      <c r="AD22" s="838"/>
      <c r="AE22" s="839"/>
      <c r="AF22" s="811"/>
      <c r="AG22" s="812"/>
      <c r="AH22" s="812"/>
      <c r="AI22" s="812"/>
      <c r="AJ22" s="813"/>
      <c r="AK22" s="852"/>
      <c r="AL22" s="853"/>
      <c r="AM22" s="853"/>
      <c r="AN22" s="853"/>
      <c r="AO22" s="853"/>
      <c r="AP22" s="853"/>
      <c r="AQ22" s="853"/>
      <c r="AR22" s="853"/>
      <c r="AS22" s="853"/>
      <c r="AT22" s="853"/>
      <c r="AU22" s="854"/>
      <c r="AV22" s="854"/>
      <c r="AW22" s="854"/>
      <c r="AX22" s="854"/>
      <c r="AY22" s="855"/>
      <c r="AZ22" s="856" t="s">
        <v>387</v>
      </c>
      <c r="BA22" s="856"/>
      <c r="BB22" s="856"/>
      <c r="BC22" s="856"/>
      <c r="BD22" s="857"/>
      <c r="BE22" s="253"/>
      <c r="BF22" s="253"/>
      <c r="BG22" s="253"/>
      <c r="BH22" s="253"/>
      <c r="BI22" s="253"/>
      <c r="BJ22" s="253"/>
      <c r="BK22" s="253"/>
      <c r="BL22" s="253"/>
      <c r="BM22" s="253"/>
      <c r="BN22" s="253"/>
      <c r="BO22" s="253"/>
      <c r="BP22" s="253"/>
      <c r="BQ22" s="262">
        <v>16</v>
      </c>
      <c r="BR22" s="263"/>
      <c r="BS22" s="818"/>
      <c r="BT22" s="819"/>
      <c r="BU22" s="819"/>
      <c r="BV22" s="819"/>
      <c r="BW22" s="819"/>
      <c r="BX22" s="819"/>
      <c r="BY22" s="819"/>
      <c r="BZ22" s="819"/>
      <c r="CA22" s="819"/>
      <c r="CB22" s="819"/>
      <c r="CC22" s="819"/>
      <c r="CD22" s="819"/>
      <c r="CE22" s="819"/>
      <c r="CF22" s="819"/>
      <c r="CG22" s="82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4"/>
      <c r="DW22" s="835"/>
      <c r="DX22" s="835"/>
      <c r="DY22" s="835"/>
      <c r="DZ22" s="836"/>
      <c r="EA22" s="254"/>
    </row>
    <row r="23" spans="1:131" s="255" customFormat="1" ht="26.25" customHeight="1" thickBot="1" x14ac:dyDescent="0.2">
      <c r="A23" s="264" t="s">
        <v>388</v>
      </c>
      <c r="B23" s="840" t="s">
        <v>389</v>
      </c>
      <c r="C23" s="841"/>
      <c r="D23" s="841"/>
      <c r="E23" s="841"/>
      <c r="F23" s="841"/>
      <c r="G23" s="841"/>
      <c r="H23" s="841"/>
      <c r="I23" s="841"/>
      <c r="J23" s="841"/>
      <c r="K23" s="841"/>
      <c r="L23" s="841"/>
      <c r="M23" s="841"/>
      <c r="N23" s="841"/>
      <c r="O23" s="841"/>
      <c r="P23" s="842"/>
      <c r="Q23" s="843"/>
      <c r="R23" s="844"/>
      <c r="S23" s="844"/>
      <c r="T23" s="844"/>
      <c r="U23" s="844"/>
      <c r="V23" s="844"/>
      <c r="W23" s="844"/>
      <c r="X23" s="844"/>
      <c r="Y23" s="844"/>
      <c r="Z23" s="844"/>
      <c r="AA23" s="844"/>
      <c r="AB23" s="844"/>
      <c r="AC23" s="844"/>
      <c r="AD23" s="844"/>
      <c r="AE23" s="845"/>
      <c r="AF23" s="846">
        <v>172</v>
      </c>
      <c r="AG23" s="844"/>
      <c r="AH23" s="844"/>
      <c r="AI23" s="844"/>
      <c r="AJ23" s="847"/>
      <c r="AK23" s="848"/>
      <c r="AL23" s="849"/>
      <c r="AM23" s="849"/>
      <c r="AN23" s="849"/>
      <c r="AO23" s="849"/>
      <c r="AP23" s="844"/>
      <c r="AQ23" s="844"/>
      <c r="AR23" s="844"/>
      <c r="AS23" s="844"/>
      <c r="AT23" s="844"/>
      <c r="AU23" s="850"/>
      <c r="AV23" s="850"/>
      <c r="AW23" s="850"/>
      <c r="AX23" s="850"/>
      <c r="AY23" s="851"/>
      <c r="AZ23" s="859" t="s">
        <v>128</v>
      </c>
      <c r="BA23" s="860"/>
      <c r="BB23" s="860"/>
      <c r="BC23" s="860"/>
      <c r="BD23" s="861"/>
      <c r="BE23" s="253"/>
      <c r="BF23" s="253"/>
      <c r="BG23" s="253"/>
      <c r="BH23" s="253"/>
      <c r="BI23" s="253"/>
      <c r="BJ23" s="253"/>
      <c r="BK23" s="253"/>
      <c r="BL23" s="253"/>
      <c r="BM23" s="253"/>
      <c r="BN23" s="253"/>
      <c r="BO23" s="253"/>
      <c r="BP23" s="253"/>
      <c r="BQ23" s="262">
        <v>17</v>
      </c>
      <c r="BR23" s="263"/>
      <c r="BS23" s="818"/>
      <c r="BT23" s="819"/>
      <c r="BU23" s="819"/>
      <c r="BV23" s="819"/>
      <c r="BW23" s="819"/>
      <c r="BX23" s="819"/>
      <c r="BY23" s="819"/>
      <c r="BZ23" s="819"/>
      <c r="CA23" s="819"/>
      <c r="CB23" s="819"/>
      <c r="CC23" s="819"/>
      <c r="CD23" s="819"/>
      <c r="CE23" s="819"/>
      <c r="CF23" s="819"/>
      <c r="CG23" s="82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4"/>
      <c r="DW23" s="835"/>
      <c r="DX23" s="835"/>
      <c r="DY23" s="835"/>
      <c r="DZ23" s="836"/>
      <c r="EA23" s="254"/>
    </row>
    <row r="24" spans="1:131" s="255" customFormat="1" ht="26.25" customHeight="1" x14ac:dyDescent="0.15">
      <c r="A24" s="858" t="s">
        <v>390</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2"/>
      <c r="BA24" s="252"/>
      <c r="BB24" s="252"/>
      <c r="BC24" s="252"/>
      <c r="BD24" s="252"/>
      <c r="BE24" s="253"/>
      <c r="BF24" s="253"/>
      <c r="BG24" s="253"/>
      <c r="BH24" s="253"/>
      <c r="BI24" s="253"/>
      <c r="BJ24" s="253"/>
      <c r="BK24" s="253"/>
      <c r="BL24" s="253"/>
      <c r="BM24" s="253"/>
      <c r="BN24" s="253"/>
      <c r="BO24" s="253"/>
      <c r="BP24" s="253"/>
      <c r="BQ24" s="262">
        <v>18</v>
      </c>
      <c r="BR24" s="263"/>
      <c r="BS24" s="818"/>
      <c r="BT24" s="819"/>
      <c r="BU24" s="819"/>
      <c r="BV24" s="819"/>
      <c r="BW24" s="819"/>
      <c r="BX24" s="819"/>
      <c r="BY24" s="819"/>
      <c r="BZ24" s="819"/>
      <c r="CA24" s="819"/>
      <c r="CB24" s="819"/>
      <c r="CC24" s="819"/>
      <c r="CD24" s="819"/>
      <c r="CE24" s="819"/>
      <c r="CF24" s="819"/>
      <c r="CG24" s="82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4"/>
      <c r="DW24" s="835"/>
      <c r="DX24" s="835"/>
      <c r="DY24" s="835"/>
      <c r="DZ24" s="836"/>
      <c r="EA24" s="254"/>
    </row>
    <row r="25" spans="1:131" s="247" customFormat="1" ht="26.25" customHeight="1" thickBot="1" x14ac:dyDescent="0.2">
      <c r="A25" s="799" t="s">
        <v>391</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2"/>
      <c r="BK25" s="252"/>
      <c r="BL25" s="252"/>
      <c r="BM25" s="252"/>
      <c r="BN25" s="252"/>
      <c r="BO25" s="265"/>
      <c r="BP25" s="265"/>
      <c r="BQ25" s="262">
        <v>19</v>
      </c>
      <c r="BR25" s="263"/>
      <c r="BS25" s="818"/>
      <c r="BT25" s="819"/>
      <c r="BU25" s="819"/>
      <c r="BV25" s="819"/>
      <c r="BW25" s="819"/>
      <c r="BX25" s="819"/>
      <c r="BY25" s="819"/>
      <c r="BZ25" s="819"/>
      <c r="CA25" s="819"/>
      <c r="CB25" s="819"/>
      <c r="CC25" s="819"/>
      <c r="CD25" s="819"/>
      <c r="CE25" s="819"/>
      <c r="CF25" s="819"/>
      <c r="CG25" s="82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4"/>
      <c r="DW25" s="835"/>
      <c r="DX25" s="835"/>
      <c r="DY25" s="835"/>
      <c r="DZ25" s="836"/>
      <c r="EA25" s="246"/>
    </row>
    <row r="26" spans="1:131" s="247" customFormat="1" ht="26.25" customHeight="1" x14ac:dyDescent="0.15">
      <c r="A26" s="790" t="s">
        <v>368</v>
      </c>
      <c r="B26" s="791"/>
      <c r="C26" s="791"/>
      <c r="D26" s="791"/>
      <c r="E26" s="791"/>
      <c r="F26" s="791"/>
      <c r="G26" s="791"/>
      <c r="H26" s="791"/>
      <c r="I26" s="791"/>
      <c r="J26" s="791"/>
      <c r="K26" s="791"/>
      <c r="L26" s="791"/>
      <c r="M26" s="791"/>
      <c r="N26" s="791"/>
      <c r="O26" s="791"/>
      <c r="P26" s="792"/>
      <c r="Q26" s="767" t="s">
        <v>392</v>
      </c>
      <c r="R26" s="768"/>
      <c r="S26" s="768"/>
      <c r="T26" s="768"/>
      <c r="U26" s="769"/>
      <c r="V26" s="767" t="s">
        <v>393</v>
      </c>
      <c r="W26" s="768"/>
      <c r="X26" s="768"/>
      <c r="Y26" s="768"/>
      <c r="Z26" s="769"/>
      <c r="AA26" s="767" t="s">
        <v>394</v>
      </c>
      <c r="AB26" s="768"/>
      <c r="AC26" s="768"/>
      <c r="AD26" s="768"/>
      <c r="AE26" s="768"/>
      <c r="AF26" s="862" t="s">
        <v>395</v>
      </c>
      <c r="AG26" s="863"/>
      <c r="AH26" s="863"/>
      <c r="AI26" s="863"/>
      <c r="AJ26" s="864"/>
      <c r="AK26" s="768" t="s">
        <v>396</v>
      </c>
      <c r="AL26" s="768"/>
      <c r="AM26" s="768"/>
      <c r="AN26" s="768"/>
      <c r="AO26" s="769"/>
      <c r="AP26" s="767" t="s">
        <v>397</v>
      </c>
      <c r="AQ26" s="768"/>
      <c r="AR26" s="768"/>
      <c r="AS26" s="768"/>
      <c r="AT26" s="769"/>
      <c r="AU26" s="767" t="s">
        <v>398</v>
      </c>
      <c r="AV26" s="768"/>
      <c r="AW26" s="768"/>
      <c r="AX26" s="768"/>
      <c r="AY26" s="769"/>
      <c r="AZ26" s="767" t="s">
        <v>399</v>
      </c>
      <c r="BA26" s="768"/>
      <c r="BB26" s="768"/>
      <c r="BC26" s="768"/>
      <c r="BD26" s="769"/>
      <c r="BE26" s="767" t="s">
        <v>375</v>
      </c>
      <c r="BF26" s="768"/>
      <c r="BG26" s="768"/>
      <c r="BH26" s="768"/>
      <c r="BI26" s="779"/>
      <c r="BJ26" s="252"/>
      <c r="BK26" s="252"/>
      <c r="BL26" s="252"/>
      <c r="BM26" s="252"/>
      <c r="BN26" s="252"/>
      <c r="BO26" s="265"/>
      <c r="BP26" s="265"/>
      <c r="BQ26" s="262">
        <v>20</v>
      </c>
      <c r="BR26" s="263"/>
      <c r="BS26" s="818"/>
      <c r="BT26" s="819"/>
      <c r="BU26" s="819"/>
      <c r="BV26" s="819"/>
      <c r="BW26" s="819"/>
      <c r="BX26" s="819"/>
      <c r="BY26" s="819"/>
      <c r="BZ26" s="819"/>
      <c r="CA26" s="819"/>
      <c r="CB26" s="819"/>
      <c r="CC26" s="819"/>
      <c r="CD26" s="819"/>
      <c r="CE26" s="819"/>
      <c r="CF26" s="819"/>
      <c r="CG26" s="82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4"/>
      <c r="DW26" s="835"/>
      <c r="DX26" s="835"/>
      <c r="DY26" s="835"/>
      <c r="DZ26" s="836"/>
      <c r="EA26" s="246"/>
    </row>
    <row r="27" spans="1:131" s="247" customFormat="1" ht="26.25" customHeight="1" thickBot="1" x14ac:dyDescent="0.2">
      <c r="A27" s="793"/>
      <c r="B27" s="794"/>
      <c r="C27" s="794"/>
      <c r="D27" s="794"/>
      <c r="E27" s="794"/>
      <c r="F27" s="794"/>
      <c r="G27" s="794"/>
      <c r="H27" s="794"/>
      <c r="I27" s="794"/>
      <c r="J27" s="794"/>
      <c r="K27" s="794"/>
      <c r="L27" s="794"/>
      <c r="M27" s="794"/>
      <c r="N27" s="794"/>
      <c r="O27" s="794"/>
      <c r="P27" s="795"/>
      <c r="Q27" s="770"/>
      <c r="R27" s="771"/>
      <c r="S27" s="771"/>
      <c r="T27" s="771"/>
      <c r="U27" s="772"/>
      <c r="V27" s="770"/>
      <c r="W27" s="771"/>
      <c r="X27" s="771"/>
      <c r="Y27" s="771"/>
      <c r="Z27" s="772"/>
      <c r="AA27" s="770"/>
      <c r="AB27" s="771"/>
      <c r="AC27" s="771"/>
      <c r="AD27" s="771"/>
      <c r="AE27" s="771"/>
      <c r="AF27" s="865"/>
      <c r="AG27" s="866"/>
      <c r="AH27" s="866"/>
      <c r="AI27" s="866"/>
      <c r="AJ27" s="867"/>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80"/>
      <c r="BJ27" s="252"/>
      <c r="BK27" s="252"/>
      <c r="BL27" s="252"/>
      <c r="BM27" s="252"/>
      <c r="BN27" s="252"/>
      <c r="BO27" s="265"/>
      <c r="BP27" s="265"/>
      <c r="BQ27" s="262">
        <v>21</v>
      </c>
      <c r="BR27" s="263"/>
      <c r="BS27" s="818"/>
      <c r="BT27" s="819"/>
      <c r="BU27" s="819"/>
      <c r="BV27" s="819"/>
      <c r="BW27" s="819"/>
      <c r="BX27" s="819"/>
      <c r="BY27" s="819"/>
      <c r="BZ27" s="819"/>
      <c r="CA27" s="819"/>
      <c r="CB27" s="819"/>
      <c r="CC27" s="819"/>
      <c r="CD27" s="819"/>
      <c r="CE27" s="819"/>
      <c r="CF27" s="819"/>
      <c r="CG27" s="82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4"/>
      <c r="DW27" s="835"/>
      <c r="DX27" s="835"/>
      <c r="DY27" s="835"/>
      <c r="DZ27" s="836"/>
      <c r="EA27" s="246"/>
    </row>
    <row r="28" spans="1:131" s="247" customFormat="1" ht="26.25" customHeight="1" thickTop="1" x14ac:dyDescent="0.15">
      <c r="A28" s="266">
        <v>1</v>
      </c>
      <c r="B28" s="781" t="s">
        <v>400</v>
      </c>
      <c r="C28" s="782"/>
      <c r="D28" s="782"/>
      <c r="E28" s="782"/>
      <c r="F28" s="782"/>
      <c r="G28" s="782"/>
      <c r="H28" s="782"/>
      <c r="I28" s="782"/>
      <c r="J28" s="782"/>
      <c r="K28" s="782"/>
      <c r="L28" s="782"/>
      <c r="M28" s="782"/>
      <c r="N28" s="782"/>
      <c r="O28" s="782"/>
      <c r="P28" s="783"/>
      <c r="Q28" s="872">
        <v>4302</v>
      </c>
      <c r="R28" s="873"/>
      <c r="S28" s="873"/>
      <c r="T28" s="873"/>
      <c r="U28" s="873"/>
      <c r="V28" s="873">
        <v>4261</v>
      </c>
      <c r="W28" s="873"/>
      <c r="X28" s="873"/>
      <c r="Y28" s="873"/>
      <c r="Z28" s="873"/>
      <c r="AA28" s="873">
        <v>41</v>
      </c>
      <c r="AB28" s="873"/>
      <c r="AC28" s="873"/>
      <c r="AD28" s="873"/>
      <c r="AE28" s="874"/>
      <c r="AF28" s="875">
        <v>41</v>
      </c>
      <c r="AG28" s="873"/>
      <c r="AH28" s="873"/>
      <c r="AI28" s="873"/>
      <c r="AJ28" s="876"/>
      <c r="AK28" s="877">
        <v>509</v>
      </c>
      <c r="AL28" s="868"/>
      <c r="AM28" s="868"/>
      <c r="AN28" s="868"/>
      <c r="AO28" s="868"/>
      <c r="AP28" s="868"/>
      <c r="AQ28" s="868"/>
      <c r="AR28" s="868"/>
      <c r="AS28" s="868"/>
      <c r="AT28" s="868"/>
      <c r="AU28" s="868"/>
      <c r="AV28" s="868"/>
      <c r="AW28" s="868"/>
      <c r="AX28" s="868"/>
      <c r="AY28" s="868"/>
      <c r="AZ28" s="869"/>
      <c r="BA28" s="869"/>
      <c r="BB28" s="869"/>
      <c r="BC28" s="869"/>
      <c r="BD28" s="869"/>
      <c r="BE28" s="870"/>
      <c r="BF28" s="870"/>
      <c r="BG28" s="870"/>
      <c r="BH28" s="870"/>
      <c r="BI28" s="871"/>
      <c r="BJ28" s="252"/>
      <c r="BK28" s="252"/>
      <c r="BL28" s="252"/>
      <c r="BM28" s="252"/>
      <c r="BN28" s="252"/>
      <c r="BO28" s="265"/>
      <c r="BP28" s="265"/>
      <c r="BQ28" s="262">
        <v>22</v>
      </c>
      <c r="BR28" s="263"/>
      <c r="BS28" s="818"/>
      <c r="BT28" s="819"/>
      <c r="BU28" s="819"/>
      <c r="BV28" s="819"/>
      <c r="BW28" s="819"/>
      <c r="BX28" s="819"/>
      <c r="BY28" s="819"/>
      <c r="BZ28" s="819"/>
      <c r="CA28" s="819"/>
      <c r="CB28" s="819"/>
      <c r="CC28" s="819"/>
      <c r="CD28" s="819"/>
      <c r="CE28" s="819"/>
      <c r="CF28" s="819"/>
      <c r="CG28" s="82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4"/>
      <c r="DW28" s="835"/>
      <c r="DX28" s="835"/>
      <c r="DY28" s="835"/>
      <c r="DZ28" s="836"/>
      <c r="EA28" s="246"/>
    </row>
    <row r="29" spans="1:131" s="247" customFormat="1" ht="26.25" customHeight="1" x14ac:dyDescent="0.15">
      <c r="A29" s="266">
        <v>2</v>
      </c>
      <c r="B29" s="805" t="s">
        <v>401</v>
      </c>
      <c r="C29" s="806"/>
      <c r="D29" s="806"/>
      <c r="E29" s="806"/>
      <c r="F29" s="806"/>
      <c r="G29" s="806"/>
      <c r="H29" s="806"/>
      <c r="I29" s="806"/>
      <c r="J29" s="806"/>
      <c r="K29" s="806"/>
      <c r="L29" s="806"/>
      <c r="M29" s="806"/>
      <c r="N29" s="806"/>
      <c r="O29" s="806"/>
      <c r="P29" s="807"/>
      <c r="Q29" s="808">
        <v>328</v>
      </c>
      <c r="R29" s="809"/>
      <c r="S29" s="809"/>
      <c r="T29" s="809"/>
      <c r="U29" s="809"/>
      <c r="V29" s="809">
        <v>326</v>
      </c>
      <c r="W29" s="809"/>
      <c r="X29" s="809"/>
      <c r="Y29" s="809"/>
      <c r="Z29" s="809"/>
      <c r="AA29" s="809">
        <v>2</v>
      </c>
      <c r="AB29" s="809"/>
      <c r="AC29" s="809"/>
      <c r="AD29" s="809"/>
      <c r="AE29" s="810"/>
      <c r="AF29" s="811">
        <v>2</v>
      </c>
      <c r="AG29" s="812"/>
      <c r="AH29" s="812"/>
      <c r="AI29" s="812"/>
      <c r="AJ29" s="813"/>
      <c r="AK29" s="880">
        <v>68</v>
      </c>
      <c r="AL29" s="881"/>
      <c r="AM29" s="881"/>
      <c r="AN29" s="881"/>
      <c r="AO29" s="881"/>
      <c r="AP29" s="881"/>
      <c r="AQ29" s="881"/>
      <c r="AR29" s="881"/>
      <c r="AS29" s="881"/>
      <c r="AT29" s="881"/>
      <c r="AU29" s="881"/>
      <c r="AV29" s="881"/>
      <c r="AW29" s="881"/>
      <c r="AX29" s="881"/>
      <c r="AY29" s="881"/>
      <c r="AZ29" s="882"/>
      <c r="BA29" s="882"/>
      <c r="BB29" s="882"/>
      <c r="BC29" s="882"/>
      <c r="BD29" s="882"/>
      <c r="BE29" s="878"/>
      <c r="BF29" s="878"/>
      <c r="BG29" s="878"/>
      <c r="BH29" s="878"/>
      <c r="BI29" s="879"/>
      <c r="BJ29" s="252"/>
      <c r="BK29" s="252"/>
      <c r="BL29" s="252"/>
      <c r="BM29" s="252"/>
      <c r="BN29" s="252"/>
      <c r="BO29" s="265"/>
      <c r="BP29" s="265"/>
      <c r="BQ29" s="262">
        <v>23</v>
      </c>
      <c r="BR29" s="263"/>
      <c r="BS29" s="818"/>
      <c r="BT29" s="819"/>
      <c r="BU29" s="819"/>
      <c r="BV29" s="819"/>
      <c r="BW29" s="819"/>
      <c r="BX29" s="819"/>
      <c r="BY29" s="819"/>
      <c r="BZ29" s="819"/>
      <c r="CA29" s="819"/>
      <c r="CB29" s="819"/>
      <c r="CC29" s="819"/>
      <c r="CD29" s="819"/>
      <c r="CE29" s="819"/>
      <c r="CF29" s="819"/>
      <c r="CG29" s="82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4"/>
      <c r="DW29" s="835"/>
      <c r="DX29" s="835"/>
      <c r="DY29" s="835"/>
      <c r="DZ29" s="836"/>
      <c r="EA29" s="246"/>
    </row>
    <row r="30" spans="1:131" s="247" customFormat="1" ht="26.25" customHeight="1" x14ac:dyDescent="0.15">
      <c r="A30" s="266">
        <v>3</v>
      </c>
      <c r="B30" s="805" t="s">
        <v>402</v>
      </c>
      <c r="C30" s="806"/>
      <c r="D30" s="806"/>
      <c r="E30" s="806"/>
      <c r="F30" s="806"/>
      <c r="G30" s="806"/>
      <c r="H30" s="806"/>
      <c r="I30" s="806"/>
      <c r="J30" s="806"/>
      <c r="K30" s="806"/>
      <c r="L30" s="806"/>
      <c r="M30" s="806"/>
      <c r="N30" s="806"/>
      <c r="O30" s="806"/>
      <c r="P30" s="807"/>
      <c r="Q30" s="808">
        <v>559</v>
      </c>
      <c r="R30" s="809"/>
      <c r="S30" s="809"/>
      <c r="T30" s="809"/>
      <c r="U30" s="809"/>
      <c r="V30" s="809">
        <v>524</v>
      </c>
      <c r="W30" s="809"/>
      <c r="X30" s="809"/>
      <c r="Y30" s="809"/>
      <c r="Z30" s="809"/>
      <c r="AA30" s="809">
        <v>35</v>
      </c>
      <c r="AB30" s="809"/>
      <c r="AC30" s="809"/>
      <c r="AD30" s="809"/>
      <c r="AE30" s="810"/>
      <c r="AF30" s="811">
        <v>24</v>
      </c>
      <c r="AG30" s="812"/>
      <c r="AH30" s="812"/>
      <c r="AI30" s="812"/>
      <c r="AJ30" s="813"/>
      <c r="AK30" s="880">
        <v>181</v>
      </c>
      <c r="AL30" s="881"/>
      <c r="AM30" s="881"/>
      <c r="AN30" s="881"/>
      <c r="AO30" s="881"/>
      <c r="AP30" s="881">
        <v>2834</v>
      </c>
      <c r="AQ30" s="881"/>
      <c r="AR30" s="881"/>
      <c r="AS30" s="881"/>
      <c r="AT30" s="881"/>
      <c r="AU30" s="881"/>
      <c r="AV30" s="881"/>
      <c r="AW30" s="881"/>
      <c r="AX30" s="881"/>
      <c r="AY30" s="881"/>
      <c r="AZ30" s="882" t="s">
        <v>565</v>
      </c>
      <c r="BA30" s="882"/>
      <c r="BB30" s="882"/>
      <c r="BC30" s="882"/>
      <c r="BD30" s="882"/>
      <c r="BE30" s="878" t="s">
        <v>403</v>
      </c>
      <c r="BF30" s="878"/>
      <c r="BG30" s="878"/>
      <c r="BH30" s="878"/>
      <c r="BI30" s="879"/>
      <c r="BJ30" s="252"/>
      <c r="BK30" s="252"/>
      <c r="BL30" s="252"/>
      <c r="BM30" s="252"/>
      <c r="BN30" s="252"/>
      <c r="BO30" s="265"/>
      <c r="BP30" s="265"/>
      <c r="BQ30" s="262">
        <v>24</v>
      </c>
      <c r="BR30" s="263"/>
      <c r="BS30" s="818"/>
      <c r="BT30" s="819"/>
      <c r="BU30" s="819"/>
      <c r="BV30" s="819"/>
      <c r="BW30" s="819"/>
      <c r="BX30" s="819"/>
      <c r="BY30" s="819"/>
      <c r="BZ30" s="819"/>
      <c r="CA30" s="819"/>
      <c r="CB30" s="819"/>
      <c r="CC30" s="819"/>
      <c r="CD30" s="819"/>
      <c r="CE30" s="819"/>
      <c r="CF30" s="819"/>
      <c r="CG30" s="82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c r="DW30" s="835"/>
      <c r="DX30" s="835"/>
      <c r="DY30" s="835"/>
      <c r="DZ30" s="836"/>
      <c r="EA30" s="246"/>
    </row>
    <row r="31" spans="1:131" s="247" customFormat="1" ht="26.25" customHeight="1" x14ac:dyDescent="0.15">
      <c r="A31" s="266">
        <v>4</v>
      </c>
      <c r="B31" s="805" t="s">
        <v>404</v>
      </c>
      <c r="C31" s="806"/>
      <c r="D31" s="806"/>
      <c r="E31" s="806"/>
      <c r="F31" s="806"/>
      <c r="G31" s="806"/>
      <c r="H31" s="806"/>
      <c r="I31" s="806"/>
      <c r="J31" s="806"/>
      <c r="K31" s="806"/>
      <c r="L31" s="806"/>
      <c r="M31" s="806"/>
      <c r="N31" s="806"/>
      <c r="O31" s="806"/>
      <c r="P31" s="807"/>
      <c r="Q31" s="808">
        <v>45</v>
      </c>
      <c r="R31" s="809"/>
      <c r="S31" s="809"/>
      <c r="T31" s="809"/>
      <c r="U31" s="809"/>
      <c r="V31" s="809">
        <v>41</v>
      </c>
      <c r="W31" s="809"/>
      <c r="X31" s="809"/>
      <c r="Y31" s="809"/>
      <c r="Z31" s="809"/>
      <c r="AA31" s="809">
        <v>4</v>
      </c>
      <c r="AB31" s="809"/>
      <c r="AC31" s="809"/>
      <c r="AD31" s="809"/>
      <c r="AE31" s="810"/>
      <c r="AF31" s="811">
        <v>4</v>
      </c>
      <c r="AG31" s="812"/>
      <c r="AH31" s="812"/>
      <c r="AI31" s="812"/>
      <c r="AJ31" s="813"/>
      <c r="AK31" s="880">
        <v>15</v>
      </c>
      <c r="AL31" s="881"/>
      <c r="AM31" s="881"/>
      <c r="AN31" s="881"/>
      <c r="AO31" s="881"/>
      <c r="AP31" s="881">
        <v>47</v>
      </c>
      <c r="AQ31" s="881"/>
      <c r="AR31" s="881"/>
      <c r="AS31" s="881"/>
      <c r="AT31" s="881"/>
      <c r="AU31" s="881"/>
      <c r="AV31" s="881"/>
      <c r="AW31" s="881"/>
      <c r="AX31" s="881"/>
      <c r="AY31" s="881"/>
      <c r="AZ31" s="882" t="s">
        <v>566</v>
      </c>
      <c r="BA31" s="882"/>
      <c r="BB31" s="882"/>
      <c r="BC31" s="882"/>
      <c r="BD31" s="882"/>
      <c r="BE31" s="878" t="s">
        <v>403</v>
      </c>
      <c r="BF31" s="878"/>
      <c r="BG31" s="878"/>
      <c r="BH31" s="878"/>
      <c r="BI31" s="879"/>
      <c r="BJ31" s="252"/>
      <c r="BK31" s="252"/>
      <c r="BL31" s="252"/>
      <c r="BM31" s="252"/>
      <c r="BN31" s="252"/>
      <c r="BO31" s="265"/>
      <c r="BP31" s="265"/>
      <c r="BQ31" s="262">
        <v>25</v>
      </c>
      <c r="BR31" s="263"/>
      <c r="BS31" s="818"/>
      <c r="BT31" s="819"/>
      <c r="BU31" s="819"/>
      <c r="BV31" s="819"/>
      <c r="BW31" s="819"/>
      <c r="BX31" s="819"/>
      <c r="BY31" s="819"/>
      <c r="BZ31" s="819"/>
      <c r="CA31" s="819"/>
      <c r="CB31" s="819"/>
      <c r="CC31" s="819"/>
      <c r="CD31" s="819"/>
      <c r="CE31" s="819"/>
      <c r="CF31" s="819"/>
      <c r="CG31" s="82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246"/>
    </row>
    <row r="32" spans="1:131" s="247" customFormat="1" ht="26.25" customHeight="1" x14ac:dyDescent="0.15">
      <c r="A32" s="266">
        <v>5</v>
      </c>
      <c r="B32" s="805"/>
      <c r="C32" s="806"/>
      <c r="D32" s="806"/>
      <c r="E32" s="806"/>
      <c r="F32" s="806"/>
      <c r="G32" s="806"/>
      <c r="H32" s="806"/>
      <c r="I32" s="806"/>
      <c r="J32" s="806"/>
      <c r="K32" s="806"/>
      <c r="L32" s="806"/>
      <c r="M32" s="806"/>
      <c r="N32" s="806"/>
      <c r="O32" s="806"/>
      <c r="P32" s="807"/>
      <c r="Q32" s="808"/>
      <c r="R32" s="809"/>
      <c r="S32" s="809"/>
      <c r="T32" s="809"/>
      <c r="U32" s="809"/>
      <c r="V32" s="809"/>
      <c r="W32" s="809"/>
      <c r="X32" s="809"/>
      <c r="Y32" s="809"/>
      <c r="Z32" s="809"/>
      <c r="AA32" s="809"/>
      <c r="AB32" s="809"/>
      <c r="AC32" s="809"/>
      <c r="AD32" s="809"/>
      <c r="AE32" s="810"/>
      <c r="AF32" s="811"/>
      <c r="AG32" s="812"/>
      <c r="AH32" s="812"/>
      <c r="AI32" s="812"/>
      <c r="AJ32" s="813"/>
      <c r="AK32" s="880"/>
      <c r="AL32" s="881"/>
      <c r="AM32" s="881"/>
      <c r="AN32" s="881"/>
      <c r="AO32" s="881"/>
      <c r="AP32" s="881"/>
      <c r="AQ32" s="881"/>
      <c r="AR32" s="881"/>
      <c r="AS32" s="881"/>
      <c r="AT32" s="881"/>
      <c r="AU32" s="881"/>
      <c r="AV32" s="881"/>
      <c r="AW32" s="881"/>
      <c r="AX32" s="881"/>
      <c r="AY32" s="881"/>
      <c r="AZ32" s="882"/>
      <c r="BA32" s="882"/>
      <c r="BB32" s="882"/>
      <c r="BC32" s="882"/>
      <c r="BD32" s="882"/>
      <c r="BE32" s="878"/>
      <c r="BF32" s="878"/>
      <c r="BG32" s="878"/>
      <c r="BH32" s="878"/>
      <c r="BI32" s="879"/>
      <c r="BJ32" s="252"/>
      <c r="BK32" s="252"/>
      <c r="BL32" s="252"/>
      <c r="BM32" s="252"/>
      <c r="BN32" s="252"/>
      <c r="BO32" s="265"/>
      <c r="BP32" s="265"/>
      <c r="BQ32" s="262">
        <v>26</v>
      </c>
      <c r="BR32" s="263"/>
      <c r="BS32" s="818"/>
      <c r="BT32" s="819"/>
      <c r="BU32" s="819"/>
      <c r="BV32" s="819"/>
      <c r="BW32" s="819"/>
      <c r="BX32" s="819"/>
      <c r="BY32" s="819"/>
      <c r="BZ32" s="819"/>
      <c r="CA32" s="819"/>
      <c r="CB32" s="819"/>
      <c r="CC32" s="819"/>
      <c r="CD32" s="819"/>
      <c r="CE32" s="819"/>
      <c r="CF32" s="819"/>
      <c r="CG32" s="82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4"/>
      <c r="DW32" s="835"/>
      <c r="DX32" s="835"/>
      <c r="DY32" s="835"/>
      <c r="DZ32" s="836"/>
      <c r="EA32" s="246"/>
    </row>
    <row r="33" spans="1:131" s="247" customFormat="1" ht="26.25" customHeight="1" x14ac:dyDescent="0.15">
      <c r="A33" s="266">
        <v>6</v>
      </c>
      <c r="B33" s="805"/>
      <c r="C33" s="806"/>
      <c r="D33" s="806"/>
      <c r="E33" s="806"/>
      <c r="F33" s="806"/>
      <c r="G33" s="806"/>
      <c r="H33" s="806"/>
      <c r="I33" s="806"/>
      <c r="J33" s="806"/>
      <c r="K33" s="806"/>
      <c r="L33" s="806"/>
      <c r="M33" s="806"/>
      <c r="N33" s="806"/>
      <c r="O33" s="806"/>
      <c r="P33" s="807"/>
      <c r="Q33" s="808"/>
      <c r="R33" s="809"/>
      <c r="S33" s="809"/>
      <c r="T33" s="809"/>
      <c r="U33" s="809"/>
      <c r="V33" s="809"/>
      <c r="W33" s="809"/>
      <c r="X33" s="809"/>
      <c r="Y33" s="809"/>
      <c r="Z33" s="809"/>
      <c r="AA33" s="809"/>
      <c r="AB33" s="809"/>
      <c r="AC33" s="809"/>
      <c r="AD33" s="809"/>
      <c r="AE33" s="810"/>
      <c r="AF33" s="811"/>
      <c r="AG33" s="812"/>
      <c r="AH33" s="812"/>
      <c r="AI33" s="812"/>
      <c r="AJ33" s="813"/>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2"/>
      <c r="BK33" s="252"/>
      <c r="BL33" s="252"/>
      <c r="BM33" s="252"/>
      <c r="BN33" s="252"/>
      <c r="BO33" s="265"/>
      <c r="BP33" s="265"/>
      <c r="BQ33" s="262">
        <v>27</v>
      </c>
      <c r="BR33" s="263"/>
      <c r="BS33" s="818"/>
      <c r="BT33" s="819"/>
      <c r="BU33" s="819"/>
      <c r="BV33" s="819"/>
      <c r="BW33" s="819"/>
      <c r="BX33" s="819"/>
      <c r="BY33" s="819"/>
      <c r="BZ33" s="819"/>
      <c r="CA33" s="819"/>
      <c r="CB33" s="819"/>
      <c r="CC33" s="819"/>
      <c r="CD33" s="819"/>
      <c r="CE33" s="819"/>
      <c r="CF33" s="819"/>
      <c r="CG33" s="82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4"/>
      <c r="DW33" s="835"/>
      <c r="DX33" s="835"/>
      <c r="DY33" s="835"/>
      <c r="DZ33" s="836"/>
      <c r="EA33" s="246"/>
    </row>
    <row r="34" spans="1:131" s="247" customFormat="1" ht="26.25" customHeight="1" x14ac:dyDescent="0.15">
      <c r="A34" s="266">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2"/>
      <c r="BK34" s="252"/>
      <c r="BL34" s="252"/>
      <c r="BM34" s="252"/>
      <c r="BN34" s="252"/>
      <c r="BO34" s="265"/>
      <c r="BP34" s="265"/>
      <c r="BQ34" s="262">
        <v>28</v>
      </c>
      <c r="BR34" s="263"/>
      <c r="BS34" s="818"/>
      <c r="BT34" s="819"/>
      <c r="BU34" s="819"/>
      <c r="BV34" s="819"/>
      <c r="BW34" s="819"/>
      <c r="BX34" s="819"/>
      <c r="BY34" s="819"/>
      <c r="BZ34" s="819"/>
      <c r="CA34" s="819"/>
      <c r="CB34" s="819"/>
      <c r="CC34" s="819"/>
      <c r="CD34" s="819"/>
      <c r="CE34" s="819"/>
      <c r="CF34" s="819"/>
      <c r="CG34" s="82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4"/>
      <c r="DW34" s="835"/>
      <c r="DX34" s="835"/>
      <c r="DY34" s="835"/>
      <c r="DZ34" s="836"/>
      <c r="EA34" s="246"/>
    </row>
    <row r="35" spans="1:131" s="247" customFormat="1" ht="26.25" customHeight="1" x14ac:dyDescent="0.15">
      <c r="A35" s="266">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2"/>
      <c r="BK35" s="252"/>
      <c r="BL35" s="252"/>
      <c r="BM35" s="252"/>
      <c r="BN35" s="252"/>
      <c r="BO35" s="265"/>
      <c r="BP35" s="265"/>
      <c r="BQ35" s="262">
        <v>29</v>
      </c>
      <c r="BR35" s="263"/>
      <c r="BS35" s="818"/>
      <c r="BT35" s="819"/>
      <c r="BU35" s="819"/>
      <c r="BV35" s="819"/>
      <c r="BW35" s="819"/>
      <c r="BX35" s="819"/>
      <c r="BY35" s="819"/>
      <c r="BZ35" s="819"/>
      <c r="CA35" s="819"/>
      <c r="CB35" s="819"/>
      <c r="CC35" s="819"/>
      <c r="CD35" s="819"/>
      <c r="CE35" s="819"/>
      <c r="CF35" s="819"/>
      <c r="CG35" s="82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4"/>
      <c r="DW35" s="835"/>
      <c r="DX35" s="835"/>
      <c r="DY35" s="835"/>
      <c r="DZ35" s="836"/>
      <c r="EA35" s="246"/>
    </row>
    <row r="36" spans="1:131" s="247" customFormat="1" ht="26.25" customHeight="1" x14ac:dyDescent="0.15">
      <c r="A36" s="266">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2"/>
      <c r="BK36" s="252"/>
      <c r="BL36" s="252"/>
      <c r="BM36" s="252"/>
      <c r="BN36" s="252"/>
      <c r="BO36" s="265"/>
      <c r="BP36" s="265"/>
      <c r="BQ36" s="262">
        <v>30</v>
      </c>
      <c r="BR36" s="263"/>
      <c r="BS36" s="818"/>
      <c r="BT36" s="819"/>
      <c r="BU36" s="819"/>
      <c r="BV36" s="819"/>
      <c r="BW36" s="819"/>
      <c r="BX36" s="819"/>
      <c r="BY36" s="819"/>
      <c r="BZ36" s="819"/>
      <c r="CA36" s="819"/>
      <c r="CB36" s="819"/>
      <c r="CC36" s="819"/>
      <c r="CD36" s="819"/>
      <c r="CE36" s="819"/>
      <c r="CF36" s="819"/>
      <c r="CG36" s="82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4"/>
      <c r="DW36" s="835"/>
      <c r="DX36" s="835"/>
      <c r="DY36" s="835"/>
      <c r="DZ36" s="836"/>
      <c r="EA36" s="246"/>
    </row>
    <row r="37" spans="1:131" s="247" customFormat="1" ht="26.25" customHeight="1" x14ac:dyDescent="0.15">
      <c r="A37" s="266">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2"/>
      <c r="BK37" s="252"/>
      <c r="BL37" s="252"/>
      <c r="BM37" s="252"/>
      <c r="BN37" s="252"/>
      <c r="BO37" s="265"/>
      <c r="BP37" s="265"/>
      <c r="BQ37" s="262">
        <v>31</v>
      </c>
      <c r="BR37" s="263"/>
      <c r="BS37" s="818"/>
      <c r="BT37" s="819"/>
      <c r="BU37" s="819"/>
      <c r="BV37" s="819"/>
      <c r="BW37" s="819"/>
      <c r="BX37" s="819"/>
      <c r="BY37" s="819"/>
      <c r="BZ37" s="819"/>
      <c r="CA37" s="819"/>
      <c r="CB37" s="819"/>
      <c r="CC37" s="819"/>
      <c r="CD37" s="819"/>
      <c r="CE37" s="819"/>
      <c r="CF37" s="819"/>
      <c r="CG37" s="82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4"/>
      <c r="DW37" s="835"/>
      <c r="DX37" s="835"/>
      <c r="DY37" s="835"/>
      <c r="DZ37" s="836"/>
      <c r="EA37" s="246"/>
    </row>
    <row r="38" spans="1:131" s="247" customFormat="1" ht="26.25" customHeight="1" x14ac:dyDescent="0.15">
      <c r="A38" s="266">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2"/>
      <c r="BK38" s="252"/>
      <c r="BL38" s="252"/>
      <c r="BM38" s="252"/>
      <c r="BN38" s="252"/>
      <c r="BO38" s="265"/>
      <c r="BP38" s="265"/>
      <c r="BQ38" s="262">
        <v>32</v>
      </c>
      <c r="BR38" s="263"/>
      <c r="BS38" s="818"/>
      <c r="BT38" s="819"/>
      <c r="BU38" s="819"/>
      <c r="BV38" s="819"/>
      <c r="BW38" s="819"/>
      <c r="BX38" s="819"/>
      <c r="BY38" s="819"/>
      <c r="BZ38" s="819"/>
      <c r="CA38" s="819"/>
      <c r="CB38" s="819"/>
      <c r="CC38" s="819"/>
      <c r="CD38" s="819"/>
      <c r="CE38" s="819"/>
      <c r="CF38" s="819"/>
      <c r="CG38" s="82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4"/>
      <c r="DW38" s="835"/>
      <c r="DX38" s="835"/>
      <c r="DY38" s="835"/>
      <c r="DZ38" s="836"/>
      <c r="EA38" s="246"/>
    </row>
    <row r="39" spans="1:131" s="247" customFormat="1" ht="26.25" customHeight="1" x14ac:dyDescent="0.15">
      <c r="A39" s="266">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2"/>
      <c r="BK39" s="252"/>
      <c r="BL39" s="252"/>
      <c r="BM39" s="252"/>
      <c r="BN39" s="252"/>
      <c r="BO39" s="265"/>
      <c r="BP39" s="265"/>
      <c r="BQ39" s="262">
        <v>33</v>
      </c>
      <c r="BR39" s="263"/>
      <c r="BS39" s="818"/>
      <c r="BT39" s="819"/>
      <c r="BU39" s="819"/>
      <c r="BV39" s="819"/>
      <c r="BW39" s="819"/>
      <c r="BX39" s="819"/>
      <c r="BY39" s="819"/>
      <c r="BZ39" s="819"/>
      <c r="CA39" s="819"/>
      <c r="CB39" s="819"/>
      <c r="CC39" s="819"/>
      <c r="CD39" s="819"/>
      <c r="CE39" s="819"/>
      <c r="CF39" s="819"/>
      <c r="CG39" s="82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246"/>
    </row>
    <row r="40" spans="1:131" s="247" customFormat="1" ht="26.25" customHeight="1" x14ac:dyDescent="0.15">
      <c r="A40" s="261">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2"/>
      <c r="BK40" s="252"/>
      <c r="BL40" s="252"/>
      <c r="BM40" s="252"/>
      <c r="BN40" s="252"/>
      <c r="BO40" s="265"/>
      <c r="BP40" s="265"/>
      <c r="BQ40" s="262">
        <v>34</v>
      </c>
      <c r="BR40" s="263"/>
      <c r="BS40" s="818"/>
      <c r="BT40" s="819"/>
      <c r="BU40" s="819"/>
      <c r="BV40" s="819"/>
      <c r="BW40" s="819"/>
      <c r="BX40" s="819"/>
      <c r="BY40" s="819"/>
      <c r="BZ40" s="819"/>
      <c r="CA40" s="819"/>
      <c r="CB40" s="819"/>
      <c r="CC40" s="819"/>
      <c r="CD40" s="819"/>
      <c r="CE40" s="819"/>
      <c r="CF40" s="819"/>
      <c r="CG40" s="82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246"/>
    </row>
    <row r="41" spans="1:131" s="247" customFormat="1" ht="26.25" customHeight="1" x14ac:dyDescent="0.15">
      <c r="A41" s="261">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2"/>
      <c r="BK41" s="252"/>
      <c r="BL41" s="252"/>
      <c r="BM41" s="252"/>
      <c r="BN41" s="252"/>
      <c r="BO41" s="265"/>
      <c r="BP41" s="265"/>
      <c r="BQ41" s="262">
        <v>35</v>
      </c>
      <c r="BR41" s="263"/>
      <c r="BS41" s="818"/>
      <c r="BT41" s="819"/>
      <c r="BU41" s="819"/>
      <c r="BV41" s="819"/>
      <c r="BW41" s="819"/>
      <c r="BX41" s="819"/>
      <c r="BY41" s="819"/>
      <c r="BZ41" s="819"/>
      <c r="CA41" s="819"/>
      <c r="CB41" s="819"/>
      <c r="CC41" s="819"/>
      <c r="CD41" s="819"/>
      <c r="CE41" s="819"/>
      <c r="CF41" s="819"/>
      <c r="CG41" s="82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246"/>
    </row>
    <row r="42" spans="1:131" s="247" customFormat="1" ht="26.25" customHeight="1" x14ac:dyDescent="0.15">
      <c r="A42" s="261">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2"/>
      <c r="BK42" s="252"/>
      <c r="BL42" s="252"/>
      <c r="BM42" s="252"/>
      <c r="BN42" s="252"/>
      <c r="BO42" s="265"/>
      <c r="BP42" s="265"/>
      <c r="BQ42" s="262">
        <v>36</v>
      </c>
      <c r="BR42" s="263"/>
      <c r="BS42" s="818"/>
      <c r="BT42" s="819"/>
      <c r="BU42" s="819"/>
      <c r="BV42" s="819"/>
      <c r="BW42" s="819"/>
      <c r="BX42" s="819"/>
      <c r="BY42" s="819"/>
      <c r="BZ42" s="819"/>
      <c r="CA42" s="819"/>
      <c r="CB42" s="819"/>
      <c r="CC42" s="819"/>
      <c r="CD42" s="819"/>
      <c r="CE42" s="819"/>
      <c r="CF42" s="819"/>
      <c r="CG42" s="82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246"/>
    </row>
    <row r="43" spans="1:131" s="247" customFormat="1" ht="26.25" customHeight="1" x14ac:dyDescent="0.15">
      <c r="A43" s="261">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2"/>
      <c r="BK43" s="252"/>
      <c r="BL43" s="252"/>
      <c r="BM43" s="252"/>
      <c r="BN43" s="252"/>
      <c r="BO43" s="265"/>
      <c r="BP43" s="265"/>
      <c r="BQ43" s="262">
        <v>37</v>
      </c>
      <c r="BR43" s="263"/>
      <c r="BS43" s="818"/>
      <c r="BT43" s="819"/>
      <c r="BU43" s="819"/>
      <c r="BV43" s="819"/>
      <c r="BW43" s="819"/>
      <c r="BX43" s="819"/>
      <c r="BY43" s="819"/>
      <c r="BZ43" s="819"/>
      <c r="CA43" s="819"/>
      <c r="CB43" s="819"/>
      <c r="CC43" s="819"/>
      <c r="CD43" s="819"/>
      <c r="CE43" s="819"/>
      <c r="CF43" s="819"/>
      <c r="CG43" s="82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246"/>
    </row>
    <row r="44" spans="1:131" s="247" customFormat="1" ht="26.25" customHeight="1" x14ac:dyDescent="0.15">
      <c r="A44" s="261">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2"/>
      <c r="BK44" s="252"/>
      <c r="BL44" s="252"/>
      <c r="BM44" s="252"/>
      <c r="BN44" s="252"/>
      <c r="BO44" s="265"/>
      <c r="BP44" s="265"/>
      <c r="BQ44" s="262">
        <v>38</v>
      </c>
      <c r="BR44" s="263"/>
      <c r="BS44" s="818"/>
      <c r="BT44" s="819"/>
      <c r="BU44" s="819"/>
      <c r="BV44" s="819"/>
      <c r="BW44" s="819"/>
      <c r="BX44" s="819"/>
      <c r="BY44" s="819"/>
      <c r="BZ44" s="819"/>
      <c r="CA44" s="819"/>
      <c r="CB44" s="819"/>
      <c r="CC44" s="819"/>
      <c r="CD44" s="819"/>
      <c r="CE44" s="819"/>
      <c r="CF44" s="819"/>
      <c r="CG44" s="82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246"/>
    </row>
    <row r="45" spans="1:131" s="247" customFormat="1" ht="26.25" customHeight="1" x14ac:dyDescent="0.15">
      <c r="A45" s="261">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2"/>
      <c r="BK45" s="252"/>
      <c r="BL45" s="252"/>
      <c r="BM45" s="252"/>
      <c r="BN45" s="252"/>
      <c r="BO45" s="265"/>
      <c r="BP45" s="265"/>
      <c r="BQ45" s="262">
        <v>39</v>
      </c>
      <c r="BR45" s="263"/>
      <c r="BS45" s="818"/>
      <c r="BT45" s="819"/>
      <c r="BU45" s="819"/>
      <c r="BV45" s="819"/>
      <c r="BW45" s="819"/>
      <c r="BX45" s="819"/>
      <c r="BY45" s="819"/>
      <c r="BZ45" s="819"/>
      <c r="CA45" s="819"/>
      <c r="CB45" s="819"/>
      <c r="CC45" s="819"/>
      <c r="CD45" s="819"/>
      <c r="CE45" s="819"/>
      <c r="CF45" s="819"/>
      <c r="CG45" s="82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246"/>
    </row>
    <row r="46" spans="1:131" s="247" customFormat="1" ht="26.25" customHeight="1" x14ac:dyDescent="0.15">
      <c r="A46" s="261">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2"/>
      <c r="BK46" s="252"/>
      <c r="BL46" s="252"/>
      <c r="BM46" s="252"/>
      <c r="BN46" s="252"/>
      <c r="BO46" s="265"/>
      <c r="BP46" s="265"/>
      <c r="BQ46" s="262">
        <v>40</v>
      </c>
      <c r="BR46" s="263"/>
      <c r="BS46" s="818"/>
      <c r="BT46" s="819"/>
      <c r="BU46" s="819"/>
      <c r="BV46" s="819"/>
      <c r="BW46" s="819"/>
      <c r="BX46" s="819"/>
      <c r="BY46" s="819"/>
      <c r="BZ46" s="819"/>
      <c r="CA46" s="819"/>
      <c r="CB46" s="819"/>
      <c r="CC46" s="819"/>
      <c r="CD46" s="819"/>
      <c r="CE46" s="819"/>
      <c r="CF46" s="819"/>
      <c r="CG46" s="82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246"/>
    </row>
    <row r="47" spans="1:131" s="247" customFormat="1" ht="26.25" customHeight="1" x14ac:dyDescent="0.15">
      <c r="A47" s="261">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2"/>
      <c r="BK47" s="252"/>
      <c r="BL47" s="252"/>
      <c r="BM47" s="252"/>
      <c r="BN47" s="252"/>
      <c r="BO47" s="265"/>
      <c r="BP47" s="265"/>
      <c r="BQ47" s="262">
        <v>41</v>
      </c>
      <c r="BR47" s="263"/>
      <c r="BS47" s="818"/>
      <c r="BT47" s="819"/>
      <c r="BU47" s="819"/>
      <c r="BV47" s="819"/>
      <c r="BW47" s="819"/>
      <c r="BX47" s="819"/>
      <c r="BY47" s="819"/>
      <c r="BZ47" s="819"/>
      <c r="CA47" s="819"/>
      <c r="CB47" s="819"/>
      <c r="CC47" s="819"/>
      <c r="CD47" s="819"/>
      <c r="CE47" s="819"/>
      <c r="CF47" s="819"/>
      <c r="CG47" s="82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246"/>
    </row>
    <row r="48" spans="1:131" s="247" customFormat="1" ht="26.25" customHeight="1" x14ac:dyDescent="0.15">
      <c r="A48" s="261">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2"/>
      <c r="BK48" s="252"/>
      <c r="BL48" s="252"/>
      <c r="BM48" s="252"/>
      <c r="BN48" s="252"/>
      <c r="BO48" s="265"/>
      <c r="BP48" s="265"/>
      <c r="BQ48" s="262">
        <v>42</v>
      </c>
      <c r="BR48" s="263"/>
      <c r="BS48" s="818"/>
      <c r="BT48" s="819"/>
      <c r="BU48" s="819"/>
      <c r="BV48" s="819"/>
      <c r="BW48" s="819"/>
      <c r="BX48" s="819"/>
      <c r="BY48" s="819"/>
      <c r="BZ48" s="819"/>
      <c r="CA48" s="819"/>
      <c r="CB48" s="819"/>
      <c r="CC48" s="819"/>
      <c r="CD48" s="819"/>
      <c r="CE48" s="819"/>
      <c r="CF48" s="819"/>
      <c r="CG48" s="82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246"/>
    </row>
    <row r="49" spans="1:131" s="247" customFormat="1" ht="26.25" customHeight="1" x14ac:dyDescent="0.15">
      <c r="A49" s="261">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2"/>
      <c r="BK49" s="252"/>
      <c r="BL49" s="252"/>
      <c r="BM49" s="252"/>
      <c r="BN49" s="252"/>
      <c r="BO49" s="265"/>
      <c r="BP49" s="265"/>
      <c r="BQ49" s="262">
        <v>43</v>
      </c>
      <c r="BR49" s="263"/>
      <c r="BS49" s="818"/>
      <c r="BT49" s="819"/>
      <c r="BU49" s="819"/>
      <c r="BV49" s="819"/>
      <c r="BW49" s="819"/>
      <c r="BX49" s="819"/>
      <c r="BY49" s="819"/>
      <c r="BZ49" s="819"/>
      <c r="CA49" s="819"/>
      <c r="CB49" s="819"/>
      <c r="CC49" s="819"/>
      <c r="CD49" s="819"/>
      <c r="CE49" s="819"/>
      <c r="CF49" s="819"/>
      <c r="CG49" s="82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246"/>
    </row>
    <row r="50" spans="1:131" s="247" customFormat="1" ht="26.25" customHeight="1" x14ac:dyDescent="0.15">
      <c r="A50" s="261">
        <v>23</v>
      </c>
      <c r="B50" s="805"/>
      <c r="C50" s="806"/>
      <c r="D50" s="806"/>
      <c r="E50" s="806"/>
      <c r="F50" s="806"/>
      <c r="G50" s="806"/>
      <c r="H50" s="806"/>
      <c r="I50" s="806"/>
      <c r="J50" s="806"/>
      <c r="K50" s="806"/>
      <c r="L50" s="806"/>
      <c r="M50" s="806"/>
      <c r="N50" s="806"/>
      <c r="O50" s="806"/>
      <c r="P50" s="807"/>
      <c r="Q50" s="883"/>
      <c r="R50" s="884"/>
      <c r="S50" s="884"/>
      <c r="T50" s="884"/>
      <c r="U50" s="884"/>
      <c r="V50" s="884"/>
      <c r="W50" s="884"/>
      <c r="X50" s="884"/>
      <c r="Y50" s="884"/>
      <c r="Z50" s="884"/>
      <c r="AA50" s="884"/>
      <c r="AB50" s="884"/>
      <c r="AC50" s="884"/>
      <c r="AD50" s="884"/>
      <c r="AE50" s="885"/>
      <c r="AF50" s="811"/>
      <c r="AG50" s="812"/>
      <c r="AH50" s="812"/>
      <c r="AI50" s="812"/>
      <c r="AJ50" s="813"/>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2"/>
      <c r="BK50" s="252"/>
      <c r="BL50" s="252"/>
      <c r="BM50" s="252"/>
      <c r="BN50" s="252"/>
      <c r="BO50" s="265"/>
      <c r="BP50" s="265"/>
      <c r="BQ50" s="262">
        <v>44</v>
      </c>
      <c r="BR50" s="263"/>
      <c r="BS50" s="818"/>
      <c r="BT50" s="819"/>
      <c r="BU50" s="819"/>
      <c r="BV50" s="819"/>
      <c r="BW50" s="819"/>
      <c r="BX50" s="819"/>
      <c r="BY50" s="819"/>
      <c r="BZ50" s="819"/>
      <c r="CA50" s="819"/>
      <c r="CB50" s="819"/>
      <c r="CC50" s="819"/>
      <c r="CD50" s="819"/>
      <c r="CE50" s="819"/>
      <c r="CF50" s="819"/>
      <c r="CG50" s="82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246"/>
    </row>
    <row r="51" spans="1:131" s="247" customFormat="1" ht="26.25" customHeight="1" x14ac:dyDescent="0.15">
      <c r="A51" s="261">
        <v>24</v>
      </c>
      <c r="B51" s="805"/>
      <c r="C51" s="806"/>
      <c r="D51" s="806"/>
      <c r="E51" s="806"/>
      <c r="F51" s="806"/>
      <c r="G51" s="806"/>
      <c r="H51" s="806"/>
      <c r="I51" s="806"/>
      <c r="J51" s="806"/>
      <c r="K51" s="806"/>
      <c r="L51" s="806"/>
      <c r="M51" s="806"/>
      <c r="N51" s="806"/>
      <c r="O51" s="806"/>
      <c r="P51" s="807"/>
      <c r="Q51" s="883"/>
      <c r="R51" s="884"/>
      <c r="S51" s="884"/>
      <c r="T51" s="884"/>
      <c r="U51" s="884"/>
      <c r="V51" s="884"/>
      <c r="W51" s="884"/>
      <c r="X51" s="884"/>
      <c r="Y51" s="884"/>
      <c r="Z51" s="884"/>
      <c r="AA51" s="884"/>
      <c r="AB51" s="884"/>
      <c r="AC51" s="884"/>
      <c r="AD51" s="884"/>
      <c r="AE51" s="885"/>
      <c r="AF51" s="811"/>
      <c r="AG51" s="812"/>
      <c r="AH51" s="812"/>
      <c r="AI51" s="812"/>
      <c r="AJ51" s="813"/>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2"/>
      <c r="BK51" s="252"/>
      <c r="BL51" s="252"/>
      <c r="BM51" s="252"/>
      <c r="BN51" s="252"/>
      <c r="BO51" s="265"/>
      <c r="BP51" s="265"/>
      <c r="BQ51" s="262">
        <v>45</v>
      </c>
      <c r="BR51" s="263"/>
      <c r="BS51" s="818"/>
      <c r="BT51" s="819"/>
      <c r="BU51" s="819"/>
      <c r="BV51" s="819"/>
      <c r="BW51" s="819"/>
      <c r="BX51" s="819"/>
      <c r="BY51" s="819"/>
      <c r="BZ51" s="819"/>
      <c r="CA51" s="819"/>
      <c r="CB51" s="819"/>
      <c r="CC51" s="819"/>
      <c r="CD51" s="819"/>
      <c r="CE51" s="819"/>
      <c r="CF51" s="819"/>
      <c r="CG51" s="82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246"/>
    </row>
    <row r="52" spans="1:131" s="247" customFormat="1" ht="26.25" customHeight="1" x14ac:dyDescent="0.15">
      <c r="A52" s="261">
        <v>25</v>
      </c>
      <c r="B52" s="805"/>
      <c r="C52" s="806"/>
      <c r="D52" s="806"/>
      <c r="E52" s="806"/>
      <c r="F52" s="806"/>
      <c r="G52" s="806"/>
      <c r="H52" s="806"/>
      <c r="I52" s="806"/>
      <c r="J52" s="806"/>
      <c r="K52" s="806"/>
      <c r="L52" s="806"/>
      <c r="M52" s="806"/>
      <c r="N52" s="806"/>
      <c r="O52" s="806"/>
      <c r="P52" s="807"/>
      <c r="Q52" s="883"/>
      <c r="R52" s="884"/>
      <c r="S52" s="884"/>
      <c r="T52" s="884"/>
      <c r="U52" s="884"/>
      <c r="V52" s="884"/>
      <c r="W52" s="884"/>
      <c r="X52" s="884"/>
      <c r="Y52" s="884"/>
      <c r="Z52" s="884"/>
      <c r="AA52" s="884"/>
      <c r="AB52" s="884"/>
      <c r="AC52" s="884"/>
      <c r="AD52" s="884"/>
      <c r="AE52" s="885"/>
      <c r="AF52" s="811"/>
      <c r="AG52" s="812"/>
      <c r="AH52" s="812"/>
      <c r="AI52" s="812"/>
      <c r="AJ52" s="813"/>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2"/>
      <c r="BK52" s="252"/>
      <c r="BL52" s="252"/>
      <c r="BM52" s="252"/>
      <c r="BN52" s="252"/>
      <c r="BO52" s="265"/>
      <c r="BP52" s="265"/>
      <c r="BQ52" s="262">
        <v>46</v>
      </c>
      <c r="BR52" s="263"/>
      <c r="BS52" s="818"/>
      <c r="BT52" s="819"/>
      <c r="BU52" s="819"/>
      <c r="BV52" s="819"/>
      <c r="BW52" s="819"/>
      <c r="BX52" s="819"/>
      <c r="BY52" s="819"/>
      <c r="BZ52" s="819"/>
      <c r="CA52" s="819"/>
      <c r="CB52" s="819"/>
      <c r="CC52" s="819"/>
      <c r="CD52" s="819"/>
      <c r="CE52" s="819"/>
      <c r="CF52" s="819"/>
      <c r="CG52" s="82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246"/>
    </row>
    <row r="53" spans="1:131" s="247" customFormat="1" ht="26.25" customHeight="1" x14ac:dyDescent="0.15">
      <c r="A53" s="261">
        <v>26</v>
      </c>
      <c r="B53" s="805"/>
      <c r="C53" s="806"/>
      <c r="D53" s="806"/>
      <c r="E53" s="806"/>
      <c r="F53" s="806"/>
      <c r="G53" s="806"/>
      <c r="H53" s="806"/>
      <c r="I53" s="806"/>
      <c r="J53" s="806"/>
      <c r="K53" s="806"/>
      <c r="L53" s="806"/>
      <c r="M53" s="806"/>
      <c r="N53" s="806"/>
      <c r="O53" s="806"/>
      <c r="P53" s="807"/>
      <c r="Q53" s="883"/>
      <c r="R53" s="884"/>
      <c r="S53" s="884"/>
      <c r="T53" s="884"/>
      <c r="U53" s="884"/>
      <c r="V53" s="884"/>
      <c r="W53" s="884"/>
      <c r="X53" s="884"/>
      <c r="Y53" s="884"/>
      <c r="Z53" s="884"/>
      <c r="AA53" s="884"/>
      <c r="AB53" s="884"/>
      <c r="AC53" s="884"/>
      <c r="AD53" s="884"/>
      <c r="AE53" s="885"/>
      <c r="AF53" s="811"/>
      <c r="AG53" s="812"/>
      <c r="AH53" s="812"/>
      <c r="AI53" s="812"/>
      <c r="AJ53" s="813"/>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2"/>
      <c r="BK53" s="252"/>
      <c r="BL53" s="252"/>
      <c r="BM53" s="252"/>
      <c r="BN53" s="252"/>
      <c r="BO53" s="265"/>
      <c r="BP53" s="265"/>
      <c r="BQ53" s="262">
        <v>47</v>
      </c>
      <c r="BR53" s="263"/>
      <c r="BS53" s="818"/>
      <c r="BT53" s="819"/>
      <c r="BU53" s="819"/>
      <c r="BV53" s="819"/>
      <c r="BW53" s="819"/>
      <c r="BX53" s="819"/>
      <c r="BY53" s="819"/>
      <c r="BZ53" s="819"/>
      <c r="CA53" s="819"/>
      <c r="CB53" s="819"/>
      <c r="CC53" s="819"/>
      <c r="CD53" s="819"/>
      <c r="CE53" s="819"/>
      <c r="CF53" s="819"/>
      <c r="CG53" s="82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246"/>
    </row>
    <row r="54" spans="1:131" s="247" customFormat="1" ht="26.25" customHeight="1" x14ac:dyDescent="0.15">
      <c r="A54" s="261">
        <v>27</v>
      </c>
      <c r="B54" s="805"/>
      <c r="C54" s="806"/>
      <c r="D54" s="806"/>
      <c r="E54" s="806"/>
      <c r="F54" s="806"/>
      <c r="G54" s="806"/>
      <c r="H54" s="806"/>
      <c r="I54" s="806"/>
      <c r="J54" s="806"/>
      <c r="K54" s="806"/>
      <c r="L54" s="806"/>
      <c r="M54" s="806"/>
      <c r="N54" s="806"/>
      <c r="O54" s="806"/>
      <c r="P54" s="807"/>
      <c r="Q54" s="883"/>
      <c r="R54" s="884"/>
      <c r="S54" s="884"/>
      <c r="T54" s="884"/>
      <c r="U54" s="884"/>
      <c r="V54" s="884"/>
      <c r="W54" s="884"/>
      <c r="X54" s="884"/>
      <c r="Y54" s="884"/>
      <c r="Z54" s="884"/>
      <c r="AA54" s="884"/>
      <c r="AB54" s="884"/>
      <c r="AC54" s="884"/>
      <c r="AD54" s="884"/>
      <c r="AE54" s="885"/>
      <c r="AF54" s="811"/>
      <c r="AG54" s="812"/>
      <c r="AH54" s="812"/>
      <c r="AI54" s="812"/>
      <c r="AJ54" s="813"/>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2"/>
      <c r="BK54" s="252"/>
      <c r="BL54" s="252"/>
      <c r="BM54" s="252"/>
      <c r="BN54" s="252"/>
      <c r="BO54" s="265"/>
      <c r="BP54" s="265"/>
      <c r="BQ54" s="262">
        <v>48</v>
      </c>
      <c r="BR54" s="263"/>
      <c r="BS54" s="818"/>
      <c r="BT54" s="819"/>
      <c r="BU54" s="819"/>
      <c r="BV54" s="819"/>
      <c r="BW54" s="819"/>
      <c r="BX54" s="819"/>
      <c r="BY54" s="819"/>
      <c r="BZ54" s="819"/>
      <c r="CA54" s="819"/>
      <c r="CB54" s="819"/>
      <c r="CC54" s="819"/>
      <c r="CD54" s="819"/>
      <c r="CE54" s="819"/>
      <c r="CF54" s="819"/>
      <c r="CG54" s="82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246"/>
    </row>
    <row r="55" spans="1:131" s="247" customFormat="1" ht="26.25" customHeight="1" x14ac:dyDescent="0.15">
      <c r="A55" s="261">
        <v>28</v>
      </c>
      <c r="B55" s="805"/>
      <c r="C55" s="806"/>
      <c r="D55" s="806"/>
      <c r="E55" s="806"/>
      <c r="F55" s="806"/>
      <c r="G55" s="806"/>
      <c r="H55" s="806"/>
      <c r="I55" s="806"/>
      <c r="J55" s="806"/>
      <c r="K55" s="806"/>
      <c r="L55" s="806"/>
      <c r="M55" s="806"/>
      <c r="N55" s="806"/>
      <c r="O55" s="806"/>
      <c r="P55" s="807"/>
      <c r="Q55" s="883"/>
      <c r="R55" s="884"/>
      <c r="S55" s="884"/>
      <c r="T55" s="884"/>
      <c r="U55" s="884"/>
      <c r="V55" s="884"/>
      <c r="W55" s="884"/>
      <c r="X55" s="884"/>
      <c r="Y55" s="884"/>
      <c r="Z55" s="884"/>
      <c r="AA55" s="884"/>
      <c r="AB55" s="884"/>
      <c r="AC55" s="884"/>
      <c r="AD55" s="884"/>
      <c r="AE55" s="885"/>
      <c r="AF55" s="811"/>
      <c r="AG55" s="812"/>
      <c r="AH55" s="812"/>
      <c r="AI55" s="812"/>
      <c r="AJ55" s="813"/>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2"/>
      <c r="BK55" s="252"/>
      <c r="BL55" s="252"/>
      <c r="BM55" s="252"/>
      <c r="BN55" s="252"/>
      <c r="BO55" s="265"/>
      <c r="BP55" s="265"/>
      <c r="BQ55" s="262">
        <v>49</v>
      </c>
      <c r="BR55" s="263"/>
      <c r="BS55" s="818"/>
      <c r="BT55" s="819"/>
      <c r="BU55" s="819"/>
      <c r="BV55" s="819"/>
      <c r="BW55" s="819"/>
      <c r="BX55" s="819"/>
      <c r="BY55" s="819"/>
      <c r="BZ55" s="819"/>
      <c r="CA55" s="819"/>
      <c r="CB55" s="819"/>
      <c r="CC55" s="819"/>
      <c r="CD55" s="819"/>
      <c r="CE55" s="819"/>
      <c r="CF55" s="819"/>
      <c r="CG55" s="82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246"/>
    </row>
    <row r="56" spans="1:131" s="247" customFormat="1" ht="26.25" customHeight="1" x14ac:dyDescent="0.15">
      <c r="A56" s="261">
        <v>29</v>
      </c>
      <c r="B56" s="805"/>
      <c r="C56" s="806"/>
      <c r="D56" s="806"/>
      <c r="E56" s="806"/>
      <c r="F56" s="806"/>
      <c r="G56" s="806"/>
      <c r="H56" s="806"/>
      <c r="I56" s="806"/>
      <c r="J56" s="806"/>
      <c r="K56" s="806"/>
      <c r="L56" s="806"/>
      <c r="M56" s="806"/>
      <c r="N56" s="806"/>
      <c r="O56" s="806"/>
      <c r="P56" s="807"/>
      <c r="Q56" s="883"/>
      <c r="R56" s="884"/>
      <c r="S56" s="884"/>
      <c r="T56" s="884"/>
      <c r="U56" s="884"/>
      <c r="V56" s="884"/>
      <c r="W56" s="884"/>
      <c r="X56" s="884"/>
      <c r="Y56" s="884"/>
      <c r="Z56" s="884"/>
      <c r="AA56" s="884"/>
      <c r="AB56" s="884"/>
      <c r="AC56" s="884"/>
      <c r="AD56" s="884"/>
      <c r="AE56" s="885"/>
      <c r="AF56" s="811"/>
      <c r="AG56" s="812"/>
      <c r="AH56" s="812"/>
      <c r="AI56" s="812"/>
      <c r="AJ56" s="813"/>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2"/>
      <c r="BK56" s="252"/>
      <c r="BL56" s="252"/>
      <c r="BM56" s="252"/>
      <c r="BN56" s="252"/>
      <c r="BO56" s="265"/>
      <c r="BP56" s="265"/>
      <c r="BQ56" s="262">
        <v>50</v>
      </c>
      <c r="BR56" s="263"/>
      <c r="BS56" s="818"/>
      <c r="BT56" s="819"/>
      <c r="BU56" s="819"/>
      <c r="BV56" s="819"/>
      <c r="BW56" s="819"/>
      <c r="BX56" s="819"/>
      <c r="BY56" s="819"/>
      <c r="BZ56" s="819"/>
      <c r="CA56" s="819"/>
      <c r="CB56" s="819"/>
      <c r="CC56" s="819"/>
      <c r="CD56" s="819"/>
      <c r="CE56" s="819"/>
      <c r="CF56" s="819"/>
      <c r="CG56" s="82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246"/>
    </row>
    <row r="57" spans="1:131" s="247" customFormat="1" ht="26.25" customHeight="1" x14ac:dyDescent="0.15">
      <c r="A57" s="261">
        <v>30</v>
      </c>
      <c r="B57" s="805"/>
      <c r="C57" s="806"/>
      <c r="D57" s="806"/>
      <c r="E57" s="806"/>
      <c r="F57" s="806"/>
      <c r="G57" s="806"/>
      <c r="H57" s="806"/>
      <c r="I57" s="806"/>
      <c r="J57" s="806"/>
      <c r="K57" s="806"/>
      <c r="L57" s="806"/>
      <c r="M57" s="806"/>
      <c r="N57" s="806"/>
      <c r="O57" s="806"/>
      <c r="P57" s="807"/>
      <c r="Q57" s="883"/>
      <c r="R57" s="884"/>
      <c r="S57" s="884"/>
      <c r="T57" s="884"/>
      <c r="U57" s="884"/>
      <c r="V57" s="884"/>
      <c r="W57" s="884"/>
      <c r="X57" s="884"/>
      <c r="Y57" s="884"/>
      <c r="Z57" s="884"/>
      <c r="AA57" s="884"/>
      <c r="AB57" s="884"/>
      <c r="AC57" s="884"/>
      <c r="AD57" s="884"/>
      <c r="AE57" s="885"/>
      <c r="AF57" s="811"/>
      <c r="AG57" s="812"/>
      <c r="AH57" s="812"/>
      <c r="AI57" s="812"/>
      <c r="AJ57" s="813"/>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2"/>
      <c r="BK57" s="252"/>
      <c r="BL57" s="252"/>
      <c r="BM57" s="252"/>
      <c r="BN57" s="252"/>
      <c r="BO57" s="265"/>
      <c r="BP57" s="265"/>
      <c r="BQ57" s="262">
        <v>51</v>
      </c>
      <c r="BR57" s="263"/>
      <c r="BS57" s="818"/>
      <c r="BT57" s="819"/>
      <c r="BU57" s="819"/>
      <c r="BV57" s="819"/>
      <c r="BW57" s="819"/>
      <c r="BX57" s="819"/>
      <c r="BY57" s="819"/>
      <c r="BZ57" s="819"/>
      <c r="CA57" s="819"/>
      <c r="CB57" s="819"/>
      <c r="CC57" s="819"/>
      <c r="CD57" s="819"/>
      <c r="CE57" s="819"/>
      <c r="CF57" s="819"/>
      <c r="CG57" s="82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246"/>
    </row>
    <row r="58" spans="1:131" s="247" customFormat="1" ht="26.25" customHeight="1" x14ac:dyDescent="0.15">
      <c r="A58" s="261">
        <v>31</v>
      </c>
      <c r="B58" s="805"/>
      <c r="C58" s="806"/>
      <c r="D58" s="806"/>
      <c r="E58" s="806"/>
      <c r="F58" s="806"/>
      <c r="G58" s="806"/>
      <c r="H58" s="806"/>
      <c r="I58" s="806"/>
      <c r="J58" s="806"/>
      <c r="K58" s="806"/>
      <c r="L58" s="806"/>
      <c r="M58" s="806"/>
      <c r="N58" s="806"/>
      <c r="O58" s="806"/>
      <c r="P58" s="807"/>
      <c r="Q58" s="883"/>
      <c r="R58" s="884"/>
      <c r="S58" s="884"/>
      <c r="T58" s="884"/>
      <c r="U58" s="884"/>
      <c r="V58" s="884"/>
      <c r="W58" s="884"/>
      <c r="X58" s="884"/>
      <c r="Y58" s="884"/>
      <c r="Z58" s="884"/>
      <c r="AA58" s="884"/>
      <c r="AB58" s="884"/>
      <c r="AC58" s="884"/>
      <c r="AD58" s="884"/>
      <c r="AE58" s="885"/>
      <c r="AF58" s="811"/>
      <c r="AG58" s="812"/>
      <c r="AH58" s="812"/>
      <c r="AI58" s="812"/>
      <c r="AJ58" s="813"/>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2"/>
      <c r="BK58" s="252"/>
      <c r="BL58" s="252"/>
      <c r="BM58" s="252"/>
      <c r="BN58" s="252"/>
      <c r="BO58" s="265"/>
      <c r="BP58" s="265"/>
      <c r="BQ58" s="262">
        <v>52</v>
      </c>
      <c r="BR58" s="263"/>
      <c r="BS58" s="818"/>
      <c r="BT58" s="819"/>
      <c r="BU58" s="819"/>
      <c r="BV58" s="819"/>
      <c r="BW58" s="819"/>
      <c r="BX58" s="819"/>
      <c r="BY58" s="819"/>
      <c r="BZ58" s="819"/>
      <c r="CA58" s="819"/>
      <c r="CB58" s="819"/>
      <c r="CC58" s="819"/>
      <c r="CD58" s="819"/>
      <c r="CE58" s="819"/>
      <c r="CF58" s="819"/>
      <c r="CG58" s="82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246"/>
    </row>
    <row r="59" spans="1:131" s="247" customFormat="1" ht="26.25" customHeight="1" x14ac:dyDescent="0.15">
      <c r="A59" s="261">
        <v>32</v>
      </c>
      <c r="B59" s="805"/>
      <c r="C59" s="806"/>
      <c r="D59" s="806"/>
      <c r="E59" s="806"/>
      <c r="F59" s="806"/>
      <c r="G59" s="806"/>
      <c r="H59" s="806"/>
      <c r="I59" s="806"/>
      <c r="J59" s="806"/>
      <c r="K59" s="806"/>
      <c r="L59" s="806"/>
      <c r="M59" s="806"/>
      <c r="N59" s="806"/>
      <c r="O59" s="806"/>
      <c r="P59" s="807"/>
      <c r="Q59" s="883"/>
      <c r="R59" s="884"/>
      <c r="S59" s="884"/>
      <c r="T59" s="884"/>
      <c r="U59" s="884"/>
      <c r="V59" s="884"/>
      <c r="W59" s="884"/>
      <c r="X59" s="884"/>
      <c r="Y59" s="884"/>
      <c r="Z59" s="884"/>
      <c r="AA59" s="884"/>
      <c r="AB59" s="884"/>
      <c r="AC59" s="884"/>
      <c r="AD59" s="884"/>
      <c r="AE59" s="885"/>
      <c r="AF59" s="811"/>
      <c r="AG59" s="812"/>
      <c r="AH59" s="812"/>
      <c r="AI59" s="812"/>
      <c r="AJ59" s="813"/>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2"/>
      <c r="BK59" s="252"/>
      <c r="BL59" s="252"/>
      <c r="BM59" s="252"/>
      <c r="BN59" s="252"/>
      <c r="BO59" s="265"/>
      <c r="BP59" s="265"/>
      <c r="BQ59" s="262">
        <v>53</v>
      </c>
      <c r="BR59" s="263"/>
      <c r="BS59" s="818"/>
      <c r="BT59" s="819"/>
      <c r="BU59" s="819"/>
      <c r="BV59" s="819"/>
      <c r="BW59" s="819"/>
      <c r="BX59" s="819"/>
      <c r="BY59" s="819"/>
      <c r="BZ59" s="819"/>
      <c r="CA59" s="819"/>
      <c r="CB59" s="819"/>
      <c r="CC59" s="819"/>
      <c r="CD59" s="819"/>
      <c r="CE59" s="819"/>
      <c r="CF59" s="819"/>
      <c r="CG59" s="82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246"/>
    </row>
    <row r="60" spans="1:131" s="247" customFormat="1" ht="26.25" customHeight="1" x14ac:dyDescent="0.15">
      <c r="A60" s="261">
        <v>33</v>
      </c>
      <c r="B60" s="805"/>
      <c r="C60" s="806"/>
      <c r="D60" s="806"/>
      <c r="E60" s="806"/>
      <c r="F60" s="806"/>
      <c r="G60" s="806"/>
      <c r="H60" s="806"/>
      <c r="I60" s="806"/>
      <c r="J60" s="806"/>
      <c r="K60" s="806"/>
      <c r="L60" s="806"/>
      <c r="M60" s="806"/>
      <c r="N60" s="806"/>
      <c r="O60" s="806"/>
      <c r="P60" s="807"/>
      <c r="Q60" s="883"/>
      <c r="R60" s="884"/>
      <c r="S60" s="884"/>
      <c r="T60" s="884"/>
      <c r="U60" s="884"/>
      <c r="V60" s="884"/>
      <c r="W60" s="884"/>
      <c r="X60" s="884"/>
      <c r="Y60" s="884"/>
      <c r="Z60" s="884"/>
      <c r="AA60" s="884"/>
      <c r="AB60" s="884"/>
      <c r="AC60" s="884"/>
      <c r="AD60" s="884"/>
      <c r="AE60" s="885"/>
      <c r="AF60" s="811"/>
      <c r="AG60" s="812"/>
      <c r="AH60" s="812"/>
      <c r="AI60" s="812"/>
      <c r="AJ60" s="813"/>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2"/>
      <c r="BK60" s="252"/>
      <c r="BL60" s="252"/>
      <c r="BM60" s="252"/>
      <c r="BN60" s="252"/>
      <c r="BO60" s="265"/>
      <c r="BP60" s="265"/>
      <c r="BQ60" s="262">
        <v>54</v>
      </c>
      <c r="BR60" s="263"/>
      <c r="BS60" s="818"/>
      <c r="BT60" s="819"/>
      <c r="BU60" s="819"/>
      <c r="BV60" s="819"/>
      <c r="BW60" s="819"/>
      <c r="BX60" s="819"/>
      <c r="BY60" s="819"/>
      <c r="BZ60" s="819"/>
      <c r="CA60" s="819"/>
      <c r="CB60" s="819"/>
      <c r="CC60" s="819"/>
      <c r="CD60" s="819"/>
      <c r="CE60" s="819"/>
      <c r="CF60" s="819"/>
      <c r="CG60" s="82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246"/>
    </row>
    <row r="61" spans="1:131" s="247" customFormat="1" ht="26.25" customHeight="1" thickBot="1" x14ac:dyDescent="0.2">
      <c r="A61" s="261">
        <v>34</v>
      </c>
      <c r="B61" s="805"/>
      <c r="C61" s="806"/>
      <c r="D61" s="806"/>
      <c r="E61" s="806"/>
      <c r="F61" s="806"/>
      <c r="G61" s="806"/>
      <c r="H61" s="806"/>
      <c r="I61" s="806"/>
      <c r="J61" s="806"/>
      <c r="K61" s="806"/>
      <c r="L61" s="806"/>
      <c r="M61" s="806"/>
      <c r="N61" s="806"/>
      <c r="O61" s="806"/>
      <c r="P61" s="807"/>
      <c r="Q61" s="883"/>
      <c r="R61" s="884"/>
      <c r="S61" s="884"/>
      <c r="T61" s="884"/>
      <c r="U61" s="884"/>
      <c r="V61" s="884"/>
      <c r="W61" s="884"/>
      <c r="X61" s="884"/>
      <c r="Y61" s="884"/>
      <c r="Z61" s="884"/>
      <c r="AA61" s="884"/>
      <c r="AB61" s="884"/>
      <c r="AC61" s="884"/>
      <c r="AD61" s="884"/>
      <c r="AE61" s="885"/>
      <c r="AF61" s="811"/>
      <c r="AG61" s="812"/>
      <c r="AH61" s="812"/>
      <c r="AI61" s="812"/>
      <c r="AJ61" s="813"/>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2"/>
      <c r="BK61" s="252"/>
      <c r="BL61" s="252"/>
      <c r="BM61" s="252"/>
      <c r="BN61" s="252"/>
      <c r="BO61" s="265"/>
      <c r="BP61" s="265"/>
      <c r="BQ61" s="262">
        <v>55</v>
      </c>
      <c r="BR61" s="263"/>
      <c r="BS61" s="818"/>
      <c r="BT61" s="819"/>
      <c r="BU61" s="819"/>
      <c r="BV61" s="819"/>
      <c r="BW61" s="819"/>
      <c r="BX61" s="819"/>
      <c r="BY61" s="819"/>
      <c r="BZ61" s="819"/>
      <c r="CA61" s="819"/>
      <c r="CB61" s="819"/>
      <c r="CC61" s="819"/>
      <c r="CD61" s="819"/>
      <c r="CE61" s="819"/>
      <c r="CF61" s="819"/>
      <c r="CG61" s="82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246"/>
    </row>
    <row r="62" spans="1:131" s="247" customFormat="1" ht="26.25" customHeight="1" x14ac:dyDescent="0.15">
      <c r="A62" s="261">
        <v>35</v>
      </c>
      <c r="B62" s="805"/>
      <c r="C62" s="806"/>
      <c r="D62" s="806"/>
      <c r="E62" s="806"/>
      <c r="F62" s="806"/>
      <c r="G62" s="806"/>
      <c r="H62" s="806"/>
      <c r="I62" s="806"/>
      <c r="J62" s="806"/>
      <c r="K62" s="806"/>
      <c r="L62" s="806"/>
      <c r="M62" s="806"/>
      <c r="N62" s="806"/>
      <c r="O62" s="806"/>
      <c r="P62" s="807"/>
      <c r="Q62" s="883"/>
      <c r="R62" s="884"/>
      <c r="S62" s="884"/>
      <c r="T62" s="884"/>
      <c r="U62" s="884"/>
      <c r="V62" s="884"/>
      <c r="W62" s="884"/>
      <c r="X62" s="884"/>
      <c r="Y62" s="884"/>
      <c r="Z62" s="884"/>
      <c r="AA62" s="884"/>
      <c r="AB62" s="884"/>
      <c r="AC62" s="884"/>
      <c r="AD62" s="884"/>
      <c r="AE62" s="885"/>
      <c r="AF62" s="811"/>
      <c r="AG62" s="812"/>
      <c r="AH62" s="812"/>
      <c r="AI62" s="812"/>
      <c r="AJ62" s="813"/>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405</v>
      </c>
      <c r="BK62" s="856"/>
      <c r="BL62" s="856"/>
      <c r="BM62" s="856"/>
      <c r="BN62" s="857"/>
      <c r="BO62" s="265"/>
      <c r="BP62" s="265"/>
      <c r="BQ62" s="262">
        <v>56</v>
      </c>
      <c r="BR62" s="263"/>
      <c r="BS62" s="818"/>
      <c r="BT62" s="819"/>
      <c r="BU62" s="819"/>
      <c r="BV62" s="819"/>
      <c r="BW62" s="819"/>
      <c r="BX62" s="819"/>
      <c r="BY62" s="819"/>
      <c r="BZ62" s="819"/>
      <c r="CA62" s="819"/>
      <c r="CB62" s="819"/>
      <c r="CC62" s="819"/>
      <c r="CD62" s="819"/>
      <c r="CE62" s="819"/>
      <c r="CF62" s="819"/>
      <c r="CG62" s="82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246"/>
    </row>
    <row r="63" spans="1:131" s="247" customFormat="1" ht="26.25" customHeight="1" thickBot="1" x14ac:dyDescent="0.2">
      <c r="A63" s="264" t="s">
        <v>388</v>
      </c>
      <c r="B63" s="840" t="s">
        <v>406</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67</v>
      </c>
      <c r="AG63" s="892"/>
      <c r="AH63" s="892"/>
      <c r="AI63" s="892"/>
      <c r="AJ63" s="893"/>
      <c r="AK63" s="894"/>
      <c r="AL63" s="889"/>
      <c r="AM63" s="889"/>
      <c r="AN63" s="889"/>
      <c r="AO63" s="889"/>
      <c r="AP63" s="892"/>
      <c r="AQ63" s="892"/>
      <c r="AR63" s="892"/>
      <c r="AS63" s="892"/>
      <c r="AT63" s="892"/>
      <c r="AU63" s="892"/>
      <c r="AV63" s="892"/>
      <c r="AW63" s="892"/>
      <c r="AX63" s="892"/>
      <c r="AY63" s="892"/>
      <c r="AZ63" s="896"/>
      <c r="BA63" s="896"/>
      <c r="BB63" s="896"/>
      <c r="BC63" s="896"/>
      <c r="BD63" s="896"/>
      <c r="BE63" s="897"/>
      <c r="BF63" s="897"/>
      <c r="BG63" s="897"/>
      <c r="BH63" s="897"/>
      <c r="BI63" s="898"/>
      <c r="BJ63" s="899" t="s">
        <v>128</v>
      </c>
      <c r="BK63" s="900"/>
      <c r="BL63" s="900"/>
      <c r="BM63" s="900"/>
      <c r="BN63" s="901"/>
      <c r="BO63" s="265"/>
      <c r="BP63" s="265"/>
      <c r="BQ63" s="262">
        <v>57</v>
      </c>
      <c r="BR63" s="263"/>
      <c r="BS63" s="818"/>
      <c r="BT63" s="819"/>
      <c r="BU63" s="819"/>
      <c r="BV63" s="819"/>
      <c r="BW63" s="819"/>
      <c r="BX63" s="819"/>
      <c r="BY63" s="819"/>
      <c r="BZ63" s="819"/>
      <c r="CA63" s="819"/>
      <c r="CB63" s="819"/>
      <c r="CC63" s="819"/>
      <c r="CD63" s="819"/>
      <c r="CE63" s="819"/>
      <c r="CF63" s="819"/>
      <c r="CG63" s="82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8"/>
      <c r="BT64" s="819"/>
      <c r="BU64" s="819"/>
      <c r="BV64" s="819"/>
      <c r="BW64" s="819"/>
      <c r="BX64" s="819"/>
      <c r="BY64" s="819"/>
      <c r="BZ64" s="819"/>
      <c r="CA64" s="819"/>
      <c r="CB64" s="819"/>
      <c r="CC64" s="819"/>
      <c r="CD64" s="819"/>
      <c r="CE64" s="819"/>
      <c r="CF64" s="819"/>
      <c r="CG64" s="82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8"/>
      <c r="BT65" s="819"/>
      <c r="BU65" s="819"/>
      <c r="BV65" s="819"/>
      <c r="BW65" s="819"/>
      <c r="BX65" s="819"/>
      <c r="BY65" s="819"/>
      <c r="BZ65" s="819"/>
      <c r="CA65" s="819"/>
      <c r="CB65" s="819"/>
      <c r="CC65" s="819"/>
      <c r="CD65" s="819"/>
      <c r="CE65" s="819"/>
      <c r="CF65" s="819"/>
      <c r="CG65" s="82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246"/>
    </row>
    <row r="66" spans="1:131" s="247" customFormat="1" ht="26.25" customHeight="1" x14ac:dyDescent="0.15">
      <c r="A66" s="790" t="s">
        <v>408</v>
      </c>
      <c r="B66" s="791"/>
      <c r="C66" s="791"/>
      <c r="D66" s="791"/>
      <c r="E66" s="791"/>
      <c r="F66" s="791"/>
      <c r="G66" s="791"/>
      <c r="H66" s="791"/>
      <c r="I66" s="791"/>
      <c r="J66" s="791"/>
      <c r="K66" s="791"/>
      <c r="L66" s="791"/>
      <c r="M66" s="791"/>
      <c r="N66" s="791"/>
      <c r="O66" s="791"/>
      <c r="P66" s="792"/>
      <c r="Q66" s="767" t="s">
        <v>392</v>
      </c>
      <c r="R66" s="768"/>
      <c r="S66" s="768"/>
      <c r="T66" s="768"/>
      <c r="U66" s="769"/>
      <c r="V66" s="767" t="s">
        <v>393</v>
      </c>
      <c r="W66" s="768"/>
      <c r="X66" s="768"/>
      <c r="Y66" s="768"/>
      <c r="Z66" s="769"/>
      <c r="AA66" s="767" t="s">
        <v>394</v>
      </c>
      <c r="AB66" s="768"/>
      <c r="AC66" s="768"/>
      <c r="AD66" s="768"/>
      <c r="AE66" s="769"/>
      <c r="AF66" s="902" t="s">
        <v>395</v>
      </c>
      <c r="AG66" s="863"/>
      <c r="AH66" s="863"/>
      <c r="AI66" s="863"/>
      <c r="AJ66" s="903"/>
      <c r="AK66" s="767" t="s">
        <v>396</v>
      </c>
      <c r="AL66" s="791"/>
      <c r="AM66" s="791"/>
      <c r="AN66" s="791"/>
      <c r="AO66" s="792"/>
      <c r="AP66" s="767" t="s">
        <v>397</v>
      </c>
      <c r="AQ66" s="768"/>
      <c r="AR66" s="768"/>
      <c r="AS66" s="768"/>
      <c r="AT66" s="769"/>
      <c r="AU66" s="767" t="s">
        <v>409</v>
      </c>
      <c r="AV66" s="768"/>
      <c r="AW66" s="768"/>
      <c r="AX66" s="768"/>
      <c r="AY66" s="769"/>
      <c r="AZ66" s="767" t="s">
        <v>375</v>
      </c>
      <c r="BA66" s="768"/>
      <c r="BB66" s="768"/>
      <c r="BC66" s="768"/>
      <c r="BD66" s="779"/>
      <c r="BE66" s="265"/>
      <c r="BF66" s="265"/>
      <c r="BG66" s="265"/>
      <c r="BH66" s="265"/>
      <c r="BI66" s="265"/>
      <c r="BJ66" s="265"/>
      <c r="BK66" s="265"/>
      <c r="BL66" s="265"/>
      <c r="BM66" s="265"/>
      <c r="BN66" s="265"/>
      <c r="BO66" s="265"/>
      <c r="BP66" s="265"/>
      <c r="BQ66" s="262">
        <v>60</v>
      </c>
      <c r="BR66" s="267"/>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6"/>
    </row>
    <row r="67" spans="1:131" s="247" customFormat="1" ht="26.25" customHeight="1" thickBot="1" x14ac:dyDescent="0.2">
      <c r="A67" s="793"/>
      <c r="B67" s="794"/>
      <c r="C67" s="794"/>
      <c r="D67" s="794"/>
      <c r="E67" s="794"/>
      <c r="F67" s="794"/>
      <c r="G67" s="794"/>
      <c r="H67" s="794"/>
      <c r="I67" s="794"/>
      <c r="J67" s="794"/>
      <c r="K67" s="794"/>
      <c r="L67" s="794"/>
      <c r="M67" s="794"/>
      <c r="N67" s="794"/>
      <c r="O67" s="794"/>
      <c r="P67" s="795"/>
      <c r="Q67" s="770"/>
      <c r="R67" s="771"/>
      <c r="S67" s="771"/>
      <c r="T67" s="771"/>
      <c r="U67" s="772"/>
      <c r="V67" s="770"/>
      <c r="W67" s="771"/>
      <c r="X67" s="771"/>
      <c r="Y67" s="771"/>
      <c r="Z67" s="772"/>
      <c r="AA67" s="770"/>
      <c r="AB67" s="771"/>
      <c r="AC67" s="771"/>
      <c r="AD67" s="771"/>
      <c r="AE67" s="772"/>
      <c r="AF67" s="904"/>
      <c r="AG67" s="866"/>
      <c r="AH67" s="866"/>
      <c r="AI67" s="866"/>
      <c r="AJ67" s="905"/>
      <c r="AK67" s="906"/>
      <c r="AL67" s="794"/>
      <c r="AM67" s="794"/>
      <c r="AN67" s="794"/>
      <c r="AO67" s="795"/>
      <c r="AP67" s="770"/>
      <c r="AQ67" s="771"/>
      <c r="AR67" s="771"/>
      <c r="AS67" s="771"/>
      <c r="AT67" s="772"/>
      <c r="AU67" s="770"/>
      <c r="AV67" s="771"/>
      <c r="AW67" s="771"/>
      <c r="AX67" s="771"/>
      <c r="AY67" s="772"/>
      <c r="AZ67" s="770"/>
      <c r="BA67" s="771"/>
      <c r="BB67" s="771"/>
      <c r="BC67" s="771"/>
      <c r="BD67" s="780"/>
      <c r="BE67" s="265"/>
      <c r="BF67" s="265"/>
      <c r="BG67" s="265"/>
      <c r="BH67" s="265"/>
      <c r="BI67" s="265"/>
      <c r="BJ67" s="265"/>
      <c r="BK67" s="265"/>
      <c r="BL67" s="265"/>
      <c r="BM67" s="265"/>
      <c r="BN67" s="265"/>
      <c r="BO67" s="265"/>
      <c r="BP67" s="265"/>
      <c r="BQ67" s="262">
        <v>61</v>
      </c>
      <c r="BR67" s="267"/>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6"/>
    </row>
    <row r="68" spans="1:131" s="247" customFormat="1" ht="26.25" customHeight="1" thickTop="1" x14ac:dyDescent="0.15">
      <c r="A68" s="258">
        <v>1</v>
      </c>
      <c r="B68" s="919" t="s">
        <v>575</v>
      </c>
      <c r="C68" s="920"/>
      <c r="D68" s="920"/>
      <c r="E68" s="920"/>
      <c r="F68" s="920"/>
      <c r="G68" s="920"/>
      <c r="H68" s="920"/>
      <c r="I68" s="920"/>
      <c r="J68" s="920"/>
      <c r="K68" s="920"/>
      <c r="L68" s="920"/>
      <c r="M68" s="920"/>
      <c r="N68" s="920"/>
      <c r="O68" s="920"/>
      <c r="P68" s="921"/>
      <c r="Q68" s="922">
        <v>311</v>
      </c>
      <c r="R68" s="916"/>
      <c r="S68" s="916"/>
      <c r="T68" s="916"/>
      <c r="U68" s="916"/>
      <c r="V68" s="916">
        <v>270</v>
      </c>
      <c r="W68" s="916"/>
      <c r="X68" s="916"/>
      <c r="Y68" s="916"/>
      <c r="Z68" s="916"/>
      <c r="AA68" s="916">
        <f>Q68-V68</f>
        <v>41</v>
      </c>
      <c r="AB68" s="916"/>
      <c r="AC68" s="916"/>
      <c r="AD68" s="916"/>
      <c r="AE68" s="916"/>
      <c r="AF68" s="916">
        <v>41</v>
      </c>
      <c r="AG68" s="916"/>
      <c r="AH68" s="916"/>
      <c r="AI68" s="916"/>
      <c r="AJ68" s="916"/>
      <c r="AK68" s="916"/>
      <c r="AL68" s="916"/>
      <c r="AM68" s="916"/>
      <c r="AN68" s="916"/>
      <c r="AO68" s="916"/>
      <c r="AP68" s="916"/>
      <c r="AQ68" s="916"/>
      <c r="AR68" s="916"/>
      <c r="AS68" s="916"/>
      <c r="AT68" s="916"/>
      <c r="AU68" s="916"/>
      <c r="AV68" s="916"/>
      <c r="AW68" s="916"/>
      <c r="AX68" s="916"/>
      <c r="AY68" s="916"/>
      <c r="AZ68" s="917"/>
      <c r="BA68" s="917"/>
      <c r="BB68" s="917"/>
      <c r="BC68" s="917"/>
      <c r="BD68" s="918"/>
      <c r="BE68" s="265"/>
      <c r="BF68" s="265"/>
      <c r="BG68" s="265"/>
      <c r="BH68" s="265"/>
      <c r="BI68" s="265"/>
      <c r="BJ68" s="265"/>
      <c r="BK68" s="265"/>
      <c r="BL68" s="265"/>
      <c r="BM68" s="265"/>
      <c r="BN68" s="265"/>
      <c r="BO68" s="265"/>
      <c r="BP68" s="265"/>
      <c r="BQ68" s="262">
        <v>62</v>
      </c>
      <c r="BR68" s="267"/>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6"/>
    </row>
    <row r="69" spans="1:131" s="247" customFormat="1" ht="26.25" customHeight="1" x14ac:dyDescent="0.15">
      <c r="A69" s="261">
        <v>2</v>
      </c>
      <c r="B69" s="923" t="s">
        <v>576</v>
      </c>
      <c r="C69" s="924"/>
      <c r="D69" s="924"/>
      <c r="E69" s="924"/>
      <c r="F69" s="924"/>
      <c r="G69" s="924"/>
      <c r="H69" s="924"/>
      <c r="I69" s="924"/>
      <c r="J69" s="924"/>
      <c r="K69" s="924"/>
      <c r="L69" s="924"/>
      <c r="M69" s="924"/>
      <c r="N69" s="924"/>
      <c r="O69" s="924"/>
      <c r="P69" s="925"/>
      <c r="Q69" s="928">
        <v>147774</v>
      </c>
      <c r="R69" s="881"/>
      <c r="S69" s="881"/>
      <c r="T69" s="881"/>
      <c r="U69" s="881"/>
      <c r="V69" s="881">
        <v>139656</v>
      </c>
      <c r="W69" s="881"/>
      <c r="X69" s="881"/>
      <c r="Y69" s="881"/>
      <c r="Z69" s="881"/>
      <c r="AA69" s="881">
        <f t="shared" ref="AA69:AA85" si="0">Q69-V69</f>
        <v>8118</v>
      </c>
      <c r="AB69" s="881"/>
      <c r="AC69" s="881"/>
      <c r="AD69" s="881"/>
      <c r="AE69" s="881"/>
      <c r="AF69" s="881">
        <v>8118</v>
      </c>
      <c r="AG69" s="881"/>
      <c r="AH69" s="881"/>
      <c r="AI69" s="881"/>
      <c r="AJ69" s="881"/>
      <c r="AK69" s="881">
        <v>1654</v>
      </c>
      <c r="AL69" s="881"/>
      <c r="AM69" s="881"/>
      <c r="AN69" s="881"/>
      <c r="AO69" s="881"/>
      <c r="AP69" s="881"/>
      <c r="AQ69" s="881"/>
      <c r="AR69" s="881"/>
      <c r="AS69" s="881"/>
      <c r="AT69" s="881"/>
      <c r="AU69" s="881"/>
      <c r="AV69" s="881"/>
      <c r="AW69" s="881"/>
      <c r="AX69" s="881"/>
      <c r="AY69" s="881"/>
      <c r="AZ69" s="929"/>
      <c r="BA69" s="929"/>
      <c r="BB69" s="929"/>
      <c r="BC69" s="929"/>
      <c r="BD69" s="930"/>
      <c r="BE69" s="265"/>
      <c r="BF69" s="265"/>
      <c r="BG69" s="265"/>
      <c r="BH69" s="265"/>
      <c r="BI69" s="265"/>
      <c r="BJ69" s="265"/>
      <c r="BK69" s="265"/>
      <c r="BL69" s="265"/>
      <c r="BM69" s="265"/>
      <c r="BN69" s="265"/>
      <c r="BO69" s="265"/>
      <c r="BP69" s="265"/>
      <c r="BQ69" s="262">
        <v>63</v>
      </c>
      <c r="BR69" s="267"/>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6"/>
    </row>
    <row r="70" spans="1:131" s="247" customFormat="1" ht="26.25" customHeight="1" x14ac:dyDescent="0.15">
      <c r="A70" s="261">
        <v>3</v>
      </c>
      <c r="B70" s="923" t="s">
        <v>577</v>
      </c>
      <c r="C70" s="924"/>
      <c r="D70" s="924"/>
      <c r="E70" s="924"/>
      <c r="F70" s="924"/>
      <c r="G70" s="924"/>
      <c r="H70" s="924"/>
      <c r="I70" s="924"/>
      <c r="J70" s="924"/>
      <c r="K70" s="924"/>
      <c r="L70" s="924"/>
      <c r="M70" s="924"/>
      <c r="N70" s="924"/>
      <c r="O70" s="924"/>
      <c r="P70" s="925"/>
      <c r="Q70" s="926">
        <v>2062</v>
      </c>
      <c r="R70" s="927"/>
      <c r="S70" s="927"/>
      <c r="T70" s="927"/>
      <c r="U70" s="880"/>
      <c r="V70" s="881">
        <v>1944</v>
      </c>
      <c r="W70" s="881"/>
      <c r="X70" s="881"/>
      <c r="Y70" s="881"/>
      <c r="Z70" s="881"/>
      <c r="AA70" s="881">
        <f t="shared" si="0"/>
        <v>118</v>
      </c>
      <c r="AB70" s="881"/>
      <c r="AC70" s="881"/>
      <c r="AD70" s="881"/>
      <c r="AE70" s="881"/>
      <c r="AF70" s="881">
        <v>118</v>
      </c>
      <c r="AG70" s="881"/>
      <c r="AH70" s="881"/>
      <c r="AI70" s="881"/>
      <c r="AJ70" s="881"/>
      <c r="AK70" s="881">
        <v>2</v>
      </c>
      <c r="AL70" s="881"/>
      <c r="AM70" s="881"/>
      <c r="AN70" s="881"/>
      <c r="AO70" s="881"/>
      <c r="AP70" s="881">
        <v>1100</v>
      </c>
      <c r="AQ70" s="881"/>
      <c r="AR70" s="881"/>
      <c r="AS70" s="881"/>
      <c r="AT70" s="881"/>
      <c r="AU70" s="881">
        <v>410</v>
      </c>
      <c r="AV70" s="881"/>
      <c r="AW70" s="881"/>
      <c r="AX70" s="881"/>
      <c r="AY70" s="881"/>
      <c r="AZ70" s="929"/>
      <c r="BA70" s="929"/>
      <c r="BB70" s="929"/>
      <c r="BC70" s="929"/>
      <c r="BD70" s="930"/>
      <c r="BE70" s="265"/>
      <c r="BF70" s="265"/>
      <c r="BG70" s="265"/>
      <c r="BH70" s="265"/>
      <c r="BI70" s="265"/>
      <c r="BJ70" s="265"/>
      <c r="BK70" s="265"/>
      <c r="BL70" s="265"/>
      <c r="BM70" s="265"/>
      <c r="BN70" s="265"/>
      <c r="BO70" s="265"/>
      <c r="BP70" s="265"/>
      <c r="BQ70" s="262">
        <v>64</v>
      </c>
      <c r="BR70" s="267"/>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6"/>
    </row>
    <row r="71" spans="1:131" s="247" customFormat="1" ht="26.25" customHeight="1" x14ac:dyDescent="0.15">
      <c r="A71" s="261">
        <v>4</v>
      </c>
      <c r="B71" s="923" t="s">
        <v>578</v>
      </c>
      <c r="C71" s="924"/>
      <c r="D71" s="924"/>
      <c r="E71" s="924"/>
      <c r="F71" s="924"/>
      <c r="G71" s="924"/>
      <c r="H71" s="924"/>
      <c r="I71" s="924"/>
      <c r="J71" s="924"/>
      <c r="K71" s="924"/>
      <c r="L71" s="924"/>
      <c r="M71" s="924"/>
      <c r="N71" s="924"/>
      <c r="O71" s="924"/>
      <c r="P71" s="925"/>
      <c r="Q71" s="926">
        <v>4150</v>
      </c>
      <c r="R71" s="927"/>
      <c r="S71" s="927"/>
      <c r="T71" s="927"/>
      <c r="U71" s="880"/>
      <c r="V71" s="881">
        <v>4008</v>
      </c>
      <c r="W71" s="881"/>
      <c r="X71" s="881"/>
      <c r="Y71" s="881"/>
      <c r="Z71" s="881"/>
      <c r="AA71" s="881">
        <f t="shared" si="0"/>
        <v>142</v>
      </c>
      <c r="AB71" s="881"/>
      <c r="AC71" s="881"/>
      <c r="AD71" s="881"/>
      <c r="AE71" s="881"/>
      <c r="AF71" s="881">
        <v>115</v>
      </c>
      <c r="AG71" s="881"/>
      <c r="AH71" s="881"/>
      <c r="AI71" s="881"/>
      <c r="AJ71" s="881"/>
      <c r="AK71" s="881">
        <v>458</v>
      </c>
      <c r="AL71" s="881"/>
      <c r="AM71" s="881"/>
      <c r="AN71" s="881"/>
      <c r="AO71" s="881"/>
      <c r="AP71" s="881">
        <v>2767</v>
      </c>
      <c r="AQ71" s="881"/>
      <c r="AR71" s="881"/>
      <c r="AS71" s="881"/>
      <c r="AT71" s="881"/>
      <c r="AU71" s="881">
        <v>342</v>
      </c>
      <c r="AV71" s="881"/>
      <c r="AW71" s="881"/>
      <c r="AX71" s="881"/>
      <c r="AY71" s="881"/>
      <c r="AZ71" s="929"/>
      <c r="BA71" s="929"/>
      <c r="BB71" s="929"/>
      <c r="BC71" s="929"/>
      <c r="BD71" s="930"/>
      <c r="BE71" s="265"/>
      <c r="BF71" s="265"/>
      <c r="BG71" s="265"/>
      <c r="BH71" s="265"/>
      <c r="BI71" s="265"/>
      <c r="BJ71" s="265"/>
      <c r="BK71" s="265"/>
      <c r="BL71" s="265"/>
      <c r="BM71" s="265"/>
      <c r="BN71" s="265"/>
      <c r="BO71" s="265"/>
      <c r="BP71" s="265"/>
      <c r="BQ71" s="262">
        <v>65</v>
      </c>
      <c r="BR71" s="267"/>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6"/>
    </row>
    <row r="72" spans="1:131" s="247" customFormat="1" ht="26.25" customHeight="1" x14ac:dyDescent="0.15">
      <c r="A72" s="261">
        <v>5</v>
      </c>
      <c r="B72" s="923" t="s">
        <v>579</v>
      </c>
      <c r="C72" s="924"/>
      <c r="D72" s="924"/>
      <c r="E72" s="924"/>
      <c r="F72" s="924"/>
      <c r="G72" s="924"/>
      <c r="H72" s="924"/>
      <c r="I72" s="924"/>
      <c r="J72" s="924"/>
      <c r="K72" s="924"/>
      <c r="L72" s="924"/>
      <c r="M72" s="924"/>
      <c r="N72" s="924"/>
      <c r="O72" s="924"/>
      <c r="P72" s="925"/>
      <c r="Q72" s="926">
        <v>88</v>
      </c>
      <c r="R72" s="927"/>
      <c r="S72" s="927"/>
      <c r="T72" s="927"/>
      <c r="U72" s="880"/>
      <c r="V72" s="881">
        <v>80</v>
      </c>
      <c r="W72" s="881"/>
      <c r="X72" s="881"/>
      <c r="Y72" s="881"/>
      <c r="Z72" s="881"/>
      <c r="AA72" s="881">
        <f t="shared" si="0"/>
        <v>8</v>
      </c>
      <c r="AB72" s="881"/>
      <c r="AC72" s="881"/>
      <c r="AD72" s="881"/>
      <c r="AE72" s="881"/>
      <c r="AF72" s="881">
        <v>8</v>
      </c>
      <c r="AG72" s="881"/>
      <c r="AH72" s="881"/>
      <c r="AI72" s="881"/>
      <c r="AJ72" s="881"/>
      <c r="AK72" s="881">
        <v>1</v>
      </c>
      <c r="AL72" s="881"/>
      <c r="AM72" s="881"/>
      <c r="AN72" s="881"/>
      <c r="AO72" s="881"/>
      <c r="AP72" s="881"/>
      <c r="AQ72" s="881"/>
      <c r="AR72" s="881"/>
      <c r="AS72" s="881"/>
      <c r="AT72" s="881"/>
      <c r="AU72" s="881"/>
      <c r="AV72" s="881"/>
      <c r="AW72" s="881"/>
      <c r="AX72" s="881"/>
      <c r="AY72" s="881"/>
      <c r="AZ72" s="929"/>
      <c r="BA72" s="929"/>
      <c r="BB72" s="929"/>
      <c r="BC72" s="929"/>
      <c r="BD72" s="930"/>
      <c r="BE72" s="265"/>
      <c r="BF72" s="265"/>
      <c r="BG72" s="265"/>
      <c r="BH72" s="265"/>
      <c r="BI72" s="265"/>
      <c r="BJ72" s="265"/>
      <c r="BK72" s="265"/>
      <c r="BL72" s="265"/>
      <c r="BM72" s="265"/>
      <c r="BN72" s="265"/>
      <c r="BO72" s="265"/>
      <c r="BP72" s="265"/>
      <c r="BQ72" s="262">
        <v>66</v>
      </c>
      <c r="BR72" s="267"/>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6"/>
    </row>
    <row r="73" spans="1:131" s="247" customFormat="1" ht="26.25" customHeight="1" x14ac:dyDescent="0.15">
      <c r="A73" s="261">
        <v>6</v>
      </c>
      <c r="B73" s="923" t="s">
        <v>580</v>
      </c>
      <c r="C73" s="924"/>
      <c r="D73" s="924"/>
      <c r="E73" s="924"/>
      <c r="F73" s="924"/>
      <c r="G73" s="924"/>
      <c r="H73" s="924"/>
      <c r="I73" s="924"/>
      <c r="J73" s="924"/>
      <c r="K73" s="924"/>
      <c r="L73" s="924"/>
      <c r="M73" s="924"/>
      <c r="N73" s="924"/>
      <c r="O73" s="924"/>
      <c r="P73" s="925"/>
      <c r="Q73" s="926">
        <v>8</v>
      </c>
      <c r="R73" s="927"/>
      <c r="S73" s="927"/>
      <c r="T73" s="927"/>
      <c r="U73" s="880"/>
      <c r="V73" s="881">
        <v>7</v>
      </c>
      <c r="W73" s="881"/>
      <c r="X73" s="881"/>
      <c r="Y73" s="881"/>
      <c r="Z73" s="881"/>
      <c r="AA73" s="881">
        <f t="shared" si="0"/>
        <v>1</v>
      </c>
      <c r="AB73" s="881"/>
      <c r="AC73" s="881"/>
      <c r="AD73" s="881"/>
      <c r="AE73" s="881"/>
      <c r="AF73" s="881">
        <v>1</v>
      </c>
      <c r="AG73" s="881"/>
      <c r="AH73" s="881"/>
      <c r="AI73" s="881"/>
      <c r="AJ73" s="881"/>
      <c r="AK73" s="881">
        <v>5</v>
      </c>
      <c r="AL73" s="881"/>
      <c r="AM73" s="881"/>
      <c r="AN73" s="881"/>
      <c r="AO73" s="881"/>
      <c r="AP73" s="881"/>
      <c r="AQ73" s="881"/>
      <c r="AR73" s="881"/>
      <c r="AS73" s="881"/>
      <c r="AT73" s="881"/>
      <c r="AU73" s="881"/>
      <c r="AV73" s="881"/>
      <c r="AW73" s="881"/>
      <c r="AX73" s="881"/>
      <c r="AY73" s="881"/>
      <c r="AZ73" s="929"/>
      <c r="BA73" s="929"/>
      <c r="BB73" s="929"/>
      <c r="BC73" s="929"/>
      <c r="BD73" s="930"/>
      <c r="BE73" s="265"/>
      <c r="BF73" s="265"/>
      <c r="BG73" s="265"/>
      <c r="BH73" s="265"/>
      <c r="BI73" s="265"/>
      <c r="BJ73" s="265"/>
      <c r="BK73" s="265"/>
      <c r="BL73" s="265"/>
      <c r="BM73" s="265"/>
      <c r="BN73" s="265"/>
      <c r="BO73" s="265"/>
      <c r="BP73" s="265"/>
      <c r="BQ73" s="262">
        <v>67</v>
      </c>
      <c r="BR73" s="267"/>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6"/>
    </row>
    <row r="74" spans="1:131" s="247" customFormat="1" ht="26.25" customHeight="1" x14ac:dyDescent="0.15">
      <c r="A74" s="261">
        <v>7</v>
      </c>
      <c r="B74" s="923" t="s">
        <v>581</v>
      </c>
      <c r="C74" s="924"/>
      <c r="D74" s="924"/>
      <c r="E74" s="924"/>
      <c r="F74" s="924"/>
      <c r="G74" s="924"/>
      <c r="H74" s="924"/>
      <c r="I74" s="924"/>
      <c r="J74" s="924"/>
      <c r="K74" s="924"/>
      <c r="L74" s="924"/>
      <c r="M74" s="924"/>
      <c r="N74" s="924"/>
      <c r="O74" s="924"/>
      <c r="P74" s="925"/>
      <c r="Q74" s="926">
        <v>176</v>
      </c>
      <c r="R74" s="927"/>
      <c r="S74" s="927"/>
      <c r="T74" s="927"/>
      <c r="U74" s="880"/>
      <c r="V74" s="881">
        <v>146</v>
      </c>
      <c r="W74" s="881"/>
      <c r="X74" s="881"/>
      <c r="Y74" s="881"/>
      <c r="Z74" s="881"/>
      <c r="AA74" s="881">
        <f t="shared" si="0"/>
        <v>30</v>
      </c>
      <c r="AB74" s="881"/>
      <c r="AC74" s="881"/>
      <c r="AD74" s="881"/>
      <c r="AE74" s="881"/>
      <c r="AF74" s="881">
        <v>26</v>
      </c>
      <c r="AG74" s="881"/>
      <c r="AH74" s="881"/>
      <c r="AI74" s="881"/>
      <c r="AJ74" s="881"/>
      <c r="AK74" s="881"/>
      <c r="AL74" s="881"/>
      <c r="AM74" s="881"/>
      <c r="AN74" s="881"/>
      <c r="AO74" s="881"/>
      <c r="AP74" s="881"/>
      <c r="AQ74" s="881"/>
      <c r="AR74" s="881"/>
      <c r="AS74" s="881"/>
      <c r="AT74" s="881"/>
      <c r="AU74" s="881"/>
      <c r="AV74" s="881"/>
      <c r="AW74" s="881"/>
      <c r="AX74" s="881"/>
      <c r="AY74" s="881"/>
      <c r="AZ74" s="929"/>
      <c r="BA74" s="929"/>
      <c r="BB74" s="929"/>
      <c r="BC74" s="929"/>
      <c r="BD74" s="930"/>
      <c r="BE74" s="265"/>
      <c r="BF74" s="265"/>
      <c r="BG74" s="265"/>
      <c r="BH74" s="265"/>
      <c r="BI74" s="265"/>
      <c r="BJ74" s="265"/>
      <c r="BK74" s="265"/>
      <c r="BL74" s="265"/>
      <c r="BM74" s="265"/>
      <c r="BN74" s="265"/>
      <c r="BO74" s="265"/>
      <c r="BP74" s="265"/>
      <c r="BQ74" s="262">
        <v>68</v>
      </c>
      <c r="BR74" s="267"/>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6"/>
    </row>
    <row r="75" spans="1:131" s="247" customFormat="1" ht="26.25" customHeight="1" x14ac:dyDescent="0.15">
      <c r="A75" s="261">
        <v>8</v>
      </c>
      <c r="B75" s="923" t="s">
        <v>582</v>
      </c>
      <c r="C75" s="924"/>
      <c r="D75" s="924"/>
      <c r="E75" s="924"/>
      <c r="F75" s="924"/>
      <c r="G75" s="924"/>
      <c r="H75" s="924"/>
      <c r="I75" s="924"/>
      <c r="J75" s="924"/>
      <c r="K75" s="924"/>
      <c r="L75" s="924"/>
      <c r="M75" s="924"/>
      <c r="N75" s="924"/>
      <c r="O75" s="924"/>
      <c r="P75" s="925"/>
      <c r="Q75" s="926">
        <v>1585</v>
      </c>
      <c r="R75" s="927"/>
      <c r="S75" s="927"/>
      <c r="T75" s="927"/>
      <c r="U75" s="880"/>
      <c r="V75" s="931">
        <v>1538</v>
      </c>
      <c r="W75" s="927"/>
      <c r="X75" s="927"/>
      <c r="Y75" s="927"/>
      <c r="Z75" s="880"/>
      <c r="AA75" s="931">
        <f t="shared" si="0"/>
        <v>47</v>
      </c>
      <c r="AB75" s="927"/>
      <c r="AC75" s="927"/>
      <c r="AD75" s="927"/>
      <c r="AE75" s="880"/>
      <c r="AF75" s="931">
        <v>47</v>
      </c>
      <c r="AG75" s="927"/>
      <c r="AH75" s="927"/>
      <c r="AI75" s="927"/>
      <c r="AJ75" s="880"/>
      <c r="AK75" s="931">
        <v>33</v>
      </c>
      <c r="AL75" s="927"/>
      <c r="AM75" s="927"/>
      <c r="AN75" s="927"/>
      <c r="AO75" s="880"/>
      <c r="AP75" s="931"/>
      <c r="AQ75" s="927"/>
      <c r="AR75" s="927"/>
      <c r="AS75" s="927"/>
      <c r="AT75" s="880"/>
      <c r="AU75" s="931"/>
      <c r="AV75" s="927"/>
      <c r="AW75" s="927"/>
      <c r="AX75" s="927"/>
      <c r="AY75" s="880"/>
      <c r="AZ75" s="929"/>
      <c r="BA75" s="929"/>
      <c r="BB75" s="929"/>
      <c r="BC75" s="929"/>
      <c r="BD75" s="930"/>
      <c r="BE75" s="265"/>
      <c r="BF75" s="265"/>
      <c r="BG75" s="265"/>
      <c r="BH75" s="265"/>
      <c r="BI75" s="265"/>
      <c r="BJ75" s="265"/>
      <c r="BK75" s="265"/>
      <c r="BL75" s="265"/>
      <c r="BM75" s="265"/>
      <c r="BN75" s="265"/>
      <c r="BO75" s="265"/>
      <c r="BP75" s="265"/>
      <c r="BQ75" s="262">
        <v>69</v>
      </c>
      <c r="BR75" s="267"/>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6"/>
    </row>
    <row r="76" spans="1:131" s="247" customFormat="1" ht="26.25" customHeight="1" x14ac:dyDescent="0.15">
      <c r="A76" s="261">
        <v>9</v>
      </c>
      <c r="B76" s="923" t="s">
        <v>583</v>
      </c>
      <c r="C76" s="924"/>
      <c r="D76" s="924"/>
      <c r="E76" s="924"/>
      <c r="F76" s="924"/>
      <c r="G76" s="924"/>
      <c r="H76" s="924"/>
      <c r="I76" s="924"/>
      <c r="J76" s="924"/>
      <c r="K76" s="924"/>
      <c r="L76" s="924"/>
      <c r="M76" s="924"/>
      <c r="N76" s="924"/>
      <c r="O76" s="924"/>
      <c r="P76" s="925"/>
      <c r="Q76" s="926">
        <v>35599</v>
      </c>
      <c r="R76" s="927"/>
      <c r="S76" s="927"/>
      <c r="T76" s="927"/>
      <c r="U76" s="880"/>
      <c r="V76" s="931">
        <v>34739</v>
      </c>
      <c r="W76" s="927"/>
      <c r="X76" s="927"/>
      <c r="Y76" s="927"/>
      <c r="Z76" s="880"/>
      <c r="AA76" s="931">
        <f t="shared" si="0"/>
        <v>860</v>
      </c>
      <c r="AB76" s="927"/>
      <c r="AC76" s="927"/>
      <c r="AD76" s="927"/>
      <c r="AE76" s="880"/>
      <c r="AF76" s="931">
        <v>860</v>
      </c>
      <c r="AG76" s="927"/>
      <c r="AH76" s="927"/>
      <c r="AI76" s="927"/>
      <c r="AJ76" s="880"/>
      <c r="AK76" s="931">
        <v>800</v>
      </c>
      <c r="AL76" s="927"/>
      <c r="AM76" s="927"/>
      <c r="AN76" s="927"/>
      <c r="AO76" s="880"/>
      <c r="AP76" s="931"/>
      <c r="AQ76" s="927"/>
      <c r="AR76" s="927"/>
      <c r="AS76" s="927"/>
      <c r="AT76" s="880"/>
      <c r="AU76" s="931"/>
      <c r="AV76" s="927"/>
      <c r="AW76" s="927"/>
      <c r="AX76" s="927"/>
      <c r="AY76" s="880"/>
      <c r="AZ76" s="929"/>
      <c r="BA76" s="929"/>
      <c r="BB76" s="929"/>
      <c r="BC76" s="929"/>
      <c r="BD76" s="930"/>
      <c r="BE76" s="265"/>
      <c r="BF76" s="265"/>
      <c r="BG76" s="265"/>
      <c r="BH76" s="265"/>
      <c r="BI76" s="265"/>
      <c r="BJ76" s="265"/>
      <c r="BK76" s="265"/>
      <c r="BL76" s="265"/>
      <c r="BM76" s="265"/>
      <c r="BN76" s="265"/>
      <c r="BO76" s="265"/>
      <c r="BP76" s="265"/>
      <c r="BQ76" s="262">
        <v>70</v>
      </c>
      <c r="BR76" s="267"/>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6"/>
    </row>
    <row r="77" spans="1:131" s="247" customFormat="1" ht="26.25" customHeight="1" x14ac:dyDescent="0.15">
      <c r="A77" s="261">
        <v>10</v>
      </c>
      <c r="B77" s="923" t="s">
        <v>584</v>
      </c>
      <c r="C77" s="924"/>
      <c r="D77" s="924"/>
      <c r="E77" s="924"/>
      <c r="F77" s="924"/>
      <c r="G77" s="924"/>
      <c r="H77" s="924"/>
      <c r="I77" s="924"/>
      <c r="J77" s="924"/>
      <c r="K77" s="924"/>
      <c r="L77" s="924"/>
      <c r="M77" s="924"/>
      <c r="N77" s="924"/>
      <c r="O77" s="924"/>
      <c r="P77" s="925"/>
      <c r="Q77" s="926">
        <v>1625</v>
      </c>
      <c r="R77" s="927"/>
      <c r="S77" s="927"/>
      <c r="T77" s="927"/>
      <c r="U77" s="880"/>
      <c r="V77" s="931">
        <v>1516</v>
      </c>
      <c r="W77" s="927"/>
      <c r="X77" s="927"/>
      <c r="Y77" s="927"/>
      <c r="Z77" s="880"/>
      <c r="AA77" s="931">
        <f t="shared" si="0"/>
        <v>109</v>
      </c>
      <c r="AB77" s="927"/>
      <c r="AC77" s="927"/>
      <c r="AD77" s="927"/>
      <c r="AE77" s="880"/>
      <c r="AF77" s="931">
        <v>1598</v>
      </c>
      <c r="AG77" s="927"/>
      <c r="AH77" s="927"/>
      <c r="AI77" s="927"/>
      <c r="AJ77" s="880"/>
      <c r="AK77" s="931"/>
      <c r="AL77" s="927"/>
      <c r="AM77" s="927"/>
      <c r="AN77" s="927"/>
      <c r="AO77" s="880"/>
      <c r="AP77" s="931">
        <v>1042</v>
      </c>
      <c r="AQ77" s="927"/>
      <c r="AR77" s="927"/>
      <c r="AS77" s="927"/>
      <c r="AT77" s="880"/>
      <c r="AU77" s="931"/>
      <c r="AV77" s="927"/>
      <c r="AW77" s="927"/>
      <c r="AX77" s="927"/>
      <c r="AY77" s="880"/>
      <c r="AZ77" s="929"/>
      <c r="BA77" s="929"/>
      <c r="BB77" s="929"/>
      <c r="BC77" s="929"/>
      <c r="BD77" s="930"/>
      <c r="BE77" s="265"/>
      <c r="BF77" s="265"/>
      <c r="BG77" s="265"/>
      <c r="BH77" s="265"/>
      <c r="BI77" s="265"/>
      <c r="BJ77" s="265"/>
      <c r="BK77" s="265"/>
      <c r="BL77" s="265"/>
      <c r="BM77" s="265"/>
      <c r="BN77" s="265"/>
      <c r="BO77" s="265"/>
      <c r="BP77" s="265"/>
      <c r="BQ77" s="262">
        <v>71</v>
      </c>
      <c r="BR77" s="267"/>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6"/>
    </row>
    <row r="78" spans="1:131" s="247" customFormat="1" ht="26.25" customHeight="1" x14ac:dyDescent="0.15">
      <c r="A78" s="261">
        <v>11</v>
      </c>
      <c r="B78" s="923" t="s">
        <v>585</v>
      </c>
      <c r="C78" s="924"/>
      <c r="D78" s="924"/>
      <c r="E78" s="924"/>
      <c r="F78" s="924"/>
      <c r="G78" s="924"/>
      <c r="H78" s="924"/>
      <c r="I78" s="924"/>
      <c r="J78" s="924"/>
      <c r="K78" s="924"/>
      <c r="L78" s="924"/>
      <c r="M78" s="924"/>
      <c r="N78" s="924"/>
      <c r="O78" s="924"/>
      <c r="P78" s="925"/>
      <c r="Q78" s="926">
        <v>889</v>
      </c>
      <c r="R78" s="927"/>
      <c r="S78" s="927"/>
      <c r="T78" s="927"/>
      <c r="U78" s="880"/>
      <c r="V78" s="881">
        <v>859</v>
      </c>
      <c r="W78" s="881"/>
      <c r="X78" s="881"/>
      <c r="Y78" s="881"/>
      <c r="Z78" s="881"/>
      <c r="AA78" s="881">
        <f t="shared" si="0"/>
        <v>30</v>
      </c>
      <c r="AB78" s="881"/>
      <c r="AC78" s="881"/>
      <c r="AD78" s="881"/>
      <c r="AE78" s="881"/>
      <c r="AF78" s="881">
        <v>30</v>
      </c>
      <c r="AG78" s="881"/>
      <c r="AH78" s="881"/>
      <c r="AI78" s="881"/>
      <c r="AJ78" s="881"/>
      <c r="AK78" s="881">
        <v>21</v>
      </c>
      <c r="AL78" s="881"/>
      <c r="AM78" s="881"/>
      <c r="AN78" s="881"/>
      <c r="AO78" s="881"/>
      <c r="AP78" s="881">
        <v>1027</v>
      </c>
      <c r="AQ78" s="881"/>
      <c r="AR78" s="881"/>
      <c r="AS78" s="881"/>
      <c r="AT78" s="881"/>
      <c r="AU78" s="881"/>
      <c r="AV78" s="881"/>
      <c r="AW78" s="881"/>
      <c r="AX78" s="881"/>
      <c r="AY78" s="881"/>
      <c r="AZ78" s="929"/>
      <c r="BA78" s="929"/>
      <c r="BB78" s="929"/>
      <c r="BC78" s="929"/>
      <c r="BD78" s="930"/>
      <c r="BE78" s="265"/>
      <c r="BF78" s="265"/>
      <c r="BG78" s="265"/>
      <c r="BH78" s="265"/>
      <c r="BI78" s="265"/>
      <c r="BJ78" s="268"/>
      <c r="BK78" s="268"/>
      <c r="BL78" s="268"/>
      <c r="BM78" s="268"/>
      <c r="BN78" s="268"/>
      <c r="BO78" s="265"/>
      <c r="BP78" s="265"/>
      <c r="BQ78" s="262">
        <v>72</v>
      </c>
      <c r="BR78" s="267"/>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6"/>
    </row>
    <row r="79" spans="1:131" s="247" customFormat="1" ht="26.25" customHeight="1" x14ac:dyDescent="0.15">
      <c r="A79" s="261">
        <v>12</v>
      </c>
      <c r="B79" s="923" t="s">
        <v>586</v>
      </c>
      <c r="C79" s="924"/>
      <c r="D79" s="924"/>
      <c r="E79" s="924"/>
      <c r="F79" s="924"/>
      <c r="G79" s="924"/>
      <c r="H79" s="924"/>
      <c r="I79" s="924"/>
      <c r="J79" s="924"/>
      <c r="K79" s="924"/>
      <c r="L79" s="924"/>
      <c r="M79" s="924"/>
      <c r="N79" s="924"/>
      <c r="O79" s="924"/>
      <c r="P79" s="925"/>
      <c r="Q79" s="926">
        <v>18</v>
      </c>
      <c r="R79" s="927"/>
      <c r="S79" s="927"/>
      <c r="T79" s="927"/>
      <c r="U79" s="880"/>
      <c r="V79" s="881">
        <v>18</v>
      </c>
      <c r="W79" s="881"/>
      <c r="X79" s="881"/>
      <c r="Y79" s="881"/>
      <c r="Z79" s="881"/>
      <c r="AA79" s="881">
        <f t="shared" si="0"/>
        <v>0</v>
      </c>
      <c r="AB79" s="881"/>
      <c r="AC79" s="881"/>
      <c r="AD79" s="881"/>
      <c r="AE79" s="881"/>
      <c r="AF79" s="881">
        <v>0</v>
      </c>
      <c r="AG79" s="881"/>
      <c r="AH79" s="881"/>
      <c r="AI79" s="881"/>
      <c r="AJ79" s="881"/>
      <c r="AK79" s="881">
        <v>18</v>
      </c>
      <c r="AL79" s="881"/>
      <c r="AM79" s="881"/>
      <c r="AN79" s="881"/>
      <c r="AO79" s="881"/>
      <c r="AP79" s="881">
        <v>54</v>
      </c>
      <c r="AQ79" s="881"/>
      <c r="AR79" s="881"/>
      <c r="AS79" s="881"/>
      <c r="AT79" s="881"/>
      <c r="AU79" s="881"/>
      <c r="AV79" s="881"/>
      <c r="AW79" s="881"/>
      <c r="AX79" s="881"/>
      <c r="AY79" s="881"/>
      <c r="AZ79" s="929"/>
      <c r="BA79" s="929"/>
      <c r="BB79" s="929"/>
      <c r="BC79" s="929"/>
      <c r="BD79" s="930"/>
      <c r="BE79" s="265"/>
      <c r="BF79" s="265"/>
      <c r="BG79" s="265"/>
      <c r="BH79" s="265"/>
      <c r="BI79" s="265"/>
      <c r="BJ79" s="268"/>
      <c r="BK79" s="268"/>
      <c r="BL79" s="268"/>
      <c r="BM79" s="268"/>
      <c r="BN79" s="268"/>
      <c r="BO79" s="265"/>
      <c r="BP79" s="265"/>
      <c r="BQ79" s="262">
        <v>73</v>
      </c>
      <c r="BR79" s="267"/>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6"/>
    </row>
    <row r="80" spans="1:131" s="247" customFormat="1" ht="26.25" customHeight="1" x14ac:dyDescent="0.15">
      <c r="A80" s="261">
        <v>13</v>
      </c>
      <c r="B80" s="923" t="s">
        <v>587</v>
      </c>
      <c r="C80" s="924"/>
      <c r="D80" s="924"/>
      <c r="E80" s="924"/>
      <c r="F80" s="924"/>
      <c r="G80" s="924"/>
      <c r="H80" s="924"/>
      <c r="I80" s="924"/>
      <c r="J80" s="924"/>
      <c r="K80" s="924"/>
      <c r="L80" s="924"/>
      <c r="M80" s="924"/>
      <c r="N80" s="924"/>
      <c r="O80" s="924"/>
      <c r="P80" s="925"/>
      <c r="Q80" s="926">
        <v>1340</v>
      </c>
      <c r="R80" s="927"/>
      <c r="S80" s="927"/>
      <c r="T80" s="927"/>
      <c r="U80" s="880"/>
      <c r="V80" s="881">
        <v>1311</v>
      </c>
      <c r="W80" s="881"/>
      <c r="X80" s="881"/>
      <c r="Y80" s="881"/>
      <c r="Z80" s="881"/>
      <c r="AA80" s="881">
        <f t="shared" si="0"/>
        <v>29</v>
      </c>
      <c r="AB80" s="881"/>
      <c r="AC80" s="881"/>
      <c r="AD80" s="881"/>
      <c r="AE80" s="881"/>
      <c r="AF80" s="881">
        <v>29</v>
      </c>
      <c r="AG80" s="881"/>
      <c r="AH80" s="881"/>
      <c r="AI80" s="881"/>
      <c r="AJ80" s="881"/>
      <c r="AK80" s="881">
        <v>97</v>
      </c>
      <c r="AL80" s="881"/>
      <c r="AM80" s="881"/>
      <c r="AN80" s="881"/>
      <c r="AO80" s="881"/>
      <c r="AP80" s="881">
        <v>971</v>
      </c>
      <c r="AQ80" s="881"/>
      <c r="AR80" s="881"/>
      <c r="AS80" s="881"/>
      <c r="AT80" s="881"/>
      <c r="AU80" s="881"/>
      <c r="AV80" s="881"/>
      <c r="AW80" s="881"/>
      <c r="AX80" s="881"/>
      <c r="AY80" s="881"/>
      <c r="AZ80" s="929"/>
      <c r="BA80" s="929"/>
      <c r="BB80" s="929"/>
      <c r="BC80" s="929"/>
      <c r="BD80" s="930"/>
      <c r="BE80" s="265"/>
      <c r="BF80" s="265"/>
      <c r="BG80" s="265"/>
      <c r="BH80" s="265"/>
      <c r="BI80" s="265"/>
      <c r="BJ80" s="265"/>
      <c r="BK80" s="265"/>
      <c r="BL80" s="265"/>
      <c r="BM80" s="265"/>
      <c r="BN80" s="265"/>
      <c r="BO80" s="265"/>
      <c r="BP80" s="265"/>
      <c r="BQ80" s="262">
        <v>74</v>
      </c>
      <c r="BR80" s="267"/>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6"/>
    </row>
    <row r="81" spans="1:131" s="247" customFormat="1" ht="26.25" customHeight="1" x14ac:dyDescent="0.15">
      <c r="A81" s="261">
        <v>14</v>
      </c>
      <c r="B81" s="923" t="s">
        <v>588</v>
      </c>
      <c r="C81" s="924"/>
      <c r="D81" s="924"/>
      <c r="E81" s="924"/>
      <c r="F81" s="924"/>
      <c r="G81" s="924"/>
      <c r="H81" s="924"/>
      <c r="I81" s="924"/>
      <c r="J81" s="924"/>
      <c r="K81" s="924"/>
      <c r="L81" s="924"/>
      <c r="M81" s="924"/>
      <c r="N81" s="924"/>
      <c r="O81" s="924"/>
      <c r="P81" s="925"/>
      <c r="Q81" s="926">
        <v>761</v>
      </c>
      <c r="R81" s="927"/>
      <c r="S81" s="927"/>
      <c r="T81" s="927"/>
      <c r="U81" s="880"/>
      <c r="V81" s="881">
        <v>733</v>
      </c>
      <c r="W81" s="881"/>
      <c r="X81" s="881"/>
      <c r="Y81" s="881"/>
      <c r="Z81" s="881"/>
      <c r="AA81" s="881">
        <f t="shared" si="0"/>
        <v>28</v>
      </c>
      <c r="AB81" s="881"/>
      <c r="AC81" s="881"/>
      <c r="AD81" s="881"/>
      <c r="AE81" s="881"/>
      <c r="AF81" s="881">
        <v>28</v>
      </c>
      <c r="AG81" s="881"/>
      <c r="AH81" s="881"/>
      <c r="AI81" s="881"/>
      <c r="AJ81" s="881"/>
      <c r="AK81" s="881">
        <v>24</v>
      </c>
      <c r="AL81" s="881"/>
      <c r="AM81" s="881"/>
      <c r="AN81" s="881"/>
      <c r="AO81" s="881"/>
      <c r="AP81" s="881">
        <v>505</v>
      </c>
      <c r="AQ81" s="881"/>
      <c r="AR81" s="881"/>
      <c r="AS81" s="881"/>
      <c r="AT81" s="881"/>
      <c r="AU81" s="881">
        <v>52</v>
      </c>
      <c r="AV81" s="881"/>
      <c r="AW81" s="881"/>
      <c r="AX81" s="881"/>
      <c r="AY81" s="881"/>
      <c r="AZ81" s="929"/>
      <c r="BA81" s="929"/>
      <c r="BB81" s="929"/>
      <c r="BC81" s="929"/>
      <c r="BD81" s="930"/>
      <c r="BE81" s="265"/>
      <c r="BF81" s="265"/>
      <c r="BG81" s="265"/>
      <c r="BH81" s="265"/>
      <c r="BI81" s="265"/>
      <c r="BJ81" s="265"/>
      <c r="BK81" s="265"/>
      <c r="BL81" s="265"/>
      <c r="BM81" s="265"/>
      <c r="BN81" s="265"/>
      <c r="BO81" s="265"/>
      <c r="BP81" s="265"/>
      <c r="BQ81" s="262">
        <v>75</v>
      </c>
      <c r="BR81" s="267"/>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6"/>
    </row>
    <row r="82" spans="1:131" s="247" customFormat="1" ht="26.25" customHeight="1" x14ac:dyDescent="0.15">
      <c r="A82" s="261">
        <v>15</v>
      </c>
      <c r="B82" s="923" t="s">
        <v>589</v>
      </c>
      <c r="C82" s="924"/>
      <c r="D82" s="924"/>
      <c r="E82" s="924"/>
      <c r="F82" s="924"/>
      <c r="G82" s="924"/>
      <c r="H82" s="924"/>
      <c r="I82" s="924"/>
      <c r="J82" s="924"/>
      <c r="K82" s="924"/>
      <c r="L82" s="924"/>
      <c r="M82" s="924"/>
      <c r="N82" s="924"/>
      <c r="O82" s="924"/>
      <c r="P82" s="925"/>
      <c r="Q82" s="926">
        <v>238</v>
      </c>
      <c r="R82" s="927"/>
      <c r="S82" s="927"/>
      <c r="T82" s="927"/>
      <c r="U82" s="880"/>
      <c r="V82" s="881">
        <v>233</v>
      </c>
      <c r="W82" s="881"/>
      <c r="X82" s="881"/>
      <c r="Y82" s="881"/>
      <c r="Z82" s="881"/>
      <c r="AA82" s="881">
        <f t="shared" si="0"/>
        <v>5</v>
      </c>
      <c r="AB82" s="881"/>
      <c r="AC82" s="881"/>
      <c r="AD82" s="881"/>
      <c r="AE82" s="881"/>
      <c r="AF82" s="881">
        <v>5</v>
      </c>
      <c r="AG82" s="881"/>
      <c r="AH82" s="881"/>
      <c r="AI82" s="881"/>
      <c r="AJ82" s="881"/>
      <c r="AK82" s="881">
        <v>14</v>
      </c>
      <c r="AL82" s="881"/>
      <c r="AM82" s="881"/>
      <c r="AN82" s="881"/>
      <c r="AO82" s="881"/>
      <c r="AP82" s="881">
        <v>182</v>
      </c>
      <c r="AQ82" s="881"/>
      <c r="AR82" s="881"/>
      <c r="AS82" s="881"/>
      <c r="AT82" s="881"/>
      <c r="AU82" s="881"/>
      <c r="AV82" s="881"/>
      <c r="AW82" s="881"/>
      <c r="AX82" s="881"/>
      <c r="AY82" s="881"/>
      <c r="AZ82" s="929"/>
      <c r="BA82" s="929"/>
      <c r="BB82" s="929"/>
      <c r="BC82" s="929"/>
      <c r="BD82" s="930"/>
      <c r="BE82" s="265"/>
      <c r="BF82" s="265"/>
      <c r="BG82" s="265"/>
      <c r="BH82" s="265"/>
      <c r="BI82" s="265"/>
      <c r="BJ82" s="265"/>
      <c r="BK82" s="265"/>
      <c r="BL82" s="265"/>
      <c r="BM82" s="265"/>
      <c r="BN82" s="265"/>
      <c r="BO82" s="265"/>
      <c r="BP82" s="265"/>
      <c r="BQ82" s="262">
        <v>76</v>
      </c>
      <c r="BR82" s="267"/>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6"/>
    </row>
    <row r="83" spans="1:131" s="247" customFormat="1" ht="26.25" customHeight="1" x14ac:dyDescent="0.15">
      <c r="A83" s="261">
        <v>16</v>
      </c>
      <c r="B83" s="923" t="s">
        <v>590</v>
      </c>
      <c r="C83" s="924"/>
      <c r="D83" s="924"/>
      <c r="E83" s="924"/>
      <c r="F83" s="924"/>
      <c r="G83" s="924"/>
      <c r="H83" s="924"/>
      <c r="I83" s="924"/>
      <c r="J83" s="924"/>
      <c r="K83" s="924"/>
      <c r="L83" s="924"/>
      <c r="M83" s="924"/>
      <c r="N83" s="924"/>
      <c r="O83" s="924"/>
      <c r="P83" s="925"/>
      <c r="Q83" s="926">
        <v>7417</v>
      </c>
      <c r="R83" s="927"/>
      <c r="S83" s="927"/>
      <c r="T83" s="927"/>
      <c r="U83" s="880"/>
      <c r="V83" s="881">
        <v>7036</v>
      </c>
      <c r="W83" s="881"/>
      <c r="X83" s="881"/>
      <c r="Y83" s="881"/>
      <c r="Z83" s="881"/>
      <c r="AA83" s="881">
        <f t="shared" si="0"/>
        <v>381</v>
      </c>
      <c r="AB83" s="881"/>
      <c r="AC83" s="881"/>
      <c r="AD83" s="881"/>
      <c r="AE83" s="881"/>
      <c r="AF83" s="881">
        <v>381</v>
      </c>
      <c r="AG83" s="881"/>
      <c r="AH83" s="881"/>
      <c r="AI83" s="881"/>
      <c r="AJ83" s="881"/>
      <c r="AK83" s="881"/>
      <c r="AL83" s="881"/>
      <c r="AM83" s="881"/>
      <c r="AN83" s="881"/>
      <c r="AO83" s="881"/>
      <c r="AP83" s="881"/>
      <c r="AQ83" s="881"/>
      <c r="AR83" s="881"/>
      <c r="AS83" s="881"/>
      <c r="AT83" s="881"/>
      <c r="AU83" s="881"/>
      <c r="AV83" s="881"/>
      <c r="AW83" s="881"/>
      <c r="AX83" s="881"/>
      <c r="AY83" s="881"/>
      <c r="AZ83" s="929"/>
      <c r="BA83" s="929"/>
      <c r="BB83" s="929"/>
      <c r="BC83" s="929"/>
      <c r="BD83" s="930"/>
      <c r="BE83" s="265"/>
      <c r="BF83" s="265"/>
      <c r="BG83" s="265"/>
      <c r="BH83" s="265"/>
      <c r="BI83" s="265"/>
      <c r="BJ83" s="265"/>
      <c r="BK83" s="265"/>
      <c r="BL83" s="265"/>
      <c r="BM83" s="265"/>
      <c r="BN83" s="265"/>
      <c r="BO83" s="265"/>
      <c r="BP83" s="265"/>
      <c r="BQ83" s="262">
        <v>77</v>
      </c>
      <c r="BR83" s="267"/>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6"/>
    </row>
    <row r="84" spans="1:131" s="247" customFormat="1" ht="26.25" customHeight="1" x14ac:dyDescent="0.15">
      <c r="A84" s="261">
        <v>17</v>
      </c>
      <c r="B84" s="923" t="s">
        <v>591</v>
      </c>
      <c r="C84" s="924"/>
      <c r="D84" s="924"/>
      <c r="E84" s="924"/>
      <c r="F84" s="924"/>
      <c r="G84" s="924"/>
      <c r="H84" s="924"/>
      <c r="I84" s="924"/>
      <c r="J84" s="924"/>
      <c r="K84" s="924"/>
      <c r="L84" s="924"/>
      <c r="M84" s="924"/>
      <c r="N84" s="924"/>
      <c r="O84" s="924"/>
      <c r="P84" s="925"/>
      <c r="Q84" s="926">
        <v>157</v>
      </c>
      <c r="R84" s="927"/>
      <c r="S84" s="927"/>
      <c r="T84" s="927"/>
      <c r="U84" s="880"/>
      <c r="V84" s="881">
        <v>149</v>
      </c>
      <c r="W84" s="881"/>
      <c r="X84" s="881"/>
      <c r="Y84" s="881"/>
      <c r="Z84" s="881"/>
      <c r="AA84" s="881">
        <f t="shared" si="0"/>
        <v>8</v>
      </c>
      <c r="AB84" s="881"/>
      <c r="AC84" s="881"/>
      <c r="AD84" s="881"/>
      <c r="AE84" s="881"/>
      <c r="AF84" s="881">
        <v>8</v>
      </c>
      <c r="AG84" s="881"/>
      <c r="AH84" s="881"/>
      <c r="AI84" s="881"/>
      <c r="AJ84" s="881"/>
      <c r="AK84" s="881"/>
      <c r="AL84" s="881"/>
      <c r="AM84" s="881"/>
      <c r="AN84" s="881"/>
      <c r="AO84" s="881"/>
      <c r="AP84" s="881"/>
      <c r="AQ84" s="881"/>
      <c r="AR84" s="881"/>
      <c r="AS84" s="881"/>
      <c r="AT84" s="881"/>
      <c r="AU84" s="881"/>
      <c r="AV84" s="881"/>
      <c r="AW84" s="881"/>
      <c r="AX84" s="881"/>
      <c r="AY84" s="881"/>
      <c r="AZ84" s="929"/>
      <c r="BA84" s="929"/>
      <c r="BB84" s="929"/>
      <c r="BC84" s="929"/>
      <c r="BD84" s="930"/>
      <c r="BE84" s="265"/>
      <c r="BF84" s="265"/>
      <c r="BG84" s="265"/>
      <c r="BH84" s="265"/>
      <c r="BI84" s="265"/>
      <c r="BJ84" s="265"/>
      <c r="BK84" s="265"/>
      <c r="BL84" s="265"/>
      <c r="BM84" s="265"/>
      <c r="BN84" s="265"/>
      <c r="BO84" s="265"/>
      <c r="BP84" s="265"/>
      <c r="BQ84" s="262">
        <v>78</v>
      </c>
      <c r="BR84" s="267"/>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6"/>
    </row>
    <row r="85" spans="1:131" s="247" customFormat="1" ht="26.25" customHeight="1" x14ac:dyDescent="0.15">
      <c r="A85" s="261">
        <v>18</v>
      </c>
      <c r="B85" s="923" t="s">
        <v>592</v>
      </c>
      <c r="C85" s="924"/>
      <c r="D85" s="924"/>
      <c r="E85" s="924"/>
      <c r="F85" s="924"/>
      <c r="G85" s="924"/>
      <c r="H85" s="924"/>
      <c r="I85" s="924"/>
      <c r="J85" s="924"/>
      <c r="K85" s="924"/>
      <c r="L85" s="924"/>
      <c r="M85" s="924"/>
      <c r="N85" s="924"/>
      <c r="O85" s="924"/>
      <c r="P85" s="925"/>
      <c r="Q85" s="926">
        <v>11</v>
      </c>
      <c r="R85" s="927"/>
      <c r="S85" s="927"/>
      <c r="T85" s="927"/>
      <c r="U85" s="880"/>
      <c r="V85" s="881">
        <v>7</v>
      </c>
      <c r="W85" s="881"/>
      <c r="X85" s="881"/>
      <c r="Y85" s="881"/>
      <c r="Z85" s="881"/>
      <c r="AA85" s="881">
        <f t="shared" si="0"/>
        <v>4</v>
      </c>
      <c r="AB85" s="881"/>
      <c r="AC85" s="881"/>
      <c r="AD85" s="881"/>
      <c r="AE85" s="881"/>
      <c r="AF85" s="881">
        <v>4</v>
      </c>
      <c r="AG85" s="881"/>
      <c r="AH85" s="881"/>
      <c r="AI85" s="881"/>
      <c r="AJ85" s="881"/>
      <c r="AK85" s="881">
        <v>1</v>
      </c>
      <c r="AL85" s="881"/>
      <c r="AM85" s="881"/>
      <c r="AN85" s="881"/>
      <c r="AO85" s="881"/>
      <c r="AP85" s="881"/>
      <c r="AQ85" s="881"/>
      <c r="AR85" s="881"/>
      <c r="AS85" s="881"/>
      <c r="AT85" s="881"/>
      <c r="AU85" s="881"/>
      <c r="AV85" s="881"/>
      <c r="AW85" s="881"/>
      <c r="AX85" s="881"/>
      <c r="AY85" s="881"/>
      <c r="AZ85" s="929"/>
      <c r="BA85" s="929"/>
      <c r="BB85" s="929"/>
      <c r="BC85" s="929"/>
      <c r="BD85" s="930"/>
      <c r="BE85" s="265"/>
      <c r="BF85" s="265"/>
      <c r="BG85" s="265"/>
      <c r="BH85" s="265"/>
      <c r="BI85" s="265"/>
      <c r="BJ85" s="265"/>
      <c r="BK85" s="265"/>
      <c r="BL85" s="265"/>
      <c r="BM85" s="265"/>
      <c r="BN85" s="265"/>
      <c r="BO85" s="265"/>
      <c r="BP85" s="265"/>
      <c r="BQ85" s="262">
        <v>79</v>
      </c>
      <c r="BR85" s="267"/>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6"/>
    </row>
    <row r="86" spans="1:131" s="247" customFormat="1" ht="26.25" customHeight="1" x14ac:dyDescent="0.15">
      <c r="A86" s="261">
        <v>19</v>
      </c>
      <c r="B86" s="923"/>
      <c r="C86" s="924"/>
      <c r="D86" s="924"/>
      <c r="E86" s="924"/>
      <c r="F86" s="924"/>
      <c r="G86" s="924"/>
      <c r="H86" s="924"/>
      <c r="I86" s="924"/>
      <c r="J86" s="924"/>
      <c r="K86" s="924"/>
      <c r="L86" s="924"/>
      <c r="M86" s="924"/>
      <c r="N86" s="924"/>
      <c r="O86" s="924"/>
      <c r="P86" s="925"/>
      <c r="Q86" s="928"/>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9"/>
      <c r="BA86" s="929"/>
      <c r="BB86" s="929"/>
      <c r="BC86" s="929"/>
      <c r="BD86" s="930"/>
      <c r="BE86" s="265"/>
      <c r="BF86" s="265"/>
      <c r="BG86" s="265"/>
      <c r="BH86" s="265"/>
      <c r="BI86" s="265"/>
      <c r="BJ86" s="265"/>
      <c r="BK86" s="265"/>
      <c r="BL86" s="265"/>
      <c r="BM86" s="265"/>
      <c r="BN86" s="265"/>
      <c r="BO86" s="265"/>
      <c r="BP86" s="265"/>
      <c r="BQ86" s="262">
        <v>80</v>
      </c>
      <c r="BR86" s="267"/>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6"/>
    </row>
    <row r="87" spans="1:131" s="247" customFormat="1" ht="26.25" customHeight="1" x14ac:dyDescent="0.15">
      <c r="A87" s="269">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5"/>
      <c r="BF87" s="265"/>
      <c r="BG87" s="265"/>
      <c r="BH87" s="265"/>
      <c r="BI87" s="265"/>
      <c r="BJ87" s="265"/>
      <c r="BK87" s="265"/>
      <c r="BL87" s="265"/>
      <c r="BM87" s="265"/>
      <c r="BN87" s="265"/>
      <c r="BO87" s="265"/>
      <c r="BP87" s="265"/>
      <c r="BQ87" s="262">
        <v>81</v>
      </c>
      <c r="BR87" s="267"/>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6"/>
    </row>
    <row r="88" spans="1:131" s="247" customFormat="1" ht="26.25" customHeight="1" thickBot="1" x14ac:dyDescent="0.2">
      <c r="A88" s="264" t="s">
        <v>388</v>
      </c>
      <c r="B88" s="840" t="s">
        <v>410</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c r="AG88" s="892"/>
      <c r="AH88" s="892"/>
      <c r="AI88" s="892"/>
      <c r="AJ88" s="892"/>
      <c r="AK88" s="889"/>
      <c r="AL88" s="889"/>
      <c r="AM88" s="889"/>
      <c r="AN88" s="889"/>
      <c r="AO88" s="889"/>
      <c r="AP88" s="892"/>
      <c r="AQ88" s="892"/>
      <c r="AR88" s="892"/>
      <c r="AS88" s="892"/>
      <c r="AT88" s="892"/>
      <c r="AU88" s="892"/>
      <c r="AV88" s="892"/>
      <c r="AW88" s="892"/>
      <c r="AX88" s="892"/>
      <c r="AY88" s="892"/>
      <c r="AZ88" s="897"/>
      <c r="BA88" s="897"/>
      <c r="BB88" s="897"/>
      <c r="BC88" s="897"/>
      <c r="BD88" s="898"/>
      <c r="BE88" s="265"/>
      <c r="BF88" s="265"/>
      <c r="BG88" s="265"/>
      <c r="BH88" s="265"/>
      <c r="BI88" s="265"/>
      <c r="BJ88" s="265"/>
      <c r="BK88" s="265"/>
      <c r="BL88" s="265"/>
      <c r="BM88" s="265"/>
      <c r="BN88" s="265"/>
      <c r="BO88" s="265"/>
      <c r="BP88" s="265"/>
      <c r="BQ88" s="262">
        <v>82</v>
      </c>
      <c r="BR88" s="267"/>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40" t="s">
        <v>411</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9" t="s">
        <v>412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0" t="s">
        <v>413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1" t="s">
        <v>416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417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6" customFormat="1" ht="26.25" customHeight="1" x14ac:dyDescent="0.15">
      <c r="A109" s="964" t="s">
        <v>418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419</v>
      </c>
      <c r="AB109" s="945"/>
      <c r="AC109" s="945"/>
      <c r="AD109" s="945"/>
      <c r="AE109" s="946"/>
      <c r="AF109" s="944" t="s">
        <v>420</v>
      </c>
      <c r="AG109" s="945"/>
      <c r="AH109" s="945"/>
      <c r="AI109" s="945"/>
      <c r="AJ109" s="946"/>
      <c r="AK109" s="944" t="s">
        <v>302</v>
      </c>
      <c r="AL109" s="945"/>
      <c r="AM109" s="945"/>
      <c r="AN109" s="945"/>
      <c r="AO109" s="946"/>
      <c r="AP109" s="944" t="s">
        <v>421</v>
      </c>
      <c r="AQ109" s="945"/>
      <c r="AR109" s="945"/>
      <c r="AS109" s="945"/>
      <c r="AT109" s="947"/>
      <c r="AU109" s="964" t="s">
        <v>418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419</v>
      </c>
      <c r="BR109" s="945"/>
      <c r="BS109" s="945"/>
      <c r="BT109" s="945"/>
      <c r="BU109" s="946"/>
      <c r="BV109" s="944" t="s">
        <v>420</v>
      </c>
      <c r="BW109" s="945"/>
      <c r="BX109" s="945"/>
      <c r="BY109" s="945"/>
      <c r="BZ109" s="946"/>
      <c r="CA109" s="944" t="s">
        <v>302</v>
      </c>
      <c r="CB109" s="945"/>
      <c r="CC109" s="945"/>
      <c r="CD109" s="945"/>
      <c r="CE109" s="946"/>
      <c r="CF109" s="965" t="s">
        <v>421</v>
      </c>
      <c r="CG109" s="965"/>
      <c r="CH109" s="965"/>
      <c r="CI109" s="965"/>
      <c r="CJ109" s="965"/>
      <c r="CK109" s="944"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419</v>
      </c>
      <c r="DH109" s="945"/>
      <c r="DI109" s="945"/>
      <c r="DJ109" s="945"/>
      <c r="DK109" s="946"/>
      <c r="DL109" s="944" t="s">
        <v>420</v>
      </c>
      <c r="DM109" s="945"/>
      <c r="DN109" s="945"/>
      <c r="DO109" s="945"/>
      <c r="DP109" s="946"/>
      <c r="DQ109" s="944" t="s">
        <v>302</v>
      </c>
      <c r="DR109" s="945"/>
      <c r="DS109" s="945"/>
      <c r="DT109" s="945"/>
      <c r="DU109" s="946"/>
      <c r="DV109" s="944" t="s">
        <v>421</v>
      </c>
      <c r="DW109" s="945"/>
      <c r="DX109" s="945"/>
      <c r="DY109" s="945"/>
      <c r="DZ109" s="947"/>
    </row>
    <row r="110" spans="1:131" s="246" customFormat="1" ht="26.25" customHeight="1" x14ac:dyDescent="0.15">
      <c r="A110" s="948" t="s">
        <v>423</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1206470</v>
      </c>
      <c r="AB110" s="952"/>
      <c r="AC110" s="952"/>
      <c r="AD110" s="952"/>
      <c r="AE110" s="953"/>
      <c r="AF110" s="954">
        <v>1244961</v>
      </c>
      <c r="AG110" s="952"/>
      <c r="AH110" s="952"/>
      <c r="AI110" s="952"/>
      <c r="AJ110" s="953"/>
      <c r="AK110" s="954">
        <v>1310830</v>
      </c>
      <c r="AL110" s="952"/>
      <c r="AM110" s="952"/>
      <c r="AN110" s="952"/>
      <c r="AO110" s="953"/>
      <c r="AP110" s="955">
        <v>18.600000000000001</v>
      </c>
      <c r="AQ110" s="956"/>
      <c r="AR110" s="956"/>
      <c r="AS110" s="956"/>
      <c r="AT110" s="957"/>
      <c r="AU110" s="958" t="s">
        <v>73</v>
      </c>
      <c r="AV110" s="959"/>
      <c r="AW110" s="959"/>
      <c r="AX110" s="959"/>
      <c r="AY110" s="959"/>
      <c r="AZ110" s="1000" t="s">
        <v>424</v>
      </c>
      <c r="BA110" s="949"/>
      <c r="BB110" s="949"/>
      <c r="BC110" s="949"/>
      <c r="BD110" s="949"/>
      <c r="BE110" s="949"/>
      <c r="BF110" s="949"/>
      <c r="BG110" s="949"/>
      <c r="BH110" s="949"/>
      <c r="BI110" s="949"/>
      <c r="BJ110" s="949"/>
      <c r="BK110" s="949"/>
      <c r="BL110" s="949"/>
      <c r="BM110" s="949"/>
      <c r="BN110" s="949"/>
      <c r="BO110" s="949"/>
      <c r="BP110" s="950"/>
      <c r="BQ110" s="986">
        <v>13628582</v>
      </c>
      <c r="BR110" s="987"/>
      <c r="BS110" s="987"/>
      <c r="BT110" s="987"/>
      <c r="BU110" s="987"/>
      <c r="BV110" s="987">
        <v>13371820</v>
      </c>
      <c r="BW110" s="987"/>
      <c r="BX110" s="987"/>
      <c r="BY110" s="987"/>
      <c r="BZ110" s="987"/>
      <c r="CA110" s="987">
        <v>12723918</v>
      </c>
      <c r="CB110" s="987"/>
      <c r="CC110" s="987"/>
      <c r="CD110" s="987"/>
      <c r="CE110" s="987"/>
      <c r="CF110" s="1001">
        <v>180.9</v>
      </c>
      <c r="CG110" s="1002"/>
      <c r="CH110" s="1002"/>
      <c r="CI110" s="1002"/>
      <c r="CJ110" s="1002"/>
      <c r="CK110" s="1003" t="s">
        <v>425</v>
      </c>
      <c r="CL110" s="1004"/>
      <c r="CM110" s="983" t="s">
        <v>426</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427</v>
      </c>
      <c r="DH110" s="987"/>
      <c r="DI110" s="987"/>
      <c r="DJ110" s="987"/>
      <c r="DK110" s="987"/>
      <c r="DL110" s="987" t="s">
        <v>427</v>
      </c>
      <c r="DM110" s="987"/>
      <c r="DN110" s="987"/>
      <c r="DO110" s="987"/>
      <c r="DP110" s="987"/>
      <c r="DQ110" s="987" t="s">
        <v>427</v>
      </c>
      <c r="DR110" s="987"/>
      <c r="DS110" s="987"/>
      <c r="DT110" s="987"/>
      <c r="DU110" s="987"/>
      <c r="DV110" s="988" t="s">
        <v>128</v>
      </c>
      <c r="DW110" s="988"/>
      <c r="DX110" s="988"/>
      <c r="DY110" s="988"/>
      <c r="DZ110" s="989"/>
    </row>
    <row r="111" spans="1:131" s="246" customFormat="1" ht="26.25" customHeight="1" x14ac:dyDescent="0.15">
      <c r="A111" s="990" t="s">
        <v>428</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427</v>
      </c>
      <c r="AB111" s="994"/>
      <c r="AC111" s="994"/>
      <c r="AD111" s="994"/>
      <c r="AE111" s="995"/>
      <c r="AF111" s="996" t="s">
        <v>128</v>
      </c>
      <c r="AG111" s="994"/>
      <c r="AH111" s="994"/>
      <c r="AI111" s="994"/>
      <c r="AJ111" s="995"/>
      <c r="AK111" s="996" t="s">
        <v>427</v>
      </c>
      <c r="AL111" s="994"/>
      <c r="AM111" s="994"/>
      <c r="AN111" s="994"/>
      <c r="AO111" s="995"/>
      <c r="AP111" s="997" t="s">
        <v>128</v>
      </c>
      <c r="AQ111" s="998"/>
      <c r="AR111" s="998"/>
      <c r="AS111" s="998"/>
      <c r="AT111" s="999"/>
      <c r="AU111" s="960"/>
      <c r="AV111" s="961"/>
      <c r="AW111" s="961"/>
      <c r="AX111" s="961"/>
      <c r="AY111" s="961"/>
      <c r="AZ111" s="1009" t="s">
        <v>429</v>
      </c>
      <c r="BA111" s="1010"/>
      <c r="BB111" s="1010"/>
      <c r="BC111" s="1010"/>
      <c r="BD111" s="1010"/>
      <c r="BE111" s="1010"/>
      <c r="BF111" s="1010"/>
      <c r="BG111" s="1010"/>
      <c r="BH111" s="1010"/>
      <c r="BI111" s="1010"/>
      <c r="BJ111" s="1010"/>
      <c r="BK111" s="1010"/>
      <c r="BL111" s="1010"/>
      <c r="BM111" s="1010"/>
      <c r="BN111" s="1010"/>
      <c r="BO111" s="1010"/>
      <c r="BP111" s="1011"/>
      <c r="BQ111" s="979" t="s">
        <v>427</v>
      </c>
      <c r="BR111" s="980"/>
      <c r="BS111" s="980"/>
      <c r="BT111" s="980"/>
      <c r="BU111" s="980"/>
      <c r="BV111" s="980" t="s">
        <v>427</v>
      </c>
      <c r="BW111" s="980"/>
      <c r="BX111" s="980"/>
      <c r="BY111" s="980"/>
      <c r="BZ111" s="980"/>
      <c r="CA111" s="980" t="s">
        <v>427</v>
      </c>
      <c r="CB111" s="980"/>
      <c r="CC111" s="980"/>
      <c r="CD111" s="980"/>
      <c r="CE111" s="980"/>
      <c r="CF111" s="974" t="s">
        <v>128</v>
      </c>
      <c r="CG111" s="975"/>
      <c r="CH111" s="975"/>
      <c r="CI111" s="975"/>
      <c r="CJ111" s="975"/>
      <c r="CK111" s="1005"/>
      <c r="CL111" s="1006"/>
      <c r="CM111" s="976" t="s">
        <v>430</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427</v>
      </c>
      <c r="DH111" s="980"/>
      <c r="DI111" s="980"/>
      <c r="DJ111" s="980"/>
      <c r="DK111" s="980"/>
      <c r="DL111" s="980" t="s">
        <v>427</v>
      </c>
      <c r="DM111" s="980"/>
      <c r="DN111" s="980"/>
      <c r="DO111" s="980"/>
      <c r="DP111" s="980"/>
      <c r="DQ111" s="980" t="s">
        <v>427</v>
      </c>
      <c r="DR111" s="980"/>
      <c r="DS111" s="980"/>
      <c r="DT111" s="980"/>
      <c r="DU111" s="980"/>
      <c r="DV111" s="981" t="s">
        <v>427</v>
      </c>
      <c r="DW111" s="981"/>
      <c r="DX111" s="981"/>
      <c r="DY111" s="981"/>
      <c r="DZ111" s="982"/>
    </row>
    <row r="112" spans="1:131" s="246" customFormat="1" ht="26.25" customHeight="1" x14ac:dyDescent="0.15">
      <c r="A112" s="1012" t="s">
        <v>431</v>
      </c>
      <c r="B112" s="1013"/>
      <c r="C112" s="1010" t="s">
        <v>432</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128</v>
      </c>
      <c r="AB112" s="1019"/>
      <c r="AC112" s="1019"/>
      <c r="AD112" s="1019"/>
      <c r="AE112" s="1020"/>
      <c r="AF112" s="1021" t="s">
        <v>128</v>
      </c>
      <c r="AG112" s="1019"/>
      <c r="AH112" s="1019"/>
      <c r="AI112" s="1019"/>
      <c r="AJ112" s="1020"/>
      <c r="AK112" s="1021" t="s">
        <v>128</v>
      </c>
      <c r="AL112" s="1019"/>
      <c r="AM112" s="1019"/>
      <c r="AN112" s="1019"/>
      <c r="AO112" s="1020"/>
      <c r="AP112" s="1022" t="s">
        <v>128</v>
      </c>
      <c r="AQ112" s="1023"/>
      <c r="AR112" s="1023"/>
      <c r="AS112" s="1023"/>
      <c r="AT112" s="1024"/>
      <c r="AU112" s="960"/>
      <c r="AV112" s="961"/>
      <c r="AW112" s="961"/>
      <c r="AX112" s="961"/>
      <c r="AY112" s="961"/>
      <c r="AZ112" s="1009" t="s">
        <v>433</v>
      </c>
      <c r="BA112" s="1010"/>
      <c r="BB112" s="1010"/>
      <c r="BC112" s="1010"/>
      <c r="BD112" s="1010"/>
      <c r="BE112" s="1010"/>
      <c r="BF112" s="1010"/>
      <c r="BG112" s="1010"/>
      <c r="BH112" s="1010"/>
      <c r="BI112" s="1010"/>
      <c r="BJ112" s="1010"/>
      <c r="BK112" s="1010"/>
      <c r="BL112" s="1010"/>
      <c r="BM112" s="1010"/>
      <c r="BN112" s="1010"/>
      <c r="BO112" s="1010"/>
      <c r="BP112" s="1011"/>
      <c r="BQ112" s="979">
        <v>1771864</v>
      </c>
      <c r="BR112" s="980"/>
      <c r="BS112" s="980"/>
      <c r="BT112" s="980"/>
      <c r="BU112" s="980"/>
      <c r="BV112" s="980">
        <v>1840883</v>
      </c>
      <c r="BW112" s="980"/>
      <c r="BX112" s="980"/>
      <c r="BY112" s="980"/>
      <c r="BZ112" s="980"/>
      <c r="CA112" s="980">
        <v>1658420</v>
      </c>
      <c r="CB112" s="980"/>
      <c r="CC112" s="980"/>
      <c r="CD112" s="980"/>
      <c r="CE112" s="980"/>
      <c r="CF112" s="974">
        <v>23.6</v>
      </c>
      <c r="CG112" s="975"/>
      <c r="CH112" s="975"/>
      <c r="CI112" s="975"/>
      <c r="CJ112" s="975"/>
      <c r="CK112" s="1005"/>
      <c r="CL112" s="1006"/>
      <c r="CM112" s="976" t="s">
        <v>434</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128</v>
      </c>
      <c r="DH112" s="980"/>
      <c r="DI112" s="980"/>
      <c r="DJ112" s="980"/>
      <c r="DK112" s="980"/>
      <c r="DL112" s="980" t="s">
        <v>128</v>
      </c>
      <c r="DM112" s="980"/>
      <c r="DN112" s="980"/>
      <c r="DO112" s="980"/>
      <c r="DP112" s="980"/>
      <c r="DQ112" s="980" t="s">
        <v>128</v>
      </c>
      <c r="DR112" s="980"/>
      <c r="DS112" s="980"/>
      <c r="DT112" s="980"/>
      <c r="DU112" s="980"/>
      <c r="DV112" s="981" t="s">
        <v>128</v>
      </c>
      <c r="DW112" s="981"/>
      <c r="DX112" s="981"/>
      <c r="DY112" s="981"/>
      <c r="DZ112" s="982"/>
    </row>
    <row r="113" spans="1:130" s="246" customFormat="1" ht="26.25" customHeight="1" x14ac:dyDescent="0.15">
      <c r="A113" s="1014"/>
      <c r="B113" s="1015"/>
      <c r="C113" s="1010" t="s">
        <v>435</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112629</v>
      </c>
      <c r="AB113" s="994"/>
      <c r="AC113" s="994"/>
      <c r="AD113" s="994"/>
      <c r="AE113" s="995"/>
      <c r="AF113" s="996">
        <v>131660</v>
      </c>
      <c r="AG113" s="994"/>
      <c r="AH113" s="994"/>
      <c r="AI113" s="994"/>
      <c r="AJ113" s="995"/>
      <c r="AK113" s="996">
        <v>92882</v>
      </c>
      <c r="AL113" s="994"/>
      <c r="AM113" s="994"/>
      <c r="AN113" s="994"/>
      <c r="AO113" s="995"/>
      <c r="AP113" s="997">
        <v>1.3</v>
      </c>
      <c r="AQ113" s="998"/>
      <c r="AR113" s="998"/>
      <c r="AS113" s="998"/>
      <c r="AT113" s="999"/>
      <c r="AU113" s="960"/>
      <c r="AV113" s="961"/>
      <c r="AW113" s="961"/>
      <c r="AX113" s="961"/>
      <c r="AY113" s="961"/>
      <c r="AZ113" s="1009" t="s">
        <v>436</v>
      </c>
      <c r="BA113" s="1010"/>
      <c r="BB113" s="1010"/>
      <c r="BC113" s="1010"/>
      <c r="BD113" s="1010"/>
      <c r="BE113" s="1010"/>
      <c r="BF113" s="1010"/>
      <c r="BG113" s="1010"/>
      <c r="BH113" s="1010"/>
      <c r="BI113" s="1010"/>
      <c r="BJ113" s="1010"/>
      <c r="BK113" s="1010"/>
      <c r="BL113" s="1010"/>
      <c r="BM113" s="1010"/>
      <c r="BN113" s="1010"/>
      <c r="BO113" s="1010"/>
      <c r="BP113" s="1011"/>
      <c r="BQ113" s="979">
        <v>748708</v>
      </c>
      <c r="BR113" s="980"/>
      <c r="BS113" s="980"/>
      <c r="BT113" s="980"/>
      <c r="BU113" s="980"/>
      <c r="BV113" s="980">
        <v>730171</v>
      </c>
      <c r="BW113" s="980"/>
      <c r="BX113" s="980"/>
      <c r="BY113" s="980"/>
      <c r="BZ113" s="980"/>
      <c r="CA113" s="980">
        <v>957692</v>
      </c>
      <c r="CB113" s="980"/>
      <c r="CC113" s="980"/>
      <c r="CD113" s="980"/>
      <c r="CE113" s="980"/>
      <c r="CF113" s="974">
        <v>13.6</v>
      </c>
      <c r="CG113" s="975"/>
      <c r="CH113" s="975"/>
      <c r="CI113" s="975"/>
      <c r="CJ113" s="975"/>
      <c r="CK113" s="1005"/>
      <c r="CL113" s="1006"/>
      <c r="CM113" s="976" t="s">
        <v>437</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128</v>
      </c>
      <c r="DH113" s="1019"/>
      <c r="DI113" s="1019"/>
      <c r="DJ113" s="1019"/>
      <c r="DK113" s="1020"/>
      <c r="DL113" s="1021" t="s">
        <v>128</v>
      </c>
      <c r="DM113" s="1019"/>
      <c r="DN113" s="1019"/>
      <c r="DO113" s="1019"/>
      <c r="DP113" s="1020"/>
      <c r="DQ113" s="1021" t="s">
        <v>128</v>
      </c>
      <c r="DR113" s="1019"/>
      <c r="DS113" s="1019"/>
      <c r="DT113" s="1019"/>
      <c r="DU113" s="1020"/>
      <c r="DV113" s="1022" t="s">
        <v>128</v>
      </c>
      <c r="DW113" s="1023"/>
      <c r="DX113" s="1023"/>
      <c r="DY113" s="1023"/>
      <c r="DZ113" s="1024"/>
    </row>
    <row r="114" spans="1:130" s="246" customFormat="1" ht="26.25" customHeight="1" x14ac:dyDescent="0.15">
      <c r="A114" s="1014"/>
      <c r="B114" s="1015"/>
      <c r="C114" s="1010" t="s">
        <v>438</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102039</v>
      </c>
      <c r="AB114" s="1019"/>
      <c r="AC114" s="1019"/>
      <c r="AD114" s="1019"/>
      <c r="AE114" s="1020"/>
      <c r="AF114" s="1021">
        <v>90795</v>
      </c>
      <c r="AG114" s="1019"/>
      <c r="AH114" s="1019"/>
      <c r="AI114" s="1019"/>
      <c r="AJ114" s="1020"/>
      <c r="AK114" s="1021">
        <v>64230</v>
      </c>
      <c r="AL114" s="1019"/>
      <c r="AM114" s="1019"/>
      <c r="AN114" s="1019"/>
      <c r="AO114" s="1020"/>
      <c r="AP114" s="1022">
        <v>0.9</v>
      </c>
      <c r="AQ114" s="1023"/>
      <c r="AR114" s="1023"/>
      <c r="AS114" s="1023"/>
      <c r="AT114" s="1024"/>
      <c r="AU114" s="960"/>
      <c r="AV114" s="961"/>
      <c r="AW114" s="961"/>
      <c r="AX114" s="961"/>
      <c r="AY114" s="961"/>
      <c r="AZ114" s="1009" t="s">
        <v>439</v>
      </c>
      <c r="BA114" s="1010"/>
      <c r="BB114" s="1010"/>
      <c r="BC114" s="1010"/>
      <c r="BD114" s="1010"/>
      <c r="BE114" s="1010"/>
      <c r="BF114" s="1010"/>
      <c r="BG114" s="1010"/>
      <c r="BH114" s="1010"/>
      <c r="BI114" s="1010"/>
      <c r="BJ114" s="1010"/>
      <c r="BK114" s="1010"/>
      <c r="BL114" s="1010"/>
      <c r="BM114" s="1010"/>
      <c r="BN114" s="1010"/>
      <c r="BO114" s="1010"/>
      <c r="BP114" s="1011"/>
      <c r="BQ114" s="979">
        <v>516816</v>
      </c>
      <c r="BR114" s="980"/>
      <c r="BS114" s="980"/>
      <c r="BT114" s="980"/>
      <c r="BU114" s="980"/>
      <c r="BV114" s="980">
        <v>377172</v>
      </c>
      <c r="BW114" s="980"/>
      <c r="BX114" s="980"/>
      <c r="BY114" s="980"/>
      <c r="BZ114" s="980"/>
      <c r="CA114" s="980">
        <v>347642</v>
      </c>
      <c r="CB114" s="980"/>
      <c r="CC114" s="980"/>
      <c r="CD114" s="980"/>
      <c r="CE114" s="980"/>
      <c r="CF114" s="974">
        <v>4.9000000000000004</v>
      </c>
      <c r="CG114" s="975"/>
      <c r="CH114" s="975"/>
      <c r="CI114" s="975"/>
      <c r="CJ114" s="975"/>
      <c r="CK114" s="1005"/>
      <c r="CL114" s="1006"/>
      <c r="CM114" s="976" t="s">
        <v>440</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128</v>
      </c>
      <c r="DH114" s="1019"/>
      <c r="DI114" s="1019"/>
      <c r="DJ114" s="1019"/>
      <c r="DK114" s="1020"/>
      <c r="DL114" s="1021" t="s">
        <v>128</v>
      </c>
      <c r="DM114" s="1019"/>
      <c r="DN114" s="1019"/>
      <c r="DO114" s="1019"/>
      <c r="DP114" s="1020"/>
      <c r="DQ114" s="1021" t="s">
        <v>128</v>
      </c>
      <c r="DR114" s="1019"/>
      <c r="DS114" s="1019"/>
      <c r="DT114" s="1019"/>
      <c r="DU114" s="1020"/>
      <c r="DV114" s="1022" t="s">
        <v>128</v>
      </c>
      <c r="DW114" s="1023"/>
      <c r="DX114" s="1023"/>
      <c r="DY114" s="1023"/>
      <c r="DZ114" s="1024"/>
    </row>
    <row r="115" spans="1:130" s="246" customFormat="1" ht="26.25" customHeight="1" x14ac:dyDescent="0.15">
      <c r="A115" s="1014"/>
      <c r="B115" s="1015"/>
      <c r="C115" s="1010" t="s">
        <v>441</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t="s">
        <v>128</v>
      </c>
      <c r="AB115" s="994"/>
      <c r="AC115" s="994"/>
      <c r="AD115" s="994"/>
      <c r="AE115" s="995"/>
      <c r="AF115" s="996" t="s">
        <v>128</v>
      </c>
      <c r="AG115" s="994"/>
      <c r="AH115" s="994"/>
      <c r="AI115" s="994"/>
      <c r="AJ115" s="995"/>
      <c r="AK115" s="996" t="s">
        <v>128</v>
      </c>
      <c r="AL115" s="994"/>
      <c r="AM115" s="994"/>
      <c r="AN115" s="994"/>
      <c r="AO115" s="995"/>
      <c r="AP115" s="997" t="s">
        <v>128</v>
      </c>
      <c r="AQ115" s="998"/>
      <c r="AR115" s="998"/>
      <c r="AS115" s="998"/>
      <c r="AT115" s="999"/>
      <c r="AU115" s="960"/>
      <c r="AV115" s="961"/>
      <c r="AW115" s="961"/>
      <c r="AX115" s="961"/>
      <c r="AY115" s="961"/>
      <c r="AZ115" s="1009" t="s">
        <v>442</v>
      </c>
      <c r="BA115" s="1010"/>
      <c r="BB115" s="1010"/>
      <c r="BC115" s="1010"/>
      <c r="BD115" s="1010"/>
      <c r="BE115" s="1010"/>
      <c r="BF115" s="1010"/>
      <c r="BG115" s="1010"/>
      <c r="BH115" s="1010"/>
      <c r="BI115" s="1010"/>
      <c r="BJ115" s="1010"/>
      <c r="BK115" s="1010"/>
      <c r="BL115" s="1010"/>
      <c r="BM115" s="1010"/>
      <c r="BN115" s="1010"/>
      <c r="BO115" s="1010"/>
      <c r="BP115" s="1011"/>
      <c r="BQ115" s="979" t="s">
        <v>128</v>
      </c>
      <c r="BR115" s="980"/>
      <c r="BS115" s="980"/>
      <c r="BT115" s="980"/>
      <c r="BU115" s="980"/>
      <c r="BV115" s="980" t="s">
        <v>128</v>
      </c>
      <c r="BW115" s="980"/>
      <c r="BX115" s="980"/>
      <c r="BY115" s="980"/>
      <c r="BZ115" s="980"/>
      <c r="CA115" s="980" t="s">
        <v>128</v>
      </c>
      <c r="CB115" s="980"/>
      <c r="CC115" s="980"/>
      <c r="CD115" s="980"/>
      <c r="CE115" s="980"/>
      <c r="CF115" s="974" t="s">
        <v>128</v>
      </c>
      <c r="CG115" s="975"/>
      <c r="CH115" s="975"/>
      <c r="CI115" s="975"/>
      <c r="CJ115" s="975"/>
      <c r="CK115" s="1005"/>
      <c r="CL115" s="1006"/>
      <c r="CM115" s="1009" t="s">
        <v>443</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128</v>
      </c>
      <c r="DH115" s="1019"/>
      <c r="DI115" s="1019"/>
      <c r="DJ115" s="1019"/>
      <c r="DK115" s="1020"/>
      <c r="DL115" s="1021" t="s">
        <v>128</v>
      </c>
      <c r="DM115" s="1019"/>
      <c r="DN115" s="1019"/>
      <c r="DO115" s="1019"/>
      <c r="DP115" s="1020"/>
      <c r="DQ115" s="1021" t="s">
        <v>128</v>
      </c>
      <c r="DR115" s="1019"/>
      <c r="DS115" s="1019"/>
      <c r="DT115" s="1019"/>
      <c r="DU115" s="1020"/>
      <c r="DV115" s="1022" t="s">
        <v>128</v>
      </c>
      <c r="DW115" s="1023"/>
      <c r="DX115" s="1023"/>
      <c r="DY115" s="1023"/>
      <c r="DZ115" s="1024"/>
    </row>
    <row r="116" spans="1:130" s="246" customFormat="1" ht="26.25" customHeight="1" x14ac:dyDescent="0.15">
      <c r="A116" s="1016"/>
      <c r="B116" s="1017"/>
      <c r="C116" s="1025" t="s">
        <v>444</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v>798</v>
      </c>
      <c r="AB116" s="1019"/>
      <c r="AC116" s="1019"/>
      <c r="AD116" s="1019"/>
      <c r="AE116" s="1020"/>
      <c r="AF116" s="1021">
        <v>16</v>
      </c>
      <c r="AG116" s="1019"/>
      <c r="AH116" s="1019"/>
      <c r="AI116" s="1019"/>
      <c r="AJ116" s="1020"/>
      <c r="AK116" s="1021">
        <v>2136</v>
      </c>
      <c r="AL116" s="1019"/>
      <c r="AM116" s="1019"/>
      <c r="AN116" s="1019"/>
      <c r="AO116" s="1020"/>
      <c r="AP116" s="1022">
        <v>0</v>
      </c>
      <c r="AQ116" s="1023"/>
      <c r="AR116" s="1023"/>
      <c r="AS116" s="1023"/>
      <c r="AT116" s="1024"/>
      <c r="AU116" s="960"/>
      <c r="AV116" s="961"/>
      <c r="AW116" s="961"/>
      <c r="AX116" s="961"/>
      <c r="AY116" s="961"/>
      <c r="AZ116" s="1027" t="s">
        <v>445</v>
      </c>
      <c r="BA116" s="1028"/>
      <c r="BB116" s="1028"/>
      <c r="BC116" s="1028"/>
      <c r="BD116" s="1028"/>
      <c r="BE116" s="1028"/>
      <c r="BF116" s="1028"/>
      <c r="BG116" s="1028"/>
      <c r="BH116" s="1028"/>
      <c r="BI116" s="1028"/>
      <c r="BJ116" s="1028"/>
      <c r="BK116" s="1028"/>
      <c r="BL116" s="1028"/>
      <c r="BM116" s="1028"/>
      <c r="BN116" s="1028"/>
      <c r="BO116" s="1028"/>
      <c r="BP116" s="1029"/>
      <c r="BQ116" s="979" t="s">
        <v>128</v>
      </c>
      <c r="BR116" s="980"/>
      <c r="BS116" s="980"/>
      <c r="BT116" s="980"/>
      <c r="BU116" s="980"/>
      <c r="BV116" s="980" t="s">
        <v>128</v>
      </c>
      <c r="BW116" s="980"/>
      <c r="BX116" s="980"/>
      <c r="BY116" s="980"/>
      <c r="BZ116" s="980"/>
      <c r="CA116" s="980" t="s">
        <v>128</v>
      </c>
      <c r="CB116" s="980"/>
      <c r="CC116" s="980"/>
      <c r="CD116" s="980"/>
      <c r="CE116" s="980"/>
      <c r="CF116" s="974" t="s">
        <v>128</v>
      </c>
      <c r="CG116" s="975"/>
      <c r="CH116" s="975"/>
      <c r="CI116" s="975"/>
      <c r="CJ116" s="975"/>
      <c r="CK116" s="1005"/>
      <c r="CL116" s="1006"/>
      <c r="CM116" s="976" t="s">
        <v>446</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128</v>
      </c>
      <c r="DH116" s="1019"/>
      <c r="DI116" s="1019"/>
      <c r="DJ116" s="1019"/>
      <c r="DK116" s="1020"/>
      <c r="DL116" s="1021" t="s">
        <v>128</v>
      </c>
      <c r="DM116" s="1019"/>
      <c r="DN116" s="1019"/>
      <c r="DO116" s="1019"/>
      <c r="DP116" s="1020"/>
      <c r="DQ116" s="1021" t="s">
        <v>128</v>
      </c>
      <c r="DR116" s="1019"/>
      <c r="DS116" s="1019"/>
      <c r="DT116" s="1019"/>
      <c r="DU116" s="1020"/>
      <c r="DV116" s="1022" t="s">
        <v>128</v>
      </c>
      <c r="DW116" s="1023"/>
      <c r="DX116" s="1023"/>
      <c r="DY116" s="1023"/>
      <c r="DZ116" s="1024"/>
    </row>
    <row r="117" spans="1:130" s="246" customFormat="1" ht="26.25" customHeight="1" x14ac:dyDescent="0.15">
      <c r="A117" s="96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447</v>
      </c>
      <c r="Z117" s="946"/>
      <c r="AA117" s="1036">
        <v>1421936</v>
      </c>
      <c r="AB117" s="1037"/>
      <c r="AC117" s="1037"/>
      <c r="AD117" s="1037"/>
      <c r="AE117" s="1038"/>
      <c r="AF117" s="1039">
        <v>1467432</v>
      </c>
      <c r="AG117" s="1037"/>
      <c r="AH117" s="1037"/>
      <c r="AI117" s="1037"/>
      <c r="AJ117" s="1038"/>
      <c r="AK117" s="1039">
        <v>1470078</v>
      </c>
      <c r="AL117" s="1037"/>
      <c r="AM117" s="1037"/>
      <c r="AN117" s="1037"/>
      <c r="AO117" s="1038"/>
      <c r="AP117" s="1040"/>
      <c r="AQ117" s="1041"/>
      <c r="AR117" s="1041"/>
      <c r="AS117" s="1041"/>
      <c r="AT117" s="1042"/>
      <c r="AU117" s="960"/>
      <c r="AV117" s="961"/>
      <c r="AW117" s="961"/>
      <c r="AX117" s="961"/>
      <c r="AY117" s="961"/>
      <c r="AZ117" s="1027" t="s">
        <v>448</v>
      </c>
      <c r="BA117" s="1028"/>
      <c r="BB117" s="1028"/>
      <c r="BC117" s="1028"/>
      <c r="BD117" s="1028"/>
      <c r="BE117" s="1028"/>
      <c r="BF117" s="1028"/>
      <c r="BG117" s="1028"/>
      <c r="BH117" s="1028"/>
      <c r="BI117" s="1028"/>
      <c r="BJ117" s="1028"/>
      <c r="BK117" s="1028"/>
      <c r="BL117" s="1028"/>
      <c r="BM117" s="1028"/>
      <c r="BN117" s="1028"/>
      <c r="BO117" s="1028"/>
      <c r="BP117" s="1029"/>
      <c r="BQ117" s="979" t="s">
        <v>128</v>
      </c>
      <c r="BR117" s="980"/>
      <c r="BS117" s="980"/>
      <c r="BT117" s="980"/>
      <c r="BU117" s="980"/>
      <c r="BV117" s="980" t="s">
        <v>128</v>
      </c>
      <c r="BW117" s="980"/>
      <c r="BX117" s="980"/>
      <c r="BY117" s="980"/>
      <c r="BZ117" s="980"/>
      <c r="CA117" s="980" t="s">
        <v>128</v>
      </c>
      <c r="CB117" s="980"/>
      <c r="CC117" s="980"/>
      <c r="CD117" s="980"/>
      <c r="CE117" s="980"/>
      <c r="CF117" s="974" t="s">
        <v>128</v>
      </c>
      <c r="CG117" s="975"/>
      <c r="CH117" s="975"/>
      <c r="CI117" s="975"/>
      <c r="CJ117" s="975"/>
      <c r="CK117" s="1005"/>
      <c r="CL117" s="1006"/>
      <c r="CM117" s="976" t="s">
        <v>449</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128</v>
      </c>
      <c r="DH117" s="1019"/>
      <c r="DI117" s="1019"/>
      <c r="DJ117" s="1019"/>
      <c r="DK117" s="1020"/>
      <c r="DL117" s="1021" t="s">
        <v>128</v>
      </c>
      <c r="DM117" s="1019"/>
      <c r="DN117" s="1019"/>
      <c r="DO117" s="1019"/>
      <c r="DP117" s="1020"/>
      <c r="DQ117" s="1021" t="s">
        <v>128</v>
      </c>
      <c r="DR117" s="1019"/>
      <c r="DS117" s="1019"/>
      <c r="DT117" s="1019"/>
      <c r="DU117" s="1020"/>
      <c r="DV117" s="1022" t="s">
        <v>128</v>
      </c>
      <c r="DW117" s="1023"/>
      <c r="DX117" s="1023"/>
      <c r="DY117" s="1023"/>
      <c r="DZ117" s="1024"/>
    </row>
    <row r="118" spans="1:130" s="246" customFormat="1" ht="26.25" customHeight="1" x14ac:dyDescent="0.15">
      <c r="A118" s="96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419</v>
      </c>
      <c r="AB118" s="945"/>
      <c r="AC118" s="945"/>
      <c r="AD118" s="945"/>
      <c r="AE118" s="946"/>
      <c r="AF118" s="944" t="s">
        <v>420</v>
      </c>
      <c r="AG118" s="945"/>
      <c r="AH118" s="945"/>
      <c r="AI118" s="945"/>
      <c r="AJ118" s="946"/>
      <c r="AK118" s="944" t="s">
        <v>302</v>
      </c>
      <c r="AL118" s="945"/>
      <c r="AM118" s="945"/>
      <c r="AN118" s="945"/>
      <c r="AO118" s="946"/>
      <c r="AP118" s="1031" t="s">
        <v>421</v>
      </c>
      <c r="AQ118" s="1032"/>
      <c r="AR118" s="1032"/>
      <c r="AS118" s="1032"/>
      <c r="AT118" s="1033"/>
      <c r="AU118" s="960"/>
      <c r="AV118" s="961"/>
      <c r="AW118" s="961"/>
      <c r="AX118" s="961"/>
      <c r="AY118" s="961"/>
      <c r="AZ118" s="1034" t="s">
        <v>450</v>
      </c>
      <c r="BA118" s="1025"/>
      <c r="BB118" s="1025"/>
      <c r="BC118" s="1025"/>
      <c r="BD118" s="1025"/>
      <c r="BE118" s="1025"/>
      <c r="BF118" s="1025"/>
      <c r="BG118" s="1025"/>
      <c r="BH118" s="1025"/>
      <c r="BI118" s="1025"/>
      <c r="BJ118" s="1025"/>
      <c r="BK118" s="1025"/>
      <c r="BL118" s="1025"/>
      <c r="BM118" s="1025"/>
      <c r="BN118" s="1025"/>
      <c r="BO118" s="1025"/>
      <c r="BP118" s="1026"/>
      <c r="BQ118" s="1057" t="s">
        <v>128</v>
      </c>
      <c r="BR118" s="1058"/>
      <c r="BS118" s="1058"/>
      <c r="BT118" s="1058"/>
      <c r="BU118" s="1058"/>
      <c r="BV118" s="1058" t="s">
        <v>128</v>
      </c>
      <c r="BW118" s="1058"/>
      <c r="BX118" s="1058"/>
      <c r="BY118" s="1058"/>
      <c r="BZ118" s="1058"/>
      <c r="CA118" s="1058" t="s">
        <v>128</v>
      </c>
      <c r="CB118" s="1058"/>
      <c r="CC118" s="1058"/>
      <c r="CD118" s="1058"/>
      <c r="CE118" s="1058"/>
      <c r="CF118" s="974" t="s">
        <v>128</v>
      </c>
      <c r="CG118" s="975"/>
      <c r="CH118" s="975"/>
      <c r="CI118" s="975"/>
      <c r="CJ118" s="975"/>
      <c r="CK118" s="1005"/>
      <c r="CL118" s="1006"/>
      <c r="CM118" s="976" t="s">
        <v>451</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128</v>
      </c>
      <c r="DH118" s="1019"/>
      <c r="DI118" s="1019"/>
      <c r="DJ118" s="1019"/>
      <c r="DK118" s="1020"/>
      <c r="DL118" s="1021" t="s">
        <v>128</v>
      </c>
      <c r="DM118" s="1019"/>
      <c r="DN118" s="1019"/>
      <c r="DO118" s="1019"/>
      <c r="DP118" s="1020"/>
      <c r="DQ118" s="1021" t="s">
        <v>128</v>
      </c>
      <c r="DR118" s="1019"/>
      <c r="DS118" s="1019"/>
      <c r="DT118" s="1019"/>
      <c r="DU118" s="1020"/>
      <c r="DV118" s="1022" t="s">
        <v>128</v>
      </c>
      <c r="DW118" s="1023"/>
      <c r="DX118" s="1023"/>
      <c r="DY118" s="1023"/>
      <c r="DZ118" s="1024"/>
    </row>
    <row r="119" spans="1:130" s="246" customFormat="1" ht="26.25" customHeight="1" x14ac:dyDescent="0.15">
      <c r="A119" s="1118" t="s">
        <v>425</v>
      </c>
      <c r="B119" s="1004"/>
      <c r="C119" s="983" t="s">
        <v>426</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128</v>
      </c>
      <c r="AB119" s="952"/>
      <c r="AC119" s="952"/>
      <c r="AD119" s="952"/>
      <c r="AE119" s="953"/>
      <c r="AF119" s="954" t="s">
        <v>128</v>
      </c>
      <c r="AG119" s="952"/>
      <c r="AH119" s="952"/>
      <c r="AI119" s="952"/>
      <c r="AJ119" s="953"/>
      <c r="AK119" s="954" t="s">
        <v>128</v>
      </c>
      <c r="AL119" s="952"/>
      <c r="AM119" s="952"/>
      <c r="AN119" s="952"/>
      <c r="AO119" s="953"/>
      <c r="AP119" s="955" t="s">
        <v>128</v>
      </c>
      <c r="AQ119" s="956"/>
      <c r="AR119" s="956"/>
      <c r="AS119" s="956"/>
      <c r="AT119" s="957"/>
      <c r="AU119" s="962"/>
      <c r="AV119" s="963"/>
      <c r="AW119" s="963"/>
      <c r="AX119" s="963"/>
      <c r="AY119" s="963"/>
      <c r="AZ119" s="277" t="s">
        <v>185</v>
      </c>
      <c r="BA119" s="277"/>
      <c r="BB119" s="277"/>
      <c r="BC119" s="277"/>
      <c r="BD119" s="277"/>
      <c r="BE119" s="277"/>
      <c r="BF119" s="277"/>
      <c r="BG119" s="277"/>
      <c r="BH119" s="277"/>
      <c r="BI119" s="277"/>
      <c r="BJ119" s="277"/>
      <c r="BK119" s="277"/>
      <c r="BL119" s="277"/>
      <c r="BM119" s="277"/>
      <c r="BN119" s="277"/>
      <c r="BO119" s="1035" t="s">
        <v>452</v>
      </c>
      <c r="BP119" s="1066"/>
      <c r="BQ119" s="1057">
        <v>16665970</v>
      </c>
      <c r="BR119" s="1058"/>
      <c r="BS119" s="1058"/>
      <c r="BT119" s="1058"/>
      <c r="BU119" s="1058"/>
      <c r="BV119" s="1058">
        <v>16320046</v>
      </c>
      <c r="BW119" s="1058"/>
      <c r="BX119" s="1058"/>
      <c r="BY119" s="1058"/>
      <c r="BZ119" s="1058"/>
      <c r="CA119" s="1058">
        <v>15687672</v>
      </c>
      <c r="CB119" s="1058"/>
      <c r="CC119" s="1058"/>
      <c r="CD119" s="1058"/>
      <c r="CE119" s="1058"/>
      <c r="CF119" s="1059"/>
      <c r="CG119" s="1060"/>
      <c r="CH119" s="1060"/>
      <c r="CI119" s="1060"/>
      <c r="CJ119" s="1061"/>
      <c r="CK119" s="1007"/>
      <c r="CL119" s="1008"/>
      <c r="CM119" s="1062" t="s">
        <v>453</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128</v>
      </c>
      <c r="DH119" s="1044"/>
      <c r="DI119" s="1044"/>
      <c r="DJ119" s="1044"/>
      <c r="DK119" s="1045"/>
      <c r="DL119" s="1043" t="s">
        <v>128</v>
      </c>
      <c r="DM119" s="1044"/>
      <c r="DN119" s="1044"/>
      <c r="DO119" s="1044"/>
      <c r="DP119" s="1045"/>
      <c r="DQ119" s="1043" t="s">
        <v>128</v>
      </c>
      <c r="DR119" s="1044"/>
      <c r="DS119" s="1044"/>
      <c r="DT119" s="1044"/>
      <c r="DU119" s="1045"/>
      <c r="DV119" s="1046" t="s">
        <v>128</v>
      </c>
      <c r="DW119" s="1047"/>
      <c r="DX119" s="1047"/>
      <c r="DY119" s="1047"/>
      <c r="DZ119" s="1048"/>
    </row>
    <row r="120" spans="1:130" s="246" customFormat="1" ht="26.25" customHeight="1" x14ac:dyDescent="0.15">
      <c r="A120" s="1119"/>
      <c r="B120" s="1006"/>
      <c r="C120" s="976" t="s">
        <v>430</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128</v>
      </c>
      <c r="AB120" s="1019"/>
      <c r="AC120" s="1019"/>
      <c r="AD120" s="1019"/>
      <c r="AE120" s="1020"/>
      <c r="AF120" s="1021" t="s">
        <v>128</v>
      </c>
      <c r="AG120" s="1019"/>
      <c r="AH120" s="1019"/>
      <c r="AI120" s="1019"/>
      <c r="AJ120" s="1020"/>
      <c r="AK120" s="1021" t="s">
        <v>128</v>
      </c>
      <c r="AL120" s="1019"/>
      <c r="AM120" s="1019"/>
      <c r="AN120" s="1019"/>
      <c r="AO120" s="1020"/>
      <c r="AP120" s="1022" t="s">
        <v>128</v>
      </c>
      <c r="AQ120" s="1023"/>
      <c r="AR120" s="1023"/>
      <c r="AS120" s="1023"/>
      <c r="AT120" s="1024"/>
      <c r="AU120" s="1049" t="s">
        <v>454</v>
      </c>
      <c r="AV120" s="1050"/>
      <c r="AW120" s="1050"/>
      <c r="AX120" s="1050"/>
      <c r="AY120" s="1051"/>
      <c r="AZ120" s="1000" t="s">
        <v>455</v>
      </c>
      <c r="BA120" s="949"/>
      <c r="BB120" s="949"/>
      <c r="BC120" s="949"/>
      <c r="BD120" s="949"/>
      <c r="BE120" s="949"/>
      <c r="BF120" s="949"/>
      <c r="BG120" s="949"/>
      <c r="BH120" s="949"/>
      <c r="BI120" s="949"/>
      <c r="BJ120" s="949"/>
      <c r="BK120" s="949"/>
      <c r="BL120" s="949"/>
      <c r="BM120" s="949"/>
      <c r="BN120" s="949"/>
      <c r="BO120" s="949"/>
      <c r="BP120" s="950"/>
      <c r="BQ120" s="986">
        <v>1148420</v>
      </c>
      <c r="BR120" s="987"/>
      <c r="BS120" s="987"/>
      <c r="BT120" s="987"/>
      <c r="BU120" s="987"/>
      <c r="BV120" s="987">
        <v>1381538</v>
      </c>
      <c r="BW120" s="987"/>
      <c r="BX120" s="987"/>
      <c r="BY120" s="987"/>
      <c r="BZ120" s="987"/>
      <c r="CA120" s="987">
        <v>1827010</v>
      </c>
      <c r="CB120" s="987"/>
      <c r="CC120" s="987"/>
      <c r="CD120" s="987"/>
      <c r="CE120" s="987"/>
      <c r="CF120" s="1001">
        <v>26</v>
      </c>
      <c r="CG120" s="1002"/>
      <c r="CH120" s="1002"/>
      <c r="CI120" s="1002"/>
      <c r="CJ120" s="1002"/>
      <c r="CK120" s="1067" t="s">
        <v>456</v>
      </c>
      <c r="CL120" s="1068"/>
      <c r="CM120" s="1068"/>
      <c r="CN120" s="1068"/>
      <c r="CO120" s="1069"/>
      <c r="CP120" s="1075" t="s">
        <v>402</v>
      </c>
      <c r="CQ120" s="1076"/>
      <c r="CR120" s="1076"/>
      <c r="CS120" s="1076"/>
      <c r="CT120" s="1076"/>
      <c r="CU120" s="1076"/>
      <c r="CV120" s="1076"/>
      <c r="CW120" s="1076"/>
      <c r="CX120" s="1076"/>
      <c r="CY120" s="1076"/>
      <c r="CZ120" s="1076"/>
      <c r="DA120" s="1076"/>
      <c r="DB120" s="1076"/>
      <c r="DC120" s="1076"/>
      <c r="DD120" s="1076"/>
      <c r="DE120" s="1076"/>
      <c r="DF120" s="1077"/>
      <c r="DG120" s="986" t="s">
        <v>128</v>
      </c>
      <c r="DH120" s="987"/>
      <c r="DI120" s="987"/>
      <c r="DJ120" s="987"/>
      <c r="DK120" s="987"/>
      <c r="DL120" s="987" t="s">
        <v>128</v>
      </c>
      <c r="DM120" s="987"/>
      <c r="DN120" s="987"/>
      <c r="DO120" s="987"/>
      <c r="DP120" s="987"/>
      <c r="DQ120" s="987">
        <v>1615254</v>
      </c>
      <c r="DR120" s="987"/>
      <c r="DS120" s="987"/>
      <c r="DT120" s="987"/>
      <c r="DU120" s="987"/>
      <c r="DV120" s="988">
        <v>23</v>
      </c>
      <c r="DW120" s="988"/>
      <c r="DX120" s="988"/>
      <c r="DY120" s="988"/>
      <c r="DZ120" s="989"/>
    </row>
    <row r="121" spans="1:130" s="246" customFormat="1" ht="26.25" customHeight="1" x14ac:dyDescent="0.15">
      <c r="A121" s="1119"/>
      <c r="B121" s="1006"/>
      <c r="C121" s="1027" t="s">
        <v>457</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128</v>
      </c>
      <c r="AB121" s="1019"/>
      <c r="AC121" s="1019"/>
      <c r="AD121" s="1019"/>
      <c r="AE121" s="1020"/>
      <c r="AF121" s="1021" t="s">
        <v>128</v>
      </c>
      <c r="AG121" s="1019"/>
      <c r="AH121" s="1019"/>
      <c r="AI121" s="1019"/>
      <c r="AJ121" s="1020"/>
      <c r="AK121" s="1021" t="s">
        <v>128</v>
      </c>
      <c r="AL121" s="1019"/>
      <c r="AM121" s="1019"/>
      <c r="AN121" s="1019"/>
      <c r="AO121" s="1020"/>
      <c r="AP121" s="1022" t="s">
        <v>128</v>
      </c>
      <c r="AQ121" s="1023"/>
      <c r="AR121" s="1023"/>
      <c r="AS121" s="1023"/>
      <c r="AT121" s="1024"/>
      <c r="AU121" s="1052"/>
      <c r="AV121" s="1053"/>
      <c r="AW121" s="1053"/>
      <c r="AX121" s="1053"/>
      <c r="AY121" s="1054"/>
      <c r="AZ121" s="1009" t="s">
        <v>458</v>
      </c>
      <c r="BA121" s="1010"/>
      <c r="BB121" s="1010"/>
      <c r="BC121" s="1010"/>
      <c r="BD121" s="1010"/>
      <c r="BE121" s="1010"/>
      <c r="BF121" s="1010"/>
      <c r="BG121" s="1010"/>
      <c r="BH121" s="1010"/>
      <c r="BI121" s="1010"/>
      <c r="BJ121" s="1010"/>
      <c r="BK121" s="1010"/>
      <c r="BL121" s="1010"/>
      <c r="BM121" s="1010"/>
      <c r="BN121" s="1010"/>
      <c r="BO121" s="1010"/>
      <c r="BP121" s="1011"/>
      <c r="BQ121" s="979" t="s">
        <v>128</v>
      </c>
      <c r="BR121" s="980"/>
      <c r="BS121" s="980"/>
      <c r="BT121" s="980"/>
      <c r="BU121" s="980"/>
      <c r="BV121" s="980" t="s">
        <v>128</v>
      </c>
      <c r="BW121" s="980"/>
      <c r="BX121" s="980"/>
      <c r="BY121" s="980"/>
      <c r="BZ121" s="980"/>
      <c r="CA121" s="980" t="s">
        <v>128</v>
      </c>
      <c r="CB121" s="980"/>
      <c r="CC121" s="980"/>
      <c r="CD121" s="980"/>
      <c r="CE121" s="980"/>
      <c r="CF121" s="974" t="s">
        <v>128</v>
      </c>
      <c r="CG121" s="975"/>
      <c r="CH121" s="975"/>
      <c r="CI121" s="975"/>
      <c r="CJ121" s="975"/>
      <c r="CK121" s="1070"/>
      <c r="CL121" s="1071"/>
      <c r="CM121" s="1071"/>
      <c r="CN121" s="1071"/>
      <c r="CO121" s="1072"/>
      <c r="CP121" s="1080" t="s">
        <v>404</v>
      </c>
      <c r="CQ121" s="1081"/>
      <c r="CR121" s="1081"/>
      <c r="CS121" s="1081"/>
      <c r="CT121" s="1081"/>
      <c r="CU121" s="1081"/>
      <c r="CV121" s="1081"/>
      <c r="CW121" s="1081"/>
      <c r="CX121" s="1081"/>
      <c r="CY121" s="1081"/>
      <c r="CZ121" s="1081"/>
      <c r="DA121" s="1081"/>
      <c r="DB121" s="1081"/>
      <c r="DC121" s="1081"/>
      <c r="DD121" s="1081"/>
      <c r="DE121" s="1081"/>
      <c r="DF121" s="1082"/>
      <c r="DG121" s="979" t="s">
        <v>128</v>
      </c>
      <c r="DH121" s="980"/>
      <c r="DI121" s="980"/>
      <c r="DJ121" s="980"/>
      <c r="DK121" s="980"/>
      <c r="DL121" s="980" t="s">
        <v>128</v>
      </c>
      <c r="DM121" s="980"/>
      <c r="DN121" s="980"/>
      <c r="DO121" s="980"/>
      <c r="DP121" s="980"/>
      <c r="DQ121" s="980">
        <v>43166</v>
      </c>
      <c r="DR121" s="980"/>
      <c r="DS121" s="980"/>
      <c r="DT121" s="980"/>
      <c r="DU121" s="980"/>
      <c r="DV121" s="981">
        <v>0.6</v>
      </c>
      <c r="DW121" s="981"/>
      <c r="DX121" s="981"/>
      <c r="DY121" s="981"/>
      <c r="DZ121" s="982"/>
    </row>
    <row r="122" spans="1:130" s="246" customFormat="1" ht="26.25" customHeight="1" x14ac:dyDescent="0.15">
      <c r="A122" s="1119"/>
      <c r="B122" s="1006"/>
      <c r="C122" s="976" t="s">
        <v>440</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128</v>
      </c>
      <c r="AB122" s="1019"/>
      <c r="AC122" s="1019"/>
      <c r="AD122" s="1019"/>
      <c r="AE122" s="1020"/>
      <c r="AF122" s="1021" t="s">
        <v>128</v>
      </c>
      <c r="AG122" s="1019"/>
      <c r="AH122" s="1019"/>
      <c r="AI122" s="1019"/>
      <c r="AJ122" s="1020"/>
      <c r="AK122" s="1021" t="s">
        <v>128</v>
      </c>
      <c r="AL122" s="1019"/>
      <c r="AM122" s="1019"/>
      <c r="AN122" s="1019"/>
      <c r="AO122" s="1020"/>
      <c r="AP122" s="1022" t="s">
        <v>128</v>
      </c>
      <c r="AQ122" s="1023"/>
      <c r="AR122" s="1023"/>
      <c r="AS122" s="1023"/>
      <c r="AT122" s="1024"/>
      <c r="AU122" s="1052"/>
      <c r="AV122" s="1053"/>
      <c r="AW122" s="1053"/>
      <c r="AX122" s="1053"/>
      <c r="AY122" s="1054"/>
      <c r="AZ122" s="1034" t="s">
        <v>459</v>
      </c>
      <c r="BA122" s="1025"/>
      <c r="BB122" s="1025"/>
      <c r="BC122" s="1025"/>
      <c r="BD122" s="1025"/>
      <c r="BE122" s="1025"/>
      <c r="BF122" s="1025"/>
      <c r="BG122" s="1025"/>
      <c r="BH122" s="1025"/>
      <c r="BI122" s="1025"/>
      <c r="BJ122" s="1025"/>
      <c r="BK122" s="1025"/>
      <c r="BL122" s="1025"/>
      <c r="BM122" s="1025"/>
      <c r="BN122" s="1025"/>
      <c r="BO122" s="1025"/>
      <c r="BP122" s="1026"/>
      <c r="BQ122" s="1057">
        <v>8812312</v>
      </c>
      <c r="BR122" s="1058"/>
      <c r="BS122" s="1058"/>
      <c r="BT122" s="1058"/>
      <c r="BU122" s="1058"/>
      <c r="BV122" s="1058">
        <v>8608537</v>
      </c>
      <c r="BW122" s="1058"/>
      <c r="BX122" s="1058"/>
      <c r="BY122" s="1058"/>
      <c r="BZ122" s="1058"/>
      <c r="CA122" s="1058">
        <v>8811358</v>
      </c>
      <c r="CB122" s="1058"/>
      <c r="CC122" s="1058"/>
      <c r="CD122" s="1058"/>
      <c r="CE122" s="1058"/>
      <c r="CF122" s="1078">
        <v>125.2</v>
      </c>
      <c r="CG122" s="1079"/>
      <c r="CH122" s="1079"/>
      <c r="CI122" s="1079"/>
      <c r="CJ122" s="1079"/>
      <c r="CK122" s="1070"/>
      <c r="CL122" s="1071"/>
      <c r="CM122" s="1071"/>
      <c r="CN122" s="1071"/>
      <c r="CO122" s="1072"/>
      <c r="CP122" s="1080" t="s">
        <v>401</v>
      </c>
      <c r="CQ122" s="1081"/>
      <c r="CR122" s="1081"/>
      <c r="CS122" s="1081"/>
      <c r="CT122" s="1081"/>
      <c r="CU122" s="1081"/>
      <c r="CV122" s="1081"/>
      <c r="CW122" s="1081"/>
      <c r="CX122" s="1081"/>
      <c r="CY122" s="1081"/>
      <c r="CZ122" s="1081"/>
      <c r="DA122" s="1081"/>
      <c r="DB122" s="1081"/>
      <c r="DC122" s="1081"/>
      <c r="DD122" s="1081"/>
      <c r="DE122" s="1081"/>
      <c r="DF122" s="1082"/>
      <c r="DG122" s="979" t="s">
        <v>128</v>
      </c>
      <c r="DH122" s="980"/>
      <c r="DI122" s="980"/>
      <c r="DJ122" s="980"/>
      <c r="DK122" s="980"/>
      <c r="DL122" s="980" t="s">
        <v>128</v>
      </c>
      <c r="DM122" s="980"/>
      <c r="DN122" s="980"/>
      <c r="DO122" s="980"/>
      <c r="DP122" s="980"/>
      <c r="DQ122" s="980" t="s">
        <v>128</v>
      </c>
      <c r="DR122" s="980"/>
      <c r="DS122" s="980"/>
      <c r="DT122" s="980"/>
      <c r="DU122" s="980"/>
      <c r="DV122" s="981" t="s">
        <v>128</v>
      </c>
      <c r="DW122" s="981"/>
      <c r="DX122" s="981"/>
      <c r="DY122" s="981"/>
      <c r="DZ122" s="982"/>
    </row>
    <row r="123" spans="1:130" s="246" customFormat="1" ht="26.25" customHeight="1" x14ac:dyDescent="0.15">
      <c r="A123" s="1119"/>
      <c r="B123" s="1006"/>
      <c r="C123" s="976" t="s">
        <v>446</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128</v>
      </c>
      <c r="AB123" s="1019"/>
      <c r="AC123" s="1019"/>
      <c r="AD123" s="1019"/>
      <c r="AE123" s="1020"/>
      <c r="AF123" s="1021" t="s">
        <v>128</v>
      </c>
      <c r="AG123" s="1019"/>
      <c r="AH123" s="1019"/>
      <c r="AI123" s="1019"/>
      <c r="AJ123" s="1020"/>
      <c r="AK123" s="1021" t="s">
        <v>128</v>
      </c>
      <c r="AL123" s="1019"/>
      <c r="AM123" s="1019"/>
      <c r="AN123" s="1019"/>
      <c r="AO123" s="1020"/>
      <c r="AP123" s="1022" t="s">
        <v>128</v>
      </c>
      <c r="AQ123" s="1023"/>
      <c r="AR123" s="1023"/>
      <c r="AS123" s="1023"/>
      <c r="AT123" s="1024"/>
      <c r="AU123" s="1055"/>
      <c r="AV123" s="1056"/>
      <c r="AW123" s="1056"/>
      <c r="AX123" s="1056"/>
      <c r="AY123" s="1056"/>
      <c r="AZ123" s="277" t="s">
        <v>185</v>
      </c>
      <c r="BA123" s="277"/>
      <c r="BB123" s="277"/>
      <c r="BC123" s="277"/>
      <c r="BD123" s="277"/>
      <c r="BE123" s="277"/>
      <c r="BF123" s="277"/>
      <c r="BG123" s="277"/>
      <c r="BH123" s="277"/>
      <c r="BI123" s="277"/>
      <c r="BJ123" s="277"/>
      <c r="BK123" s="277"/>
      <c r="BL123" s="277"/>
      <c r="BM123" s="277"/>
      <c r="BN123" s="277"/>
      <c r="BO123" s="1035" t="s">
        <v>460</v>
      </c>
      <c r="BP123" s="1066"/>
      <c r="BQ123" s="1125">
        <v>9960732</v>
      </c>
      <c r="BR123" s="1126"/>
      <c r="BS123" s="1126"/>
      <c r="BT123" s="1126"/>
      <c r="BU123" s="1126"/>
      <c r="BV123" s="1126">
        <v>9990075</v>
      </c>
      <c r="BW123" s="1126"/>
      <c r="BX123" s="1126"/>
      <c r="BY123" s="1126"/>
      <c r="BZ123" s="1126"/>
      <c r="CA123" s="1126">
        <v>10638368</v>
      </c>
      <c r="CB123" s="1126"/>
      <c r="CC123" s="1126"/>
      <c r="CD123" s="1126"/>
      <c r="CE123" s="1126"/>
      <c r="CF123" s="1059"/>
      <c r="CG123" s="1060"/>
      <c r="CH123" s="1060"/>
      <c r="CI123" s="1060"/>
      <c r="CJ123" s="1061"/>
      <c r="CK123" s="1070"/>
      <c r="CL123" s="1071"/>
      <c r="CM123" s="1071"/>
      <c r="CN123" s="1071"/>
      <c r="CO123" s="1072"/>
      <c r="CP123" s="1080" t="s">
        <v>400</v>
      </c>
      <c r="CQ123" s="1081"/>
      <c r="CR123" s="1081"/>
      <c r="CS123" s="1081"/>
      <c r="CT123" s="1081"/>
      <c r="CU123" s="1081"/>
      <c r="CV123" s="1081"/>
      <c r="CW123" s="1081"/>
      <c r="CX123" s="1081"/>
      <c r="CY123" s="1081"/>
      <c r="CZ123" s="1081"/>
      <c r="DA123" s="1081"/>
      <c r="DB123" s="1081"/>
      <c r="DC123" s="1081"/>
      <c r="DD123" s="1081"/>
      <c r="DE123" s="1081"/>
      <c r="DF123" s="1082"/>
      <c r="DG123" s="1018" t="s">
        <v>128</v>
      </c>
      <c r="DH123" s="1019"/>
      <c r="DI123" s="1019"/>
      <c r="DJ123" s="1019"/>
      <c r="DK123" s="1020"/>
      <c r="DL123" s="1021" t="s">
        <v>128</v>
      </c>
      <c r="DM123" s="1019"/>
      <c r="DN123" s="1019"/>
      <c r="DO123" s="1019"/>
      <c r="DP123" s="1020"/>
      <c r="DQ123" s="1021" t="s">
        <v>128</v>
      </c>
      <c r="DR123" s="1019"/>
      <c r="DS123" s="1019"/>
      <c r="DT123" s="1019"/>
      <c r="DU123" s="1020"/>
      <c r="DV123" s="1022" t="s">
        <v>128</v>
      </c>
      <c r="DW123" s="1023"/>
      <c r="DX123" s="1023"/>
      <c r="DY123" s="1023"/>
      <c r="DZ123" s="1024"/>
    </row>
    <row r="124" spans="1:130" s="246" customFormat="1" ht="26.25" customHeight="1" thickBot="1" x14ac:dyDescent="0.2">
      <c r="A124" s="1119"/>
      <c r="B124" s="1006"/>
      <c r="C124" s="976" t="s">
        <v>449</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128</v>
      </c>
      <c r="AB124" s="1019"/>
      <c r="AC124" s="1019"/>
      <c r="AD124" s="1019"/>
      <c r="AE124" s="1020"/>
      <c r="AF124" s="1021" t="s">
        <v>128</v>
      </c>
      <c r="AG124" s="1019"/>
      <c r="AH124" s="1019"/>
      <c r="AI124" s="1019"/>
      <c r="AJ124" s="1020"/>
      <c r="AK124" s="1021" t="s">
        <v>128</v>
      </c>
      <c r="AL124" s="1019"/>
      <c r="AM124" s="1019"/>
      <c r="AN124" s="1019"/>
      <c r="AO124" s="1020"/>
      <c r="AP124" s="1022" t="s">
        <v>128</v>
      </c>
      <c r="AQ124" s="1023"/>
      <c r="AR124" s="1023"/>
      <c r="AS124" s="1023"/>
      <c r="AT124" s="1024"/>
      <c r="AU124" s="1121" t="s">
        <v>461</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103.8</v>
      </c>
      <c r="BR124" s="1088"/>
      <c r="BS124" s="1088"/>
      <c r="BT124" s="1088"/>
      <c r="BU124" s="1088"/>
      <c r="BV124" s="1088">
        <v>96.1</v>
      </c>
      <c r="BW124" s="1088"/>
      <c r="BX124" s="1088"/>
      <c r="BY124" s="1088"/>
      <c r="BZ124" s="1088"/>
      <c r="CA124" s="1088">
        <v>71.7</v>
      </c>
      <c r="CB124" s="1088"/>
      <c r="CC124" s="1088"/>
      <c r="CD124" s="1088"/>
      <c r="CE124" s="1088"/>
      <c r="CF124" s="1089"/>
      <c r="CG124" s="1090"/>
      <c r="CH124" s="1090"/>
      <c r="CI124" s="1090"/>
      <c r="CJ124" s="1091"/>
      <c r="CK124" s="1073"/>
      <c r="CL124" s="1073"/>
      <c r="CM124" s="1073"/>
      <c r="CN124" s="1073"/>
      <c r="CO124" s="1074"/>
      <c r="CP124" s="1080" t="s">
        <v>462</v>
      </c>
      <c r="CQ124" s="1081"/>
      <c r="CR124" s="1081"/>
      <c r="CS124" s="1081"/>
      <c r="CT124" s="1081"/>
      <c r="CU124" s="1081"/>
      <c r="CV124" s="1081"/>
      <c r="CW124" s="1081"/>
      <c r="CX124" s="1081"/>
      <c r="CY124" s="1081"/>
      <c r="CZ124" s="1081"/>
      <c r="DA124" s="1081"/>
      <c r="DB124" s="1081"/>
      <c r="DC124" s="1081"/>
      <c r="DD124" s="1081"/>
      <c r="DE124" s="1081"/>
      <c r="DF124" s="1082"/>
      <c r="DG124" s="1065">
        <v>1771864</v>
      </c>
      <c r="DH124" s="1044"/>
      <c r="DI124" s="1044"/>
      <c r="DJ124" s="1044"/>
      <c r="DK124" s="1045"/>
      <c r="DL124" s="1043">
        <v>1840883</v>
      </c>
      <c r="DM124" s="1044"/>
      <c r="DN124" s="1044"/>
      <c r="DO124" s="1044"/>
      <c r="DP124" s="1045"/>
      <c r="DQ124" s="1043" t="s">
        <v>128</v>
      </c>
      <c r="DR124" s="1044"/>
      <c r="DS124" s="1044"/>
      <c r="DT124" s="1044"/>
      <c r="DU124" s="1045"/>
      <c r="DV124" s="1046" t="s">
        <v>128</v>
      </c>
      <c r="DW124" s="1047"/>
      <c r="DX124" s="1047"/>
      <c r="DY124" s="1047"/>
      <c r="DZ124" s="1048"/>
    </row>
    <row r="125" spans="1:130" s="246" customFormat="1" ht="26.25" customHeight="1" x14ac:dyDescent="0.15">
      <c r="A125" s="1119"/>
      <c r="B125" s="1006"/>
      <c r="C125" s="976" t="s">
        <v>451</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128</v>
      </c>
      <c r="AB125" s="1019"/>
      <c r="AC125" s="1019"/>
      <c r="AD125" s="1019"/>
      <c r="AE125" s="1020"/>
      <c r="AF125" s="1021" t="s">
        <v>128</v>
      </c>
      <c r="AG125" s="1019"/>
      <c r="AH125" s="1019"/>
      <c r="AI125" s="1019"/>
      <c r="AJ125" s="1020"/>
      <c r="AK125" s="1021" t="s">
        <v>128</v>
      </c>
      <c r="AL125" s="1019"/>
      <c r="AM125" s="1019"/>
      <c r="AN125" s="1019"/>
      <c r="AO125" s="1020"/>
      <c r="AP125" s="1022" t="s">
        <v>128</v>
      </c>
      <c r="AQ125" s="1023"/>
      <c r="AR125" s="1023"/>
      <c r="AS125" s="1023"/>
      <c r="AT125" s="102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3" t="s">
        <v>463</v>
      </c>
      <c r="CL125" s="1068"/>
      <c r="CM125" s="1068"/>
      <c r="CN125" s="1068"/>
      <c r="CO125" s="1069"/>
      <c r="CP125" s="1000" t="s">
        <v>464</v>
      </c>
      <c r="CQ125" s="949"/>
      <c r="CR125" s="949"/>
      <c r="CS125" s="949"/>
      <c r="CT125" s="949"/>
      <c r="CU125" s="949"/>
      <c r="CV125" s="949"/>
      <c r="CW125" s="949"/>
      <c r="CX125" s="949"/>
      <c r="CY125" s="949"/>
      <c r="CZ125" s="949"/>
      <c r="DA125" s="949"/>
      <c r="DB125" s="949"/>
      <c r="DC125" s="949"/>
      <c r="DD125" s="949"/>
      <c r="DE125" s="949"/>
      <c r="DF125" s="950"/>
      <c r="DG125" s="986" t="s">
        <v>128</v>
      </c>
      <c r="DH125" s="987"/>
      <c r="DI125" s="987"/>
      <c r="DJ125" s="987"/>
      <c r="DK125" s="987"/>
      <c r="DL125" s="987" t="s">
        <v>128</v>
      </c>
      <c r="DM125" s="987"/>
      <c r="DN125" s="987"/>
      <c r="DO125" s="987"/>
      <c r="DP125" s="987"/>
      <c r="DQ125" s="987" t="s">
        <v>128</v>
      </c>
      <c r="DR125" s="987"/>
      <c r="DS125" s="987"/>
      <c r="DT125" s="987"/>
      <c r="DU125" s="987"/>
      <c r="DV125" s="988" t="s">
        <v>128</v>
      </c>
      <c r="DW125" s="988"/>
      <c r="DX125" s="988"/>
      <c r="DY125" s="988"/>
      <c r="DZ125" s="989"/>
    </row>
    <row r="126" spans="1:130" s="246" customFormat="1" ht="26.25" customHeight="1" thickBot="1" x14ac:dyDescent="0.2">
      <c r="A126" s="1119"/>
      <c r="B126" s="1006"/>
      <c r="C126" s="976" t="s">
        <v>453</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128</v>
      </c>
      <c r="AB126" s="1019"/>
      <c r="AC126" s="1019"/>
      <c r="AD126" s="1019"/>
      <c r="AE126" s="1020"/>
      <c r="AF126" s="1021" t="s">
        <v>128</v>
      </c>
      <c r="AG126" s="1019"/>
      <c r="AH126" s="1019"/>
      <c r="AI126" s="1019"/>
      <c r="AJ126" s="1020"/>
      <c r="AK126" s="1021" t="s">
        <v>128</v>
      </c>
      <c r="AL126" s="1019"/>
      <c r="AM126" s="1019"/>
      <c r="AN126" s="1019"/>
      <c r="AO126" s="1020"/>
      <c r="AP126" s="1022" t="s">
        <v>128</v>
      </c>
      <c r="AQ126" s="1023"/>
      <c r="AR126" s="1023"/>
      <c r="AS126" s="1023"/>
      <c r="AT126" s="102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4"/>
      <c r="CL126" s="1071"/>
      <c r="CM126" s="1071"/>
      <c r="CN126" s="1071"/>
      <c r="CO126" s="1072"/>
      <c r="CP126" s="1009" t="s">
        <v>465</v>
      </c>
      <c r="CQ126" s="1010"/>
      <c r="CR126" s="1010"/>
      <c r="CS126" s="1010"/>
      <c r="CT126" s="1010"/>
      <c r="CU126" s="1010"/>
      <c r="CV126" s="1010"/>
      <c r="CW126" s="1010"/>
      <c r="CX126" s="1010"/>
      <c r="CY126" s="1010"/>
      <c r="CZ126" s="1010"/>
      <c r="DA126" s="1010"/>
      <c r="DB126" s="1010"/>
      <c r="DC126" s="1010"/>
      <c r="DD126" s="1010"/>
      <c r="DE126" s="1010"/>
      <c r="DF126" s="1011"/>
      <c r="DG126" s="979" t="s">
        <v>128</v>
      </c>
      <c r="DH126" s="980"/>
      <c r="DI126" s="980"/>
      <c r="DJ126" s="980"/>
      <c r="DK126" s="980"/>
      <c r="DL126" s="980" t="s">
        <v>128</v>
      </c>
      <c r="DM126" s="980"/>
      <c r="DN126" s="980"/>
      <c r="DO126" s="980"/>
      <c r="DP126" s="980"/>
      <c r="DQ126" s="980" t="s">
        <v>128</v>
      </c>
      <c r="DR126" s="980"/>
      <c r="DS126" s="980"/>
      <c r="DT126" s="980"/>
      <c r="DU126" s="980"/>
      <c r="DV126" s="981" t="s">
        <v>128</v>
      </c>
      <c r="DW126" s="981"/>
      <c r="DX126" s="981"/>
      <c r="DY126" s="981"/>
      <c r="DZ126" s="982"/>
    </row>
    <row r="127" spans="1:130" s="246" customFormat="1" ht="26.25" customHeight="1" x14ac:dyDescent="0.15">
      <c r="A127" s="1120"/>
      <c r="B127" s="1008"/>
      <c r="C127" s="1062" t="s">
        <v>466</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128</v>
      </c>
      <c r="AB127" s="1019"/>
      <c r="AC127" s="1019"/>
      <c r="AD127" s="1019"/>
      <c r="AE127" s="1020"/>
      <c r="AF127" s="1021" t="s">
        <v>128</v>
      </c>
      <c r="AG127" s="1019"/>
      <c r="AH127" s="1019"/>
      <c r="AI127" s="1019"/>
      <c r="AJ127" s="1020"/>
      <c r="AK127" s="1021" t="s">
        <v>128</v>
      </c>
      <c r="AL127" s="1019"/>
      <c r="AM127" s="1019"/>
      <c r="AN127" s="1019"/>
      <c r="AO127" s="1020"/>
      <c r="AP127" s="1022" t="s">
        <v>128</v>
      </c>
      <c r="AQ127" s="1023"/>
      <c r="AR127" s="1023"/>
      <c r="AS127" s="1023"/>
      <c r="AT127" s="1024"/>
      <c r="AU127" s="282"/>
      <c r="AV127" s="282"/>
      <c r="AW127" s="282"/>
      <c r="AX127" s="1092" t="s">
        <v>467</v>
      </c>
      <c r="AY127" s="1093"/>
      <c r="AZ127" s="1093"/>
      <c r="BA127" s="1093"/>
      <c r="BB127" s="1093"/>
      <c r="BC127" s="1093"/>
      <c r="BD127" s="1093"/>
      <c r="BE127" s="1094"/>
      <c r="BF127" s="1095" t="s">
        <v>468</v>
      </c>
      <c r="BG127" s="1093"/>
      <c r="BH127" s="1093"/>
      <c r="BI127" s="1093"/>
      <c r="BJ127" s="1093"/>
      <c r="BK127" s="1093"/>
      <c r="BL127" s="1094"/>
      <c r="BM127" s="1095" t="s">
        <v>469</v>
      </c>
      <c r="BN127" s="1093"/>
      <c r="BO127" s="1093"/>
      <c r="BP127" s="1093"/>
      <c r="BQ127" s="1093"/>
      <c r="BR127" s="1093"/>
      <c r="BS127" s="1094"/>
      <c r="BT127" s="1095" t="s">
        <v>470</v>
      </c>
      <c r="BU127" s="1093"/>
      <c r="BV127" s="1093"/>
      <c r="BW127" s="1093"/>
      <c r="BX127" s="1093"/>
      <c r="BY127" s="1093"/>
      <c r="BZ127" s="1117"/>
      <c r="CA127" s="282"/>
      <c r="CB127" s="282"/>
      <c r="CC127" s="282"/>
      <c r="CD127" s="283"/>
      <c r="CE127" s="283"/>
      <c r="CF127" s="283"/>
      <c r="CG127" s="280"/>
      <c r="CH127" s="280"/>
      <c r="CI127" s="280"/>
      <c r="CJ127" s="281"/>
      <c r="CK127" s="1084"/>
      <c r="CL127" s="1071"/>
      <c r="CM127" s="1071"/>
      <c r="CN127" s="1071"/>
      <c r="CO127" s="1072"/>
      <c r="CP127" s="1009" t="s">
        <v>471</v>
      </c>
      <c r="CQ127" s="1010"/>
      <c r="CR127" s="1010"/>
      <c r="CS127" s="1010"/>
      <c r="CT127" s="1010"/>
      <c r="CU127" s="1010"/>
      <c r="CV127" s="1010"/>
      <c r="CW127" s="1010"/>
      <c r="CX127" s="1010"/>
      <c r="CY127" s="1010"/>
      <c r="CZ127" s="1010"/>
      <c r="DA127" s="1010"/>
      <c r="DB127" s="1010"/>
      <c r="DC127" s="1010"/>
      <c r="DD127" s="1010"/>
      <c r="DE127" s="1010"/>
      <c r="DF127" s="1011"/>
      <c r="DG127" s="979" t="s">
        <v>128</v>
      </c>
      <c r="DH127" s="980"/>
      <c r="DI127" s="980"/>
      <c r="DJ127" s="980"/>
      <c r="DK127" s="980"/>
      <c r="DL127" s="980" t="s">
        <v>128</v>
      </c>
      <c r="DM127" s="980"/>
      <c r="DN127" s="980"/>
      <c r="DO127" s="980"/>
      <c r="DP127" s="980"/>
      <c r="DQ127" s="980" t="s">
        <v>128</v>
      </c>
      <c r="DR127" s="980"/>
      <c r="DS127" s="980"/>
      <c r="DT127" s="980"/>
      <c r="DU127" s="980"/>
      <c r="DV127" s="981" t="s">
        <v>128</v>
      </c>
      <c r="DW127" s="981"/>
      <c r="DX127" s="981"/>
      <c r="DY127" s="981"/>
      <c r="DZ127" s="982"/>
    </row>
    <row r="128" spans="1:130" s="246" customFormat="1" ht="26.25" customHeight="1" thickBot="1" x14ac:dyDescent="0.2">
      <c r="A128" s="1103" t="s">
        <v>472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473</v>
      </c>
      <c r="X128" s="1105"/>
      <c r="Y128" s="1105"/>
      <c r="Z128" s="1106"/>
      <c r="AA128" s="1107" t="s">
        <v>128</v>
      </c>
      <c r="AB128" s="1108"/>
      <c r="AC128" s="1108"/>
      <c r="AD128" s="1108"/>
      <c r="AE128" s="1109"/>
      <c r="AF128" s="1110" t="s">
        <v>128</v>
      </c>
      <c r="AG128" s="1108"/>
      <c r="AH128" s="1108"/>
      <c r="AI128" s="1108"/>
      <c r="AJ128" s="1109"/>
      <c r="AK128" s="1110" t="s">
        <v>128</v>
      </c>
      <c r="AL128" s="1108"/>
      <c r="AM128" s="1108"/>
      <c r="AN128" s="1108"/>
      <c r="AO128" s="1109"/>
      <c r="AP128" s="1111"/>
      <c r="AQ128" s="1112"/>
      <c r="AR128" s="1112"/>
      <c r="AS128" s="1112"/>
      <c r="AT128" s="1113"/>
      <c r="AU128" s="282"/>
      <c r="AV128" s="282"/>
      <c r="AW128" s="282"/>
      <c r="AX128" s="948" t="s">
        <v>474</v>
      </c>
      <c r="AY128" s="949"/>
      <c r="AZ128" s="949"/>
      <c r="BA128" s="949"/>
      <c r="BB128" s="949"/>
      <c r="BC128" s="949"/>
      <c r="BD128" s="949"/>
      <c r="BE128" s="950"/>
      <c r="BF128" s="1114" t="s">
        <v>128</v>
      </c>
      <c r="BG128" s="1115"/>
      <c r="BH128" s="1115"/>
      <c r="BI128" s="1115"/>
      <c r="BJ128" s="1115"/>
      <c r="BK128" s="1115"/>
      <c r="BL128" s="1116"/>
      <c r="BM128" s="1114">
        <v>13.81</v>
      </c>
      <c r="BN128" s="1115"/>
      <c r="BO128" s="1115"/>
      <c r="BP128" s="1115"/>
      <c r="BQ128" s="1115"/>
      <c r="BR128" s="1115"/>
      <c r="BS128" s="1116"/>
      <c r="BT128" s="1114">
        <v>20</v>
      </c>
      <c r="BU128" s="1115"/>
      <c r="BV128" s="1115"/>
      <c r="BW128" s="1115"/>
      <c r="BX128" s="1115"/>
      <c r="BY128" s="1115"/>
      <c r="BZ128" s="1139"/>
      <c r="CA128" s="283"/>
      <c r="CB128" s="283"/>
      <c r="CC128" s="283"/>
      <c r="CD128" s="283"/>
      <c r="CE128" s="283"/>
      <c r="CF128" s="283"/>
      <c r="CG128" s="280"/>
      <c r="CH128" s="280"/>
      <c r="CI128" s="280"/>
      <c r="CJ128" s="281"/>
      <c r="CK128" s="1085"/>
      <c r="CL128" s="1086"/>
      <c r="CM128" s="1086"/>
      <c r="CN128" s="1086"/>
      <c r="CO128" s="1087"/>
      <c r="CP128" s="1096" t="s">
        <v>475</v>
      </c>
      <c r="CQ128" s="1097"/>
      <c r="CR128" s="1097"/>
      <c r="CS128" s="1097"/>
      <c r="CT128" s="1097"/>
      <c r="CU128" s="1097"/>
      <c r="CV128" s="1097"/>
      <c r="CW128" s="1097"/>
      <c r="CX128" s="1097"/>
      <c r="CY128" s="1097"/>
      <c r="CZ128" s="1097"/>
      <c r="DA128" s="1097"/>
      <c r="DB128" s="1097"/>
      <c r="DC128" s="1097"/>
      <c r="DD128" s="1097"/>
      <c r="DE128" s="1097"/>
      <c r="DF128" s="1098"/>
      <c r="DG128" s="1099" t="s">
        <v>128</v>
      </c>
      <c r="DH128" s="1100"/>
      <c r="DI128" s="1100"/>
      <c r="DJ128" s="1100"/>
      <c r="DK128" s="1100"/>
      <c r="DL128" s="1100" t="s">
        <v>128</v>
      </c>
      <c r="DM128" s="1100"/>
      <c r="DN128" s="1100"/>
      <c r="DO128" s="1100"/>
      <c r="DP128" s="1100"/>
      <c r="DQ128" s="1100" t="s">
        <v>128</v>
      </c>
      <c r="DR128" s="1100"/>
      <c r="DS128" s="1100"/>
      <c r="DT128" s="1100"/>
      <c r="DU128" s="1100"/>
      <c r="DV128" s="1101" t="s">
        <v>128</v>
      </c>
      <c r="DW128" s="1101"/>
      <c r="DX128" s="1101"/>
      <c r="DY128" s="1101"/>
      <c r="DZ128" s="1102"/>
    </row>
    <row r="129" spans="1:131" s="246"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476</v>
      </c>
      <c r="X129" s="1134"/>
      <c r="Y129" s="1134"/>
      <c r="Z129" s="1135"/>
      <c r="AA129" s="1018">
        <v>7244249</v>
      </c>
      <c r="AB129" s="1019"/>
      <c r="AC129" s="1019"/>
      <c r="AD129" s="1019"/>
      <c r="AE129" s="1020"/>
      <c r="AF129" s="1021">
        <v>7352332</v>
      </c>
      <c r="AG129" s="1019"/>
      <c r="AH129" s="1019"/>
      <c r="AI129" s="1019"/>
      <c r="AJ129" s="1020"/>
      <c r="AK129" s="1021">
        <v>7783825</v>
      </c>
      <c r="AL129" s="1019"/>
      <c r="AM129" s="1019"/>
      <c r="AN129" s="1019"/>
      <c r="AO129" s="1020"/>
      <c r="AP129" s="1136"/>
      <c r="AQ129" s="1137"/>
      <c r="AR129" s="1137"/>
      <c r="AS129" s="1137"/>
      <c r="AT129" s="1138"/>
      <c r="AU129" s="284"/>
      <c r="AV129" s="284"/>
      <c r="AW129" s="284"/>
      <c r="AX129" s="1127" t="s">
        <v>477</v>
      </c>
      <c r="AY129" s="1010"/>
      <c r="AZ129" s="1010"/>
      <c r="BA129" s="1010"/>
      <c r="BB129" s="1010"/>
      <c r="BC129" s="1010"/>
      <c r="BD129" s="1010"/>
      <c r="BE129" s="1011"/>
      <c r="BF129" s="1128" t="s">
        <v>128</v>
      </c>
      <c r="BG129" s="1129"/>
      <c r="BH129" s="1129"/>
      <c r="BI129" s="1129"/>
      <c r="BJ129" s="1129"/>
      <c r="BK129" s="1129"/>
      <c r="BL129" s="1130"/>
      <c r="BM129" s="1128">
        <v>18.809999999999999</v>
      </c>
      <c r="BN129" s="1129"/>
      <c r="BO129" s="1129"/>
      <c r="BP129" s="1129"/>
      <c r="BQ129" s="1129"/>
      <c r="BR129" s="1129"/>
      <c r="BS129" s="1130"/>
      <c r="BT129" s="1128">
        <v>30</v>
      </c>
      <c r="BU129" s="1131"/>
      <c r="BV129" s="1131"/>
      <c r="BW129" s="1131"/>
      <c r="BX129" s="1131"/>
      <c r="BY129" s="1131"/>
      <c r="BZ129" s="113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0" t="s">
        <v>478</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479</v>
      </c>
      <c r="X130" s="1134"/>
      <c r="Y130" s="1134"/>
      <c r="Z130" s="1135"/>
      <c r="AA130" s="1018">
        <v>790293</v>
      </c>
      <c r="AB130" s="1019"/>
      <c r="AC130" s="1019"/>
      <c r="AD130" s="1019"/>
      <c r="AE130" s="1020"/>
      <c r="AF130" s="1021">
        <v>765556</v>
      </c>
      <c r="AG130" s="1019"/>
      <c r="AH130" s="1019"/>
      <c r="AI130" s="1019"/>
      <c r="AJ130" s="1020"/>
      <c r="AK130" s="1021">
        <v>748673</v>
      </c>
      <c r="AL130" s="1019"/>
      <c r="AM130" s="1019"/>
      <c r="AN130" s="1019"/>
      <c r="AO130" s="1020"/>
      <c r="AP130" s="1136"/>
      <c r="AQ130" s="1137"/>
      <c r="AR130" s="1137"/>
      <c r="AS130" s="1137"/>
      <c r="AT130" s="1138"/>
      <c r="AU130" s="284"/>
      <c r="AV130" s="284"/>
      <c r="AW130" s="284"/>
      <c r="AX130" s="1127" t="s">
        <v>480</v>
      </c>
      <c r="AY130" s="1010"/>
      <c r="AZ130" s="1010"/>
      <c r="BA130" s="1010"/>
      <c r="BB130" s="1010"/>
      <c r="BC130" s="1010"/>
      <c r="BD130" s="1010"/>
      <c r="BE130" s="1011"/>
      <c r="BF130" s="1164">
        <v>10.199999999999999</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481</v>
      </c>
      <c r="X131" s="1172"/>
      <c r="Y131" s="1172"/>
      <c r="Z131" s="1173"/>
      <c r="AA131" s="1065">
        <v>6453956</v>
      </c>
      <c r="AB131" s="1044"/>
      <c r="AC131" s="1044"/>
      <c r="AD131" s="1044"/>
      <c r="AE131" s="1045"/>
      <c r="AF131" s="1043">
        <v>6586776</v>
      </c>
      <c r="AG131" s="1044"/>
      <c r="AH131" s="1044"/>
      <c r="AI131" s="1044"/>
      <c r="AJ131" s="1045"/>
      <c r="AK131" s="1043">
        <v>7035152</v>
      </c>
      <c r="AL131" s="1044"/>
      <c r="AM131" s="1044"/>
      <c r="AN131" s="1044"/>
      <c r="AO131" s="1045"/>
      <c r="AP131" s="1174"/>
      <c r="AQ131" s="1175"/>
      <c r="AR131" s="1175"/>
      <c r="AS131" s="1175"/>
      <c r="AT131" s="1176"/>
      <c r="AU131" s="284"/>
      <c r="AV131" s="284"/>
      <c r="AW131" s="284"/>
      <c r="AX131" s="1146" t="s">
        <v>482</v>
      </c>
      <c r="AY131" s="1097"/>
      <c r="AZ131" s="1097"/>
      <c r="BA131" s="1097"/>
      <c r="BB131" s="1097"/>
      <c r="BC131" s="1097"/>
      <c r="BD131" s="1097"/>
      <c r="BE131" s="1098"/>
      <c r="BF131" s="1147">
        <v>71.7</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3" t="s">
        <v>483</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484</v>
      </c>
      <c r="W132" s="1157"/>
      <c r="X132" s="1157"/>
      <c r="Y132" s="1157"/>
      <c r="Z132" s="1158"/>
      <c r="AA132" s="1159">
        <v>9.7869120889999994</v>
      </c>
      <c r="AB132" s="1160"/>
      <c r="AC132" s="1160"/>
      <c r="AD132" s="1160"/>
      <c r="AE132" s="1161"/>
      <c r="AF132" s="1162">
        <v>10.655835270000001</v>
      </c>
      <c r="AG132" s="1160"/>
      <c r="AH132" s="1160"/>
      <c r="AI132" s="1160"/>
      <c r="AJ132" s="1161"/>
      <c r="AK132" s="1162">
        <v>10.254291589999999</v>
      </c>
      <c r="AL132" s="1160"/>
      <c r="AM132" s="1160"/>
      <c r="AN132" s="1160"/>
      <c r="AO132" s="1161"/>
      <c r="AP132" s="1059"/>
      <c r="AQ132" s="1060"/>
      <c r="AR132" s="1060"/>
      <c r="AS132" s="1060"/>
      <c r="AT132" s="116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485</v>
      </c>
      <c r="W133" s="1140"/>
      <c r="X133" s="1140"/>
      <c r="Y133" s="1140"/>
      <c r="Z133" s="1141"/>
      <c r="AA133" s="1142">
        <v>9.6</v>
      </c>
      <c r="AB133" s="1143"/>
      <c r="AC133" s="1143"/>
      <c r="AD133" s="1143"/>
      <c r="AE133" s="1144"/>
      <c r="AF133" s="1142">
        <v>9.9</v>
      </c>
      <c r="AG133" s="1143"/>
      <c r="AH133" s="1143"/>
      <c r="AI133" s="1143"/>
      <c r="AJ133" s="1144"/>
      <c r="AK133" s="1142">
        <v>10.199999999999999</v>
      </c>
      <c r="AL133" s="1143"/>
      <c r="AM133" s="1143"/>
      <c r="AN133" s="1143"/>
      <c r="AO133" s="1144"/>
      <c r="AP133" s="1089"/>
      <c r="AQ133" s="1090"/>
      <c r="AR133" s="1090"/>
      <c r="AS133" s="1090"/>
      <c r="AT133" s="114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tsT7x6zYjC8qbT/lfphtHLfM4rpS8hH9LbZycGN02eJpkG7HZiZgsi+1hyVKySVxVCq0vd1+ZskVVgr8CKVuzA==" saltValue="E2xc7Kxr32bvUCNV+lj1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obaSGYiP1rX6V9n5enrJAnquAWtJ8zBSESjMiejMY1sHs8KFE3dJLqPNJQYNgpUdgjIutTBoOj1ik/TEvghLvA==" saltValue="8DOs5TCrV5HUn3lqVmo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m/LKYdX331g3/5da/UQRWcKe77wSQrFA6XLbYv4YJMvONIg9oIRkvZY7zPpXxss04I5bqvdevWVgCPSY4cfQ==" saltValue="WW/UXRTSzInUV80/ZSQN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9" t="s">
        <v>494</v>
      </c>
      <c r="AL9" s="1180"/>
      <c r="AM9" s="1180"/>
      <c r="AN9" s="1181"/>
      <c r="AO9" s="312">
        <v>2084653</v>
      </c>
      <c r="AP9" s="312">
        <v>51632</v>
      </c>
      <c r="AQ9" s="313">
        <v>63681</v>
      </c>
      <c r="AR9" s="314">
        <v>-18.899999999999999</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9" t="s">
        <v>495</v>
      </c>
      <c r="AL10" s="1180"/>
      <c r="AM10" s="1180"/>
      <c r="AN10" s="1181"/>
      <c r="AO10" s="315">
        <v>271723</v>
      </c>
      <c r="AP10" s="315">
        <v>6730</v>
      </c>
      <c r="AQ10" s="316">
        <v>8003</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9" t="s">
        <v>496</v>
      </c>
      <c r="AL11" s="1180"/>
      <c r="AM11" s="1180"/>
      <c r="AN11" s="1181"/>
      <c r="AO11" s="315">
        <v>47915</v>
      </c>
      <c r="AP11" s="315">
        <v>1187</v>
      </c>
      <c r="AQ11" s="316">
        <v>360</v>
      </c>
      <c r="AR11" s="317">
        <v>229.7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9" t="s">
        <v>497</v>
      </c>
      <c r="AL12" s="1180"/>
      <c r="AM12" s="1180"/>
      <c r="AN12" s="1181"/>
      <c r="AO12" s="315" t="s">
        <v>498</v>
      </c>
      <c r="AP12" s="315" t="s">
        <v>498</v>
      </c>
      <c r="AQ12" s="316">
        <v>18</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9" t="s">
        <v>499</v>
      </c>
      <c r="AL13" s="1180"/>
      <c r="AM13" s="1180"/>
      <c r="AN13" s="1181"/>
      <c r="AO13" s="315">
        <v>108018</v>
      </c>
      <c r="AP13" s="315">
        <v>2675</v>
      </c>
      <c r="AQ13" s="316">
        <v>2539</v>
      </c>
      <c r="AR13" s="317">
        <v>5.4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9" t="s">
        <v>500</v>
      </c>
      <c r="AL14" s="1180"/>
      <c r="AM14" s="1180"/>
      <c r="AN14" s="1181"/>
      <c r="AO14" s="315">
        <v>60912</v>
      </c>
      <c r="AP14" s="315">
        <v>1509</v>
      </c>
      <c r="AQ14" s="316">
        <v>1117</v>
      </c>
      <c r="AR14" s="317">
        <v>35.1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501</v>
      </c>
      <c r="AL15" s="1186"/>
      <c r="AM15" s="1186"/>
      <c r="AN15" s="1187"/>
      <c r="AO15" s="315">
        <v>-163214</v>
      </c>
      <c r="AP15" s="315">
        <v>-4042</v>
      </c>
      <c r="AQ15" s="316">
        <v>-4412</v>
      </c>
      <c r="AR15" s="317">
        <v>-8.4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5" t="s">
        <v>185</v>
      </c>
      <c r="AL16" s="1186"/>
      <c r="AM16" s="1186"/>
      <c r="AN16" s="1187"/>
      <c r="AO16" s="315">
        <v>2410007</v>
      </c>
      <c r="AP16" s="315">
        <v>59691</v>
      </c>
      <c r="AQ16" s="316">
        <v>71307</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503</v>
      </c>
      <c r="AP20" s="324" t="s">
        <v>504</v>
      </c>
      <c r="AQ20" s="325" t="s">
        <v>505</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506</v>
      </c>
      <c r="AL21" s="1189"/>
      <c r="AM21" s="1189"/>
      <c r="AN21" s="1190"/>
      <c r="AO21" s="328">
        <v>4.76</v>
      </c>
      <c r="AP21" s="329">
        <v>6.49</v>
      </c>
      <c r="AQ21" s="330">
        <v>-1.73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507</v>
      </c>
      <c r="AL22" s="1189"/>
      <c r="AM22" s="1189"/>
      <c r="AN22" s="1190"/>
      <c r="AO22" s="333">
        <v>99.4</v>
      </c>
      <c r="AP22" s="334">
        <v>97.2</v>
      </c>
      <c r="AQ22" s="335">
        <v>2.2000000000000002</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511</v>
      </c>
      <c r="AL32" s="1183"/>
      <c r="AM32" s="1183"/>
      <c r="AN32" s="1184"/>
      <c r="AO32" s="343">
        <v>1310830</v>
      </c>
      <c r="AP32" s="343">
        <v>32466</v>
      </c>
      <c r="AQ32" s="344">
        <v>31105</v>
      </c>
      <c r="AR32" s="345">
        <v>4.4000000000000004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512</v>
      </c>
      <c r="AL33" s="1183"/>
      <c r="AM33" s="1183"/>
      <c r="AN33" s="1184"/>
      <c r="AO33" s="343" t="s">
        <v>498</v>
      </c>
      <c r="AP33" s="343" t="s">
        <v>498</v>
      </c>
      <c r="AQ33" s="344" t="s">
        <v>498</v>
      </c>
      <c r="AR33" s="345"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513</v>
      </c>
      <c r="AL34" s="1183"/>
      <c r="AM34" s="1183"/>
      <c r="AN34" s="1184"/>
      <c r="AO34" s="343" t="s">
        <v>498</v>
      </c>
      <c r="AP34" s="343" t="s">
        <v>498</v>
      </c>
      <c r="AQ34" s="344">
        <v>0</v>
      </c>
      <c r="AR34" s="345"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514</v>
      </c>
      <c r="AL35" s="1183"/>
      <c r="AM35" s="1183"/>
      <c r="AN35" s="1184"/>
      <c r="AO35" s="343">
        <v>92882</v>
      </c>
      <c r="AP35" s="343">
        <v>2300</v>
      </c>
      <c r="AQ35" s="344">
        <v>8747</v>
      </c>
      <c r="AR35" s="345">
        <v>-73.7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515</v>
      </c>
      <c r="AL36" s="1183"/>
      <c r="AM36" s="1183"/>
      <c r="AN36" s="1184"/>
      <c r="AO36" s="343">
        <v>64230</v>
      </c>
      <c r="AP36" s="343">
        <v>1591</v>
      </c>
      <c r="AQ36" s="344">
        <v>2193</v>
      </c>
      <c r="AR36" s="345">
        <v>-27.5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516</v>
      </c>
      <c r="AL37" s="1183"/>
      <c r="AM37" s="1183"/>
      <c r="AN37" s="1184"/>
      <c r="AO37" s="343" t="s">
        <v>498</v>
      </c>
      <c r="AP37" s="343" t="s">
        <v>498</v>
      </c>
      <c r="AQ37" s="344">
        <v>863</v>
      </c>
      <c r="AR37" s="345"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517</v>
      </c>
      <c r="AL38" s="1192"/>
      <c r="AM38" s="1192"/>
      <c r="AN38" s="1193"/>
      <c r="AO38" s="346">
        <v>2136</v>
      </c>
      <c r="AP38" s="346">
        <v>53</v>
      </c>
      <c r="AQ38" s="347">
        <v>1</v>
      </c>
      <c r="AR38" s="335">
        <v>5200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518</v>
      </c>
      <c r="AL39" s="1192"/>
      <c r="AM39" s="1192"/>
      <c r="AN39" s="1193"/>
      <c r="AO39" s="343" t="s">
        <v>498</v>
      </c>
      <c r="AP39" s="343" t="s">
        <v>498</v>
      </c>
      <c r="AQ39" s="344">
        <v>-3092</v>
      </c>
      <c r="AR39" s="345" t="s">
        <v>498</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519</v>
      </c>
      <c r="AL40" s="1183"/>
      <c r="AM40" s="1183"/>
      <c r="AN40" s="1184"/>
      <c r="AO40" s="343">
        <v>-748673</v>
      </c>
      <c r="AP40" s="343">
        <v>-18543</v>
      </c>
      <c r="AQ40" s="344">
        <v>-27116</v>
      </c>
      <c r="AR40" s="345">
        <v>-31.6</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295</v>
      </c>
      <c r="AL41" s="1195"/>
      <c r="AM41" s="1195"/>
      <c r="AN41" s="1196"/>
      <c r="AO41" s="343">
        <v>721405</v>
      </c>
      <c r="AP41" s="343">
        <v>17868</v>
      </c>
      <c r="AQ41" s="344">
        <v>12702</v>
      </c>
      <c r="AR41" s="345">
        <v>40.700000000000003</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520</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522</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97" t="s">
        <v>489</v>
      </c>
      <c r="AN49" s="1199" t="s">
        <v>523</v>
      </c>
      <c r="AO49" s="1200"/>
      <c r="AP49" s="1200"/>
      <c r="AQ49" s="1200"/>
      <c r="AR49" s="120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98"/>
      <c r="AN50" s="359" t="s">
        <v>524</v>
      </c>
      <c r="AO50" s="360" t="s">
        <v>525</v>
      </c>
      <c r="AP50" s="361" t="s">
        <v>526</v>
      </c>
      <c r="AQ50" s="362" t="s">
        <v>527</v>
      </c>
      <c r="AR50" s="363"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529</v>
      </c>
      <c r="AL51" s="356"/>
      <c r="AM51" s="364">
        <v>2167626</v>
      </c>
      <c r="AN51" s="365">
        <v>57056</v>
      </c>
      <c r="AO51" s="366">
        <v>-41.7</v>
      </c>
      <c r="AP51" s="367">
        <v>47738</v>
      </c>
      <c r="AQ51" s="368">
        <v>-4.4000000000000004</v>
      </c>
      <c r="AR51" s="369">
        <v>-37.299999999999997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530</v>
      </c>
      <c r="AM52" s="372">
        <v>242604</v>
      </c>
      <c r="AN52" s="373">
        <v>6386</v>
      </c>
      <c r="AO52" s="374">
        <v>-9.8000000000000007</v>
      </c>
      <c r="AP52" s="375">
        <v>24937</v>
      </c>
      <c r="AQ52" s="376">
        <v>-5.5</v>
      </c>
      <c r="AR52" s="377">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531</v>
      </c>
      <c r="AL53" s="356"/>
      <c r="AM53" s="364">
        <v>2440425</v>
      </c>
      <c r="AN53" s="365">
        <v>63256</v>
      </c>
      <c r="AO53" s="366">
        <v>10.9</v>
      </c>
      <c r="AP53" s="367">
        <v>52191</v>
      </c>
      <c r="AQ53" s="368">
        <v>9.3000000000000007</v>
      </c>
      <c r="AR53" s="369">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530</v>
      </c>
      <c r="AM54" s="372">
        <v>200543</v>
      </c>
      <c r="AN54" s="373">
        <v>5198</v>
      </c>
      <c r="AO54" s="374">
        <v>-18.600000000000001</v>
      </c>
      <c r="AP54" s="375">
        <v>24843</v>
      </c>
      <c r="AQ54" s="376">
        <v>-0.4</v>
      </c>
      <c r="AR54" s="377">
        <v>-18.2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532</v>
      </c>
      <c r="AL55" s="356"/>
      <c r="AM55" s="364">
        <v>1250771</v>
      </c>
      <c r="AN55" s="365">
        <v>31787</v>
      </c>
      <c r="AO55" s="366">
        <v>-49.7</v>
      </c>
      <c r="AP55" s="367">
        <v>47387</v>
      </c>
      <c r="AQ55" s="368">
        <v>-9.1999999999999993</v>
      </c>
      <c r="AR55" s="369">
        <v>-40.5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530</v>
      </c>
      <c r="AM56" s="372">
        <v>117395</v>
      </c>
      <c r="AN56" s="373">
        <v>2984</v>
      </c>
      <c r="AO56" s="374">
        <v>-42.6</v>
      </c>
      <c r="AP56" s="375">
        <v>24928</v>
      </c>
      <c r="AQ56" s="376">
        <v>0.3</v>
      </c>
      <c r="AR56" s="377">
        <v>-42.9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533</v>
      </c>
      <c r="AL57" s="356"/>
      <c r="AM57" s="364">
        <v>1539586</v>
      </c>
      <c r="AN57" s="365">
        <v>38577</v>
      </c>
      <c r="AO57" s="366">
        <v>21.4</v>
      </c>
      <c r="AP57" s="367">
        <v>51264</v>
      </c>
      <c r="AQ57" s="368">
        <v>8.1999999999999993</v>
      </c>
      <c r="AR57" s="369">
        <v>13.2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530</v>
      </c>
      <c r="AM58" s="372">
        <v>90377</v>
      </c>
      <c r="AN58" s="373">
        <v>2265</v>
      </c>
      <c r="AO58" s="374">
        <v>-24.1</v>
      </c>
      <c r="AP58" s="375">
        <v>26040</v>
      </c>
      <c r="AQ58" s="376">
        <v>4.5</v>
      </c>
      <c r="AR58" s="377">
        <v>-28.6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534</v>
      </c>
      <c r="AL59" s="356"/>
      <c r="AM59" s="364">
        <v>677503</v>
      </c>
      <c r="AN59" s="365">
        <v>16780</v>
      </c>
      <c r="AO59" s="366">
        <v>-56.5</v>
      </c>
      <c r="AP59" s="367">
        <v>52068</v>
      </c>
      <c r="AQ59" s="368">
        <v>1.6</v>
      </c>
      <c r="AR59" s="369">
        <v>-58.1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530</v>
      </c>
      <c r="AM60" s="372">
        <v>87216</v>
      </c>
      <c r="AN60" s="373">
        <v>2160</v>
      </c>
      <c r="AO60" s="374">
        <v>-4.5999999999999996</v>
      </c>
      <c r="AP60" s="375">
        <v>26936</v>
      </c>
      <c r="AQ60" s="376">
        <v>3.4</v>
      </c>
      <c r="AR60" s="377">
        <v>-8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535</v>
      </c>
      <c r="AL61" s="378"/>
      <c r="AM61" s="379">
        <v>1615182</v>
      </c>
      <c r="AN61" s="380">
        <v>41491</v>
      </c>
      <c r="AO61" s="381">
        <v>-23.1</v>
      </c>
      <c r="AP61" s="382">
        <v>50130</v>
      </c>
      <c r="AQ61" s="383">
        <v>1.1000000000000001</v>
      </c>
      <c r="AR61" s="369">
        <v>-24.2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530</v>
      </c>
      <c r="AM62" s="372">
        <v>147627</v>
      </c>
      <c r="AN62" s="373">
        <v>3799</v>
      </c>
      <c r="AO62" s="374">
        <v>-19.899999999999999</v>
      </c>
      <c r="AP62" s="375">
        <v>25537</v>
      </c>
      <c r="AQ62" s="376">
        <v>0.5</v>
      </c>
      <c r="AR62" s="377">
        <v>-20.399999999999999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HGn0vr/h/0X0p9G6XKQvVefsGAvCQRmSu8J1lzaqE6KQc2SziWoOdYcKb8jF/pakE+b+AeYDnJFAPxiZbSc92g==" saltValue="ovTPVnntfftslJyvDWsf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20" spans="125:125" ht="13.5" hidden="1" customHeight="1" x14ac:dyDescent="0.15"/>
    <row r="121" spans="125:125" ht="13.5" hidden="1" customHeight="1" x14ac:dyDescent="0.15">
      <c r="DU121" s="290"/>
    </row>
  </sheetData>
  <sheetProtection algorithmName="SHA-512" hashValue="rk/hkYOHGbvFsW1uxa/eUmBRhMWMmpnNbkQKY0GTvOqYnGaaSLSC+8YBAqrVtXDHkDCzBoavW3cYbCpaK9G7RA==" saltValue="vkxo37PRd6gayzfyB3H0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sheetData>
  <sheetProtection algorithmName="SHA-512" hashValue="GV+ZtdLMpoP9tHeY+aIMVUKsVnWdLRtETvnYu1U35Hi3uJrPymRa0t+dyEkPfn+Dc8n1266cCJ8QHNOx9YoTDA==" saltValue="cb6CkE7eAZKHgtBIKM/i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02" t="s">
        <v>3</v>
      </c>
      <c r="D47" s="1202"/>
      <c r="E47" s="1203"/>
      <c r="F47" s="11">
        <v>3.02</v>
      </c>
      <c r="G47" s="12">
        <v>4.74</v>
      </c>
      <c r="H47" s="12">
        <v>5.34</v>
      </c>
      <c r="I47" s="12">
        <v>8.1999999999999993</v>
      </c>
      <c r="J47" s="13">
        <v>12.78</v>
      </c>
    </row>
    <row r="48" spans="2:10" ht="57.75" customHeight="1" x14ac:dyDescent="0.15">
      <c r="B48" s="14"/>
      <c r="C48" s="1204" t="s">
        <v>4</v>
      </c>
      <c r="D48" s="1204"/>
      <c r="E48" s="1205"/>
      <c r="F48" s="15">
        <v>22.79</v>
      </c>
      <c r="G48" s="16">
        <v>11.77</v>
      </c>
      <c r="H48" s="16">
        <v>9.2200000000000006</v>
      </c>
      <c r="I48" s="16">
        <v>2.35</v>
      </c>
      <c r="J48" s="17">
        <v>2.21</v>
      </c>
    </row>
    <row r="49" spans="2:10" ht="57.75" customHeight="1" thickBot="1" x14ac:dyDescent="0.2">
      <c r="B49" s="18"/>
      <c r="C49" s="1206" t="s">
        <v>5</v>
      </c>
      <c r="D49" s="1206"/>
      <c r="E49" s="1207"/>
      <c r="F49" s="19" t="s">
        <v>544</v>
      </c>
      <c r="G49" s="20" t="s">
        <v>545</v>
      </c>
      <c r="H49" s="20" t="s">
        <v>546</v>
      </c>
      <c r="I49" s="20" t="s">
        <v>547</v>
      </c>
      <c r="J49" s="21">
        <v>5.03</v>
      </c>
    </row>
    <row r="50" spans="2:10" ht="13.5" customHeight="1" x14ac:dyDescent="0.15"/>
  </sheetData>
  <sheetProtection algorithmName="SHA-512" hashValue="sdFMEPUTejJY+5p4GvGEKJ9piV+R4dW+klybfb4KN70dxofTZL4903xqvvIZere0mWvbUFviZq5pr9Lc1S+N9g==" saltValue="+xIvj5/N0ZOSa6/sNXb+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S00372</cp:lastModifiedBy>
  <cp:lastPrinted>2022-03-04T07:05:51Z</cp:lastPrinted>
  <dcterms:created xsi:type="dcterms:W3CDTF">2022-02-02T07:49:51Z</dcterms:created>
  <dcterms:modified xsi:type="dcterms:W3CDTF">2022-09-07T04:43:03Z</dcterms:modified>
  <cp:category/>
</cp:coreProperties>
</file>