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01 R2年度（公会計分）\03 市→県\12_国頭村●結合未\"/>
    </mc:Choice>
  </mc:AlternateContent>
  <bookViews>
    <workbookView xWindow="-120" yWindow="-120" windowWidth="20730" windowHeight="11160" firstSheet="14"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5" i="10"/>
  <c r="CO34" i="10"/>
  <c r="CO35" i="10" s="1"/>
  <c r="BW34" i="10"/>
  <c r="BW35" i="10" s="1"/>
  <c r="BW36" i="10" s="1"/>
  <c r="BW37" i="10" s="1"/>
  <c r="BW38" i="10" s="1"/>
  <c r="BW39" i="10" s="1"/>
  <c r="BW40" i="10" s="1"/>
  <c r="BW41" i="10" s="1"/>
  <c r="BW42" i="10" s="1"/>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<sst xmlns="http://schemas.openxmlformats.org/spreadsheetml/2006/main" count="1143" uniqueCount="610">
  <si>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</si>
  <si>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</si>
  <si>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</si>
  <si>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</si>
  <si>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</si>
  <si>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</si>
  <si>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</si>
  <si>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</si>
  <si>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</si>
  <si>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</si>
  <si>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</si>
  <si>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</si>
  <si>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</si>
  <si>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</si>
  <si>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</si>
  <si>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</si>
  <si>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</si>
  <si>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</si>
  <si>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</si>
  <si>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</si>
  <si>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</si>
  <si>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</si>
  <si>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</si>
  <si>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</si>
  <si>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</si>
  <si>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</si>
  <si>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</si>
  <si>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</si>
  <si>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</si>
  <si>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</si>
  <si>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</si>
  <si>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</si>
  <si>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</si>
  <si>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</si>
  <si>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</si>
  <si>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</si>
  <si>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</si>
  <si>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</si>
  <si>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</si>
  <si>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</si>
  <si>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</si>
  <si>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</si>
  <si>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</si>
  <si>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</si>
  <si>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</si>
  <si>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</si>
  <si>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</si>
  <si>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</si>
  <si>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</si>
  <si>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</si>
  <si>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</si>
  <si>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</si>
  <si>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</si>
  <si>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</si>
  <si>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</si>
  <si>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</si>
  <si>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</si>
  <si>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</si>
  <si>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</si>
  <si>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</si>
  <si>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</si>
  <si>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</si>
  <si>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</si>
  <si>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</si>
  <si>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</si>
  <si>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</si>
  <si>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</si>
  <si>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</si>
  <si>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</si>
  <si>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</si>
  <si>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</si>
  <si>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</si>
  <si>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</si>
  <si>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</si>
  <si>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</si>
  <si>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</si>
  <si>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</si>
  <si>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</si>
  <si>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</si>
  <si>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</si>
  <si>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</si>
  <si>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</si>
  <si>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</si>
  <si>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</si>
  <si>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</si>
  <si>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</si>
  <si>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</si>
  <si>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</si>
  <si>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</si>
  <si>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</si>
  <si>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</si>
  <si>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</si>
  <si>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</si>
  <si>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</si>
  <si>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</si>
  <si>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</si>
  <si>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</si>
  <si>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</si>
  <si>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</si>
  <si>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</si>
  <si>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</si>
  <si>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</si>
  <si>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</si>
  <si>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</si>
  <si>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</si>
  <si>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</si>
  <si>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</si>
  <si>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</si>
  <si>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</si>
  <si>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</si>
  <si>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</si>
  <si>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</si>
  <si>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</si>
  <si>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</si>
  <si>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</si>
  <si>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</si>
  <si>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</si>
  <si>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</si>
  <si>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</si>
  <si>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</si>
  <si>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</si>
  <si>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</si>
  <si>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</si>
  <si>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</si>
  <si>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</si>
  <si>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</si>
  <si>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</si>
  <si>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</si>
  <si>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</si>
  <si>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</si>
  <si>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</si>
  <si>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</si>
  <si>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</si>
  <si>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</si>
  <si>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</si>
  <si>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</si>
  <si>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</si>
  <si>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</si>
  <si>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</si>
  <si>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</si>
  <si>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</si>
  <si>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</si>
  <si>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</si>
  <si>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</si>
  <si>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</si>
  <si>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</si>
  <si>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</si>
  <si>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</si>
  <si>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</si>
  <si>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</si>
  <si>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</si>
  <si>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</si>
  <si>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</si>
  <si>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</si>
  <si>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</si>
  <si>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</si>
  <si>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</si>
  <si>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</si>
  <si>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</si>
  <si>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</si>
  <si>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</si>
  <si>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</si>
  <si>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</si>
  <si>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</si>
  <si>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</si>
  <si>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</si>
  <si>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</si>
  <si>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</si>
  <si>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</si>
  <si>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</si>
  <si>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</si>
  <si>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</si>
  <si>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</si>
  <si>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</si>
  <si>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</si>
  <si>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</si>
  <si>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</si>
  <si>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</si>
  <si>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</si>
  <si>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</si>
  <si>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</si>
  <si>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</si>
  <si>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</si>
  <si>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</si>
  <si>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</si>
  <si>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</si>
  <si>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</si>
  <si>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</si>
  <si>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</si>
  <si>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</si>
  <si>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</si>
  <si>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</si>
  <si>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</si>
  <si>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</si>
  <si>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</si>
  <si>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</si>
  <si>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</si>
  <si>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</si>
  <si>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</si>
  <si>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</si>
  <si>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</si>
  <si>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</si>
  <si>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</si>
  <si>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</si>
  <si>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</si>
  <si>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</si>
  <si>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</si>
  <si>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</si>
  <si>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</si>
  <si>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</si>
  <si>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</si>
  <si>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</si>
  <si>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</si>
  <si>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</si>
  <si>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沖縄県国頭村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</si>
  <si>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</si>
  <si>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</si>
  <si>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</si>
  <si>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</si>
  <si>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</si>
  <si>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</si>
  <si>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</si>
  <si>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</si>
  <si>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</si>
  <si>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</si>
  <si>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</si>
  <si>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</si>
  <si>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</si>
  <si>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</si>
  <si>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</si>
  <si>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</si>
  <si>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</si>
  <si>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</si>
  <si>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</si>
  <si>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</si>
  <si>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</si>
  <si>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</si>
  <si>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</si>
  <si>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</si>
  <si>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</si>
  <si>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</si>
  <si>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</si>
  <si>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</si>
  <si>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</si>
  <si>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</si>
  <si>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</si>
  <si>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</si>
  <si>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</si>
  <si>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</si>
  <si>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</si>
  <si>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</si>
  <si>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</si>
  <si>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</si>
  <si>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</si>
  <si>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</si>
  <si>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</si>
  <si>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</si>
  <si>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</si>
  <si>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</si>
  <si>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</si>
  <si>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</si>
  <si>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</si>
  <si>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</si>
  <si>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</si>
  <si>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</si>
  <si>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</si>
  <si>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</si>
  <si>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</si>
  <si>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</si>
  <si>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</si>
  <si>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</si>
  <si>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</si>
  <si>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</si>
  <si>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</si>
  <si>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</si>
  <si>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</si>
  <si>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</si>
  <si>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</si>
  <si>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</si>
  <si>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</si>
  <si>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</si>
  <si>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</si>
  <si>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</si>
  <si>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</si>
  <si>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</si>
  <si>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</si>
  <si>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</si>
  <si>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</si>
  <si>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</si>
  <si>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</si>
  <si>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</si>
  <si>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</si>
  <si>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</si>
  <si>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</si>
  <si>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</si>
  <si>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</si>
  <si>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</si>
  <si>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</si>
  <si>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</si>
  <si>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</si>
  <si>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</si>
  <si>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</si>
  <si>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</si>
  <si>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</si>
  <si>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</si>
  <si>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</si>
  <si>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</si>
  <si>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</si>
  <si>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</si>
  <si>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</si>
  <si>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</si>
  <si>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</si>
  <si>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</si>
  <si>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</si>
  <si>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</si>
  <si>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</si>
  <si>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</si>
  <si>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</si>
  <si>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</si>
  <si>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</si>
  <si>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</si>
  <si>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</si>
  <si>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</si>
  <si>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</si>
  <si>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</si>
  <si>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</si>
  <si>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</si>
  <si>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</si>
  <si>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</si>
  <si>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</si>
  <si>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</si>
  <si>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</si>
  <si>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</si>
  <si>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</si>
  <si>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</si>
  <si>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</si>
  <si>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</si>
  <si>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</si>
  <si>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</si>
  <si>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</si>
  <si>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</si>
  <si>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</si>
  <si>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</si>
  <si>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</si>
  <si>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</si>
  <si>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</si>
  <si>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</si>
  <si>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</si>
  <si>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</si>
  <si>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</si>
  <si>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</si>
  <si>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</si>
  <si>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</si>
  <si>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</si>
  <si>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</si>
  <si>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</si>
  <si>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</si>
  <si>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</si>
  <si>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</si>
  <si>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</si>
  <si>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</si>
  <si>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</si>
  <si>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</si>
  <si>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</si>
  <si>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</si>
  <si>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</si>
  <si>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</si>
  <si>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</si>
  <si>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</si>
  <si>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</si>
  <si>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沖縄県国頭村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</si>
  <si>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</si>
  <si>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</si>
  <si>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</si>
  <si>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</si>
  <si>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</si>
  <si>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</si>
  <si>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</si>
  <si>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</si>
  <si>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</si>
  <si>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</si>
  <si>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</si>
  <si>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</si>
  <si>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</si>
  <si>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</si>
  <si>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</si>
  <si>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</si>
  <si>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</si>
  <si>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</si>
  <si>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</si>
  <si>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</si>
  <si>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</si>
  <si>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</si>
  <si>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</si>
  <si>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</si>
  <si>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</si>
  <si>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</si>
  <si>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</si>
  <si>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</si>
  <si>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</si>
  <si>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</si>
  <si>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</si>
  <si>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</si>
  <si>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</si>
  <si>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</si>
  <si>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</si>
  <si>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</si>
  <si>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</si>
  <si>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</si>
  <si>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</si>
  <si>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</si>
  <si>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</si>
  <si>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</si>
  <si>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</si>
  <si>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</si>
  <si>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</si>
  <si>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</si>
  <si>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</si>
  <si>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</si>
  <si>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</si>
  <si>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</si>
  <si>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</si>
  <si>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</si>
  <si>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</si>
  <si>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</si>
  <si>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</si>
  <si>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</si>
  <si>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</si>
  <si>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</si>
  <si>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</si>
  <si>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</si>
  <si>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</si>
  <si>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</si>
  <si>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</si>
  <si>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</si>
  <si>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</si>
  <si>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</si>
  <si>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</si>
  <si>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</si>
  <si>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</si>
  <si>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</si>
  <si>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</si>
  <si>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</si>
  <si>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</si>
  <si>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</si>
  <si>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</si>
  <si>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</si>
  <si>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</si>
  <si>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</si>
  <si>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</si>
  <si>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</si>
  <si>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</si>
  <si>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</si>
  <si>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</si>
  <si>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</si>
  <si>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</si>
  <si>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</si>
  <si>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</si>
  <si>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</si>
  <si>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</si>
  <si>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</si>
  <si>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</si>
  <si>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</si>
  <si>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</si>
  <si>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</si>
  <si>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</si>
  <si>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</si>
  <si>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</si>
  <si>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</si>
  <si>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</si>
  <si>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</si>
  <si>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</si>
  <si>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</si>
  <si>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</si>
  <si>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</si>
  <si>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</si>
  <si>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</si>
  <si>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</si>
  <si>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</si>
  <si>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</si>
  <si>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</si>
  <si>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</si>
  <si>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</si>
  <si>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</si>
  <si>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</si>
  <si>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</si>
  <si>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</si>
  <si>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</si>
  <si>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</si>
  <si>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</si>
  <si>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</si>
  <si>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</si>
  <si>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</si>
  <si>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</si>
  <si>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</si>
  <si>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</si>
  <si>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</si>
  <si>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</si>
  <si>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</si>
  <si>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</si>
  <si>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</si>
  <si>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</si>
  <si>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</si>
  <si>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</si>
  <si>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</si>
  <si>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</si>
  <si>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</si>
  <si>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</si>
  <si>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</si>
  <si>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</si>
  <si>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</si>
  <si>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</si>
  <si>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</si>
  <si>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</si>
  <si>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</si>
  <si>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</si>
  <si>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</si>
  <si>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</si>
  <si>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</si>
  <si>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</si>
  <si>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</si>
  <si>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</si>
  <si>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</si>
  <si>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</si>
  <si>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</si>
  <si>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</si>
  <si>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</si>
  <si>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</si>
  <si>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</si>
  <si>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</si>
  <si>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</si>
  <si>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</si>
  <si>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</si>
  <si>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</si>
  <si>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</si>
  <si>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</si>
  <si>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</si>
  <si>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</si>
  <si>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</si>
  <si>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</si>
  <si>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</si>
  <si>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</si>
  <si>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</si>
  <si>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</si>
  <si>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</si>
  <si>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</si>
  <si>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</si>
  <si>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</si>
  <si>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</si>
  <si>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</si>
  <si>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</si>
  <si>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</si>
  <si>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</si>
  <si>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</si>
  <si>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</si>
  <si>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</si>
  <si>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</si>
  <si>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</si>
  <si>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</si>
  <si>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</si>
  <si>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</si>
  <si>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</si>
  <si>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</si>
  <si>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</si>
  <si>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</si>
  <si>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</si>
  <si>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6.14</t>
  </si>
  <si>
    <t>▲ 2.27</t>
  </si>
  <si>
    <t>国民健康保険特別会計</t>
  </si>
  <si>
    <t>▲ 0.17</t>
  </si>
  <si>
    <t>一般会計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</si>
  <si>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</si>
  <si>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</si>
  <si>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</si>
  <si>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</si>
  <si>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</si>
  <si>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</si>
  <si>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</si>
  <si>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</si>
  <si>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</si>
  <si>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</si>
  <si>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ふるさとづくり応援基金</t>
    <rPh sb="7" eb="9">
      <t>オウエン</t>
    </rPh>
    <rPh sb="9" eb="11">
      <t>キキン</t>
    </rPh>
    <phoneticPr fontId="2"/>
  </si>
  <si>
    <t>新庁舎建設基金</t>
    <rPh sb="0" eb="3">
      <t>シンチョウシャ</t>
    </rPh>
    <rPh sb="3" eb="5">
      <t>ケンセツ</t>
    </rPh>
    <rPh sb="5" eb="7">
      <t>キキン</t>
    </rPh>
    <phoneticPr fontId="2"/>
  </si>
  <si>
    <t>国頭村スポーツ振興基金</t>
    <rPh sb="0" eb="2">
      <t>クニガミ</t>
    </rPh>
    <rPh sb="2" eb="3">
      <t>ソン</t>
    </rPh>
    <rPh sb="7" eb="9">
      <t>シンコウ</t>
    </rPh>
    <rPh sb="9" eb="11">
      <t>キキン</t>
    </rPh>
    <phoneticPr fontId="2"/>
  </si>
  <si>
    <t>農林漁業基盤整備基金</t>
    <rPh sb="0" eb="2">
      <t>ノウリン</t>
    </rPh>
    <rPh sb="2" eb="4">
      <t>ギョギョウ</t>
    </rPh>
    <rPh sb="4" eb="6">
      <t>キバン</t>
    </rPh>
    <rPh sb="6" eb="8">
      <t>セイビ</t>
    </rPh>
    <rPh sb="8" eb="10">
      <t>キキン</t>
    </rPh>
    <phoneticPr fontId="2"/>
  </si>
  <si>
    <t>過疎振興基金</t>
    <rPh sb="0" eb="2">
      <t>カソ</t>
    </rPh>
    <rPh sb="2" eb="4">
      <t>シンコウ</t>
    </rPh>
    <rPh sb="4" eb="6">
      <t>キキン</t>
    </rPh>
    <phoneticPr fontId="2"/>
  </si>
  <si>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</si>
  <si>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</si>
  <si>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沖縄県町村自治会館管理組合</t>
    <rPh sb="0" eb="3">
      <t>オキナワケン</t>
    </rPh>
    <rPh sb="3" eb="5">
      <t>チョウソン</t>
    </rPh>
    <rPh sb="5" eb="7">
      <t>ジチ</t>
    </rPh>
    <rPh sb="7" eb="9">
      <t>カイカン</t>
    </rPh>
    <rPh sb="9" eb="11">
      <t>カンリ</t>
    </rPh>
    <rPh sb="11" eb="13">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</si>
  <si>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</si>
  <si>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</si>
  <si>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</si>
  <si>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</si>
  <si>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</si>
  <si>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</si>
  <si>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t>
    <phoneticPr fontId="2"/>
  </si>
  <si>
    <t>国頭村観光物産（株）</t>
    <rPh sb="0" eb="10">
      <t>クニガミソンカンコウブッサンカブ</t>
    </rPh>
    <phoneticPr fontId="2"/>
  </si>
  <si>
    <t>国頭きのこ園</t>
    <rPh sb="0" eb="2">
      <t>クニガミ</t>
    </rPh>
    <rPh sb="5" eb="6">
      <t>エン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</si>
  <si>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</si>
  <si>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</si>
  <si>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</si>
  <si>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</si>
  <si>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</si>
  <si>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について類似団体に比べ低い状況だが、経年でみると上昇傾向であり、これは大規模な事業による起債の償還が始まったためである。また、将来負担比率は新庁舎建設等の公共施設の更新・整備に地方債・基金を活用していることにより上昇した。交付税措置のある地方債の優先活用など公債費負担軽減に努める。</t>
    <rPh sb="17" eb="18">
      <t>ヒク</t>
    </rPh>
    <rPh sb="19" eb="21">
      <t>ジョウキョウ</t>
    </rPh>
    <rPh sb="24" eb="26">
      <t>ケイネン</t>
    </rPh>
    <rPh sb="41" eb="44">
      <t>ダイキボ</t>
    </rPh>
    <rPh sb="45" eb="47">
      <t>ジギョウ</t>
    </rPh>
    <rPh sb="50" eb="52">
      <t>キサイ</t>
    </rPh>
    <rPh sb="53" eb="55">
      <t>ショウカン</t>
    </rPh>
    <rPh sb="56" eb="57">
      <t>ハジ</t>
    </rPh>
    <rPh sb="69" eb="75">
      <t>ショウライフタンヒリツ</t>
    </rPh>
    <rPh sb="76" eb="78">
      <t>ジョウショウ</t>
    </rPh>
    <rPh sb="88" eb="90">
      <t>コウシン</t>
    </rPh>
    <rPh sb="91" eb="93">
      <t>セイビ</t>
    </rPh>
    <rPh sb="117" eb="120">
      <t>コウフゼイ</t>
    </rPh>
    <rPh sb="135" eb="138">
      <t>コウサイヒ</t>
    </rPh>
    <rPh sb="138" eb="142">
      <t>フタンケイゲン</t>
    </rPh>
    <rPh sb="143" eb="144">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</si>
  <si>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</si>
  <si>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</si>
  <si>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</si>
  <si>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2年度では新庁舎建設等の公共施設の更新により有形固定資産減価償却率は改善しているが、その財源として地方債の発行に加え、新庁舎建設基金より充当を行ったため、分子の充当可能財源等が将来負担額を下回り、将来負担比率が増加している。基金積立による財源の確保など健全な財政運営に努める。</t>
    <rPh sb="0" eb="2">
      <t>レイワ</t>
    </rPh>
    <rPh sb="3" eb="5">
      <t>ネンド</t>
    </rPh>
    <rPh sb="7" eb="10">
      <t>シンチョウシャ</t>
    </rPh>
    <rPh sb="10" eb="12">
      <t>ケンセツ</t>
    </rPh>
    <rPh sb="12" eb="13">
      <t>ナド</t>
    </rPh>
    <rPh sb="14" eb="18">
      <t>コウキョウシセツ</t>
    </rPh>
    <rPh sb="19" eb="21">
      <t>コウシン</t>
    </rPh>
    <rPh sb="24" eb="35">
      <t>ユウケイコテイシサンゲンカショウキャクリツ</t>
    </rPh>
    <rPh sb="36" eb="38">
      <t>カイゼン</t>
    </rPh>
    <rPh sb="46" eb="48">
      <t>ザイゲン</t>
    </rPh>
    <rPh sb="51" eb="54">
      <t>チホウサイ</t>
    </rPh>
    <rPh sb="55" eb="57">
      <t>ハッコウ</t>
    </rPh>
    <rPh sb="58" eb="59">
      <t>クワ</t>
    </rPh>
    <rPh sb="61" eb="64">
      <t>シンチョウシャ</t>
    </rPh>
    <rPh sb="64" eb="66">
      <t>ケンセツ</t>
    </rPh>
    <rPh sb="66" eb="68">
      <t>キキン</t>
    </rPh>
    <rPh sb="70" eb="72">
      <t>ジュウトウ</t>
    </rPh>
    <rPh sb="73" eb="74">
      <t>オコナ</t>
    </rPh>
    <rPh sb="79" eb="81">
      <t>ブンシ</t>
    </rPh>
    <rPh sb="82" eb="89">
      <t>ジュウトウカノウザイゲントウ</t>
    </rPh>
    <rPh sb="90" eb="92">
      <t>ショウライ</t>
    </rPh>
    <rPh sb="92" eb="95">
      <t>フタンガク</t>
    </rPh>
    <rPh sb="96" eb="98">
      <t>シタマワ</t>
    </rPh>
    <rPh sb="114" eb="116">
      <t>キキン</t>
    </rPh>
    <rPh sb="116" eb="118">
      <t>ツミタテ</t>
    </rPh>
    <rPh sb="121" eb="123">
      <t>ザイゲン</t>
    </rPh>
    <rPh sb="124" eb="126">
      <t>カクホ</t>
    </rPh>
    <rPh sb="128" eb="130">
      <t>ケンゼン</t>
    </rPh>
    <rPh sb="131" eb="133">
      <t>ザイセイ</t>
    </rPh>
    <rPh sb="133" eb="135">
      <t>ウンエイ</t>
    </rPh>
    <rPh sb="136" eb="137">
      <t>ツト</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</si>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</sst>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5"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2" xfId="12" quotePrefix="1"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AFF4-4467-ACFB-0D5B15BFFC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288970</c:v>
                </c:pt>
                <c:pt idx="1">
                  <c:v>301041</c:v>
                </c:pt>
                <c:pt idx="2">
                  <c:v>501984</c:v>
                </c:pt>
                <c:pt idx="3">
                  <c:v>282347</c:v>
                </c:pt>
                <c:pt idx="4">
                  <c:v>432877</c:v>
                </c:pt>
              </c:numCache>
            </c:numRef>
          </c:val>
          <c:smooth val="0"/>
          <c:extLst>
            <c:ext xmlns:c16="http://schemas.microsoft.com/office/drawing/2014/chart" uri="{C3380CC4-5D6E-409C-BE32-E72D297353CC}">
              <c16:uniqueId val="{00000001-AFF4-4467-ACFB-0D5B15BFFC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10.91</c:v>
                </c:pt>
                <c:pt idx="1">
                  <c:v>15.27</c:v>
                </c:pt>
                <c:pt idx="2">
                  <c:v>7.77</c:v>
                </c:pt>
                <c:pt idx="3">
                  <c:v>15.68</c:v>
                </c:pt>
                <c:pt idx="4">
                  <c:v>7.95</c:v>
                </c:pt>
              </c:numCache>
            </c:numRef>
          </c:val>
          <c:extLst>
            <c:ext xmlns:c16="http://schemas.microsoft.com/office/drawing/2014/chart" uri="{C3380CC4-5D6E-409C-BE32-E72D297353CC}">
              <c16:uniqueId val="{00000000-85FE-4DB9-BCEB-A2B6FCC2A3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c:v>
                </c:pt>
                <c:pt idx="1">
                  <c:v>8.9700000000000006</c:v>
                </c:pt>
                <c:pt idx="2">
                  <c:v>10.85</c:v>
                </c:pt>
                <c:pt idx="3">
                  <c:v>13.52</c:v>
                </c:pt>
                <c:pt idx="4">
                  <c:v>17.78</c:v>
                </c:pt>
              </c:numCache>
            </c:numRef>
          </c:val>
          <c:extLst>
            <c:ext xmlns:c16="http://schemas.microsoft.com/office/drawing/2014/chart" uri="{C3380CC4-5D6E-409C-BE32-E72D297353CC}">
              <c16:uniqueId val="{00000001-85FE-4DB9-BCEB-A2B6FCC2A3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7.63</c:v>
                </c:pt>
                <c:pt idx="1">
                  <c:v>4.4000000000000004</c:v>
                </c:pt>
                <c:pt idx="2">
                  <c:v>-6.14</c:v>
                </c:pt>
                <c:pt idx="3">
                  <c:v>10.6</c:v>
                </c:pt>
                <c:pt idx="4">
                  <c:v>-2.27</c:v>
                </c:pt>
              </c:numCache>
            </c:numRef>
          </c:val>
          <c:smooth val="0"/>
          <c:extLst>
            <c:ext xmlns:c16="http://schemas.microsoft.com/office/drawing/2014/chart" uri="{C3380CC4-5D6E-409C-BE32-E72D297353CC}">
              <c16:uniqueId val="{00000002-85FE-4DB9-BCEB-A2B6FCC2A3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4A-439B-901F-D3DD9D03AE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4A-439B-901F-D3DD9D03AE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4A-439B-901F-D3DD9D03AE2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74A-439B-901F-D3DD9D03AE2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74A-439B-901F-D3DD9D03AE2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74A-439B-901F-D3DD9D03AE2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0.11</c:v>
                </c:pt>
                <c:pt idx="2">
                  <c:v>#N/A</c:v>
                </c:pt>
                <c:pt idx="3">
                  <c:v>0.13</c:v>
                </c:pt>
                <c:pt idx="4">
                  <c:v>#N/A</c:v>
                </c:pt>
                <c:pt idx="5">
                  <c:v>0.11</c:v>
                </c:pt>
                <c:pt idx="6">
                  <c:v>#N/A</c:v>
                </c:pt>
                <c:pt idx="7">
                  <c:v>0.11</c:v>
                </c:pt>
                <c:pt idx="8">
                  <c:v>#N/A</c:v>
                </c:pt>
                <c:pt idx="9">
                  <c:v>0.1</c:v>
                </c:pt>
              </c:numCache>
            </c:numRef>
          </c:val>
          <c:extLst>
            <c:ext xmlns:c16="http://schemas.microsoft.com/office/drawing/2014/chart" uri="{C3380CC4-5D6E-409C-BE32-E72D297353CC}">
              <c16:uniqueId val="{00000006-774A-439B-901F-D3DD9D03AE24}"/>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0.52</c:v>
                </c:pt>
                <c:pt idx="2">
                  <c:v>#N/A</c:v>
                </c:pt>
                <c:pt idx="3">
                  <c:v>0.85</c:v>
                </c:pt>
                <c:pt idx="4">
                  <c:v>#N/A</c:v>
                </c:pt>
                <c:pt idx="5">
                  <c:v>0.82</c:v>
                </c:pt>
                <c:pt idx="6">
                  <c:v>#N/A</c:v>
                </c:pt>
                <c:pt idx="7">
                  <c:v>0.19</c:v>
                </c:pt>
                <c:pt idx="8">
                  <c:v>#N/A</c:v>
                </c:pt>
                <c:pt idx="9">
                  <c:v>0.55000000000000004</c:v>
                </c:pt>
              </c:numCache>
            </c:numRef>
          </c:val>
          <c:extLst>
            <c:ext xmlns:c16="http://schemas.microsoft.com/office/drawing/2014/chart" uri="{C3380CC4-5D6E-409C-BE32-E72D297353CC}">
              <c16:uniqueId val="{00000007-774A-439B-901F-D3DD9D03AE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10.91</c:v>
                </c:pt>
                <c:pt idx="2">
                  <c:v>#N/A</c:v>
                </c:pt>
                <c:pt idx="3">
                  <c:v>15.26</c:v>
                </c:pt>
                <c:pt idx="4">
                  <c:v>#N/A</c:v>
                </c:pt>
                <c:pt idx="5">
                  <c:v>7.76</c:v>
                </c:pt>
                <c:pt idx="6">
                  <c:v>#N/A</c:v>
                </c:pt>
                <c:pt idx="7">
                  <c:v>15.67</c:v>
                </c:pt>
                <c:pt idx="8">
                  <c:v>#N/A</c:v>
                </c:pt>
                <c:pt idx="9">
                  <c:v>7.95</c:v>
                </c:pt>
              </c:numCache>
            </c:numRef>
          </c:val>
          <c:extLst>
            <c:ext xmlns:c16="http://schemas.microsoft.com/office/drawing/2014/chart" uri="{C3380CC4-5D6E-409C-BE32-E72D297353CC}">
              <c16:uniqueId val="{00000008-774A-439B-901F-D3DD9D03AE2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0.94</c:v>
                </c:pt>
                <c:pt idx="2">
                  <c:v>#N/A</c:v>
                </c:pt>
                <c:pt idx="3">
                  <c:v>0.06</c:v>
                </c:pt>
                <c:pt idx="4">
                  <c:v>#N/A</c:v>
                </c:pt>
                <c:pt idx="5">
                  <c:v>0</c:v>
                </c:pt>
                <c:pt idx="6">
                  <c:v>#N/A</c:v>
                </c:pt>
                <c:pt idx="7">
                  <c:v>0.18</c:v>
                </c:pt>
                <c:pt idx="8">
                  <c:v>0.17</c:v>
                </c:pt>
                <c:pt idx="9">
                  <c:v>#N/A</c:v>
                </c:pt>
              </c:numCache>
            </c:numRef>
          </c:val>
          <c:extLst>
            <c:ext xmlns:c16="http://schemas.microsoft.com/office/drawing/2014/chart" uri="{C3380CC4-5D6E-409C-BE32-E72D297353CC}">
              <c16:uniqueId val="{00000009-774A-439B-901F-D3DD9D03AE2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510</c:v>
                </c:pt>
                <c:pt idx="5">
                  <c:v>539</c:v>
                </c:pt>
                <c:pt idx="8">
                  <c:v>520</c:v>
                </c:pt>
                <c:pt idx="11">
                  <c:v>539</c:v>
                </c:pt>
                <c:pt idx="14">
                  <c:v>532</c:v>
                </c:pt>
              </c:numCache>
            </c:numRef>
          </c:val>
          <c:extLst>
            <c:ext xmlns:c16="http://schemas.microsoft.com/office/drawing/2014/chart" uri="{C3380CC4-5D6E-409C-BE32-E72D297353CC}">
              <c16:uniqueId val="{00000000-0712-4BAA-B108-AA8332887C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12-4BAA-B108-AA8332887C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12-4BAA-B108-AA8332887C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c:v>
                </c:pt>
                <c:pt idx="3">
                  <c:v>54</c:v>
                </c:pt>
                <c:pt idx="6">
                  <c:v>59</c:v>
                </c:pt>
                <c:pt idx="9">
                  <c:v>64</c:v>
                </c:pt>
                <c:pt idx="12">
                  <c:v>46</c:v>
                </c:pt>
              </c:numCache>
            </c:numRef>
          </c:val>
          <c:extLst>
            <c:ext xmlns:c16="http://schemas.microsoft.com/office/drawing/2014/chart" uri="{C3380CC4-5D6E-409C-BE32-E72D297353CC}">
              <c16:uniqueId val="{00000003-0712-4BAA-B108-AA8332887C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c:v>
                </c:pt>
                <c:pt idx="3">
                  <c:v>27</c:v>
                </c:pt>
                <c:pt idx="6">
                  <c:v>31</c:v>
                </c:pt>
                <c:pt idx="9">
                  <c:v>35</c:v>
                </c:pt>
                <c:pt idx="12">
                  <c:v>43</c:v>
                </c:pt>
              </c:numCache>
            </c:numRef>
          </c:val>
          <c:extLst>
            <c:ext xmlns:c16="http://schemas.microsoft.com/office/drawing/2014/chart" uri="{C3380CC4-5D6E-409C-BE32-E72D297353CC}">
              <c16:uniqueId val="{00000004-0712-4BAA-B108-AA8332887C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12-4BAA-B108-AA8332887C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12-4BAA-B108-AA8332887C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609</c:v>
                </c:pt>
                <c:pt idx="3">
                  <c:v>628</c:v>
                </c:pt>
                <c:pt idx="6">
                  <c:v>585</c:v>
                </c:pt>
                <c:pt idx="9">
                  <c:v>615</c:v>
                </c:pt>
                <c:pt idx="12">
                  <c:v>630</c:v>
                </c:pt>
              </c:numCache>
            </c:numRef>
          </c:val>
          <c:extLst>
            <c:ext xmlns:c16="http://schemas.microsoft.com/office/drawing/2014/chart" uri="{C3380CC4-5D6E-409C-BE32-E72D297353CC}">
              <c16:uniqueId val="{00000007-0712-4BAA-B108-AA8332887C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168</c:v>
                </c:pt>
                <c:pt idx="2">
                  <c:v>#N/A</c:v>
                </c:pt>
                <c:pt idx="3">
                  <c:v>#N/A</c:v>
                </c:pt>
                <c:pt idx="4">
                  <c:v>170</c:v>
                </c:pt>
                <c:pt idx="5">
                  <c:v>#N/A</c:v>
                </c:pt>
                <c:pt idx="6">
                  <c:v>#N/A</c:v>
                </c:pt>
                <c:pt idx="7">
                  <c:v>155</c:v>
                </c:pt>
                <c:pt idx="8">
                  <c:v>#N/A</c:v>
                </c:pt>
                <c:pt idx="9">
                  <c:v>#N/A</c:v>
                </c:pt>
                <c:pt idx="10">
                  <c:v>175</c:v>
                </c:pt>
                <c:pt idx="11">
                  <c:v>#N/A</c:v>
                </c:pt>
                <c:pt idx="12">
                  <c:v>#N/A</c:v>
                </c:pt>
                <c:pt idx="13">
                  <c:v>187</c:v>
                </c:pt>
                <c:pt idx="14">
                  <c:v>#N/A</c:v>
                </c:pt>
              </c:numCache>
            </c:numRef>
          </c:val>
          <c:smooth val="0"/>
          <c:extLst>
            <c:ext xmlns:c16="http://schemas.microsoft.com/office/drawing/2014/chart" uri="{C3380CC4-5D6E-409C-BE32-E72D297353CC}">
              <c16:uniqueId val="{00000008-0712-4BAA-B108-AA8332887C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4698</c:v>
                </c:pt>
                <c:pt idx="5">
                  <c:v>4643</c:v>
                </c:pt>
                <c:pt idx="8">
                  <c:v>4743</c:v>
                </c:pt>
                <c:pt idx="11">
                  <c:v>4634</c:v>
                </c:pt>
                <c:pt idx="14">
                  <c:v>4593</c:v>
                </c:pt>
              </c:numCache>
            </c:numRef>
          </c:val>
          <c:extLst>
            <c:ext xmlns:c16="http://schemas.microsoft.com/office/drawing/2014/chart" uri="{C3380CC4-5D6E-409C-BE32-E72D297353CC}">
              <c16:uniqueId val="{00000000-7F1C-40C6-9997-D213DD3C15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250</c:v>
                </c:pt>
                <c:pt idx="5">
                  <c:v>291</c:v>
                </c:pt>
                <c:pt idx="8">
                  <c:v>391</c:v>
                </c:pt>
                <c:pt idx="11">
                  <c:v>377</c:v>
                </c:pt>
                <c:pt idx="14">
                  <c:v>363</c:v>
                </c:pt>
              </c:numCache>
            </c:numRef>
          </c:val>
          <c:extLst>
            <c:ext xmlns:c16="http://schemas.microsoft.com/office/drawing/2014/chart" uri="{C3380CC4-5D6E-409C-BE32-E72D297353CC}">
              <c16:uniqueId val="{00000001-7F1C-40C6-9997-D213DD3C15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2168</c:v>
                </c:pt>
                <c:pt idx="5">
                  <c:v>2252</c:v>
                </c:pt>
                <c:pt idx="8">
                  <c:v>2340</c:v>
                </c:pt>
                <c:pt idx="11">
                  <c:v>1954</c:v>
                </c:pt>
                <c:pt idx="14">
                  <c:v>1788</c:v>
                </c:pt>
              </c:numCache>
            </c:numRef>
          </c:val>
          <c:extLst>
            <c:ext xmlns:c16="http://schemas.microsoft.com/office/drawing/2014/chart" uri="{C3380CC4-5D6E-409C-BE32-E72D297353CC}">
              <c16:uniqueId val="{00000002-7F1C-40C6-9997-D213DD3C15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1C-40C6-9997-D213DD3C15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1C-40C6-9997-D213DD3C15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1C-40C6-9997-D213DD3C15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226</c:v>
                </c:pt>
                <c:pt idx="3">
                  <c:v>251</c:v>
                </c:pt>
                <c:pt idx="6">
                  <c:v>60</c:v>
                </c:pt>
                <c:pt idx="9">
                  <c:v>112</c:v>
                </c:pt>
                <c:pt idx="12">
                  <c:v>0</c:v>
                </c:pt>
              </c:numCache>
            </c:numRef>
          </c:val>
          <c:extLst>
            <c:ext xmlns:c16="http://schemas.microsoft.com/office/drawing/2014/chart" uri="{C3380CC4-5D6E-409C-BE32-E72D297353CC}">
              <c16:uniqueId val="{00000006-7F1C-40C6-9997-D213DD3C15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501</c:v>
                </c:pt>
                <c:pt idx="3">
                  <c:v>407</c:v>
                </c:pt>
                <c:pt idx="6">
                  <c:v>346</c:v>
                </c:pt>
                <c:pt idx="9">
                  <c:v>278</c:v>
                </c:pt>
                <c:pt idx="12">
                  <c:v>225</c:v>
                </c:pt>
              </c:numCache>
            </c:numRef>
          </c:val>
          <c:extLst>
            <c:ext xmlns:c16="http://schemas.microsoft.com/office/drawing/2014/chart" uri="{C3380CC4-5D6E-409C-BE32-E72D297353CC}">
              <c16:uniqueId val="{00000007-7F1C-40C6-9997-D213DD3C15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487</c:v>
                </c:pt>
                <c:pt idx="3">
                  <c:v>474</c:v>
                </c:pt>
                <c:pt idx="6">
                  <c:v>462</c:v>
                </c:pt>
                <c:pt idx="9">
                  <c:v>425</c:v>
                </c:pt>
                <c:pt idx="12">
                  <c:v>410</c:v>
                </c:pt>
              </c:numCache>
            </c:numRef>
          </c:val>
          <c:extLst>
            <c:ext xmlns:c16="http://schemas.microsoft.com/office/drawing/2014/chart" uri="{C3380CC4-5D6E-409C-BE32-E72D297353CC}">
              <c16:uniqueId val="{00000008-7F1C-40C6-9997-D213DD3C15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1C-40C6-9997-D213DD3C15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5735</c:v>
                </c:pt>
                <c:pt idx="3">
                  <c:v>5765</c:v>
                </c:pt>
                <c:pt idx="6">
                  <c:v>6101</c:v>
                </c:pt>
                <c:pt idx="9">
                  <c:v>6033</c:v>
                </c:pt>
                <c:pt idx="12">
                  <c:v>6309</c:v>
                </c:pt>
              </c:numCache>
            </c:numRef>
          </c:val>
          <c:extLst>
            <c:ext xmlns:c16="http://schemas.microsoft.com/office/drawing/2014/chart" uri="{C3380CC4-5D6E-409C-BE32-E72D297353CC}">
              <c16:uniqueId val="{0000000A-7F1C-40C6-9997-D213DD3C15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199</c:v>
                </c:pt>
                <c:pt idx="14">
                  <c:v>#N/A</c:v>
                </c:pt>
              </c:numCache>
            </c:numRef>
          </c:val>
          <c:smooth val="0"/>
          <c:extLst>
            <c:ext xmlns:c16="http://schemas.microsoft.com/office/drawing/2014/chart" uri="{C3380CC4-5D6E-409C-BE32-E72D297353CC}">
              <c16:uniqueId val="{0000000B-7F1C-40C6-9997-D213DD3C15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324</c:v>
                </c:pt>
                <c:pt idx="1">
                  <c:v>404</c:v>
                </c:pt>
                <c:pt idx="2">
                  <c:v>554</c:v>
                </c:pt>
              </c:numCache>
            </c:numRef>
          </c:val>
          <c:extLst>
            <c:ext xmlns:c16="http://schemas.microsoft.com/office/drawing/2014/chart" uri="{C3380CC4-5D6E-409C-BE32-E72D297353CC}">
              <c16:uniqueId val="{00000000-C12A-4A53-BDD1-5424BFC412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255</c:v>
                </c:pt>
                <c:pt idx="1">
                  <c:v>255</c:v>
                </c:pt>
                <c:pt idx="2">
                  <c:v>255</c:v>
                </c:pt>
              </c:numCache>
            </c:numRef>
          </c:val>
          <c:extLst>
            <c:ext xmlns:c16="http://schemas.microsoft.com/office/drawing/2014/chart" uri="{C3380CC4-5D6E-409C-BE32-E72D297353CC}">
              <c16:uniqueId val="{00000001-C12A-4A53-BDD1-5424BFC412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1956</c:v>
                </c:pt>
                <c:pt idx="1">
                  <c:v>1581</c:v>
                </c:pt>
                <c:pt idx="2">
                  <c:v>996</c:v>
                </c:pt>
              </c:numCache>
            </c:numRef>
          </c:val>
          <c:extLst>
            <c:ext xmlns:c16="http://schemas.microsoft.com/office/drawing/2014/chart" uri="{C3380CC4-5D6E-409C-BE32-E72D297353CC}">
              <c16:uniqueId val="{00000002-C12A-4A53-BDD1-5424BFC412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{652944F1-DBFE-4FBD-B005-92AD6727FDAF}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02-4A11-B20F-B3AFE5E596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{02F3ED12-1594-48F8-83D9-BC1DA93A53AF}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02-4A11-B20F-B3AFE5E596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{B2AB524A-EF0C-447A-8982-212531139E36}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02-4A11-B20F-B3AFE5E596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{2249026A-F91E-40EC-8F5D-741F1E4B78E0}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02-4A11-B20F-B3AFE5E596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{A7C68414-2ADF-4AD2-AFAD-F045007657B6}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02-4A11-B20F-B3AFE5E5969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{87C51F36-A3A3-4C1F-94CA-42881CA20C10}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02-4A11-B20F-B3AFE5E5969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{A3AEF4A0-35D4-469C-9391-8B85523D9AE7}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02-4A11-B20F-B3AFE5E5969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{02573E23-A8AB-4E03-B667-D0188A3B5252}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02-4A11-B20F-B3AFE5E59695}"/>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{47EBA286-89BD-448C-B366-D85791AA0FEA}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02-4A11-B20F-B3AFE5E596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48.1</c:v>
                </c:pt>
                <c:pt idx="8">
                  <c:v>64.099999999999994</c:v>
                </c:pt>
                <c:pt idx="16">
                  <c:v>48.7</c:v>
                </c:pt>
                <c:pt idx="24">
                  <c:v>49.4</c:v>
                </c:pt>
                <c:pt idx="32">
                  <c:v>47.2</c:v>
                </c:pt>
              </c:numCache>
            </c:numRef>
          </c:xVal>
          <c:yVal>
            <c:numRef>
              <c:f>公会計指標分析・財政指標組合せ分析表!$BP$51:$DC$51</c:f>
              <c:numCache>
                <c:formatCode>#,##0.0;"▲ "#,##0.0</c:formatCode>
                <c:ptCount val="40"/>
                <c:pt idx="32">
                  <c:v>7.6</c:v>
                </c:pt>
              </c:numCache>
            </c:numRef>
          </c:yVal>
          <c:smooth val="0"/>
          <c:extLst>
            <c:ext xmlns:c16="http://schemas.microsoft.com/office/drawing/2014/chart" uri="{C3380CC4-5D6E-409C-BE32-E72D297353CC}">
              <c16:uniqueId val="{00000009-8502-4A11-B20F-B3AFE5E596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{D0BC3570-F492-4F19-BBE2-4A2E16718CD0}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02-4A11-B20F-B3AFE5E596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{7FEDE21F-BB88-45CC-A763-DDFBB59243F5}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02-4A11-B20F-B3AFE5E596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{D3947AD2-5385-4BA3-94D2-C67A7307EA5E}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02-4A11-B20F-B3AFE5E596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{D92256AB-17EB-4CE2-8200-D6B17D702D2E}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02-4A11-B20F-B3AFE5E596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{F996219A-0B61-4C87-A29B-947369313280}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02-4A11-B20F-B3AFE5E59695}"/>
                </c:ext>
              </c:extLst>
            </c:dLbl>
            <c:dLbl>
              <c:idx val="8"/>
              <c:layout>
                <c:manualLayout>
                  <c:x val="-4.1508761670505503E-2"/>
                  <c:y val="-8.436376915537831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{4765835A-FA1A-46A4-A6B5-7974DF5C8CCA}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02-4A11-B20F-B3AFE5E59695}"/>
                </c:ext>
              </c:extLst>
            </c:dLbl>
            <c:dLbl>
              <c:idx val="16"/>
              <c:layout>
                <c:manualLayout>
                  <c:x val="-3.2145200469572303E-2"/>
                  <c:y val="-4.511431505635204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{D617732D-92B4-4A44-9031-968CF28A8FFE}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02-4A11-B20F-B3AFE5E5969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{FD8F6E28-F0C6-43F2-A279-DEA80B28FC6A}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02-4A11-B20F-B3AFE5E5969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{2D2B7A02-C7F7-4E53-BC12-0A293D5F61CF}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02-4A11-B20F-B3AFE5E596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502-4A11-B20F-B3AFE5E5969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{29E4B63D-7DDE-4D85-8D56-0AF2A4220DB4}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870-49A8-A3A1-4F15D2E6BD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{770CACB8-4E35-4D5D-82D9-9FE652B539D8}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70-49A8-A3A1-4F15D2E6BD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{92EF6A22-29BD-45E7-826E-CD596094164B}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70-49A8-A3A1-4F15D2E6BD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{9896EB3C-9B95-4E44-A4EC-F2C5C16A5972}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70-49A8-A3A1-4F15D2E6BD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{67B486DE-BDE7-479C-BF5B-197F8DB86DDF}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70-49A8-A3A1-4F15D2E6BD0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{5C39A2A1-6848-4D0F-9E18-80E8D0D17DEF}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870-49A8-A3A1-4F15D2E6BD0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{4FBCDA7D-EE49-49FE-8366-27835AFE6137}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870-49A8-A3A1-4F15D2E6BD0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{6B57D1CD-02B5-4402-A30B-8CEC50B69E21}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870-49A8-A3A1-4F15D2E6BD0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{CC48F4F3-BA24-4DA8-8E19-19E6CF484F9B}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870-49A8-A3A1-4F15D2E6BD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6.4</c:v>
                </c:pt>
                <c:pt idx="16">
                  <c:v>6.5</c:v>
                </c:pt>
                <c:pt idx="24">
                  <c:v>6.7</c:v>
                </c:pt>
                <c:pt idx="32">
                  <c:v>6.8</c:v>
                </c:pt>
              </c:numCache>
            </c:numRef>
          </c:xVal>
          <c:yVal>
            <c:numRef>
              <c:f>公会計指標分析・財政指標組合せ分析表!$BP$73:$DC$73</c:f>
              <c:numCache>
                <c:formatCode>#,##0.0;"▲ "#,##0.0</c:formatCode>
                <c:ptCount val="40"/>
                <c:pt idx="32">
                  <c:v>7.6</c:v>
                </c:pt>
              </c:numCache>
            </c:numRef>
          </c:yVal>
          <c:smooth val="0"/>
          <c:extLst>
            <c:ext xmlns:c16="http://schemas.microsoft.com/office/drawing/2014/chart" uri="{C3380CC4-5D6E-409C-BE32-E72D297353CC}">
              <c16:uniqueId val="{00000009-D870-49A8-A3A1-4F15D2E6BD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{B81038A2-6679-40B8-9FAE-FBC348F52088}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870-49A8-A3A1-4F15D2E6BD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{9AF53574-0933-4463-A0B1-12EDE79CF6B7}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70-49A8-A3A1-4F15D2E6BD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{874FD688-874A-405B-97BE-8DC21D5A02B8}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70-49A8-A3A1-4F15D2E6BD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{11BC45BE-CA7D-4CD9-8B17-DF0061295B59}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70-49A8-A3A1-4F15D2E6BD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{B9E88D73-98F3-4BED-A96D-E0375AA60AEE}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70-49A8-A3A1-4F15D2E6BD0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{17745FEE-1D54-4C19-970E-4B20E721D249}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870-49A8-A3A1-4F15D2E6BD05}"/>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{968DC62B-E5E1-44E9-8150-E41AF87FFABC}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870-49A8-A3A1-4F15D2E6BD05}"/>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{32F22AA5-04DA-41F0-AB8A-9DBDFC8E0A93}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870-49A8-A3A1-4F15D2E6BD0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{4ECA533B-E3BF-44E9-9943-51608C1DC3AD}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870-49A8-A3A1-4F15D2E6BD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870-49A8-A3A1-4F15D2E6BD0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大規模な事業による起債の償還が始まっており、</a:t>
          </a:r>
          <a:r>
            <a:rPr kumimoji="1" lang="ja-JP" altLang="en-US" sz="1100">
              <a:solidFill>
                <a:schemeClr val="dk1"/>
              </a:solidFill>
              <a:effectLst/>
              <a:latin typeface="+mn-lt"/>
              <a:ea typeface="+mn-ea"/>
              <a:cs typeface="+mn-cs"/>
            </a:rPr>
            <a:t>元利償還金が前年度より毎年度増額している</a:t>
          </a:r>
          <a:r>
            <a:rPr kumimoji="1" lang="ja-JP" altLang="ja-JP" sz="1100">
              <a:solidFill>
                <a:schemeClr val="dk1"/>
              </a:solidFill>
              <a:effectLst/>
              <a:latin typeface="+mn-lt"/>
              <a:ea typeface="+mn-ea"/>
              <a:cs typeface="+mn-cs"/>
            </a:rPr>
            <a:t>。今後とも、充当可能な財源を確保し健全な財政運営に努める。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減債基金については、満期一括償還地方債の財源として積み立てることとしているが、まだその償還には至っていない。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大規模な事業の償還も始まっているが分子の比率は、ほぼ変わらず厳しい状態である。将来負担額の縮小を図るため繰り上げ償還等に努める。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新庁舎建設に伴い基金を取り崩ししたため基金全体が下がっています。しかし、ふるさと応援基金に関しては、農家の協力もあり毎年度伸びている。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今後、財政調整基金の積極的な積み立て、施設維持管理に要する負担軽減を目的とした基金の創設等検討が必要である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基金の使途について、新庁舎建設基金は、</a:t>
          </a:r>
          <a:r>
            <a:rPr kumimoji="1" lang="ja-JP" altLang="en-US" sz="1100" b="1">
              <a:solidFill>
                <a:schemeClr val="dk1"/>
              </a:solidFill>
              <a:effectLst/>
              <a:latin typeface="+mn-lt"/>
              <a:ea typeface="+mn-ea"/>
              <a:cs typeface="+mn-cs"/>
            </a:rPr>
            <a:t>今年度新庁舎が</a:t>
          </a:r>
          <a:r>
            <a:rPr kumimoji="1" lang="ja-JP" altLang="ja-JP" sz="1100" b="1">
              <a:solidFill>
                <a:schemeClr val="dk1"/>
              </a:solidFill>
              <a:effectLst/>
              <a:latin typeface="+mn-lt"/>
              <a:ea typeface="+mn-ea"/>
              <a:cs typeface="+mn-cs"/>
            </a:rPr>
            <a:t>完成</a:t>
          </a:r>
          <a:r>
            <a:rPr kumimoji="1" lang="ja-JP" altLang="en-US" sz="1100" b="1">
              <a:solidFill>
                <a:schemeClr val="dk1"/>
              </a:solidFill>
              <a:effectLst/>
              <a:latin typeface="+mn-lt"/>
              <a:ea typeface="+mn-ea"/>
              <a:cs typeface="+mn-cs"/>
            </a:rPr>
            <a:t>し</a:t>
          </a:r>
          <a:r>
            <a:rPr kumimoji="1" lang="ja-JP" altLang="ja-JP" sz="1100" b="1">
              <a:solidFill>
                <a:schemeClr val="dk1"/>
              </a:solidFill>
              <a:effectLst/>
              <a:latin typeface="+mn-lt"/>
              <a:ea typeface="+mn-ea"/>
              <a:cs typeface="+mn-cs"/>
            </a:rPr>
            <a:t>、現年度実施分は取り崩しを行った。ふるさと応援基金については、寄付者の要望等による人財育成、教育、行政等、特に世界自然遺産登録を見据えた環境教育、また図書室を利用する村民の図書購入等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新庁舎建設基金、ふるさと応援基金が増減額の</a:t>
          </a:r>
          <a:r>
            <a:rPr kumimoji="1" lang="ja-JP" altLang="en-US" sz="1100" b="1">
              <a:solidFill>
                <a:schemeClr val="dk1"/>
              </a:solidFill>
              <a:effectLst/>
              <a:latin typeface="+mn-lt"/>
              <a:ea typeface="+mn-ea"/>
              <a:cs typeface="+mn-cs"/>
            </a:rPr>
            <a:t>主な</a:t>
          </a:r>
          <a:r>
            <a:rPr kumimoji="1" lang="ja-JP" altLang="ja-JP" sz="1100" b="1">
              <a:solidFill>
                <a:schemeClr val="dk1"/>
              </a:solidFill>
              <a:effectLst/>
              <a:latin typeface="+mn-lt"/>
              <a:ea typeface="+mn-ea"/>
              <a:cs typeface="+mn-cs"/>
            </a:rPr>
            <a:t>理由である。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新庁舎建設基金が</a:t>
          </a:r>
          <a:r>
            <a:rPr kumimoji="1" lang="ja-JP" altLang="en-US" sz="1100" b="1">
              <a:solidFill>
                <a:schemeClr val="dk1"/>
              </a:solidFill>
              <a:effectLst/>
              <a:latin typeface="+mn-lt"/>
              <a:ea typeface="+mn-ea"/>
              <a:cs typeface="+mn-cs"/>
            </a:rPr>
            <a:t>今年度新庁舎が</a:t>
          </a:r>
          <a:r>
            <a:rPr kumimoji="1" lang="ja-JP" altLang="ja-JP" sz="1100" b="1">
              <a:solidFill>
                <a:schemeClr val="dk1"/>
              </a:solidFill>
              <a:effectLst/>
              <a:latin typeface="+mn-lt"/>
              <a:ea typeface="+mn-ea"/>
              <a:cs typeface="+mn-cs"/>
            </a:rPr>
            <a:t>完成することを境に、令和３年度以降は廃止を考えていることから、次に重要とする施設等維持管理に充てられる基金</a:t>
          </a:r>
          <a:r>
            <a:rPr kumimoji="1" lang="ja-JP" altLang="en-US" sz="1100" b="1">
              <a:solidFill>
                <a:schemeClr val="dk1"/>
              </a:solidFill>
              <a:effectLst/>
              <a:latin typeface="+mn-lt"/>
              <a:ea typeface="+mn-ea"/>
              <a:cs typeface="+mn-cs"/>
            </a:rPr>
            <a:t>、公共施設等総合管理基金を創設した</a:t>
          </a:r>
          <a:r>
            <a:rPr kumimoji="1" lang="ja-JP" altLang="ja-JP" sz="1100" b="1">
              <a:solidFill>
                <a:schemeClr val="dk1"/>
              </a:solidFill>
              <a:effectLst/>
              <a:latin typeface="+mn-lt"/>
              <a:ea typeface="+mn-ea"/>
              <a:cs typeface="+mn-cs"/>
            </a:rPr>
            <a:t>。また、ふるさと応援基金が毎年度伸びを見せていることから、その使途を充実なものにするため更なる検討が必要とされる。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財政調整基金は、財政等の</a:t>
          </a:r>
          <a:r>
            <a:rPr kumimoji="1" lang="ja-JP" altLang="en-US" sz="1100" b="1">
              <a:solidFill>
                <a:schemeClr val="dk1"/>
              </a:solidFill>
              <a:effectLst/>
              <a:latin typeface="+mn-lt"/>
              <a:ea typeface="+mn-ea"/>
              <a:cs typeface="+mn-cs"/>
            </a:rPr>
            <a:t>計画的な</a:t>
          </a:r>
          <a:r>
            <a:rPr kumimoji="1" lang="ja-JP" altLang="ja-JP" sz="1100" b="1">
              <a:solidFill>
                <a:schemeClr val="dk1"/>
              </a:solidFill>
              <a:effectLst/>
              <a:latin typeface="+mn-lt"/>
              <a:ea typeface="+mn-ea"/>
              <a:cs typeface="+mn-cs"/>
            </a:rPr>
            <a:t>調整によ</a:t>
          </a:r>
          <a:r>
            <a:rPr kumimoji="1" lang="ja-JP" altLang="en-US" sz="1100" b="1">
              <a:solidFill>
                <a:schemeClr val="dk1"/>
              </a:solidFill>
              <a:effectLst/>
              <a:latin typeface="+mn-lt"/>
              <a:ea typeface="+mn-ea"/>
              <a:cs typeface="+mn-cs"/>
            </a:rPr>
            <a:t>り毎年</a:t>
          </a:r>
          <a:r>
            <a:rPr kumimoji="1" lang="en-US" altLang="ja-JP" sz="1100" b="1">
              <a:solidFill>
                <a:schemeClr val="dk1"/>
              </a:solidFill>
              <a:effectLst/>
              <a:latin typeface="+mn-lt"/>
              <a:ea typeface="+mn-ea"/>
              <a:cs typeface="+mn-cs"/>
            </a:rPr>
            <a:t>50,000</a:t>
          </a:r>
          <a:r>
            <a:rPr kumimoji="1" lang="ja-JP" altLang="en-US" sz="1100" b="1">
              <a:solidFill>
                <a:schemeClr val="dk1"/>
              </a:solidFill>
              <a:effectLst/>
              <a:latin typeface="+mn-lt"/>
              <a:ea typeface="+mn-ea"/>
              <a:cs typeface="+mn-cs"/>
            </a:rPr>
            <a:t>千円から</a:t>
          </a:r>
          <a:r>
            <a:rPr kumimoji="1" lang="en-US" altLang="ja-JP" sz="1100" b="1">
              <a:solidFill>
                <a:schemeClr val="dk1"/>
              </a:solidFill>
              <a:effectLst/>
              <a:latin typeface="+mn-lt"/>
              <a:ea typeface="+mn-ea"/>
              <a:cs typeface="+mn-cs"/>
            </a:rPr>
            <a:t>100,000</a:t>
          </a:r>
          <a:r>
            <a:rPr kumimoji="1" lang="ja-JP" altLang="en-US" sz="1100" b="1">
              <a:solidFill>
                <a:schemeClr val="dk1"/>
              </a:solidFill>
              <a:effectLst/>
              <a:latin typeface="+mn-lt"/>
              <a:ea typeface="+mn-ea"/>
              <a:cs typeface="+mn-cs"/>
            </a:rPr>
            <a:t>千円程度を積立してる</a:t>
          </a:r>
          <a:r>
            <a:rPr kumimoji="1" lang="ja-JP" altLang="ja-JP" sz="1100" b="1">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今後</a:t>
          </a:r>
          <a:r>
            <a:rPr kumimoji="1" lang="ja-JP" altLang="en-US" sz="1100" b="1">
              <a:solidFill>
                <a:schemeClr val="dk1"/>
              </a:solidFill>
              <a:effectLst/>
              <a:latin typeface="+mn-lt"/>
              <a:ea typeface="+mn-ea"/>
              <a:cs typeface="+mn-cs"/>
            </a:rPr>
            <a:t>も計画的に</a:t>
          </a:r>
          <a:r>
            <a:rPr kumimoji="1" lang="ja-JP" altLang="ja-JP" sz="1100" b="1">
              <a:solidFill>
                <a:schemeClr val="dk1"/>
              </a:solidFill>
              <a:effectLst/>
              <a:latin typeface="+mn-lt"/>
              <a:ea typeface="+mn-ea"/>
              <a:cs typeface="+mn-cs"/>
            </a:rPr>
            <a:t>積極的な積立</a:t>
          </a:r>
          <a:r>
            <a:rPr kumimoji="1" lang="ja-JP" altLang="en-US" sz="1100" b="1">
              <a:solidFill>
                <a:schemeClr val="dk1"/>
              </a:solidFill>
              <a:effectLst/>
              <a:latin typeface="+mn-lt"/>
              <a:ea typeface="+mn-ea"/>
              <a:cs typeface="+mn-cs"/>
            </a:rPr>
            <a:t>を実施する予定で</a:t>
          </a:r>
          <a:r>
            <a:rPr kumimoji="1" lang="ja-JP" altLang="ja-JP" sz="1100" b="1">
              <a:solidFill>
                <a:schemeClr val="dk1"/>
              </a:solidFill>
              <a:effectLst/>
              <a:latin typeface="+mn-lt"/>
              <a:ea typeface="+mn-ea"/>
              <a:cs typeface="+mn-cs"/>
            </a:rPr>
            <a:t>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減債基金は、財政等の調整による結果、横ばいである。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今後、積極的な積立が必要である。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
4,581
194.80
7,455,233
7,123,660
247,808
3,115,531
6,308,737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49.4%</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47.2%</a:t>
          </a:r>
          <a:r>
            <a:rPr kumimoji="1" lang="ja-JP" altLang="en-US" sz="1100">
              <a:latin typeface="ＭＳ Ｐゴシック" panose="020B0600070205080204" pitchFamily="50" charset="-128"/>
              <a:ea typeface="ＭＳ Ｐゴシック" panose="020B0600070205080204" pitchFamily="50" charset="-128"/>
            </a:rPr>
            <a:t>と若干の変化がみられるが、新庁舎建設によるものであり、急激な変化が生じないよう適切な施設管理等に努める。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400459"/>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88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17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40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08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49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32022</xdr:rowOff>
    </xdr:from>
    <xdr:to>
      <xdr:col>23</xdr:col>
      <xdr:colOff>136525</xdr:colOff>
      <xdr:row>27</xdr:row>
      <xdr:rowOff>133622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46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54899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45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99876</xdr:rowOff>
    </xdr:from>
    <xdr:to>
      <xdr:col>19</xdr:col>
      <xdr:colOff>187325</xdr:colOff>
      <xdr:row>28</xdr:row>
      <xdr:rowOff>30026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47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82822</xdr:rowOff>
    </xdr:from>
    <xdr:to>
      <xdr:col>23</xdr:col>
      <xdr:colOff>85725</xdr:colOff>
      <xdr:row>27</xdr:row>
      <xdr:rowOff>150676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4711972"/>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78286</xdr:rowOff>
    </xdr:from>
    <xdr:to>
      <xdr:col>15</xdr:col>
      <xdr:colOff>187325</xdr:colOff>
      <xdr:row>28</xdr:row>
      <xdr:rowOff>8436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47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129086</xdr:rowOff>
    </xdr:from>
    <xdr:to>
      <xdr:col>19</xdr:col>
      <xdr:colOff>136525</xdr:colOff>
      <xdr:row>27</xdr:row>
      <xdr:rowOff>150676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475823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38917</xdr:rowOff>
    </xdr:from>
    <xdr:to>
      <xdr:col>11</xdr:col>
      <xdr:colOff>187325</xdr:colOff>
      <xdr:row>30</xdr:row>
      <xdr:rowOff>140517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1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129086</xdr:rowOff>
    </xdr:from>
    <xdr:to>
      <xdr:col>15</xdr:col>
      <xdr:colOff>136525</xdr:colOff>
      <xdr:row>30</xdr:row>
      <xdr:rowOff>89717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527300" y="4758236"/>
          <a:ext cx="762000" cy="4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59781</xdr:rowOff>
    </xdr:from>
    <xdr:to>
      <xdr:col>7</xdr:col>
      <xdr:colOff>187325</xdr:colOff>
      <xdr:row>27</xdr:row>
      <xdr:rowOff>161381</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46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110581</xdr:rowOff>
    </xdr:from>
    <xdr:to>
      <xdr:col>11</xdr:col>
      <xdr:colOff>136525</xdr:colOff>
      <xdr:row>30</xdr:row>
      <xdr:rowOff>89717</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4739731"/>
          <a:ext cx="762000" cy="49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16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083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46553</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450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24963</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44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131644</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275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6458</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446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347.0%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358.7%</a:t>
          </a:r>
          <a:r>
            <a:rPr kumimoji="1" lang="ja-JP" altLang="en-US" sz="1100">
              <a:latin typeface="ＭＳ Ｐゴシック" panose="020B0600070205080204" pitchFamily="50" charset="-128"/>
              <a:ea typeface="ＭＳ Ｐゴシック" panose="020B0600070205080204" pitchFamily="50" charset="-128"/>
            </a:rPr>
            <a:t>と若干の変化がみられるが、過度な負担とならないよう、計画的な事業実施に努める。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541308"/>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9050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90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49038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4925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120149</xdr:rowOff>
    </xdr:from>
    <xdr:to>
      <xdr:col>76</xdr:col>
      <xdr:colOff>73025</xdr:colOff>
      <xdr:row>29</xdr:row>
      <xdr:rowOff>50299</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492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143026</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77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106116</xdr:rowOff>
    </xdr:from>
    <xdr:to>
      <xdr:col>72</xdr:col>
      <xdr:colOff>123825</xdr:colOff>
      <xdr:row>29</xdr:row>
      <xdr:rowOff>36266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490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156916</xdr:rowOff>
    </xdr:from>
    <xdr:to>
      <xdr:col>76</xdr:col>
      <xdr:colOff>22225</xdr:colOff>
      <xdr:row>28</xdr:row>
      <xdr:rowOff>170949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4957516"/>
          <a:ext cx="7112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24864</xdr:rowOff>
    </xdr:from>
    <xdr:to>
      <xdr:col>68</xdr:col>
      <xdr:colOff>123825</xdr:colOff>
      <xdr:row>29</xdr:row>
      <xdr:rowOff>126464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49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156916</xdr:rowOff>
    </xdr:from>
    <xdr:to>
      <xdr:col>72</xdr:col>
      <xdr:colOff>73025</xdr:colOff>
      <xdr:row>29</xdr:row>
      <xdr:rowOff>75664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4957516"/>
          <a:ext cx="762000" cy="9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95081</xdr:rowOff>
    </xdr:from>
    <xdr:to>
      <xdr:col>64</xdr:col>
      <xdr:colOff>123825</xdr:colOff>
      <xdr:row>29</xdr:row>
      <xdr:rowOff>25231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48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145881</xdr:rowOff>
    </xdr:from>
    <xdr:to>
      <xdr:col>68</xdr:col>
      <xdr:colOff>73025</xdr:colOff>
      <xdr:row>29</xdr:row>
      <xdr:rowOff>75664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4946481"/>
          <a:ext cx="762000" cy="1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28102</xdr:rowOff>
    </xdr:from>
    <xdr:to>
      <xdr:col>60</xdr:col>
      <xdr:colOff>123825</xdr:colOff>
      <xdr:row>29</xdr:row>
      <xdr:rowOff>129702</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0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145881</xdr:rowOff>
    </xdr:from>
    <xdr:to>
      <xdr:col>64</xdr:col>
      <xdr:colOff>73025</xdr:colOff>
      <xdr:row>29</xdr:row>
      <xdr:rowOff>78902</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4946481"/>
          <a:ext cx="762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02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0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472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52793</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468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117591</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508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41758</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67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120829</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09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
4,581
194.80
7,455,233
7,123,660
247,808
3,115,531
6,308,737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100965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027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87630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76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42545</xdr:rowOff>
    </xdr:from>
    <xdr:to>
      <xdr:col>10</xdr:col>
      <xdr:colOff>165100</xdr:colOff>
      <xdr:row>39</xdr:row>
      <xdr:rowOff>144145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60960</xdr:rowOff>
    </xdr:from>
    <xdr:to>
      <xdr:col>15</xdr:col>
      <xdr:colOff>50800</xdr:colOff>
      <xdr:row>39</xdr:row>
      <xdr:rowOff>93345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576060"/>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46355</xdr:rowOff>
    </xdr:from>
    <xdr:to>
      <xdr:col>6</xdr:col>
      <xdr:colOff>38100</xdr:colOff>
      <xdr:row>39</xdr:row>
      <xdr:rowOff>147955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93345</xdr:rowOff>
    </xdr:from>
    <xdr:to>
      <xdr:col>10</xdr:col>
      <xdr:colOff>114300</xdr:colOff>
      <xdr:row>39</xdr:row>
      <xdr:rowOff>97155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flipV="1">
          <a:off x="1130300" y="6779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135272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139082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35904</xdr:rowOff>
    </xdr:from>
    <xdr:to>
      <xdr:col>55</xdr:col>
      <xdr:colOff>50800</xdr:colOff>
      <xdr:row>41</xdr:row>
      <xdr:rowOff>137504</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122281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8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36482</xdr:rowOff>
    </xdr:from>
    <xdr:to>
      <xdr:col>50</xdr:col>
      <xdr:colOff>165100</xdr:colOff>
      <xdr:row>41</xdr:row>
      <xdr:rowOff>138082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86704</xdr:rowOff>
    </xdr:from>
    <xdr:to>
      <xdr:col>55</xdr:col>
      <xdr:colOff>0</xdr:colOff>
      <xdr:row>41</xdr:row>
      <xdr:rowOff>87282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16154"/>
          <a:ext cx="8382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37157</xdr:rowOff>
    </xdr:from>
    <xdr:to>
      <xdr:col>46</xdr:col>
      <xdr:colOff>38100</xdr:colOff>
      <xdr:row>41</xdr:row>
      <xdr:rowOff>138757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87282</xdr:rowOff>
    </xdr:from>
    <xdr:to>
      <xdr:col>50</xdr:col>
      <xdr:colOff>114300</xdr:colOff>
      <xdr:row>41</xdr:row>
      <xdr:rowOff>87957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16732"/>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67355</xdr:rowOff>
    </xdr:from>
    <xdr:to>
      <xdr:col>41</xdr:col>
      <xdr:colOff>101600</xdr:colOff>
      <xdr:row>41</xdr:row>
      <xdr:rowOff>168955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87957</xdr:rowOff>
    </xdr:from>
    <xdr:to>
      <xdr:col>45</xdr:col>
      <xdr:colOff>177800</xdr:colOff>
      <xdr:row>41</xdr:row>
      <xdr:rowOff>118155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17407"/>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68482</xdr:rowOff>
    </xdr:from>
    <xdr:to>
      <xdr:col>36</xdr:col>
      <xdr:colOff>165100</xdr:colOff>
      <xdr:row>41</xdr:row>
      <xdr:rowOff>170082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118155</xdr:rowOff>
    </xdr:from>
    <xdr:to>
      <xdr:col>41</xdr:col>
      <xdr:colOff>50800</xdr:colOff>
      <xdr:row>41</xdr:row>
      <xdr:rowOff>119282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47605"/>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129209</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1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129884</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1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160082</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161209</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60234</xdr:rowOff>
    </xdr:from>
    <xdr:to>
      <xdr:col>24</xdr:col>
      <xdr:colOff>114300</xdr:colOff>
      <xdr:row>58</xdr:row>
      <xdr:rowOff>161834</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83111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111034</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04697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25944</xdr:rowOff>
    </xdr:from>
    <xdr:to>
      <xdr:col>15</xdr:col>
      <xdr:colOff>101600</xdr:colOff>
      <xdr:row>58</xdr:row>
      <xdr:rowOff>127544</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76744</xdr:rowOff>
    </xdr:from>
    <xdr:to>
      <xdr:col>19</xdr:col>
      <xdr:colOff>177800</xdr:colOff>
      <xdr:row>58</xdr:row>
      <xdr:rowOff>102870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0208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7983</xdr:rowOff>
    </xdr:from>
    <xdr:to>
      <xdr:col>10</xdr:col>
      <xdr:colOff>165100</xdr:colOff>
      <xdr:row>58</xdr:row>
      <xdr:rowOff>109583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58783</xdr:rowOff>
    </xdr:from>
    <xdr:to>
      <xdr:col>15</xdr:col>
      <xdr:colOff>50800</xdr:colOff>
      <xdr:row>58</xdr:row>
      <xdr:rowOff>76744</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0028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148409</xdr:rowOff>
    </xdr:from>
    <xdr:to>
      <xdr:col>6</xdr:col>
      <xdr:colOff>38100</xdr:colOff>
      <xdr:row>57</xdr:row>
      <xdr:rowOff>78559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27759</xdr:rowOff>
    </xdr:from>
    <xdr:to>
      <xdr:col>10</xdr:col>
      <xdr:colOff>114300</xdr:colOff>
      <xdr:row>58</xdr:row>
      <xdr:rowOff>58783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980040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144071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126110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95086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148068</xdr:rowOff>
    </xdr:from>
    <xdr:to>
      <xdr:col>55</xdr:col>
      <xdr:colOff>50800</xdr:colOff>
      <xdr:row>64</xdr:row>
      <xdr:rowOff>78218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62995</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6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156270</xdr:rowOff>
    </xdr:from>
    <xdr:to>
      <xdr:col>50</xdr:col>
      <xdr:colOff>165100</xdr:colOff>
      <xdr:row>64</xdr:row>
      <xdr:rowOff>86420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27418</xdr:rowOff>
    </xdr:from>
    <xdr:to>
      <xdr:col>55</xdr:col>
      <xdr:colOff>0</xdr:colOff>
      <xdr:row>64</xdr:row>
      <xdr:rowOff>35620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1000218"/>
          <a:ext cx="8382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157131</xdr:rowOff>
    </xdr:from>
    <xdr:to>
      <xdr:col>46</xdr:col>
      <xdr:colOff>38100</xdr:colOff>
      <xdr:row>64</xdr:row>
      <xdr:rowOff>87281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35620</xdr:rowOff>
    </xdr:from>
    <xdr:to>
      <xdr:col>50</xdr:col>
      <xdr:colOff>114300</xdr:colOff>
      <xdr:row>64</xdr:row>
      <xdr:rowOff>36481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1008420"/>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158861</xdr:rowOff>
    </xdr:from>
    <xdr:to>
      <xdr:col>41</xdr:col>
      <xdr:colOff>101600</xdr:colOff>
      <xdr:row>64</xdr:row>
      <xdr:rowOff>89011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36481</xdr:rowOff>
    </xdr:from>
    <xdr:to>
      <xdr:col>45</xdr:col>
      <xdr:colOff>177800</xdr:colOff>
      <xdr:row>64</xdr:row>
      <xdr:rowOff>38211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100928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161341</xdr:rowOff>
    </xdr:from>
    <xdr:to>
      <xdr:col>36</xdr:col>
      <xdr:colOff>165100</xdr:colOff>
      <xdr:row>64</xdr:row>
      <xdr:rowOff>91491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38211</xdr:rowOff>
    </xdr:from>
    <xdr:to>
      <xdr:col>41</xdr:col>
      <xdr:colOff>50800</xdr:colOff>
      <xdr:row>64</xdr:row>
      <xdr:rowOff>40691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1011011"/>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77547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10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78408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105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80138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105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82618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1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80373</xdr:rowOff>
    </xdr:from>
    <xdr:to>
      <xdr:col>24</xdr:col>
      <xdr:colOff>114300</xdr:colOff>
      <xdr:row>80</xdr:row>
      <xdr:rowOff>10523</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103250</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36286</xdr:rowOff>
    </xdr:from>
    <xdr:to>
      <xdr:col>20</xdr:col>
      <xdr:colOff>38100</xdr:colOff>
      <xdr:row>79</xdr:row>
      <xdr:rowOff>137886</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87086</xdr:rowOff>
    </xdr:from>
    <xdr:to>
      <xdr:col>24</xdr:col>
      <xdr:colOff>63500</xdr:colOff>
      <xdr:row>79</xdr:row>
      <xdr:rowOff>131173</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363163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29755</xdr:rowOff>
    </xdr:from>
    <xdr:to>
      <xdr:col>15</xdr:col>
      <xdr:colOff>101600</xdr:colOff>
      <xdr:row>79</xdr:row>
      <xdr:rowOff>131355</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80555</xdr:rowOff>
    </xdr:from>
    <xdr:to>
      <xdr:col>19</xdr:col>
      <xdr:colOff>177800</xdr:colOff>
      <xdr:row>79</xdr:row>
      <xdr:rowOff>87086</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362510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59145</xdr:rowOff>
    </xdr:from>
    <xdr:to>
      <xdr:col>10</xdr:col>
      <xdr:colOff>165100</xdr:colOff>
      <xdr:row>80</xdr:row>
      <xdr:rowOff>160745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80555</xdr:rowOff>
    </xdr:from>
    <xdr:to>
      <xdr:col>15</xdr:col>
      <xdr:colOff>50800</xdr:colOff>
      <xdr:row>80</xdr:row>
      <xdr:rowOff>109945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019300" y="13625105"/>
          <a:ext cx="889000" cy="2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148952</xdr:rowOff>
    </xdr:from>
    <xdr:to>
      <xdr:col>6</xdr:col>
      <xdr:colOff>38100</xdr:colOff>
      <xdr:row>80</xdr:row>
      <xdr:rowOff>79102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28302</xdr:rowOff>
    </xdr:from>
    <xdr:to>
      <xdr:col>10</xdr:col>
      <xdr:colOff>114300</xdr:colOff>
      <xdr:row>80</xdr:row>
      <xdr:rowOff>109945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374430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154413</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147882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5822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95629</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81437</xdr:rowOff>
    </xdr:from>
    <xdr:to>
      <xdr:col>55</xdr:col>
      <xdr:colOff>50800</xdr:colOff>
      <xdr:row>86</xdr:row>
      <xdr:rowOff>11587</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6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167814</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56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82398</xdr:rowOff>
    </xdr:from>
    <xdr:to>
      <xdr:col>50</xdr:col>
      <xdr:colOff>165100</xdr:colOff>
      <xdr:row>86</xdr:row>
      <xdr:rowOff>12548</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132237</xdr:rowOff>
    </xdr:from>
    <xdr:to>
      <xdr:col>55</xdr:col>
      <xdr:colOff>0</xdr:colOff>
      <xdr:row>85</xdr:row>
      <xdr:rowOff>133198</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705487"/>
          <a:ext cx="8382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88798</xdr:rowOff>
    </xdr:from>
    <xdr:to>
      <xdr:col>46</xdr:col>
      <xdr:colOff>38100</xdr:colOff>
      <xdr:row>86</xdr:row>
      <xdr:rowOff>18948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133198</xdr:rowOff>
    </xdr:from>
    <xdr:to>
      <xdr:col>50</xdr:col>
      <xdr:colOff>114300</xdr:colOff>
      <xdr:row>85</xdr:row>
      <xdr:rowOff>139598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706448"/>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105440</xdr:rowOff>
    </xdr:from>
    <xdr:to>
      <xdr:col>41</xdr:col>
      <xdr:colOff>101600</xdr:colOff>
      <xdr:row>86</xdr:row>
      <xdr:rowOff>35590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6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139598</xdr:rowOff>
    </xdr:from>
    <xdr:to>
      <xdr:col>45</xdr:col>
      <xdr:colOff>177800</xdr:colOff>
      <xdr:row>85</xdr:row>
      <xdr:rowOff>156240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712848"/>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106263</xdr:rowOff>
    </xdr:from>
    <xdr:to>
      <xdr:col>36</xdr:col>
      <xdr:colOff>165100</xdr:colOff>
      <xdr:row>86</xdr:row>
      <xdr:rowOff>36413</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6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156240</xdr:rowOff>
    </xdr:from>
    <xdr:to>
      <xdr:col>41</xdr:col>
      <xdr:colOff>50800</xdr:colOff>
      <xdr:row>85</xdr:row>
      <xdr:rowOff>157063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72949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3675</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10075</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26717</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77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27540</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77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1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100-000092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00000000-0008-0000-0100-000094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33219</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100-000096010000}"/>
            </a:ext>
          </a:extLst>
        </xdr:cNvPr>
        <xdr:cNvSpPr txBox="1"/>
      </xdr:nvSpPr>
      <xdr:spPr>
        <a:xfrm>
          <a:off x="4673600" y="17864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129902</xdr:rowOff>
    </xdr:from>
    <xdr:to>
      <xdr:col>24</xdr:col>
      <xdr:colOff>114300</xdr:colOff>
      <xdr:row>101</xdr:row>
      <xdr:rowOff>60052</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45847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44829</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100-0000A2010000}"/>
            </a:ext>
          </a:extLst>
        </xdr:cNvPr>
        <xdr:cNvSpPr txBox="1"/>
      </xdr:nvSpPr>
      <xdr:spPr>
        <a:xfrm>
          <a:off x="4673600" y="17189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84182</xdr:rowOff>
    </xdr:from>
    <xdr:to>
      <xdr:col>20</xdr:col>
      <xdr:colOff>38100</xdr:colOff>
      <xdr:row>101</xdr:row>
      <xdr:rowOff>14332</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3746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134982</xdr:rowOff>
    </xdr:from>
    <xdr:to>
      <xdr:col>24</xdr:col>
      <xdr:colOff>63500</xdr:colOff>
      <xdr:row>101</xdr:row>
      <xdr:rowOff>9252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3797300" y="1727998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103777</xdr:rowOff>
    </xdr:from>
    <xdr:to>
      <xdr:col>15</xdr:col>
      <xdr:colOff>101600</xdr:colOff>
      <xdr:row>101</xdr:row>
      <xdr:rowOff>33927</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857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134982</xdr:rowOff>
    </xdr:from>
    <xdr:to>
      <xdr:col>19</xdr:col>
      <xdr:colOff>177800</xdr:colOff>
      <xdr:row>100</xdr:row>
      <xdr:rowOff>154577</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flipV="1">
          <a:off x="2908300" y="172799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98879</xdr:rowOff>
    </xdr:from>
    <xdr:to>
      <xdr:col>10</xdr:col>
      <xdr:colOff>165100</xdr:colOff>
      <xdr:row>100</xdr:row>
      <xdr:rowOff>29029</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968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149679</xdr:rowOff>
    </xdr:from>
    <xdr:to>
      <xdr:col>15</xdr:col>
      <xdr:colOff>50800</xdr:colOff>
      <xdr:row>100</xdr:row>
      <xdr:rowOff>154577</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019300" y="1712322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66221</xdr:rowOff>
    </xdr:from>
    <xdr:to>
      <xdr:col>6</xdr:col>
      <xdr:colOff>38100</xdr:colOff>
      <xdr:row>99</xdr:row>
      <xdr:rowOff>167821</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079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117021</xdr:rowOff>
    </xdr:from>
    <xdr:to>
      <xdr:col>10</xdr:col>
      <xdr:colOff>114300</xdr:colOff>
      <xdr:row>99</xdr:row>
      <xdr:rowOff>149679</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130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114861</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54446</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30859</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50454</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45556</xdr:rowOff>
    </xdr:from>
    <xdr:ext cx="340478" cy="259045"/>
    <xdr:sp macro="" textlink="">
      <xdr:nvSpPr>
        <xdr:cNvPr id="433" name="n_3mainValue【港湾・漁港】&#10;有形固定資産減価償却率">
          <a:extLst>
            <a:ext uri="{FF2B5EF4-FFF2-40B4-BE49-F238E27FC236}">
              <a16:creationId xmlns:a16="http://schemas.microsoft.com/office/drawing/2014/main" id="{00000000-0008-0000-0100-0000B1010000}"/>
            </a:ext>
          </a:extLst>
        </xdr:cNvPr>
        <xdr:cNvSpPr txBox="1"/>
      </xdr:nvSpPr>
      <xdr:spPr>
        <a:xfrm>
          <a:off x="1849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12898</xdr:rowOff>
    </xdr:from>
    <xdr:ext cx="340478" cy="259045"/>
    <xdr:sp macro="" textlink="">
      <xdr:nvSpPr>
        <xdr:cNvPr id="434" name="n_4mainValue【港湾・漁港】&#10;有形固定資産減価償却率">
          <a:extLst>
            <a:ext uri="{FF2B5EF4-FFF2-40B4-BE49-F238E27FC236}">
              <a16:creationId xmlns:a16="http://schemas.microsoft.com/office/drawing/2014/main" id="{00000000-0008-0000-0100-0000B2010000}"/>
            </a:ext>
          </a:extLst>
        </xdr:cNvPr>
        <xdr:cNvSpPr txBox="1"/>
      </xdr:nvSpPr>
      <xdr:spPr>
        <a:xfrm>
          <a:off x="960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00000000-0008-0000-01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9" name="【港湾・漁港】&#10;一人当たり有形固定資産（償却資産）額最小値テキスト">
          <a:extLst>
            <a:ext uri="{FF2B5EF4-FFF2-40B4-BE49-F238E27FC236}">
              <a16:creationId xmlns:a16="http://schemas.microsoft.com/office/drawing/2014/main" id="{00000000-0008-0000-0100-0000CB010000}"/>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61" name="【港湾・漁港】&#10;一人当たり有形固定資産（償却資産）額最大値テキスト">
          <a:extLst>
            <a:ext uri="{FF2B5EF4-FFF2-40B4-BE49-F238E27FC236}">
              <a16:creationId xmlns:a16="http://schemas.microsoft.com/office/drawing/2014/main" id="{00000000-0008-0000-0100-0000CD010000}"/>
            </a:ext>
          </a:extLst>
        </xdr:cNvPr>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66744</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id="{00000000-0008-0000-0100-0000CF010000}"/>
            </a:ext>
          </a:extLst>
        </xdr:cNvPr>
        <xdr:cNvSpPr txBox="1"/>
      </xdr:nvSpPr>
      <xdr:spPr>
        <a:xfrm>
          <a:off x="10515600" y="18411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100479</xdr:rowOff>
    </xdr:from>
    <xdr:to>
      <xdr:col>55</xdr:col>
      <xdr:colOff>50800</xdr:colOff>
      <xdr:row>109</xdr:row>
      <xdr:rowOff>30629</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10426700" y="1861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22294</xdr:rowOff>
    </xdr:from>
    <xdr:ext cx="534377" cy="259045"/>
    <xdr:sp macro="" textlink="">
      <xdr:nvSpPr>
        <xdr:cNvPr id="475" name="【港湾・漁港】&#10;一人当たり有形固定資産（償却資産）額該当値テキスト">
          <a:extLst>
            <a:ext uri="{FF2B5EF4-FFF2-40B4-BE49-F238E27FC236}">
              <a16:creationId xmlns:a16="http://schemas.microsoft.com/office/drawing/2014/main" id="{00000000-0008-0000-0100-0000DB010000}"/>
            </a:ext>
          </a:extLst>
        </xdr:cNvPr>
        <xdr:cNvSpPr txBox="1"/>
      </xdr:nvSpPr>
      <xdr:spPr>
        <a:xfrm>
          <a:off x="10515600" y="185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101115</xdr:rowOff>
    </xdr:from>
    <xdr:to>
      <xdr:col>50</xdr:col>
      <xdr:colOff>165100</xdr:colOff>
      <xdr:row>109</xdr:row>
      <xdr:rowOff>31265</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9588500" y="186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151279</xdr:rowOff>
    </xdr:from>
    <xdr:to>
      <xdr:col>55</xdr:col>
      <xdr:colOff>0</xdr:colOff>
      <xdr:row>108</xdr:row>
      <xdr:rowOff>151915</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9639300" y="18667879"/>
          <a:ext cx="8382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101127</xdr:rowOff>
    </xdr:from>
    <xdr:to>
      <xdr:col>46</xdr:col>
      <xdr:colOff>38100</xdr:colOff>
      <xdr:row>109</xdr:row>
      <xdr:rowOff>31277</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8699500" y="186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151915</xdr:rowOff>
    </xdr:from>
    <xdr:to>
      <xdr:col>50</xdr:col>
      <xdr:colOff>114300</xdr:colOff>
      <xdr:row>108</xdr:row>
      <xdr:rowOff>151927</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8750300" y="18668515"/>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101375</xdr:rowOff>
    </xdr:from>
    <xdr:to>
      <xdr:col>41</xdr:col>
      <xdr:colOff>101600</xdr:colOff>
      <xdr:row>109</xdr:row>
      <xdr:rowOff>31525</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7810500" y="186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151927</xdr:rowOff>
    </xdr:from>
    <xdr:to>
      <xdr:col>45</xdr:col>
      <xdr:colOff>177800</xdr:colOff>
      <xdr:row>108</xdr:row>
      <xdr:rowOff>152175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7861300" y="1866852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101380</xdr:rowOff>
    </xdr:from>
    <xdr:to>
      <xdr:col>36</xdr:col>
      <xdr:colOff>165100</xdr:colOff>
      <xdr:row>109</xdr:row>
      <xdr:rowOff>31530</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6921500" y="186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152175</xdr:rowOff>
    </xdr:from>
    <xdr:to>
      <xdr:col>41</xdr:col>
      <xdr:colOff>50800</xdr:colOff>
      <xdr:row>108</xdr:row>
      <xdr:rowOff>152180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6972300" y="1866877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146477</xdr:rowOff>
    </xdr:from>
    <xdr:ext cx="690189" cy="259045"/>
    <xdr:sp macro="" textlink="">
      <xdr:nvSpPr>
        <xdr:cNvPr id="484" name="n_1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9281505" y="1832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140647</xdr:rowOff>
    </xdr:from>
    <xdr:ext cx="690189" cy="259045"/>
    <xdr:sp macro="" textlink="">
      <xdr:nvSpPr>
        <xdr:cNvPr id="485" name="n_2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84052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144443</xdr:rowOff>
    </xdr:from>
    <xdr:ext cx="690189" cy="259045"/>
    <xdr:sp macro="" textlink="">
      <xdr:nvSpPr>
        <xdr:cNvPr id="486" name="n_3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7516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126140</xdr:rowOff>
    </xdr:from>
    <xdr:ext cx="690189" cy="259045"/>
    <xdr:sp macro="" textlink="">
      <xdr:nvSpPr>
        <xdr:cNvPr id="487" name="n_4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6627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22392</xdr:rowOff>
    </xdr:from>
    <xdr:ext cx="534377" cy="259045"/>
    <xdr:sp macro="" textlink="">
      <xdr:nvSpPr>
        <xdr:cNvPr id="488" name="n_1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9359411" y="187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22404</xdr:rowOff>
    </xdr:from>
    <xdr:ext cx="534377" cy="259045"/>
    <xdr:sp macro="" textlink="">
      <xdr:nvSpPr>
        <xdr:cNvPr id="489" name="n_2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8483111" y="1871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22652</xdr:rowOff>
    </xdr:from>
    <xdr:ext cx="534377" cy="259045"/>
    <xdr:sp macro="" textlink="">
      <xdr:nvSpPr>
        <xdr:cNvPr id="490" name="n_3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7594111" y="1871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22657</xdr:rowOff>
    </xdr:from>
    <xdr:ext cx="534377" cy="259045"/>
    <xdr:sp macro="" textlink="">
      <xdr:nvSpPr>
        <xdr:cNvPr id="491" name="n_4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6705111" y="1871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00000000-0008-0000-0100-000002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00000000-0008-0000-0100-00000402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00000000-0008-0000-0100-000006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0000000-0008-0000-0100-000008020000}"/>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160020</xdr:rowOff>
    </xdr:from>
    <xdr:to>
      <xdr:col>85</xdr:col>
      <xdr:colOff>177800</xdr:colOff>
      <xdr:row>34</xdr:row>
      <xdr:rowOff>90170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62687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11447</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00000000-0008-0000-0100-000014020000}"/>
            </a:ext>
          </a:extLst>
        </xdr:cNvPr>
        <xdr:cNvSpPr txBox="1"/>
      </xdr:nvSpPr>
      <xdr:spPr>
        <a:xfrm>
          <a:off x="163576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116840</xdr:rowOff>
    </xdr:from>
    <xdr:to>
      <xdr:col>81</xdr:col>
      <xdr:colOff>101600</xdr:colOff>
      <xdr:row>34</xdr:row>
      <xdr:rowOff>46990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5430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167640</xdr:rowOff>
    </xdr:from>
    <xdr:to>
      <xdr:col>85</xdr:col>
      <xdr:colOff>127000</xdr:colOff>
      <xdr:row>34</xdr:row>
      <xdr:rowOff>39370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5481300" y="582549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38100</xdr:rowOff>
    </xdr:from>
    <xdr:to>
      <xdr:col>76</xdr:col>
      <xdr:colOff>165100</xdr:colOff>
      <xdr:row>34</xdr:row>
      <xdr:rowOff>139700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4541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88900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4592300" y="582549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125730</xdr:rowOff>
    </xdr:from>
    <xdr:to>
      <xdr:col>72</xdr:col>
      <xdr:colOff>38100</xdr:colOff>
      <xdr:row>40</xdr:row>
      <xdr:rowOff>55880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3652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88900</xdr:rowOff>
    </xdr:from>
    <xdr:to>
      <xdr:col>76</xdr:col>
      <xdr:colOff>114300</xdr:colOff>
      <xdr:row>40</xdr:row>
      <xdr:rowOff>5080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3703300" y="5918200"/>
          <a:ext cx="889000" cy="9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167640</xdr:rowOff>
    </xdr:from>
    <xdr:to>
      <xdr:col>67</xdr:col>
      <xdr:colOff>101600</xdr:colOff>
      <xdr:row>39</xdr:row>
      <xdr:rowOff>97790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27635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46990</xdr:rowOff>
    </xdr:from>
    <xdr:to>
      <xdr:col>71</xdr:col>
      <xdr:colOff>177800</xdr:colOff>
      <xdr:row>40</xdr:row>
      <xdr:rowOff>5080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814300" y="6733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63517</xdr:rowOff>
    </xdr:from>
    <xdr:ext cx="340478" cy="259045"/>
    <xdr:sp macro="" textlink="">
      <xdr:nvSpPr>
        <xdr:cNvPr id="545" name="n_1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5298361" y="5549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156227</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4389744"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47007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3500744"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88917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2611744"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1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100-00003F020000}"/>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100-000041020000}"/>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100-000043020000}"/>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159294</xdr:rowOff>
    </xdr:from>
    <xdr:to>
      <xdr:col>116</xdr:col>
      <xdr:colOff>114300</xdr:colOff>
      <xdr:row>39</xdr:row>
      <xdr:rowOff>89444</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2110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10721</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100-00004F020000}"/>
            </a:ext>
          </a:extLst>
        </xdr:cNvPr>
        <xdr:cNvSpPr txBox="1"/>
      </xdr:nvSpPr>
      <xdr:spPr>
        <a:xfrm>
          <a:off x="22199600" y="65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166915</xdr:rowOff>
    </xdr:from>
    <xdr:to>
      <xdr:col>112</xdr:col>
      <xdr:colOff>38100</xdr:colOff>
      <xdr:row>39</xdr:row>
      <xdr:rowOff>97065</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1272500" y="66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38644</xdr:rowOff>
    </xdr:from>
    <xdr:to>
      <xdr:col>116</xdr:col>
      <xdr:colOff>63500</xdr:colOff>
      <xdr:row>39</xdr:row>
      <xdr:rowOff>46265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1323300" y="6725194"/>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119562</xdr:rowOff>
    </xdr:from>
    <xdr:to>
      <xdr:col>107</xdr:col>
      <xdr:colOff>101600</xdr:colOff>
      <xdr:row>40</xdr:row>
      <xdr:rowOff>49712</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0383500" y="6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46265</xdr:rowOff>
    </xdr:from>
    <xdr:to>
      <xdr:col>111</xdr:col>
      <xdr:colOff>177800</xdr:colOff>
      <xdr:row>39</xdr:row>
      <xdr:rowOff>170362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20434300" y="6732815"/>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xdr:rowOff>
    </xdr:from>
    <xdr:to>
      <xdr:col>102</xdr:col>
      <xdr:colOff>165100</xdr:colOff>
      <xdr:row>40</xdr:row>
      <xdr:rowOff>111760</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9494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170362</xdr:rowOff>
    </xdr:from>
    <xdr:to>
      <xdr:col>107</xdr:col>
      <xdr:colOff>50800</xdr:colOff>
      <xdr:row>40</xdr:row>
      <xdr:rowOff>60960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9545300" y="6856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16691</xdr:rowOff>
    </xdr:from>
    <xdr:to>
      <xdr:col>98</xdr:col>
      <xdr:colOff>38100</xdr:colOff>
      <xdr:row>40</xdr:row>
      <xdr:rowOff>118291</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8605500" y="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60960</xdr:rowOff>
    </xdr:from>
    <xdr:to>
      <xdr:col>102</xdr:col>
      <xdr:colOff>114300</xdr:colOff>
      <xdr:row>40</xdr:row>
      <xdr:rowOff>67491</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8656300" y="69189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113591</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1075727" y="64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40839</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0199427" y="689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102887</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9310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1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0000000-0008-0000-0100-000079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100-00007B020000}"/>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100-00007D020000}"/>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6268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652</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100-000089020000}"/>
            </a:ext>
          </a:extLst>
        </xdr:cNvPr>
        <xdr:cNvSpPr txBox="1"/>
      </xdr:nvSpPr>
      <xdr:spPr>
        <a:xfrm>
          <a:off x="16357600"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60</xdr:row>
      <xdr:rowOff>28575</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5481300" y="102679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76835</xdr:rowOff>
    </xdr:from>
    <xdr:to>
      <xdr:col>76</xdr:col>
      <xdr:colOff>165100</xdr:colOff>
      <xdr:row>60</xdr:row>
      <xdr:rowOff>6985</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4541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59</xdr:row>
      <xdr:rowOff>152400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4592300" y="102431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99060</xdr:rowOff>
    </xdr:from>
    <xdr:to>
      <xdr:col>76</xdr:col>
      <xdr:colOff>114300</xdr:colOff>
      <xdr:row>59</xdr:row>
      <xdr:rowOff>127635</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3703300" y="102146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88265</xdr:rowOff>
    </xdr:from>
    <xdr:to>
      <xdr:col>67</xdr:col>
      <xdr:colOff>101600</xdr:colOff>
      <xdr:row>59</xdr:row>
      <xdr:rowOff>18415</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2763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139065</xdr:rowOff>
    </xdr:from>
    <xdr:to>
      <xdr:col>71</xdr:col>
      <xdr:colOff>177800</xdr:colOff>
      <xdr:row>59</xdr:row>
      <xdr:rowOff>99060</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814300" y="1008316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100-000092020000}"/>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100-000093020000}"/>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100-000094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100-000095020000}"/>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662" name="n_1mainValue【学校施設】&#10;有形固定資産減価償却率">
          <a:extLst>
            <a:ext uri="{FF2B5EF4-FFF2-40B4-BE49-F238E27FC236}">
              <a16:creationId xmlns:a16="http://schemas.microsoft.com/office/drawing/2014/main" id="{00000000-0008-0000-0100-00009602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100-00009702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166387</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100-000098020000}"/>
            </a:ext>
          </a:extLst>
        </xdr:cNvPr>
        <xdr:cNvSpPr txBox="1"/>
      </xdr:nvSpPr>
      <xdr:spPr>
        <a:xfrm>
          <a:off x="13500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100-000099020000}"/>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1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100-0000B2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92" name="【学校施設】&#10;一人当たり面積最大値テキスト">
          <a:extLst>
            <a:ext uri="{FF2B5EF4-FFF2-40B4-BE49-F238E27FC236}">
              <a16:creationId xmlns:a16="http://schemas.microsoft.com/office/drawing/2014/main" id="{00000000-0008-0000-0100-0000B4020000}"/>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100-0000B6020000}"/>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135204</xdr:rowOff>
    </xdr:from>
    <xdr:to>
      <xdr:col>116</xdr:col>
      <xdr:colOff>114300</xdr:colOff>
      <xdr:row>62</xdr:row>
      <xdr:rowOff>65354</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2110700" y="105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158081</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100-0000C2020000}"/>
            </a:ext>
          </a:extLst>
        </xdr:cNvPr>
        <xdr:cNvSpPr txBox="1"/>
      </xdr:nvSpPr>
      <xdr:spPr>
        <a:xfrm>
          <a:off x="22199600" y="1044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129794</xdr:rowOff>
    </xdr:from>
    <xdr:to>
      <xdr:col>112</xdr:col>
      <xdr:colOff>38100</xdr:colOff>
      <xdr:row>62</xdr:row>
      <xdr:rowOff>59944</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127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xdr:rowOff>
    </xdr:from>
    <xdr:to>
      <xdr:col>116</xdr:col>
      <xdr:colOff>63500</xdr:colOff>
      <xdr:row>62</xdr:row>
      <xdr:rowOff>14554</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1323300" y="10639044"/>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33706</xdr:rowOff>
    </xdr:from>
    <xdr:to>
      <xdr:col>107</xdr:col>
      <xdr:colOff>101600</xdr:colOff>
      <xdr:row>62</xdr:row>
      <xdr:rowOff>135306</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0383500" y="106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xdr:rowOff>
    </xdr:from>
    <xdr:to>
      <xdr:col>111</xdr:col>
      <xdr:colOff>177800</xdr:colOff>
      <xdr:row>62</xdr:row>
      <xdr:rowOff>84506</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0434300" y="10639044"/>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154407</xdr:rowOff>
    </xdr:from>
    <xdr:to>
      <xdr:col>102</xdr:col>
      <xdr:colOff>165100</xdr:colOff>
      <xdr:row>62</xdr:row>
      <xdr:rowOff>84557</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9494500" y="106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33757</xdr:rowOff>
    </xdr:from>
    <xdr:to>
      <xdr:col>107</xdr:col>
      <xdr:colOff>50800</xdr:colOff>
      <xdr:row>62</xdr:row>
      <xdr:rowOff>84506</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9545300" y="1066365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156997</xdr:rowOff>
    </xdr:from>
    <xdr:to>
      <xdr:col>98</xdr:col>
      <xdr:colOff>38100</xdr:colOff>
      <xdr:row>62</xdr:row>
      <xdr:rowOff>87147</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8605500" y="106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33757</xdr:rowOff>
    </xdr:from>
    <xdr:to>
      <xdr:col>102</xdr:col>
      <xdr:colOff>114300</xdr:colOff>
      <xdr:row>62</xdr:row>
      <xdr:rowOff>36347</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18656300" y="10663657"/>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715" name="n_1aveValue【学校施設】&#10;一人当たり面積">
          <a:extLst>
            <a:ext uri="{FF2B5EF4-FFF2-40B4-BE49-F238E27FC236}">
              <a16:creationId xmlns:a16="http://schemas.microsoft.com/office/drawing/2014/main" id="{00000000-0008-0000-0100-0000CB020000}"/>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716" name="n_2aveValue【学校施設】&#10;一人当たり面積">
          <a:extLst>
            <a:ext uri="{FF2B5EF4-FFF2-40B4-BE49-F238E27FC236}">
              <a16:creationId xmlns:a16="http://schemas.microsoft.com/office/drawing/2014/main" id="{00000000-0008-0000-0100-0000CC020000}"/>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717" name="n_3aveValue【学校施設】&#10;一人当たり面積">
          <a:extLst>
            <a:ext uri="{FF2B5EF4-FFF2-40B4-BE49-F238E27FC236}">
              <a16:creationId xmlns:a16="http://schemas.microsoft.com/office/drawing/2014/main" id="{00000000-0008-0000-0100-0000CD020000}"/>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718" name="n_4aveValue【学校施設】&#10;一人当たり面積">
          <a:extLst>
            <a:ext uri="{FF2B5EF4-FFF2-40B4-BE49-F238E27FC236}">
              <a16:creationId xmlns:a16="http://schemas.microsoft.com/office/drawing/2014/main" id="{00000000-0008-0000-0100-0000CE020000}"/>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76471</xdr:rowOff>
    </xdr:from>
    <xdr:ext cx="469744" cy="259045"/>
    <xdr:sp macro="" textlink="">
      <xdr:nvSpPr>
        <xdr:cNvPr id="719" name="n_1mainValue【学校施設】&#10;一人当たり面積">
          <a:extLst>
            <a:ext uri="{FF2B5EF4-FFF2-40B4-BE49-F238E27FC236}">
              <a16:creationId xmlns:a16="http://schemas.microsoft.com/office/drawing/2014/main" id="{00000000-0008-0000-0100-0000CF020000}"/>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151833</xdr:rowOff>
    </xdr:from>
    <xdr:ext cx="469744" cy="259045"/>
    <xdr:sp macro="" textlink="">
      <xdr:nvSpPr>
        <xdr:cNvPr id="720" name="n_2mainValue【学校施設】&#10;一人当たり面積">
          <a:extLst>
            <a:ext uri="{FF2B5EF4-FFF2-40B4-BE49-F238E27FC236}">
              <a16:creationId xmlns:a16="http://schemas.microsoft.com/office/drawing/2014/main" id="{00000000-0008-0000-0100-0000D0020000}"/>
            </a:ext>
          </a:extLst>
        </xdr:cNvPr>
        <xdr:cNvSpPr txBox="1"/>
      </xdr:nvSpPr>
      <xdr:spPr>
        <a:xfrm>
          <a:off x="20199427" y="104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101084</xdr:rowOff>
    </xdr:from>
    <xdr:ext cx="469744" cy="259045"/>
    <xdr:sp macro="" textlink="">
      <xdr:nvSpPr>
        <xdr:cNvPr id="721" name="n_3mainValue【学校施設】&#10;一人当たり面積">
          <a:extLst>
            <a:ext uri="{FF2B5EF4-FFF2-40B4-BE49-F238E27FC236}">
              <a16:creationId xmlns:a16="http://schemas.microsoft.com/office/drawing/2014/main" id="{00000000-0008-0000-0100-0000D1020000}"/>
            </a:ext>
          </a:extLst>
        </xdr:cNvPr>
        <xdr:cNvSpPr txBox="1"/>
      </xdr:nvSpPr>
      <xdr:spPr>
        <a:xfrm>
          <a:off x="19310427" y="1038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103674</xdr:rowOff>
    </xdr:from>
    <xdr:ext cx="469744" cy="259045"/>
    <xdr:sp macro="" textlink="">
      <xdr:nvSpPr>
        <xdr:cNvPr id="722" name="n_4mainValue【学校施設】&#10;一人当たり面積">
          <a:extLst>
            <a:ext uri="{FF2B5EF4-FFF2-40B4-BE49-F238E27FC236}">
              <a16:creationId xmlns:a16="http://schemas.microsoft.com/office/drawing/2014/main" id="{00000000-0008-0000-0100-0000D2020000}"/>
            </a:ext>
          </a:extLst>
        </xdr:cNvPr>
        <xdr:cNvSpPr txBox="1"/>
      </xdr:nvSpPr>
      <xdr:spPr>
        <a:xfrm>
          <a:off x="18421427" y="103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00000000-0008-0000-01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111579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16318864" y="1338997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115406</xdr:rowOff>
    </xdr:from>
    <xdr:ext cx="405111" cy="259045"/>
    <xdr:sp macro="" textlink="">
      <xdr:nvSpPr>
        <xdr:cNvPr id="749" name="【児童館】&#10;有形固定資産減価償却率最小値テキスト">
          <a:extLst>
            <a:ext uri="{FF2B5EF4-FFF2-40B4-BE49-F238E27FC236}">
              <a16:creationId xmlns:a16="http://schemas.microsoft.com/office/drawing/2014/main" id="{00000000-0008-0000-0100-0000ED020000}"/>
            </a:ext>
          </a:extLst>
        </xdr:cNvPr>
        <xdr:cNvSpPr txBox="1"/>
      </xdr:nvSpPr>
      <xdr:spPr>
        <a:xfrm>
          <a:off x="16357600" y="1486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111579</xdr:rowOff>
    </xdr:from>
    <xdr:to>
      <xdr:col>86</xdr:col>
      <xdr:colOff>25400</xdr:colOff>
      <xdr:row>86</xdr:row>
      <xdr:rowOff>111579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230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51" name="【児童館】&#10;有形固定資産減価償却率最大値テキスト">
          <a:extLst>
            <a:ext uri="{FF2B5EF4-FFF2-40B4-BE49-F238E27FC236}">
              <a16:creationId xmlns:a16="http://schemas.microsoft.com/office/drawing/2014/main" id="{00000000-0008-0000-0100-0000EF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84926</xdr:rowOff>
    </xdr:from>
    <xdr:ext cx="405111" cy="259045"/>
    <xdr:sp macro="" textlink="">
      <xdr:nvSpPr>
        <xdr:cNvPr id="753" name="【児童館】&#10;有形固定資産減価償却率平均値テキスト">
          <a:extLst>
            <a:ext uri="{FF2B5EF4-FFF2-40B4-BE49-F238E27FC236}">
              <a16:creationId xmlns:a16="http://schemas.microsoft.com/office/drawing/2014/main" id="{00000000-0008-0000-0100-0000F1020000}"/>
            </a:ext>
          </a:extLst>
        </xdr:cNvPr>
        <xdr:cNvSpPr txBox="1"/>
      </xdr:nvSpPr>
      <xdr:spPr>
        <a:xfrm>
          <a:off x="16357600" y="13800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6268700" y="1382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82006</xdr:rowOff>
    </xdr:from>
    <xdr:to>
      <xdr:col>81</xdr:col>
      <xdr:colOff>101600</xdr:colOff>
      <xdr:row>80</xdr:row>
      <xdr:rowOff>12156</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5430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54248</xdr:rowOff>
    </xdr:from>
    <xdr:to>
      <xdr:col>76</xdr:col>
      <xdr:colOff>165100</xdr:colOff>
      <xdr:row>79</xdr:row>
      <xdr:rowOff>155848</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4541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116295</xdr:rowOff>
    </xdr:from>
    <xdr:to>
      <xdr:col>67</xdr:col>
      <xdr:colOff>101600</xdr:colOff>
      <xdr:row>84</xdr:row>
      <xdr:rowOff>46445</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2763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137523</xdr:rowOff>
    </xdr:from>
    <xdr:to>
      <xdr:col>85</xdr:col>
      <xdr:colOff>177800</xdr:colOff>
      <xdr:row>78</xdr:row>
      <xdr:rowOff>67673</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62687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90550</xdr:rowOff>
    </xdr:from>
    <xdr:ext cx="340478" cy="259045"/>
    <xdr:sp macro="" textlink="">
      <xdr:nvSpPr>
        <xdr:cNvPr id="765" name="【児童館】&#10;有形固定資産減価償却率該当値テキスト">
          <a:extLst>
            <a:ext uri="{FF2B5EF4-FFF2-40B4-BE49-F238E27FC236}">
              <a16:creationId xmlns:a16="http://schemas.microsoft.com/office/drawing/2014/main" id="{00000000-0008-0000-0100-0000FD020000}"/>
            </a:ext>
          </a:extLst>
        </xdr:cNvPr>
        <xdr:cNvSpPr txBox="1"/>
      </xdr:nvSpPr>
      <xdr:spPr>
        <a:xfrm>
          <a:off x="16357600" y="13292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82006</xdr:rowOff>
    </xdr:from>
    <xdr:to>
      <xdr:col>81</xdr:col>
      <xdr:colOff>101600</xdr:colOff>
      <xdr:row>78</xdr:row>
      <xdr:rowOff>12156</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5430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132806</xdr:rowOff>
    </xdr:from>
    <xdr:to>
      <xdr:col>85</xdr:col>
      <xdr:colOff>127000</xdr:colOff>
      <xdr:row>78</xdr:row>
      <xdr:rowOff>16873</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5481300" y="1333445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3283</xdr:rowOff>
    </xdr:from>
    <xdr:ext cx="405111" cy="259045"/>
    <xdr:sp macro="" textlink="">
      <xdr:nvSpPr>
        <xdr:cNvPr id="768" name="n_1aveValue【児童館】&#10;有形固定資産減価償却率">
          <a:extLst>
            <a:ext uri="{FF2B5EF4-FFF2-40B4-BE49-F238E27FC236}">
              <a16:creationId xmlns:a16="http://schemas.microsoft.com/office/drawing/2014/main" id="{00000000-0008-0000-0100-000000030000}"/>
            </a:ext>
          </a:extLst>
        </xdr:cNvPr>
        <xdr:cNvSpPr txBox="1"/>
      </xdr:nvSpPr>
      <xdr:spPr>
        <a:xfrm>
          <a:off x="152660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925</xdr:rowOff>
    </xdr:from>
    <xdr:ext cx="405111" cy="259045"/>
    <xdr:sp macro="" textlink="">
      <xdr:nvSpPr>
        <xdr:cNvPr id="769" name="n_2aveValue【児童館】&#10;有形固定資産減価償却率">
          <a:extLst>
            <a:ext uri="{FF2B5EF4-FFF2-40B4-BE49-F238E27FC236}">
              <a16:creationId xmlns:a16="http://schemas.microsoft.com/office/drawing/2014/main" id="{00000000-0008-0000-0100-000001030000}"/>
            </a:ext>
          </a:extLst>
        </xdr:cNvPr>
        <xdr:cNvSpPr txBox="1"/>
      </xdr:nvSpPr>
      <xdr:spPr>
        <a:xfrm>
          <a:off x="14389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770" name="n_3aveValue【児童館】&#10;有形固定資産減価償却率">
          <a:extLst>
            <a:ext uri="{FF2B5EF4-FFF2-40B4-BE49-F238E27FC236}">
              <a16:creationId xmlns:a16="http://schemas.microsoft.com/office/drawing/2014/main" id="{00000000-0008-0000-0100-000002030000}"/>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62972</xdr:rowOff>
    </xdr:from>
    <xdr:ext cx="405111" cy="259045"/>
    <xdr:sp macro="" textlink="">
      <xdr:nvSpPr>
        <xdr:cNvPr id="771" name="n_4aveValue【児童館】&#10;有形固定資産減価償却率">
          <a:extLst>
            <a:ext uri="{FF2B5EF4-FFF2-40B4-BE49-F238E27FC236}">
              <a16:creationId xmlns:a16="http://schemas.microsoft.com/office/drawing/2014/main" id="{00000000-0008-0000-0100-000003030000}"/>
            </a:ext>
          </a:extLst>
        </xdr:cNvPr>
        <xdr:cNvSpPr txBox="1"/>
      </xdr:nvSpPr>
      <xdr:spPr>
        <a:xfrm>
          <a:off x="12611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28683</xdr:rowOff>
    </xdr:from>
    <xdr:ext cx="340478" cy="259045"/>
    <xdr:sp macro="" textlink="">
      <xdr:nvSpPr>
        <xdr:cNvPr id="772" name="n_1mainValue【児童館】&#10;有形固定資産減価償却率">
          <a:extLst>
            <a:ext uri="{FF2B5EF4-FFF2-40B4-BE49-F238E27FC236}">
              <a16:creationId xmlns:a16="http://schemas.microsoft.com/office/drawing/2014/main" id="{00000000-0008-0000-0100-000004030000}"/>
            </a:ext>
          </a:extLst>
        </xdr:cNvPr>
        <xdr:cNvSpPr txBox="1"/>
      </xdr:nvSpPr>
      <xdr:spPr>
        <a:xfrm>
          <a:off x="15298361" y="1305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1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1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00000000-0008-0000-0100-00001B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85</xdr:row>
      <xdr:rowOff>156211</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flipV="1">
          <a:off x="22160864" y="13315950"/>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797" name="【児童館】&#10;一人当たり面積最小値テキスト">
          <a:extLst>
            <a:ext uri="{FF2B5EF4-FFF2-40B4-BE49-F238E27FC236}">
              <a16:creationId xmlns:a16="http://schemas.microsoft.com/office/drawing/2014/main" id="{00000000-0008-0000-0100-00001D030000}"/>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99" name="【児童館】&#10;一人当たり面積最大値テキスト">
          <a:extLst>
            <a:ext uri="{FF2B5EF4-FFF2-40B4-BE49-F238E27FC236}">
              <a16:creationId xmlns:a16="http://schemas.microsoft.com/office/drawing/2014/main" id="{00000000-0008-0000-0100-00001F03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23513</xdr:rowOff>
    </xdr:from>
    <xdr:ext cx="469744" cy="259045"/>
    <xdr:sp macro="" textlink="">
      <xdr:nvSpPr>
        <xdr:cNvPr id="801" name="【児童館】&#10;一人当たり面積平均値テキスト">
          <a:extLst>
            <a:ext uri="{FF2B5EF4-FFF2-40B4-BE49-F238E27FC236}">
              <a16:creationId xmlns:a16="http://schemas.microsoft.com/office/drawing/2014/main" id="{00000000-0008-0000-0100-000021030000}"/>
            </a:ext>
          </a:extLst>
        </xdr:cNvPr>
        <xdr:cNvSpPr txBox="1"/>
      </xdr:nvSpPr>
      <xdr:spPr>
        <a:xfrm>
          <a:off x="22199600" y="1442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xdr:rowOff>
    </xdr:from>
    <xdr:to>
      <xdr:col>116</xdr:col>
      <xdr:colOff>114300</xdr:colOff>
      <xdr:row>85</xdr:row>
      <xdr:rowOff>102236</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221107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636</xdr:rowOff>
    </xdr:from>
    <xdr:to>
      <xdr:col>102</xdr:col>
      <xdr:colOff>165100</xdr:colOff>
      <xdr:row>85</xdr:row>
      <xdr:rowOff>102236</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19494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61595</xdr:rowOff>
    </xdr:from>
    <xdr:to>
      <xdr:col>98</xdr:col>
      <xdr:colOff>38100</xdr:colOff>
      <xdr:row>85</xdr:row>
      <xdr:rowOff>163195</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18605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73025</xdr:rowOff>
    </xdr:from>
    <xdr:to>
      <xdr:col>116</xdr:col>
      <xdr:colOff>114300</xdr:colOff>
      <xdr:row>86</xdr:row>
      <xdr:rowOff>3175</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221107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159402</xdr:rowOff>
    </xdr:from>
    <xdr:ext cx="469744" cy="259045"/>
    <xdr:sp macro="" textlink="">
      <xdr:nvSpPr>
        <xdr:cNvPr id="813" name="【児童館】&#10;一人当たり面積該当値テキスト">
          <a:extLst>
            <a:ext uri="{FF2B5EF4-FFF2-40B4-BE49-F238E27FC236}">
              <a16:creationId xmlns:a16="http://schemas.microsoft.com/office/drawing/2014/main" id="{00000000-0008-0000-0100-00002D030000}"/>
            </a:ext>
          </a:extLst>
        </xdr:cNvPr>
        <xdr:cNvSpPr txBox="1"/>
      </xdr:nvSpPr>
      <xdr:spPr>
        <a:xfrm>
          <a:off x="22199600" y="1456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123825</xdr:rowOff>
    </xdr:from>
    <xdr:to>
      <xdr:col>116</xdr:col>
      <xdr:colOff>63500</xdr:colOff>
      <xdr:row>85</xdr:row>
      <xdr:rowOff>125730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flipV="1">
          <a:off x="21323300" y="146970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816" name="n_1aveValue【児童館】&#10;一人当たり面積">
          <a:extLst>
            <a:ext uri="{FF2B5EF4-FFF2-40B4-BE49-F238E27FC236}">
              <a16:creationId xmlns:a16="http://schemas.microsoft.com/office/drawing/2014/main" id="{00000000-0008-0000-0100-000030030000}"/>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817" name="n_2aveValue【児童館】&#10;一人当たり面積">
          <a:extLst>
            <a:ext uri="{FF2B5EF4-FFF2-40B4-BE49-F238E27FC236}">
              <a16:creationId xmlns:a16="http://schemas.microsoft.com/office/drawing/2014/main" id="{00000000-0008-0000-0100-000031030000}"/>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118763</xdr:rowOff>
    </xdr:from>
    <xdr:ext cx="469744" cy="259045"/>
    <xdr:sp macro="" textlink="">
      <xdr:nvSpPr>
        <xdr:cNvPr id="818" name="n_3aveValue【児童館】&#10;一人当たり面積">
          <a:extLst>
            <a:ext uri="{FF2B5EF4-FFF2-40B4-BE49-F238E27FC236}">
              <a16:creationId xmlns:a16="http://schemas.microsoft.com/office/drawing/2014/main" id="{00000000-0008-0000-0100-000032030000}"/>
            </a:ext>
          </a:extLst>
        </xdr:cNvPr>
        <xdr:cNvSpPr txBox="1"/>
      </xdr:nvSpPr>
      <xdr:spPr>
        <a:xfrm>
          <a:off x="19310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8272</xdr:rowOff>
    </xdr:from>
    <xdr:ext cx="469744" cy="259045"/>
    <xdr:sp macro="" textlink="">
      <xdr:nvSpPr>
        <xdr:cNvPr id="819" name="n_4aveValue【児童館】&#10;一人当たり面積">
          <a:extLst>
            <a:ext uri="{FF2B5EF4-FFF2-40B4-BE49-F238E27FC236}">
              <a16:creationId xmlns:a16="http://schemas.microsoft.com/office/drawing/2014/main" id="{00000000-0008-0000-0100-000033030000}"/>
            </a:ext>
          </a:extLst>
        </xdr:cNvPr>
        <xdr:cNvSpPr txBox="1"/>
      </xdr:nvSpPr>
      <xdr:spPr>
        <a:xfrm>
          <a:off x="18421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820" name="n_1mainValue【児童館】&#10;一人当たり面積">
          <a:extLst>
            <a:ext uri="{FF2B5EF4-FFF2-40B4-BE49-F238E27FC236}">
              <a16:creationId xmlns:a16="http://schemas.microsoft.com/office/drawing/2014/main" id="{00000000-0008-0000-0100-000034030000}"/>
            </a:ext>
          </a:extLst>
        </xdr:cNvPr>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a:extLst>
            <a:ext uri="{FF2B5EF4-FFF2-40B4-BE49-F238E27FC236}">
              <a16:creationId xmlns:a16="http://schemas.microsoft.com/office/drawing/2014/main" id="{00000000-0008-0000-0100-00003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a:extLst>
            <a:ext uri="{FF2B5EF4-FFF2-40B4-BE49-F238E27FC236}">
              <a16:creationId xmlns:a16="http://schemas.microsoft.com/office/drawing/2014/main" id="{00000000-0008-0000-0100-00003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a:extLst>
            <a:ext uri="{FF2B5EF4-FFF2-40B4-BE49-F238E27FC236}">
              <a16:creationId xmlns:a16="http://schemas.microsoft.com/office/drawing/2014/main" id="{00000000-0008-0000-0100-00003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a:extLst>
            <a:ext uri="{FF2B5EF4-FFF2-40B4-BE49-F238E27FC236}">
              <a16:creationId xmlns:a16="http://schemas.microsoft.com/office/drawing/2014/main" id="{00000000-0008-0000-0100-00003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a:extLst>
            <a:ext uri="{FF2B5EF4-FFF2-40B4-BE49-F238E27FC236}">
              <a16:creationId xmlns:a16="http://schemas.microsoft.com/office/drawing/2014/main" id="{00000000-0008-0000-0100-00003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a:extLst>
            <a:ext uri="{FF2B5EF4-FFF2-40B4-BE49-F238E27FC236}">
              <a16:creationId xmlns:a16="http://schemas.microsoft.com/office/drawing/2014/main" id="{00000000-0008-0000-0100-00003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4" name="【公民館】&#10;有形固定資産減価償却率グラフ枠">
          <a:extLst>
            <a:ext uri="{FF2B5EF4-FFF2-40B4-BE49-F238E27FC236}">
              <a16:creationId xmlns:a16="http://schemas.microsoft.com/office/drawing/2014/main" id="{00000000-0008-0000-0100-00004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46" name="【公民館】&#10;有形固定資産減価償却率最小値テキスト">
          <a:extLst>
            <a:ext uri="{FF2B5EF4-FFF2-40B4-BE49-F238E27FC236}">
              <a16:creationId xmlns:a16="http://schemas.microsoft.com/office/drawing/2014/main" id="{00000000-0008-0000-0100-00004E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848" name="【公民館】&#10;有形固定資産減価償却率最大値テキスト">
          <a:extLst>
            <a:ext uri="{FF2B5EF4-FFF2-40B4-BE49-F238E27FC236}">
              <a16:creationId xmlns:a16="http://schemas.microsoft.com/office/drawing/2014/main" id="{00000000-0008-0000-0100-000050030000}"/>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850" name="【公民館】&#10;有形固定資産減価償却率平均値テキスト">
          <a:extLst>
            <a:ext uri="{FF2B5EF4-FFF2-40B4-BE49-F238E27FC236}">
              <a16:creationId xmlns:a16="http://schemas.microsoft.com/office/drawing/2014/main" id="{00000000-0008-0000-0100-000052030000}"/>
            </a:ext>
          </a:extLst>
        </xdr:cNvPr>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851" name="フローチャート: 判断 850">
          <a:extLst>
            <a:ext uri="{FF2B5EF4-FFF2-40B4-BE49-F238E27FC236}">
              <a16:creationId xmlns:a16="http://schemas.microsoft.com/office/drawing/2014/main" id="{00000000-0008-0000-0100-000053030000}"/>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852" name="フローチャート: 判断 851">
          <a:extLst>
            <a:ext uri="{FF2B5EF4-FFF2-40B4-BE49-F238E27FC236}">
              <a16:creationId xmlns:a16="http://schemas.microsoft.com/office/drawing/2014/main" id="{00000000-0008-0000-0100-000054030000}"/>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853" name="フローチャート: 判断 852">
          <a:extLst>
            <a:ext uri="{FF2B5EF4-FFF2-40B4-BE49-F238E27FC236}">
              <a16:creationId xmlns:a16="http://schemas.microsoft.com/office/drawing/2014/main" id="{00000000-0008-0000-0100-000055030000}"/>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54" name="フローチャート: 判断 853">
          <a:extLst>
            <a:ext uri="{FF2B5EF4-FFF2-40B4-BE49-F238E27FC236}">
              <a16:creationId xmlns:a16="http://schemas.microsoft.com/office/drawing/2014/main" id="{00000000-0008-0000-0100-000056030000}"/>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855" name="フローチャート: 判断 854">
          <a:extLst>
            <a:ext uri="{FF2B5EF4-FFF2-40B4-BE49-F238E27FC236}">
              <a16:creationId xmlns:a16="http://schemas.microsoft.com/office/drawing/2014/main" id="{00000000-0008-0000-0100-000057030000}"/>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57786</xdr:rowOff>
    </xdr:from>
    <xdr:to>
      <xdr:col>85</xdr:col>
      <xdr:colOff>177800</xdr:colOff>
      <xdr:row>101</xdr:row>
      <xdr:rowOff>159386</xdr:rowOff>
    </xdr:to>
    <xdr:sp macro="" textlink="">
      <xdr:nvSpPr>
        <xdr:cNvPr id="861" name="楕円 860">
          <a:extLst>
            <a:ext uri="{FF2B5EF4-FFF2-40B4-BE49-F238E27FC236}">
              <a16:creationId xmlns:a16="http://schemas.microsoft.com/office/drawing/2014/main" id="{00000000-0008-0000-0100-00005D030000}"/>
            </a:ext>
          </a:extLst>
        </xdr:cNvPr>
        <xdr:cNvSpPr/>
      </xdr:nvSpPr>
      <xdr:spPr>
        <a:xfrm>
          <a:off x="162687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80663</xdr:rowOff>
    </xdr:from>
    <xdr:ext cx="405111" cy="259045"/>
    <xdr:sp macro="" textlink="">
      <xdr:nvSpPr>
        <xdr:cNvPr id="862" name="【公民館】&#10;有形固定資産減価償却率該当値テキスト">
          <a:extLst>
            <a:ext uri="{FF2B5EF4-FFF2-40B4-BE49-F238E27FC236}">
              <a16:creationId xmlns:a16="http://schemas.microsoft.com/office/drawing/2014/main" id="{00000000-0008-0000-0100-00005E030000}"/>
            </a:ext>
          </a:extLst>
        </xdr:cNvPr>
        <xdr:cNvSpPr txBox="1"/>
      </xdr:nvSpPr>
      <xdr:spPr>
        <a:xfrm>
          <a:off x="16357600"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19686</xdr:rowOff>
    </xdr:from>
    <xdr:to>
      <xdr:col>81</xdr:col>
      <xdr:colOff>101600</xdr:colOff>
      <xdr:row>101</xdr:row>
      <xdr:rowOff>121286</xdr:rowOff>
    </xdr:to>
    <xdr:sp macro="" textlink="">
      <xdr:nvSpPr>
        <xdr:cNvPr id="863" name="楕円 862">
          <a:extLst>
            <a:ext uri="{FF2B5EF4-FFF2-40B4-BE49-F238E27FC236}">
              <a16:creationId xmlns:a16="http://schemas.microsoft.com/office/drawing/2014/main" id="{00000000-0008-0000-0100-00005F030000}"/>
            </a:ext>
          </a:extLst>
        </xdr:cNvPr>
        <xdr:cNvSpPr/>
      </xdr:nvSpPr>
      <xdr:spPr>
        <a:xfrm>
          <a:off x="15430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70486</xdr:rowOff>
    </xdr:from>
    <xdr:to>
      <xdr:col>85</xdr:col>
      <xdr:colOff>127000</xdr:colOff>
      <xdr:row>101</xdr:row>
      <xdr:rowOff>108586</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5481300" y="173869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149225</xdr:rowOff>
    </xdr:from>
    <xdr:to>
      <xdr:col>76</xdr:col>
      <xdr:colOff>165100</xdr:colOff>
      <xdr:row>101</xdr:row>
      <xdr:rowOff>79375</xdr:rowOff>
    </xdr:to>
    <xdr:sp macro="" textlink="">
      <xdr:nvSpPr>
        <xdr:cNvPr id="865" name="楕円 864">
          <a:extLst>
            <a:ext uri="{FF2B5EF4-FFF2-40B4-BE49-F238E27FC236}">
              <a16:creationId xmlns:a16="http://schemas.microsoft.com/office/drawing/2014/main" id="{00000000-0008-0000-0100-000061030000}"/>
            </a:ext>
          </a:extLst>
        </xdr:cNvPr>
        <xdr:cNvSpPr/>
      </xdr:nvSpPr>
      <xdr:spPr>
        <a:xfrm>
          <a:off x="14541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28575</xdr:rowOff>
    </xdr:from>
    <xdr:to>
      <xdr:col>81</xdr:col>
      <xdr:colOff>50800</xdr:colOff>
      <xdr:row>101</xdr:row>
      <xdr:rowOff>70486</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4592300" y="17345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113030</xdr:rowOff>
    </xdr:from>
    <xdr:to>
      <xdr:col>72</xdr:col>
      <xdr:colOff>38100</xdr:colOff>
      <xdr:row>102</xdr:row>
      <xdr:rowOff>43180</xdr:rowOff>
    </xdr:to>
    <xdr:sp macro="" textlink="">
      <xdr:nvSpPr>
        <xdr:cNvPr id="867" name="楕円 866">
          <a:extLst>
            <a:ext uri="{FF2B5EF4-FFF2-40B4-BE49-F238E27FC236}">
              <a16:creationId xmlns:a16="http://schemas.microsoft.com/office/drawing/2014/main" id="{00000000-0008-0000-0100-000063030000}"/>
            </a:ext>
          </a:extLst>
        </xdr:cNvPr>
        <xdr:cNvSpPr/>
      </xdr:nvSpPr>
      <xdr:spPr>
        <a:xfrm>
          <a:off x="13652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28575</xdr:rowOff>
    </xdr:from>
    <xdr:to>
      <xdr:col>76</xdr:col>
      <xdr:colOff>114300</xdr:colOff>
      <xdr:row>101</xdr:row>
      <xdr:rowOff>163830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flipV="1">
          <a:off x="13703300" y="1734502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69214</xdr:rowOff>
    </xdr:from>
    <xdr:to>
      <xdr:col>67</xdr:col>
      <xdr:colOff>101600</xdr:colOff>
      <xdr:row>101</xdr:row>
      <xdr:rowOff>170814</xdr:rowOff>
    </xdr:to>
    <xdr:sp macro="" textlink="">
      <xdr:nvSpPr>
        <xdr:cNvPr id="869" name="楕円 868">
          <a:extLst>
            <a:ext uri="{FF2B5EF4-FFF2-40B4-BE49-F238E27FC236}">
              <a16:creationId xmlns:a16="http://schemas.microsoft.com/office/drawing/2014/main" id="{00000000-0008-0000-0100-000065030000}"/>
            </a:ext>
          </a:extLst>
        </xdr:cNvPr>
        <xdr:cNvSpPr/>
      </xdr:nvSpPr>
      <xdr:spPr>
        <a:xfrm>
          <a:off x="12763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120014</xdr:rowOff>
    </xdr:from>
    <xdr:to>
      <xdr:col>71</xdr:col>
      <xdr:colOff>177800</xdr:colOff>
      <xdr:row>101</xdr:row>
      <xdr:rowOff>163830</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2814300" y="174364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62882</xdr:rowOff>
    </xdr:from>
    <xdr:ext cx="405111" cy="259045"/>
    <xdr:sp macro="" textlink="">
      <xdr:nvSpPr>
        <xdr:cNvPr id="871" name="n_1aveValue【公民館】&#10;有形固定資産減価償却率">
          <a:extLst>
            <a:ext uri="{FF2B5EF4-FFF2-40B4-BE49-F238E27FC236}">
              <a16:creationId xmlns:a16="http://schemas.microsoft.com/office/drawing/2014/main" id="{00000000-0008-0000-0100-000067030000}"/>
            </a:ext>
          </a:extLst>
        </xdr:cNvPr>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872" name="n_2aveValue【公民館】&#10;有形固定資産減価償却率">
          <a:extLst>
            <a:ext uri="{FF2B5EF4-FFF2-40B4-BE49-F238E27FC236}">
              <a16:creationId xmlns:a16="http://schemas.microsoft.com/office/drawing/2014/main" id="{00000000-0008-0000-0100-000068030000}"/>
            </a:ext>
          </a:extLst>
        </xdr:cNvPr>
        <xdr:cNvSpPr txBox="1"/>
      </xdr:nvSpPr>
      <xdr:spPr>
        <a:xfrm>
          <a:off x="14389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873" name="n_3aveValue【公民館】&#10;有形固定資産減価償却率">
          <a:extLst>
            <a:ext uri="{FF2B5EF4-FFF2-40B4-BE49-F238E27FC236}">
              <a16:creationId xmlns:a16="http://schemas.microsoft.com/office/drawing/2014/main" id="{00000000-0008-0000-0100-000069030000}"/>
            </a:ext>
          </a:extLst>
        </xdr:cNvPr>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874" name="n_4aveValue【公民館】&#10;有形固定資産減価償却率">
          <a:extLst>
            <a:ext uri="{FF2B5EF4-FFF2-40B4-BE49-F238E27FC236}">
              <a16:creationId xmlns:a16="http://schemas.microsoft.com/office/drawing/2014/main" id="{00000000-0008-0000-0100-00006A030000}"/>
            </a:ext>
          </a:extLst>
        </xdr:cNvPr>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137813</xdr:rowOff>
    </xdr:from>
    <xdr:ext cx="405111" cy="259045"/>
    <xdr:sp macro="" textlink="">
      <xdr:nvSpPr>
        <xdr:cNvPr id="875" name="n_1mainValue【公民館】&#10;有形固定資産減価償却率">
          <a:extLst>
            <a:ext uri="{FF2B5EF4-FFF2-40B4-BE49-F238E27FC236}">
              <a16:creationId xmlns:a16="http://schemas.microsoft.com/office/drawing/2014/main" id="{00000000-0008-0000-0100-00006B030000}"/>
            </a:ext>
          </a:extLst>
        </xdr:cNvPr>
        <xdr:cNvSpPr txBox="1"/>
      </xdr:nvSpPr>
      <xdr:spPr>
        <a:xfrm>
          <a:off x="152660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95902</xdr:rowOff>
    </xdr:from>
    <xdr:ext cx="405111" cy="259045"/>
    <xdr:sp macro="" textlink="">
      <xdr:nvSpPr>
        <xdr:cNvPr id="876" name="n_2mainValue【公民館】&#10;有形固定資産減価償却率">
          <a:extLst>
            <a:ext uri="{FF2B5EF4-FFF2-40B4-BE49-F238E27FC236}">
              <a16:creationId xmlns:a16="http://schemas.microsoft.com/office/drawing/2014/main" id="{00000000-0008-0000-0100-00006C030000}"/>
            </a:ext>
          </a:extLst>
        </xdr:cNvPr>
        <xdr:cNvSpPr txBox="1"/>
      </xdr:nvSpPr>
      <xdr:spPr>
        <a:xfrm>
          <a:off x="143897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59707</xdr:rowOff>
    </xdr:from>
    <xdr:ext cx="405111" cy="259045"/>
    <xdr:sp macro="" textlink="">
      <xdr:nvSpPr>
        <xdr:cNvPr id="877" name="n_3mainValue【公民館】&#10;有形固定資産減価償却率">
          <a:extLst>
            <a:ext uri="{FF2B5EF4-FFF2-40B4-BE49-F238E27FC236}">
              <a16:creationId xmlns:a16="http://schemas.microsoft.com/office/drawing/2014/main" id="{00000000-0008-0000-0100-00006D030000}"/>
            </a:ext>
          </a:extLst>
        </xdr:cNvPr>
        <xdr:cNvSpPr txBox="1"/>
      </xdr:nvSpPr>
      <xdr:spPr>
        <a:xfrm>
          <a:off x="13500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15891</xdr:rowOff>
    </xdr:from>
    <xdr:ext cx="405111" cy="259045"/>
    <xdr:sp macro="" textlink="">
      <xdr:nvSpPr>
        <xdr:cNvPr id="878" name="n_4mainValue【公民館】&#10;有形固定資産減価償却率">
          <a:extLst>
            <a:ext uri="{FF2B5EF4-FFF2-40B4-BE49-F238E27FC236}">
              <a16:creationId xmlns:a16="http://schemas.microsoft.com/office/drawing/2014/main" id="{00000000-0008-0000-0100-00006E030000}"/>
            </a:ext>
          </a:extLst>
        </xdr:cNvPr>
        <xdr:cNvSpPr txBox="1"/>
      </xdr:nvSpPr>
      <xdr:spPr>
        <a:xfrm>
          <a:off x="126117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00000000-0008-0000-0100-00006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00000000-0008-0000-0100-00007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00000000-0008-0000-0100-00007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00000000-0008-0000-0100-00007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00000000-0008-0000-0100-00007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100-00007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100-00007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00000000-0008-0000-0100-00007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00000000-0008-0000-0100-00007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1" name="直線コネクタ 890">
          <a:extLst>
            <a:ext uri="{FF2B5EF4-FFF2-40B4-BE49-F238E27FC236}">
              <a16:creationId xmlns:a16="http://schemas.microsoft.com/office/drawing/2014/main" id="{00000000-0008-0000-0100-00007B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3" name="直線コネクタ 892">
          <a:extLst>
            <a:ext uri="{FF2B5EF4-FFF2-40B4-BE49-F238E27FC236}">
              <a16:creationId xmlns:a16="http://schemas.microsoft.com/office/drawing/2014/main" id="{00000000-0008-0000-0100-00007D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7" name="直線コネクタ 896">
          <a:extLst>
            <a:ext uri="{FF2B5EF4-FFF2-40B4-BE49-F238E27FC236}">
              <a16:creationId xmlns:a16="http://schemas.microsoft.com/office/drawing/2014/main" id="{00000000-0008-0000-0100-000081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1" name="【公民館】&#10;一人当たり面積グラフ枠">
          <a:extLst>
            <a:ext uri="{FF2B5EF4-FFF2-40B4-BE49-F238E27FC236}">
              <a16:creationId xmlns:a16="http://schemas.microsoft.com/office/drawing/2014/main" id="{00000000-0008-0000-0100-00008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903" name="【公民館】&#10;一人当たり面積最小値テキスト">
          <a:extLst>
            <a:ext uri="{FF2B5EF4-FFF2-40B4-BE49-F238E27FC236}">
              <a16:creationId xmlns:a16="http://schemas.microsoft.com/office/drawing/2014/main" id="{00000000-0008-0000-0100-000087030000}"/>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904" name="直線コネクタ 903">
          <a:extLst>
            <a:ext uri="{FF2B5EF4-FFF2-40B4-BE49-F238E27FC236}">
              <a16:creationId xmlns:a16="http://schemas.microsoft.com/office/drawing/2014/main" id="{00000000-0008-0000-0100-000088030000}"/>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905" name="【公民館】&#10;一人当たり面積最大値テキスト">
          <a:extLst>
            <a:ext uri="{FF2B5EF4-FFF2-40B4-BE49-F238E27FC236}">
              <a16:creationId xmlns:a16="http://schemas.microsoft.com/office/drawing/2014/main" id="{00000000-0008-0000-0100-000089030000}"/>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906" name="直線コネクタ 905">
          <a:extLst>
            <a:ext uri="{FF2B5EF4-FFF2-40B4-BE49-F238E27FC236}">
              <a16:creationId xmlns:a16="http://schemas.microsoft.com/office/drawing/2014/main" id="{00000000-0008-0000-0100-00008A030000}"/>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907" name="【公民館】&#10;一人当たり面積平均値テキスト">
          <a:extLst>
            <a:ext uri="{FF2B5EF4-FFF2-40B4-BE49-F238E27FC236}">
              <a16:creationId xmlns:a16="http://schemas.microsoft.com/office/drawing/2014/main" id="{00000000-0008-0000-0100-00008B030000}"/>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908" name="フローチャート: 判断 907">
          <a:extLst>
            <a:ext uri="{FF2B5EF4-FFF2-40B4-BE49-F238E27FC236}">
              <a16:creationId xmlns:a16="http://schemas.microsoft.com/office/drawing/2014/main" id="{00000000-0008-0000-0100-00008C030000}"/>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909" name="フローチャート: 判断 908">
          <a:extLst>
            <a:ext uri="{FF2B5EF4-FFF2-40B4-BE49-F238E27FC236}">
              <a16:creationId xmlns:a16="http://schemas.microsoft.com/office/drawing/2014/main" id="{00000000-0008-0000-0100-00008D030000}"/>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910" name="フローチャート: 判断 909">
          <a:extLst>
            <a:ext uri="{FF2B5EF4-FFF2-40B4-BE49-F238E27FC236}">
              <a16:creationId xmlns:a16="http://schemas.microsoft.com/office/drawing/2014/main" id="{00000000-0008-0000-0100-00008E030000}"/>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911" name="フローチャート: 判断 910">
          <a:extLst>
            <a:ext uri="{FF2B5EF4-FFF2-40B4-BE49-F238E27FC236}">
              <a16:creationId xmlns:a16="http://schemas.microsoft.com/office/drawing/2014/main" id="{00000000-0008-0000-0100-00008F030000}"/>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912" name="フローチャート: 判断 911">
          <a:extLst>
            <a:ext uri="{FF2B5EF4-FFF2-40B4-BE49-F238E27FC236}">
              <a16:creationId xmlns:a16="http://schemas.microsoft.com/office/drawing/2014/main" id="{00000000-0008-0000-0100-000090030000}"/>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169418</xdr:rowOff>
    </xdr:from>
    <xdr:to>
      <xdr:col>116</xdr:col>
      <xdr:colOff>114300</xdr:colOff>
      <xdr:row>107</xdr:row>
      <xdr:rowOff>99568</xdr:rowOff>
    </xdr:to>
    <xdr:sp macro="" textlink="">
      <xdr:nvSpPr>
        <xdr:cNvPr id="918" name="楕円 917">
          <a:extLst>
            <a:ext uri="{FF2B5EF4-FFF2-40B4-BE49-F238E27FC236}">
              <a16:creationId xmlns:a16="http://schemas.microsoft.com/office/drawing/2014/main" id="{00000000-0008-0000-0100-000096030000}"/>
            </a:ext>
          </a:extLst>
        </xdr:cNvPr>
        <xdr:cNvSpPr/>
      </xdr:nvSpPr>
      <xdr:spPr>
        <a:xfrm>
          <a:off x="22110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20845</xdr:rowOff>
    </xdr:from>
    <xdr:ext cx="469744" cy="259045"/>
    <xdr:sp macro="" textlink="">
      <xdr:nvSpPr>
        <xdr:cNvPr id="919" name="【公民館】&#10;一人当たり面積該当値テキスト">
          <a:extLst>
            <a:ext uri="{FF2B5EF4-FFF2-40B4-BE49-F238E27FC236}">
              <a16:creationId xmlns:a16="http://schemas.microsoft.com/office/drawing/2014/main" id="{00000000-0008-0000-0100-000097030000}"/>
            </a:ext>
          </a:extLst>
        </xdr:cNvPr>
        <xdr:cNvSpPr txBox="1"/>
      </xdr:nvSpPr>
      <xdr:spPr>
        <a:xfrm>
          <a:off x="22199600" y="181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xdr:rowOff>
    </xdr:from>
    <xdr:to>
      <xdr:col>112</xdr:col>
      <xdr:colOff>38100</xdr:colOff>
      <xdr:row>107</xdr:row>
      <xdr:rowOff>102806</xdr:rowOff>
    </xdr:to>
    <xdr:sp macro="" textlink="">
      <xdr:nvSpPr>
        <xdr:cNvPr id="920" name="楕円 919">
          <a:extLst>
            <a:ext uri="{FF2B5EF4-FFF2-40B4-BE49-F238E27FC236}">
              <a16:creationId xmlns:a16="http://schemas.microsoft.com/office/drawing/2014/main" id="{00000000-0008-0000-0100-000098030000}"/>
            </a:ext>
          </a:extLst>
        </xdr:cNvPr>
        <xdr:cNvSpPr/>
      </xdr:nvSpPr>
      <xdr:spPr>
        <a:xfrm>
          <a:off x="21272500" y="183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48768</xdr:rowOff>
    </xdr:from>
    <xdr:to>
      <xdr:col>116</xdr:col>
      <xdr:colOff>63500</xdr:colOff>
      <xdr:row>107</xdr:row>
      <xdr:rowOff>52006</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flipV="1">
          <a:off x="21323300" y="18393918"/>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19686</xdr:rowOff>
    </xdr:from>
    <xdr:to>
      <xdr:col>107</xdr:col>
      <xdr:colOff>101600</xdr:colOff>
      <xdr:row>107</xdr:row>
      <xdr:rowOff>121286</xdr:rowOff>
    </xdr:to>
    <xdr:sp macro="" textlink="">
      <xdr:nvSpPr>
        <xdr:cNvPr id="922" name="楕円 921">
          <a:extLst>
            <a:ext uri="{FF2B5EF4-FFF2-40B4-BE49-F238E27FC236}">
              <a16:creationId xmlns:a16="http://schemas.microsoft.com/office/drawing/2014/main" id="{00000000-0008-0000-0100-00009A030000}"/>
            </a:ext>
          </a:extLst>
        </xdr:cNvPr>
        <xdr:cNvSpPr/>
      </xdr:nvSpPr>
      <xdr:spPr>
        <a:xfrm>
          <a:off x="20383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52006</xdr:rowOff>
    </xdr:from>
    <xdr:to>
      <xdr:col>111</xdr:col>
      <xdr:colOff>177800</xdr:colOff>
      <xdr:row>107</xdr:row>
      <xdr:rowOff>70486</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flipV="1">
          <a:off x="20434300" y="18397156"/>
          <a:ext cx="8890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33401</xdr:rowOff>
    </xdr:from>
    <xdr:to>
      <xdr:col>102</xdr:col>
      <xdr:colOff>165100</xdr:colOff>
      <xdr:row>107</xdr:row>
      <xdr:rowOff>135001</xdr:rowOff>
    </xdr:to>
    <xdr:sp macro="" textlink="">
      <xdr:nvSpPr>
        <xdr:cNvPr id="924" name="楕円 923">
          <a:extLst>
            <a:ext uri="{FF2B5EF4-FFF2-40B4-BE49-F238E27FC236}">
              <a16:creationId xmlns:a16="http://schemas.microsoft.com/office/drawing/2014/main" id="{00000000-0008-0000-0100-00009C030000}"/>
            </a:ext>
          </a:extLst>
        </xdr:cNvPr>
        <xdr:cNvSpPr/>
      </xdr:nvSpPr>
      <xdr:spPr>
        <a:xfrm>
          <a:off x="194945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70486</xdr:rowOff>
    </xdr:from>
    <xdr:to>
      <xdr:col>107</xdr:col>
      <xdr:colOff>50800</xdr:colOff>
      <xdr:row>107</xdr:row>
      <xdr:rowOff>84201</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flipV="1">
          <a:off x="19545300" y="1841563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37212</xdr:rowOff>
    </xdr:from>
    <xdr:to>
      <xdr:col>98</xdr:col>
      <xdr:colOff>38100</xdr:colOff>
      <xdr:row>107</xdr:row>
      <xdr:rowOff>138812</xdr:rowOff>
    </xdr:to>
    <xdr:sp macro="" textlink="">
      <xdr:nvSpPr>
        <xdr:cNvPr id="926" name="楕円 925">
          <a:extLst>
            <a:ext uri="{FF2B5EF4-FFF2-40B4-BE49-F238E27FC236}">
              <a16:creationId xmlns:a16="http://schemas.microsoft.com/office/drawing/2014/main" id="{00000000-0008-0000-0100-00009E030000}"/>
            </a:ext>
          </a:extLst>
        </xdr:cNvPr>
        <xdr:cNvSpPr/>
      </xdr:nvSpPr>
      <xdr:spPr>
        <a:xfrm>
          <a:off x="18605500" y="183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84201</xdr:rowOff>
    </xdr:from>
    <xdr:to>
      <xdr:col>102</xdr:col>
      <xdr:colOff>114300</xdr:colOff>
      <xdr:row>107</xdr:row>
      <xdr:rowOff>88012</xdr:rowOff>
    </xdr:to>
    <xdr:cxnSp macro="">
      <xdr:nvCxnSpPr>
        <xdr:cNvPr id="927" name="直線コネクタ 926">
          <a:extLst>
            <a:ext uri="{FF2B5EF4-FFF2-40B4-BE49-F238E27FC236}">
              <a16:creationId xmlns:a16="http://schemas.microsoft.com/office/drawing/2014/main" id="{00000000-0008-0000-0100-00009F030000}"/>
            </a:ext>
          </a:extLst>
        </xdr:cNvPr>
        <xdr:cNvCxnSpPr/>
      </xdr:nvCxnSpPr>
      <xdr:spPr>
        <a:xfrm flipV="1">
          <a:off x="18656300" y="1842935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928" name="n_1aveValue【公民館】&#10;一人当たり面積">
          <a:extLst>
            <a:ext uri="{FF2B5EF4-FFF2-40B4-BE49-F238E27FC236}">
              <a16:creationId xmlns:a16="http://schemas.microsoft.com/office/drawing/2014/main" id="{00000000-0008-0000-0100-0000A0030000}"/>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929" name="n_2aveValue【公民館】&#10;一人当たり面積">
          <a:extLst>
            <a:ext uri="{FF2B5EF4-FFF2-40B4-BE49-F238E27FC236}">
              <a16:creationId xmlns:a16="http://schemas.microsoft.com/office/drawing/2014/main" id="{00000000-0008-0000-0100-0000A1030000}"/>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930" name="n_3aveValue【公民館】&#10;一人当たり面積">
          <a:extLst>
            <a:ext uri="{FF2B5EF4-FFF2-40B4-BE49-F238E27FC236}">
              <a16:creationId xmlns:a16="http://schemas.microsoft.com/office/drawing/2014/main" id="{00000000-0008-0000-0100-0000A2030000}"/>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931" name="n_4aveValue【公民館】&#10;一人当たり面積">
          <a:extLst>
            <a:ext uri="{FF2B5EF4-FFF2-40B4-BE49-F238E27FC236}">
              <a16:creationId xmlns:a16="http://schemas.microsoft.com/office/drawing/2014/main" id="{00000000-0008-0000-0100-0000A3030000}"/>
            </a:ext>
          </a:extLst>
        </xdr:cNvPr>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119333</xdr:rowOff>
    </xdr:from>
    <xdr:ext cx="469744" cy="259045"/>
    <xdr:sp macro="" textlink="">
      <xdr:nvSpPr>
        <xdr:cNvPr id="932" name="n_1mainValue【公民館】&#10;一人当たり面積">
          <a:extLst>
            <a:ext uri="{FF2B5EF4-FFF2-40B4-BE49-F238E27FC236}">
              <a16:creationId xmlns:a16="http://schemas.microsoft.com/office/drawing/2014/main" id="{00000000-0008-0000-0100-0000A4030000}"/>
            </a:ext>
          </a:extLst>
        </xdr:cNvPr>
        <xdr:cNvSpPr txBox="1"/>
      </xdr:nvSpPr>
      <xdr:spPr>
        <a:xfrm>
          <a:off x="21075727" y="181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933" name="n_2mainValue【公民館】&#10;一人当たり面積">
          <a:extLst>
            <a:ext uri="{FF2B5EF4-FFF2-40B4-BE49-F238E27FC236}">
              <a16:creationId xmlns:a16="http://schemas.microsoft.com/office/drawing/2014/main" id="{00000000-0008-0000-0100-0000A5030000}"/>
            </a:ext>
          </a:extLst>
        </xdr:cNvPr>
        <xdr:cNvSpPr txBox="1"/>
      </xdr:nvSpPr>
      <xdr:spPr>
        <a:xfrm>
          <a:off x="20199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151528</xdr:rowOff>
    </xdr:from>
    <xdr:ext cx="469744" cy="259045"/>
    <xdr:sp macro="" textlink="">
      <xdr:nvSpPr>
        <xdr:cNvPr id="934" name="n_3mainValue【公民館】&#10;一人当たり面積">
          <a:extLst>
            <a:ext uri="{FF2B5EF4-FFF2-40B4-BE49-F238E27FC236}">
              <a16:creationId xmlns:a16="http://schemas.microsoft.com/office/drawing/2014/main" id="{00000000-0008-0000-0100-0000A6030000}"/>
            </a:ext>
          </a:extLst>
        </xdr:cNvPr>
        <xdr:cNvSpPr txBox="1"/>
      </xdr:nvSpPr>
      <xdr:spPr>
        <a:xfrm>
          <a:off x="19310427" y="181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155339</xdr:rowOff>
    </xdr:from>
    <xdr:ext cx="469744" cy="259045"/>
    <xdr:sp macro="" textlink="">
      <xdr:nvSpPr>
        <xdr:cNvPr id="935" name="n_4mainValue【公民館】&#10;一人当たり面積">
          <a:extLst>
            <a:ext uri="{FF2B5EF4-FFF2-40B4-BE49-F238E27FC236}">
              <a16:creationId xmlns:a16="http://schemas.microsoft.com/office/drawing/2014/main" id="{00000000-0008-0000-0100-0000A7030000}"/>
            </a:ext>
          </a:extLst>
        </xdr:cNvPr>
        <xdr:cNvSpPr txBox="1"/>
      </xdr:nvSpPr>
      <xdr:spPr>
        <a:xfrm>
          <a:off x="18421427" y="1815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6" name="正方形/長方形 935">
          <a:extLst>
            <a:ext uri="{FF2B5EF4-FFF2-40B4-BE49-F238E27FC236}">
              <a16:creationId xmlns:a16="http://schemas.microsoft.com/office/drawing/2014/main" id="{00000000-0008-0000-0100-0000A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7" name="正方形/長方形 936">
          <a:extLst>
            <a:ext uri="{FF2B5EF4-FFF2-40B4-BE49-F238E27FC236}">
              <a16:creationId xmlns:a16="http://schemas.microsoft.com/office/drawing/2014/main" id="{00000000-0008-0000-0100-0000A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直近３か年の数値を比較すると全体的に急激な変化はみられず、類似団体と比較しても老朽化の比率が低くなっている。計画的な施設管理等に努め、公共施設等総合管理計画の更新を進めていく。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
4,581
194.80
7,455,233
7,123,660
247,808
3,115,531
6,308,737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99695</xdr:rowOff>
    </xdr:from>
    <xdr:to>
      <xdr:col>24</xdr:col>
      <xdr:colOff>114300</xdr:colOff>
      <xdr:row>58</xdr:row>
      <xdr:rowOff>29845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122572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93980</xdr:rowOff>
    </xdr:from>
    <xdr:to>
      <xdr:col>20</xdr:col>
      <xdr:colOff>38100</xdr:colOff>
      <xdr:row>58</xdr:row>
      <xdr:rowOff>24130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57</xdr:row>
      <xdr:rowOff>150495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99174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61595</xdr:rowOff>
    </xdr:from>
    <xdr:to>
      <xdr:col>15</xdr:col>
      <xdr:colOff>101600</xdr:colOff>
      <xdr:row>61</xdr:row>
      <xdr:rowOff>163195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144780</xdr:rowOff>
    </xdr:from>
    <xdr:to>
      <xdr:col>19</xdr:col>
      <xdr:colOff>177800</xdr:colOff>
      <xdr:row>61</xdr:row>
      <xdr:rowOff>112395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908300" y="9917430"/>
          <a:ext cx="8890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70485</xdr:rowOff>
    </xdr:from>
    <xdr:to>
      <xdr:col>15</xdr:col>
      <xdr:colOff>50800</xdr:colOff>
      <xdr:row>61</xdr:row>
      <xdr:rowOff>112395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528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61</xdr:row>
      <xdr:rowOff>70485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36320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40657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154322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5969</xdr:rowOff>
    </xdr:from>
    <xdr:to>
      <xdr:col>55</xdr:col>
      <xdr:colOff>50800</xdr:colOff>
      <xdr:row>62</xdr:row>
      <xdr:rowOff>107569</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6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28846</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4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xdr:rowOff>
    </xdr:from>
    <xdr:to>
      <xdr:col>50</xdr:col>
      <xdr:colOff>165100</xdr:colOff>
      <xdr:row>62</xdr:row>
      <xdr:rowOff>112141</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56769</xdr:rowOff>
    </xdr:from>
    <xdr:to>
      <xdr:col>55</xdr:col>
      <xdr:colOff>0</xdr:colOff>
      <xdr:row>62</xdr:row>
      <xdr:rowOff>61341</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68666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63309</xdr:rowOff>
    </xdr:from>
    <xdr:to>
      <xdr:col>46</xdr:col>
      <xdr:colOff>38100</xdr:colOff>
      <xdr:row>63</xdr:row>
      <xdr:rowOff>164909</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86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61341</xdr:rowOff>
    </xdr:from>
    <xdr:to>
      <xdr:col>50</xdr:col>
      <xdr:colOff>114300</xdr:colOff>
      <xdr:row>63</xdr:row>
      <xdr:rowOff>114109</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8750300" y="10691241"/>
          <a:ext cx="889000" cy="2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66739</xdr:rowOff>
    </xdr:from>
    <xdr:to>
      <xdr:col>41</xdr:col>
      <xdr:colOff>101600</xdr:colOff>
      <xdr:row>63</xdr:row>
      <xdr:rowOff>168339</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8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114109</xdr:rowOff>
    </xdr:from>
    <xdr:to>
      <xdr:col>45</xdr:col>
      <xdr:colOff>177800</xdr:colOff>
      <xdr:row>63</xdr:row>
      <xdr:rowOff>117539</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7861300" y="1091545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68834</xdr:rowOff>
    </xdr:from>
    <xdr:to>
      <xdr:col>36</xdr:col>
      <xdr:colOff>165100</xdr:colOff>
      <xdr:row>63</xdr:row>
      <xdr:rowOff>170434</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8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117539</xdr:rowOff>
    </xdr:from>
    <xdr:to>
      <xdr:col>41</xdr:col>
      <xdr:colOff>50800</xdr:colOff>
      <xdr:row>63</xdr:row>
      <xdr:rowOff>119634</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6972300" y="10918889"/>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128668</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041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156036</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095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159466</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096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161561</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00000000-0008-0000-0200-0000B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00000000-0008-0000-0200-0000BC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00000000-0008-0000-0200-0000BE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0000000-0008-0000-0200-0000C0000000}"/>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55880</xdr:rowOff>
    </xdr:from>
    <xdr:to>
      <xdr:col>24</xdr:col>
      <xdr:colOff>114300</xdr:colOff>
      <xdr:row>84</xdr:row>
      <xdr:rowOff>157480</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142257</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00000000-0008-0000-0200-0000CC000000}"/>
            </a:ext>
          </a:extLst>
        </xdr:cNvPr>
        <xdr:cNvSpPr txBox="1"/>
      </xdr:nvSpPr>
      <xdr:spPr>
        <a:xfrm>
          <a:off x="4673600" y="1437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27939</xdr:rowOff>
    </xdr:from>
    <xdr:to>
      <xdr:col>20</xdr:col>
      <xdr:colOff>38100</xdr:colOff>
      <xdr:row>84</xdr:row>
      <xdr:rowOff>129539</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3746500" y="14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78739</xdr:rowOff>
    </xdr:from>
    <xdr:to>
      <xdr:col>24</xdr:col>
      <xdr:colOff>63500</xdr:colOff>
      <xdr:row>84</xdr:row>
      <xdr:rowOff>106680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3797300" y="144805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0</xdr:rowOff>
    </xdr:from>
    <xdr:to>
      <xdr:col>15</xdr:col>
      <xdr:colOff>101600</xdr:colOff>
      <xdr:row>84</xdr:row>
      <xdr:rowOff>101600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2857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50800</xdr:rowOff>
    </xdr:from>
    <xdr:to>
      <xdr:col>19</xdr:col>
      <xdr:colOff>177800</xdr:colOff>
      <xdr:row>84</xdr:row>
      <xdr:rowOff>78739</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908300" y="144526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50800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2019300" y="144246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19050</xdr:rowOff>
    </xdr:from>
    <xdr:to>
      <xdr:col>6</xdr:col>
      <xdr:colOff>38100</xdr:colOff>
      <xdr:row>83</xdr:row>
      <xdr:rowOff>120650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079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69850</xdr:rowOff>
    </xdr:from>
    <xdr:to>
      <xdr:col>10</xdr:col>
      <xdr:colOff>114300</xdr:colOff>
      <xdr:row>84</xdr:row>
      <xdr:rowOff>22861</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130300" y="14300200"/>
          <a:ext cx="889000" cy="1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a:extLst>
            <a:ext uri="{FF2B5EF4-FFF2-40B4-BE49-F238E27FC236}">
              <a16:creationId xmlns:a16="http://schemas.microsoft.com/office/drawing/2014/main" id="{00000000-0008-0000-0200-0000D5000000}"/>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a:extLst>
            <a:ext uri="{FF2B5EF4-FFF2-40B4-BE49-F238E27FC236}">
              <a16:creationId xmlns:a16="http://schemas.microsoft.com/office/drawing/2014/main" id="{00000000-0008-0000-0200-0000D600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a:extLst>
            <a:ext uri="{FF2B5EF4-FFF2-40B4-BE49-F238E27FC236}">
              <a16:creationId xmlns:a16="http://schemas.microsoft.com/office/drawing/2014/main" id="{00000000-0008-0000-0200-0000D7000000}"/>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a:extLst>
            <a:ext uri="{FF2B5EF4-FFF2-40B4-BE49-F238E27FC236}">
              <a16:creationId xmlns:a16="http://schemas.microsoft.com/office/drawing/2014/main" id="{00000000-0008-0000-0200-0000D8000000}"/>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120666</xdr:rowOff>
    </xdr:from>
    <xdr:ext cx="405111" cy="259045"/>
    <xdr:sp macro="" textlink="">
      <xdr:nvSpPr>
        <xdr:cNvPr id="217" name="n_1main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452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92727</xdr:rowOff>
    </xdr:from>
    <xdr:ext cx="405111" cy="259045"/>
    <xdr:sp macro="" textlink="">
      <xdr:nvSpPr>
        <xdr:cNvPr id="218" name="n_2main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449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219" name="n_3main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111777</xdr:rowOff>
    </xdr:from>
    <xdr:ext cx="405111" cy="259045"/>
    <xdr:sp macro="" textlink="">
      <xdr:nvSpPr>
        <xdr:cNvPr id="220" name="n_4main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00000000-0008-0000-0200-0000F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a:extLst>
            <a:ext uri="{FF2B5EF4-FFF2-40B4-BE49-F238E27FC236}">
              <a16:creationId xmlns:a16="http://schemas.microsoft.com/office/drawing/2014/main" id="{00000000-0008-0000-0200-0000F3000000}"/>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a:extLst>
            <a:ext uri="{FF2B5EF4-FFF2-40B4-BE49-F238E27FC236}">
              <a16:creationId xmlns:a16="http://schemas.microsoft.com/office/drawing/2014/main" id="{00000000-0008-0000-0200-0000F5000000}"/>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47" name="【福祉施設】&#10;一人当たり面積平均値テキスト">
          <a:extLst>
            <a:ext uri="{FF2B5EF4-FFF2-40B4-BE49-F238E27FC236}">
              <a16:creationId xmlns:a16="http://schemas.microsoft.com/office/drawing/2014/main" id="{00000000-0008-0000-0200-0000F7000000}"/>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49022</xdr:rowOff>
    </xdr:from>
    <xdr:to>
      <xdr:col>55</xdr:col>
      <xdr:colOff>50800</xdr:colOff>
      <xdr:row>85</xdr:row>
      <xdr:rowOff>150622</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10426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135399</xdr:rowOff>
    </xdr:from>
    <xdr:ext cx="469744" cy="259045"/>
    <xdr:sp macro="" textlink="">
      <xdr:nvSpPr>
        <xdr:cNvPr id="259" name="【福祉施設】&#10;一人当たり面積該当値テキスト">
          <a:extLst>
            <a:ext uri="{FF2B5EF4-FFF2-40B4-BE49-F238E27FC236}">
              <a16:creationId xmlns:a16="http://schemas.microsoft.com/office/drawing/2014/main" id="{00000000-0008-0000-0200-000003010000}"/>
            </a:ext>
          </a:extLst>
        </xdr:cNvPr>
        <xdr:cNvSpPr txBox="1"/>
      </xdr:nvSpPr>
      <xdr:spPr>
        <a:xfrm>
          <a:off x="10515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50394</xdr:rowOff>
    </xdr:from>
    <xdr:to>
      <xdr:col>50</xdr:col>
      <xdr:colOff>165100</xdr:colOff>
      <xdr:row>85</xdr:row>
      <xdr:rowOff>151994</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9588500" y="14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101194</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9639300" y="1467307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51994</xdr:rowOff>
    </xdr:from>
    <xdr:to>
      <xdr:col>46</xdr:col>
      <xdr:colOff>38100</xdr:colOff>
      <xdr:row>85</xdr:row>
      <xdr:rowOff>153594</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8699500" y="146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101194</xdr:rowOff>
    </xdr:from>
    <xdr:to>
      <xdr:col>50</xdr:col>
      <xdr:colOff>114300</xdr:colOff>
      <xdr:row>85</xdr:row>
      <xdr:rowOff>102794</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8750300" y="1467444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54738</xdr:rowOff>
    </xdr:from>
    <xdr:to>
      <xdr:col>41</xdr:col>
      <xdr:colOff>101600</xdr:colOff>
      <xdr:row>85</xdr:row>
      <xdr:rowOff>156338</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7810500" y="14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102794</xdr:rowOff>
    </xdr:from>
    <xdr:to>
      <xdr:col>45</xdr:col>
      <xdr:colOff>177800</xdr:colOff>
      <xdr:row>85</xdr:row>
      <xdr:rowOff>105538</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7861300" y="1467604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56338</xdr:rowOff>
    </xdr:from>
    <xdr:to>
      <xdr:col>36</xdr:col>
      <xdr:colOff>165100</xdr:colOff>
      <xdr:row>85</xdr:row>
      <xdr:rowOff>157938</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6921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105538</xdr:rowOff>
    </xdr:from>
    <xdr:to>
      <xdr:col>41</xdr:col>
      <xdr:colOff>50800</xdr:colOff>
      <xdr:row>85</xdr:row>
      <xdr:rowOff>107138</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6972300" y="146787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268" name="n_1aveValue【福祉施設】&#10;一人当たり面積">
          <a:extLst>
            <a:ext uri="{FF2B5EF4-FFF2-40B4-BE49-F238E27FC236}">
              <a16:creationId xmlns:a16="http://schemas.microsoft.com/office/drawing/2014/main" id="{00000000-0008-0000-0200-00000C010000}"/>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69" name="n_2aveValue【福祉施設】&#10;一人当たり面積">
          <a:extLst>
            <a:ext uri="{FF2B5EF4-FFF2-40B4-BE49-F238E27FC236}">
              <a16:creationId xmlns:a16="http://schemas.microsoft.com/office/drawing/2014/main" id="{00000000-0008-0000-0200-00000D010000}"/>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70" name="n_3aveValue【福祉施設】&#10;一人当たり面積">
          <a:extLst>
            <a:ext uri="{FF2B5EF4-FFF2-40B4-BE49-F238E27FC236}">
              <a16:creationId xmlns:a16="http://schemas.microsoft.com/office/drawing/2014/main" id="{00000000-0008-0000-0200-00000E010000}"/>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71" name="n_4aveValue【福祉施設】&#10;一人当たり面積">
          <a:extLst>
            <a:ext uri="{FF2B5EF4-FFF2-40B4-BE49-F238E27FC236}">
              <a16:creationId xmlns:a16="http://schemas.microsoft.com/office/drawing/2014/main" id="{00000000-0008-0000-0200-00000F010000}"/>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143121</xdr:rowOff>
    </xdr:from>
    <xdr:ext cx="469744" cy="259045"/>
    <xdr:sp macro="" textlink="">
      <xdr:nvSpPr>
        <xdr:cNvPr id="272" name="n_1mainValue【福祉施設】&#10;一人当たり面積">
          <a:extLst>
            <a:ext uri="{FF2B5EF4-FFF2-40B4-BE49-F238E27FC236}">
              <a16:creationId xmlns:a16="http://schemas.microsoft.com/office/drawing/2014/main" id="{00000000-0008-0000-0200-000010010000}"/>
            </a:ext>
          </a:extLst>
        </xdr:cNvPr>
        <xdr:cNvSpPr txBox="1"/>
      </xdr:nvSpPr>
      <xdr:spPr>
        <a:xfrm>
          <a:off x="9391727" y="1471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144721</xdr:rowOff>
    </xdr:from>
    <xdr:ext cx="469744" cy="259045"/>
    <xdr:sp macro="" textlink="">
      <xdr:nvSpPr>
        <xdr:cNvPr id="273" name="n_2mainValue【福祉施設】&#10;一人当たり面積">
          <a:extLst>
            <a:ext uri="{FF2B5EF4-FFF2-40B4-BE49-F238E27FC236}">
              <a16:creationId xmlns:a16="http://schemas.microsoft.com/office/drawing/2014/main" id="{00000000-0008-0000-0200-000011010000}"/>
            </a:ext>
          </a:extLst>
        </xdr:cNvPr>
        <xdr:cNvSpPr txBox="1"/>
      </xdr:nvSpPr>
      <xdr:spPr>
        <a:xfrm>
          <a:off x="8515427" y="1471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147465</xdr:rowOff>
    </xdr:from>
    <xdr:ext cx="469744" cy="259045"/>
    <xdr:sp macro="" textlink="">
      <xdr:nvSpPr>
        <xdr:cNvPr id="274" name="n_3mainValue【福祉施設】&#10;一人当たり面積">
          <a:extLst>
            <a:ext uri="{FF2B5EF4-FFF2-40B4-BE49-F238E27FC236}">
              <a16:creationId xmlns:a16="http://schemas.microsoft.com/office/drawing/2014/main" id="{00000000-0008-0000-0200-000012010000}"/>
            </a:ext>
          </a:extLst>
        </xdr:cNvPr>
        <xdr:cNvSpPr txBox="1"/>
      </xdr:nvSpPr>
      <xdr:spPr>
        <a:xfrm>
          <a:off x="7626427" y="1472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149065</xdr:rowOff>
    </xdr:from>
    <xdr:ext cx="469744" cy="259045"/>
    <xdr:sp macro="" textlink="">
      <xdr:nvSpPr>
        <xdr:cNvPr id="275" name="n_4mainValue【福祉施設】&#10;一人当たり面積">
          <a:extLst>
            <a:ext uri="{FF2B5EF4-FFF2-40B4-BE49-F238E27FC236}">
              <a16:creationId xmlns:a16="http://schemas.microsoft.com/office/drawing/2014/main" id="{00000000-0008-0000-0200-000013010000}"/>
            </a:ext>
          </a:extLst>
        </xdr:cNvPr>
        <xdr:cNvSpPr txBox="1"/>
      </xdr:nvSpPr>
      <xdr:spPr>
        <a:xfrm>
          <a:off x="67374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2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00000000-0008-0000-0200-00002E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04" name="【市民会館】&#10;有形固定資産減価償却率最大値テキスト">
          <a:extLst>
            <a:ext uri="{FF2B5EF4-FFF2-40B4-BE49-F238E27FC236}">
              <a16:creationId xmlns:a16="http://schemas.microsoft.com/office/drawing/2014/main" id="{00000000-0008-0000-0200-000030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200-000032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118473</xdr:rowOff>
    </xdr:from>
    <xdr:to>
      <xdr:col>24</xdr:col>
      <xdr:colOff>114300</xdr:colOff>
      <xdr:row>102</xdr:row>
      <xdr:rowOff>48623</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45847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141350</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00000000-0008-0000-0200-00003E010000}"/>
            </a:ext>
          </a:extLst>
        </xdr:cNvPr>
        <xdr:cNvSpPr txBox="1"/>
      </xdr:nvSpPr>
      <xdr:spPr>
        <a:xfrm>
          <a:off x="4673600" y="1728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133350</xdr:rowOff>
    </xdr:from>
    <xdr:to>
      <xdr:col>24</xdr:col>
      <xdr:colOff>63500</xdr:colOff>
      <xdr:row>101</xdr:row>
      <xdr:rowOff>169273</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3797300" y="174498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46627</xdr:rowOff>
    </xdr:from>
    <xdr:to>
      <xdr:col>15</xdr:col>
      <xdr:colOff>101600</xdr:colOff>
      <xdr:row>101</xdr:row>
      <xdr:rowOff>148227</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2857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97427</xdr:rowOff>
    </xdr:from>
    <xdr:to>
      <xdr:col>19</xdr:col>
      <xdr:colOff>177800</xdr:colOff>
      <xdr:row>101</xdr:row>
      <xdr:rowOff>133350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2908300" y="1741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10705</xdr:rowOff>
    </xdr:from>
    <xdr:to>
      <xdr:col>10</xdr:col>
      <xdr:colOff>165100</xdr:colOff>
      <xdr:row>101</xdr:row>
      <xdr:rowOff>112305</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1968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61505</xdr:rowOff>
    </xdr:from>
    <xdr:to>
      <xdr:col>15</xdr:col>
      <xdr:colOff>50800</xdr:colOff>
      <xdr:row>101</xdr:row>
      <xdr:rowOff>97427</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2019300" y="1737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123371</xdr:rowOff>
    </xdr:from>
    <xdr:to>
      <xdr:col>6</xdr:col>
      <xdr:colOff>38100</xdr:colOff>
      <xdr:row>101</xdr:row>
      <xdr:rowOff>53521</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1079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2721</xdr:rowOff>
    </xdr:from>
    <xdr:to>
      <xdr:col>10</xdr:col>
      <xdr:colOff>114300</xdr:colOff>
      <xdr:row>101</xdr:row>
      <xdr:rowOff>61505</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130300" y="173191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165479</xdr:rowOff>
    </xdr:from>
    <xdr:ext cx="405111" cy="259045"/>
    <xdr:sp macro="" textlink="">
      <xdr:nvSpPr>
        <xdr:cNvPr id="327" name="n_1aveValue【市民会館】&#10;有形固定資産減価償却率">
          <a:extLst>
            <a:ext uri="{FF2B5EF4-FFF2-40B4-BE49-F238E27FC236}">
              <a16:creationId xmlns:a16="http://schemas.microsoft.com/office/drawing/2014/main" id="{00000000-0008-0000-0200-000047010000}"/>
            </a:ext>
          </a:extLst>
        </xdr:cNvPr>
        <xdr:cNvSpPr txBox="1"/>
      </xdr:nvSpPr>
      <xdr:spPr>
        <a:xfrm>
          <a:off x="3582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2195</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200-000048010000}"/>
            </a:ext>
          </a:extLst>
        </xdr:cNvPr>
        <xdr:cNvSpPr txBox="1"/>
      </xdr:nvSpPr>
      <xdr:spPr>
        <a:xfrm>
          <a:off x="2705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13625</xdr:rowOff>
    </xdr:from>
    <xdr:ext cx="405111" cy="259045"/>
    <xdr:sp macro="" textlink="">
      <xdr:nvSpPr>
        <xdr:cNvPr id="329" name="n_3aveValue【市民会館】&#10;有形固定資産減価償却率">
          <a:extLst>
            <a:ext uri="{FF2B5EF4-FFF2-40B4-BE49-F238E27FC236}">
              <a16:creationId xmlns:a16="http://schemas.microsoft.com/office/drawing/2014/main" id="{00000000-0008-0000-0200-000049010000}"/>
            </a:ext>
          </a:extLst>
        </xdr:cNvPr>
        <xdr:cNvSpPr txBox="1"/>
      </xdr:nvSpPr>
      <xdr:spPr>
        <a:xfrm>
          <a:off x="1816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28320</xdr:rowOff>
    </xdr:from>
    <xdr:ext cx="405111" cy="259045"/>
    <xdr:sp macro="" textlink="">
      <xdr:nvSpPr>
        <xdr:cNvPr id="330" name="n_4aveValue【市民会館】&#10;有形固定資産減価償却率">
          <a:extLst>
            <a:ext uri="{FF2B5EF4-FFF2-40B4-BE49-F238E27FC236}">
              <a16:creationId xmlns:a16="http://schemas.microsoft.com/office/drawing/2014/main" id="{00000000-0008-0000-0200-00004A010000}"/>
            </a:ext>
          </a:extLst>
        </xdr:cNvPr>
        <xdr:cNvSpPr txBox="1"/>
      </xdr:nvSpPr>
      <xdr:spPr>
        <a:xfrm>
          <a:off x="927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29227</xdr:rowOff>
    </xdr:from>
    <xdr:ext cx="405111" cy="259045"/>
    <xdr:sp macro="" textlink="">
      <xdr:nvSpPr>
        <xdr:cNvPr id="331" name="n_1mainValue【市民会館】&#10;有形固定資産減価償却率">
          <a:extLst>
            <a:ext uri="{FF2B5EF4-FFF2-40B4-BE49-F238E27FC236}">
              <a16:creationId xmlns:a16="http://schemas.microsoft.com/office/drawing/2014/main" id="{00000000-0008-0000-0200-00004B010000}"/>
            </a:ext>
          </a:extLst>
        </xdr:cNvPr>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164754</xdr:rowOff>
    </xdr:from>
    <xdr:ext cx="405111" cy="259045"/>
    <xdr:sp macro="" textlink="">
      <xdr:nvSpPr>
        <xdr:cNvPr id="332" name="n_2mainValue【市民会館】&#10;有形固定資産減価償却率">
          <a:extLst>
            <a:ext uri="{FF2B5EF4-FFF2-40B4-BE49-F238E27FC236}">
              <a16:creationId xmlns:a16="http://schemas.microsoft.com/office/drawing/2014/main" id="{00000000-0008-0000-0200-00004C010000}"/>
            </a:ext>
          </a:extLst>
        </xdr:cNvPr>
        <xdr:cNvSpPr txBox="1"/>
      </xdr:nvSpPr>
      <xdr:spPr>
        <a:xfrm>
          <a:off x="2705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128832</xdr:rowOff>
    </xdr:from>
    <xdr:ext cx="405111" cy="259045"/>
    <xdr:sp macro="" textlink="">
      <xdr:nvSpPr>
        <xdr:cNvPr id="333" name="n_3mainValue【市民会館】&#10;有形固定資産減価償却率">
          <a:extLst>
            <a:ext uri="{FF2B5EF4-FFF2-40B4-BE49-F238E27FC236}">
              <a16:creationId xmlns:a16="http://schemas.microsoft.com/office/drawing/2014/main" id="{00000000-0008-0000-0200-00004D010000}"/>
            </a:ext>
          </a:extLst>
        </xdr:cNvPr>
        <xdr:cNvSpPr txBox="1"/>
      </xdr:nvSpPr>
      <xdr:spPr>
        <a:xfrm>
          <a:off x="1816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70048</xdr:rowOff>
    </xdr:from>
    <xdr:ext cx="405111" cy="259045"/>
    <xdr:sp macro="" textlink="">
      <xdr:nvSpPr>
        <xdr:cNvPr id="334" name="n_4mainValue【市民会館】&#10;有形固定資産減価償却率">
          <a:extLst>
            <a:ext uri="{FF2B5EF4-FFF2-40B4-BE49-F238E27FC236}">
              <a16:creationId xmlns:a16="http://schemas.microsoft.com/office/drawing/2014/main" id="{00000000-0008-0000-0200-00004E010000}"/>
            </a:ext>
          </a:extLst>
        </xdr:cNvPr>
        <xdr:cNvSpPr txBox="1"/>
      </xdr:nvSpPr>
      <xdr:spPr>
        <a:xfrm>
          <a:off x="927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3" name="【市民会館】&#10;一人当たり面積グラフ枠">
          <a:extLst>
            <a:ext uri="{FF2B5EF4-FFF2-40B4-BE49-F238E27FC236}">
              <a16:creationId xmlns:a16="http://schemas.microsoft.com/office/drawing/2014/main" id="{00000000-0008-0000-0200-00006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55" name="【市民会館】&#10;一人当たり面積最小値テキスト">
          <a:extLst>
            <a:ext uri="{FF2B5EF4-FFF2-40B4-BE49-F238E27FC236}">
              <a16:creationId xmlns:a16="http://schemas.microsoft.com/office/drawing/2014/main" id="{00000000-0008-0000-0200-000063010000}"/>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57" name="【市民会館】&#10;一人当たり面積最大値テキスト">
          <a:extLst>
            <a:ext uri="{FF2B5EF4-FFF2-40B4-BE49-F238E27FC236}">
              <a16:creationId xmlns:a16="http://schemas.microsoft.com/office/drawing/2014/main" id="{00000000-0008-0000-0200-000065010000}"/>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359" name="【市民会館】&#10;一人当たり面積平均値テキスト">
          <a:extLst>
            <a:ext uri="{FF2B5EF4-FFF2-40B4-BE49-F238E27FC236}">
              <a16:creationId xmlns:a16="http://schemas.microsoft.com/office/drawing/2014/main" id="{00000000-0008-0000-0200-000067010000}"/>
            </a:ext>
          </a:extLst>
        </xdr:cNvPr>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110553</xdr:rowOff>
    </xdr:from>
    <xdr:to>
      <xdr:col>55</xdr:col>
      <xdr:colOff>50800</xdr:colOff>
      <xdr:row>107</xdr:row>
      <xdr:rowOff>40703</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0426700" y="182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25480</xdr:rowOff>
    </xdr:from>
    <xdr:ext cx="469744" cy="259045"/>
    <xdr:sp macro="" textlink="">
      <xdr:nvSpPr>
        <xdr:cNvPr id="371" name="【市民会館】&#10;一人当たり面積該当値テキスト">
          <a:extLst>
            <a:ext uri="{FF2B5EF4-FFF2-40B4-BE49-F238E27FC236}">
              <a16:creationId xmlns:a16="http://schemas.microsoft.com/office/drawing/2014/main" id="{00000000-0008-0000-0200-000073010000}"/>
            </a:ext>
          </a:extLst>
        </xdr:cNvPr>
        <xdr:cNvSpPr txBox="1"/>
      </xdr:nvSpPr>
      <xdr:spPr>
        <a:xfrm>
          <a:off x="10515600" y="181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112268</xdr:rowOff>
    </xdr:from>
    <xdr:to>
      <xdr:col>50</xdr:col>
      <xdr:colOff>165100</xdr:colOff>
      <xdr:row>107</xdr:row>
      <xdr:rowOff>42418</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9588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161353</xdr:rowOff>
    </xdr:from>
    <xdr:to>
      <xdr:col>55</xdr:col>
      <xdr:colOff>0</xdr:colOff>
      <xdr:row>106</xdr:row>
      <xdr:rowOff>163068</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9639300" y="1833505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114554</xdr:rowOff>
    </xdr:from>
    <xdr:to>
      <xdr:col>46</xdr:col>
      <xdr:colOff>38100</xdr:colOff>
      <xdr:row>107</xdr:row>
      <xdr:rowOff>44704</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8699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163068</xdr:rowOff>
    </xdr:from>
    <xdr:to>
      <xdr:col>50</xdr:col>
      <xdr:colOff>114300</xdr:colOff>
      <xdr:row>106</xdr:row>
      <xdr:rowOff>165354</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8750300" y="1833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117983</xdr:rowOff>
    </xdr:from>
    <xdr:to>
      <xdr:col>41</xdr:col>
      <xdr:colOff>101600</xdr:colOff>
      <xdr:row>107</xdr:row>
      <xdr:rowOff>48133</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7810500" y="182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165354</xdr:rowOff>
    </xdr:from>
    <xdr:to>
      <xdr:col>45</xdr:col>
      <xdr:colOff>177800</xdr:colOff>
      <xdr:row>106</xdr:row>
      <xdr:rowOff>168783</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7861300" y="1833905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120269</xdr:rowOff>
    </xdr:from>
    <xdr:to>
      <xdr:col>36</xdr:col>
      <xdr:colOff>165100</xdr:colOff>
      <xdr:row>107</xdr:row>
      <xdr:rowOff>50419</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6921500" y="182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168783</xdr:rowOff>
    </xdr:from>
    <xdr:to>
      <xdr:col>41</xdr:col>
      <xdr:colOff>50800</xdr:colOff>
      <xdr:row>106</xdr:row>
      <xdr:rowOff>171069</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flipV="1">
          <a:off x="6972300" y="183424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380" name="n_1aveValue【市民会館】&#10;一人当たり面積">
          <a:extLst>
            <a:ext uri="{FF2B5EF4-FFF2-40B4-BE49-F238E27FC236}">
              <a16:creationId xmlns:a16="http://schemas.microsoft.com/office/drawing/2014/main" id="{00000000-0008-0000-0200-00007C010000}"/>
            </a:ext>
          </a:extLst>
        </xdr:cNvPr>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381" name="n_2aveValue【市民会館】&#10;一人当たり面積">
          <a:extLst>
            <a:ext uri="{FF2B5EF4-FFF2-40B4-BE49-F238E27FC236}">
              <a16:creationId xmlns:a16="http://schemas.microsoft.com/office/drawing/2014/main" id="{00000000-0008-0000-0200-00007D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382" name="n_3aveValue【市民会館】&#10;一人当たり面積">
          <a:extLst>
            <a:ext uri="{FF2B5EF4-FFF2-40B4-BE49-F238E27FC236}">
              <a16:creationId xmlns:a16="http://schemas.microsoft.com/office/drawing/2014/main" id="{00000000-0008-0000-0200-00007E010000}"/>
            </a:ext>
          </a:extLst>
        </xdr:cNvPr>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383" name="n_4aveValue【市民会館】&#10;一人当たり面積">
          <a:extLst>
            <a:ext uri="{FF2B5EF4-FFF2-40B4-BE49-F238E27FC236}">
              <a16:creationId xmlns:a16="http://schemas.microsoft.com/office/drawing/2014/main" id="{00000000-0008-0000-0200-00007F010000}"/>
            </a:ext>
          </a:extLst>
        </xdr:cNvPr>
        <xdr:cNvSpPr txBox="1"/>
      </xdr:nvSpPr>
      <xdr:spPr>
        <a:xfrm>
          <a:off x="6737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33545</xdr:rowOff>
    </xdr:from>
    <xdr:ext cx="469744" cy="259045"/>
    <xdr:sp macro="" textlink="">
      <xdr:nvSpPr>
        <xdr:cNvPr id="384" name="n_1mainValue【市民会館】&#10;一人当たり面積">
          <a:extLst>
            <a:ext uri="{FF2B5EF4-FFF2-40B4-BE49-F238E27FC236}">
              <a16:creationId xmlns:a16="http://schemas.microsoft.com/office/drawing/2014/main" id="{00000000-0008-0000-0200-000080010000}"/>
            </a:ext>
          </a:extLst>
        </xdr:cNvPr>
        <xdr:cNvSpPr txBox="1"/>
      </xdr:nvSpPr>
      <xdr:spPr>
        <a:xfrm>
          <a:off x="9391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35831</xdr:rowOff>
    </xdr:from>
    <xdr:ext cx="469744" cy="259045"/>
    <xdr:sp macro="" textlink="">
      <xdr:nvSpPr>
        <xdr:cNvPr id="385" name="n_2mainValue【市民会館】&#10;一人当たり面積">
          <a:extLst>
            <a:ext uri="{FF2B5EF4-FFF2-40B4-BE49-F238E27FC236}">
              <a16:creationId xmlns:a16="http://schemas.microsoft.com/office/drawing/2014/main" id="{00000000-0008-0000-0200-000081010000}"/>
            </a:ext>
          </a:extLst>
        </xdr:cNvPr>
        <xdr:cNvSpPr txBox="1"/>
      </xdr:nvSpPr>
      <xdr:spPr>
        <a:xfrm>
          <a:off x="8515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39260</xdr:rowOff>
    </xdr:from>
    <xdr:ext cx="469744" cy="259045"/>
    <xdr:sp macro="" textlink="">
      <xdr:nvSpPr>
        <xdr:cNvPr id="386" name="n_3mainValue【市民会館】&#10;一人当たり面積">
          <a:extLst>
            <a:ext uri="{FF2B5EF4-FFF2-40B4-BE49-F238E27FC236}">
              <a16:creationId xmlns:a16="http://schemas.microsoft.com/office/drawing/2014/main" id="{00000000-0008-0000-0200-000082010000}"/>
            </a:ext>
          </a:extLst>
        </xdr:cNvPr>
        <xdr:cNvSpPr txBox="1"/>
      </xdr:nvSpPr>
      <xdr:spPr>
        <a:xfrm>
          <a:off x="7626427" y="183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41546</xdr:rowOff>
    </xdr:from>
    <xdr:ext cx="469744" cy="259045"/>
    <xdr:sp macro="" textlink="">
      <xdr:nvSpPr>
        <xdr:cNvPr id="387" name="n_4mainValue【市民会館】&#10;一人当たり面積">
          <a:extLst>
            <a:ext uri="{FF2B5EF4-FFF2-40B4-BE49-F238E27FC236}">
              <a16:creationId xmlns:a16="http://schemas.microsoft.com/office/drawing/2014/main" id="{00000000-0008-0000-0200-000083010000}"/>
            </a:ext>
          </a:extLst>
        </xdr:cNvPr>
        <xdr:cNvSpPr txBox="1"/>
      </xdr:nvSpPr>
      <xdr:spPr>
        <a:xfrm>
          <a:off x="6737427" y="1838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00000000-0008-0000-0200-00009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00000000-0008-0000-0200-00009E010000}"/>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00000000-0008-0000-0200-0000A0010000}"/>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00000000-0008-0000-0200-0000A2010000}"/>
            </a:ext>
          </a:extLst>
        </xdr:cNvPr>
        <xdr:cNvSpPr txBox="1"/>
      </xdr:nvSpPr>
      <xdr:spPr>
        <a:xfrm>
          <a:off x="16357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6268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00000000-0008-0000-0200-0000AE010000}"/>
            </a:ext>
          </a:extLst>
        </xdr:cNvPr>
        <xdr:cNvSpPr txBox="1"/>
      </xdr:nvSpPr>
      <xdr:spPr>
        <a:xfrm>
          <a:off x="16357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40096</xdr:rowOff>
    </xdr:from>
    <xdr:to>
      <xdr:col>81</xdr:col>
      <xdr:colOff>101600</xdr:colOff>
      <xdr:row>42</xdr:row>
      <xdr:rowOff>141696</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5430500" y="72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113756</xdr:rowOff>
    </xdr:from>
    <xdr:to>
      <xdr:col>85</xdr:col>
      <xdr:colOff>127000</xdr:colOff>
      <xdr:row>42</xdr:row>
      <xdr:rowOff>90896</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15481300" y="6114506"/>
          <a:ext cx="838200" cy="11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167459</xdr:rowOff>
    </xdr:from>
    <xdr:to>
      <xdr:col>76</xdr:col>
      <xdr:colOff>165100</xdr:colOff>
      <xdr:row>42</xdr:row>
      <xdr:rowOff>97609</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4541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46809</xdr:rowOff>
    </xdr:from>
    <xdr:to>
      <xdr:col>81</xdr:col>
      <xdr:colOff>50800</xdr:colOff>
      <xdr:row>42</xdr:row>
      <xdr:rowOff>90896</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4592300" y="72477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123372</xdr:rowOff>
    </xdr:from>
    <xdr:to>
      <xdr:col>72</xdr:col>
      <xdr:colOff>38100</xdr:colOff>
      <xdr:row>42</xdr:row>
      <xdr:rowOff>53522</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3652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2722</xdr:rowOff>
    </xdr:from>
    <xdr:to>
      <xdr:col>76</xdr:col>
      <xdr:colOff>114300</xdr:colOff>
      <xdr:row>42</xdr:row>
      <xdr:rowOff>46809</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3703300" y="72036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33565</xdr:rowOff>
    </xdr:from>
    <xdr:to>
      <xdr:col>67</xdr:col>
      <xdr:colOff>101600</xdr:colOff>
      <xdr:row>39</xdr:row>
      <xdr:rowOff>135165</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276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84365</xdr:rowOff>
    </xdr:from>
    <xdr:to>
      <xdr:col>71</xdr:col>
      <xdr:colOff>177800</xdr:colOff>
      <xdr:row>42</xdr:row>
      <xdr:rowOff>2722</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814300" y="6770915"/>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132823</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5266044" y="733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88736</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43897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44649</xdr:rowOff>
    </xdr:from>
    <xdr:ext cx="405111" cy="259045"/>
    <xdr:sp macro="" textlink="">
      <xdr:nvSpPr>
        <xdr:cNvPr id="445" name="n_3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500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151692</xdr:rowOff>
    </xdr:from>
    <xdr:ext cx="405111" cy="259045"/>
    <xdr:sp macro="" textlink="">
      <xdr:nvSpPr>
        <xdr:cNvPr id="446" name="n_4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11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00000000-0008-0000-0200-0000D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69" name="【一般廃棄物処理施設】&#10;一人当たり有形固定資産（償却資産）額最小値テキスト">
          <a:extLst>
            <a:ext uri="{FF2B5EF4-FFF2-40B4-BE49-F238E27FC236}">
              <a16:creationId xmlns:a16="http://schemas.microsoft.com/office/drawing/2014/main" id="{00000000-0008-0000-0200-0000D5010000}"/>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71" name="【一般廃棄物処理施設】&#10;一人当たり有形固定資産（償却資産）額最大値テキスト">
          <a:extLst>
            <a:ext uri="{FF2B5EF4-FFF2-40B4-BE49-F238E27FC236}">
              <a16:creationId xmlns:a16="http://schemas.microsoft.com/office/drawing/2014/main" id="{00000000-0008-0000-0200-0000D7010000}"/>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id="{00000000-0008-0000-0200-0000D9010000}"/>
            </a:ext>
          </a:extLst>
        </xdr:cNvPr>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59392</xdr:rowOff>
    </xdr:from>
    <xdr:to>
      <xdr:col>116</xdr:col>
      <xdr:colOff>114300</xdr:colOff>
      <xdr:row>40</xdr:row>
      <xdr:rowOff>160992</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22110700" y="69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82269</xdr:rowOff>
    </xdr:from>
    <xdr:ext cx="599010" cy="259045"/>
    <xdr:sp macro="" textlink="">
      <xdr:nvSpPr>
        <xdr:cNvPr id="485" name="【一般廃棄物処理施設】&#10;一人当たり有形固定資産（償却資産）額該当値テキスト">
          <a:extLst>
            <a:ext uri="{FF2B5EF4-FFF2-40B4-BE49-F238E27FC236}">
              <a16:creationId xmlns:a16="http://schemas.microsoft.com/office/drawing/2014/main" id="{00000000-0008-0000-0200-0000E5010000}"/>
            </a:ext>
          </a:extLst>
        </xdr:cNvPr>
        <xdr:cNvSpPr txBox="1"/>
      </xdr:nvSpPr>
      <xdr:spPr>
        <a:xfrm>
          <a:off x="22199600" y="676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74573</xdr:rowOff>
    </xdr:from>
    <xdr:to>
      <xdr:col>112</xdr:col>
      <xdr:colOff>38100</xdr:colOff>
      <xdr:row>42</xdr:row>
      <xdr:rowOff>4723</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21272500" y="71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110192</xdr:rowOff>
    </xdr:from>
    <xdr:to>
      <xdr:col>116</xdr:col>
      <xdr:colOff>63500</xdr:colOff>
      <xdr:row>41</xdr:row>
      <xdr:rowOff>125373</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21323300" y="6968192"/>
          <a:ext cx="838200" cy="18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74695</xdr:rowOff>
    </xdr:from>
    <xdr:to>
      <xdr:col>107</xdr:col>
      <xdr:colOff>101600</xdr:colOff>
      <xdr:row>42</xdr:row>
      <xdr:rowOff>4845</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0383500" y="71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125373</xdr:rowOff>
    </xdr:from>
    <xdr:to>
      <xdr:col>111</xdr:col>
      <xdr:colOff>177800</xdr:colOff>
      <xdr:row>41</xdr:row>
      <xdr:rowOff>125495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20434300" y="7154823"/>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74898</xdr:rowOff>
    </xdr:from>
    <xdr:to>
      <xdr:col>102</xdr:col>
      <xdr:colOff>165100</xdr:colOff>
      <xdr:row>42</xdr:row>
      <xdr:rowOff>5048</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9494500" y="71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125495</xdr:rowOff>
    </xdr:from>
    <xdr:to>
      <xdr:col>107</xdr:col>
      <xdr:colOff>50800</xdr:colOff>
      <xdr:row>41</xdr:row>
      <xdr:rowOff>125698</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19545300" y="7154945"/>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75018</xdr:rowOff>
    </xdr:from>
    <xdr:to>
      <xdr:col>98</xdr:col>
      <xdr:colOff>38100</xdr:colOff>
      <xdr:row>42</xdr:row>
      <xdr:rowOff>5168</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8605500" y="71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125698</xdr:rowOff>
    </xdr:from>
    <xdr:to>
      <xdr:col>102</xdr:col>
      <xdr:colOff>114300</xdr:colOff>
      <xdr:row>41</xdr:row>
      <xdr:rowOff>125818</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8656300" y="7155148"/>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id="{00000000-0008-0000-0200-0000EE010000}"/>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id="{00000000-0008-0000-0200-0000EF010000}"/>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97" name="n_4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167300</xdr:rowOff>
    </xdr:from>
    <xdr:ext cx="534377" cy="259045"/>
    <xdr:sp macro="" textlink="">
      <xdr:nvSpPr>
        <xdr:cNvPr id="498" name="n_1main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43411" y="71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167422</xdr:rowOff>
    </xdr:from>
    <xdr:ext cx="534377" cy="259045"/>
    <xdr:sp macro="" textlink="">
      <xdr:nvSpPr>
        <xdr:cNvPr id="499" name="n_2main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67111" y="71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167625</xdr:rowOff>
    </xdr:from>
    <xdr:ext cx="534377" cy="259045"/>
    <xdr:sp macro="" textlink="">
      <xdr:nvSpPr>
        <xdr:cNvPr id="500" name="n_3main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78111" y="71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167745</xdr:rowOff>
    </xdr:from>
    <xdr:ext cx="534377" cy="259045"/>
    <xdr:sp macro="" textlink="">
      <xdr:nvSpPr>
        <xdr:cNvPr id="501" name="n_4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89111" y="719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a:extLst>
            <a:ext uri="{FF2B5EF4-FFF2-40B4-BE49-F238E27FC236}">
              <a16:creationId xmlns:a16="http://schemas.microsoft.com/office/drawing/2014/main" id="{00000000-0008-0000-0200-00001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532" name="【保健センター・保健所】&#10;一人当たり面積最小値テキスト">
          <a:extLst>
            <a:ext uri="{FF2B5EF4-FFF2-40B4-BE49-F238E27FC236}">
              <a16:creationId xmlns:a16="http://schemas.microsoft.com/office/drawing/2014/main" id="{00000000-0008-0000-0200-000014020000}"/>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534" name="【保健センター・保健所】&#10;一人当たり面積最大値テキスト">
          <a:extLst>
            <a:ext uri="{FF2B5EF4-FFF2-40B4-BE49-F238E27FC236}">
              <a16:creationId xmlns:a16="http://schemas.microsoft.com/office/drawing/2014/main" id="{00000000-0008-0000-0200-000016020000}"/>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67403</xdr:rowOff>
    </xdr:from>
    <xdr:ext cx="469744" cy="259045"/>
    <xdr:sp macro="" textlink="">
      <xdr:nvSpPr>
        <xdr:cNvPr id="536" name="【保健センター・保健所】&#10;一人当たり面積平均値テキスト">
          <a:extLst>
            <a:ext uri="{FF2B5EF4-FFF2-40B4-BE49-F238E27FC236}">
              <a16:creationId xmlns:a16="http://schemas.microsoft.com/office/drawing/2014/main" id="{00000000-0008-0000-0200-000018020000}"/>
            </a:ext>
          </a:extLst>
        </xdr:cNvPr>
        <xdr:cNvSpPr txBox="1"/>
      </xdr:nvSpPr>
      <xdr:spPr>
        <a:xfrm>
          <a:off x="22199600" y="1069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52756</xdr:rowOff>
    </xdr:from>
    <xdr:to>
      <xdr:col>116</xdr:col>
      <xdr:colOff>114300</xdr:colOff>
      <xdr:row>63</xdr:row>
      <xdr:rowOff>154356</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22110700" y="108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22953</xdr:rowOff>
    </xdr:from>
    <xdr:ext cx="469744" cy="259045"/>
    <xdr:sp macro="" textlink="">
      <xdr:nvSpPr>
        <xdr:cNvPr id="548" name="【保健センター・保健所】&#10;一人当たり面積該当値テキスト">
          <a:extLst>
            <a:ext uri="{FF2B5EF4-FFF2-40B4-BE49-F238E27FC236}">
              <a16:creationId xmlns:a16="http://schemas.microsoft.com/office/drawing/2014/main" id="{00000000-0008-0000-0200-000024020000}"/>
            </a:ext>
          </a:extLst>
        </xdr:cNvPr>
        <xdr:cNvSpPr txBox="1"/>
      </xdr:nvSpPr>
      <xdr:spPr>
        <a:xfrm>
          <a:off x="22199600" y="1082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83159</xdr:rowOff>
    </xdr:from>
    <xdr:to>
      <xdr:col>112</xdr:col>
      <xdr:colOff>38100</xdr:colOff>
      <xdr:row>64</xdr:row>
      <xdr:rowOff>13309</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21272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103556</xdr:rowOff>
    </xdr:from>
    <xdr:to>
      <xdr:col>116</xdr:col>
      <xdr:colOff>63500</xdr:colOff>
      <xdr:row>63</xdr:row>
      <xdr:rowOff>133959</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21323300" y="10904906"/>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93675</xdr:rowOff>
    </xdr:from>
    <xdr:to>
      <xdr:col>107</xdr:col>
      <xdr:colOff>101600</xdr:colOff>
      <xdr:row>64</xdr:row>
      <xdr:rowOff>23825</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20383500" y="108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133959</xdr:rowOff>
    </xdr:from>
    <xdr:to>
      <xdr:col>111</xdr:col>
      <xdr:colOff>177800</xdr:colOff>
      <xdr:row>63</xdr:row>
      <xdr:rowOff>144475</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20434300" y="1093530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9494500" y="108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144475</xdr:rowOff>
    </xdr:from>
    <xdr:to>
      <xdr:col>107</xdr:col>
      <xdr:colOff>50800</xdr:colOff>
      <xdr:row>63</xdr:row>
      <xdr:rowOff>145161</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19545300" y="109458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94818</xdr:rowOff>
    </xdr:from>
    <xdr:to>
      <xdr:col>98</xdr:col>
      <xdr:colOff>38100</xdr:colOff>
      <xdr:row>64</xdr:row>
      <xdr:rowOff>24968</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8605500" y="1089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145161</xdr:rowOff>
    </xdr:from>
    <xdr:to>
      <xdr:col>102</xdr:col>
      <xdr:colOff>114300</xdr:colOff>
      <xdr:row>63</xdr:row>
      <xdr:rowOff>145618</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18656300" y="1094651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151909</xdr:rowOff>
    </xdr:from>
    <xdr:ext cx="469744" cy="259045"/>
    <xdr:sp macro="" textlink="">
      <xdr:nvSpPr>
        <xdr:cNvPr id="557" name="n_1aveValue【保健センター・保健所】&#10;一人当たり面積">
          <a:extLst>
            <a:ext uri="{FF2B5EF4-FFF2-40B4-BE49-F238E27FC236}">
              <a16:creationId xmlns:a16="http://schemas.microsoft.com/office/drawing/2014/main" id="{00000000-0008-0000-0200-00002D020000}"/>
            </a:ext>
          </a:extLst>
        </xdr:cNvPr>
        <xdr:cNvSpPr txBox="1"/>
      </xdr:nvSpPr>
      <xdr:spPr>
        <a:xfrm>
          <a:off x="210757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155109</xdr:rowOff>
    </xdr:from>
    <xdr:ext cx="469744" cy="259045"/>
    <xdr:sp macro="" textlink="">
      <xdr:nvSpPr>
        <xdr:cNvPr id="558" name="n_2aveValue【保健センター・保健所】&#10;一人当たり面積">
          <a:extLst>
            <a:ext uri="{FF2B5EF4-FFF2-40B4-BE49-F238E27FC236}">
              <a16:creationId xmlns:a16="http://schemas.microsoft.com/office/drawing/2014/main" id="{00000000-0008-0000-0200-00002E020000}"/>
            </a:ext>
          </a:extLst>
        </xdr:cNvPr>
        <xdr:cNvSpPr txBox="1"/>
      </xdr:nvSpPr>
      <xdr:spPr>
        <a:xfrm>
          <a:off x="20199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158538</xdr:rowOff>
    </xdr:from>
    <xdr:ext cx="469744" cy="259045"/>
    <xdr:sp macro="" textlink="">
      <xdr:nvSpPr>
        <xdr:cNvPr id="559" name="n_3aveValue【保健センター・保健所】&#10;一人当たり面積">
          <a:extLst>
            <a:ext uri="{FF2B5EF4-FFF2-40B4-BE49-F238E27FC236}">
              <a16:creationId xmlns:a16="http://schemas.microsoft.com/office/drawing/2014/main" id="{00000000-0008-0000-0200-00002F020000}"/>
            </a:ext>
          </a:extLst>
        </xdr:cNvPr>
        <xdr:cNvSpPr txBox="1"/>
      </xdr:nvSpPr>
      <xdr:spPr>
        <a:xfrm>
          <a:off x="19310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150309</xdr:rowOff>
    </xdr:from>
    <xdr:ext cx="469744" cy="259045"/>
    <xdr:sp macro="" textlink="">
      <xdr:nvSpPr>
        <xdr:cNvPr id="560" name="n_4aveValue【保健センター・保健所】&#10;一人当たり面積">
          <a:extLst>
            <a:ext uri="{FF2B5EF4-FFF2-40B4-BE49-F238E27FC236}">
              <a16:creationId xmlns:a16="http://schemas.microsoft.com/office/drawing/2014/main" id="{00000000-0008-0000-0200-000030020000}"/>
            </a:ext>
          </a:extLst>
        </xdr:cNvPr>
        <xdr:cNvSpPr txBox="1"/>
      </xdr:nvSpPr>
      <xdr:spPr>
        <a:xfrm>
          <a:off x="18421427" y="106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4436</xdr:rowOff>
    </xdr:from>
    <xdr:ext cx="469744" cy="259045"/>
    <xdr:sp macro="" textlink="">
      <xdr:nvSpPr>
        <xdr:cNvPr id="561" name="n_1mainValue【保健センター・保健所】&#10;一人当たり面積">
          <a:extLst>
            <a:ext uri="{FF2B5EF4-FFF2-40B4-BE49-F238E27FC236}">
              <a16:creationId xmlns:a16="http://schemas.microsoft.com/office/drawing/2014/main" id="{00000000-0008-0000-0200-000031020000}"/>
            </a:ext>
          </a:extLst>
        </xdr:cNvPr>
        <xdr:cNvSpPr txBox="1"/>
      </xdr:nvSpPr>
      <xdr:spPr>
        <a:xfrm>
          <a:off x="21075727" y="109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14952</xdr:rowOff>
    </xdr:from>
    <xdr:ext cx="469744" cy="259045"/>
    <xdr:sp macro="" textlink="">
      <xdr:nvSpPr>
        <xdr:cNvPr id="562" name="n_2mainValue【保健センター・保健所】&#10;一人当たり面積">
          <a:extLst>
            <a:ext uri="{FF2B5EF4-FFF2-40B4-BE49-F238E27FC236}">
              <a16:creationId xmlns:a16="http://schemas.microsoft.com/office/drawing/2014/main" id="{00000000-0008-0000-0200-000032020000}"/>
            </a:ext>
          </a:extLst>
        </xdr:cNvPr>
        <xdr:cNvSpPr txBox="1"/>
      </xdr:nvSpPr>
      <xdr:spPr>
        <a:xfrm>
          <a:off x="20199427" y="1098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15638</xdr:rowOff>
    </xdr:from>
    <xdr:ext cx="469744" cy="259045"/>
    <xdr:sp macro="" textlink="">
      <xdr:nvSpPr>
        <xdr:cNvPr id="563" name="n_3mainValue【保健センター・保健所】&#10;一人当たり面積">
          <a:extLst>
            <a:ext uri="{FF2B5EF4-FFF2-40B4-BE49-F238E27FC236}">
              <a16:creationId xmlns:a16="http://schemas.microsoft.com/office/drawing/2014/main" id="{00000000-0008-0000-0200-000033020000}"/>
            </a:ext>
          </a:extLst>
        </xdr:cNvPr>
        <xdr:cNvSpPr txBox="1"/>
      </xdr:nvSpPr>
      <xdr:spPr>
        <a:xfrm>
          <a:off x="19310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16095</xdr:rowOff>
    </xdr:from>
    <xdr:ext cx="469744" cy="259045"/>
    <xdr:sp macro="" textlink="">
      <xdr:nvSpPr>
        <xdr:cNvPr id="564" name="n_4mainValue【保健センター・保健所】&#10;一人当たり面積">
          <a:extLst>
            <a:ext uri="{FF2B5EF4-FFF2-40B4-BE49-F238E27FC236}">
              <a16:creationId xmlns:a16="http://schemas.microsoft.com/office/drawing/2014/main" id="{00000000-0008-0000-0200-000034020000}"/>
            </a:ext>
          </a:extLst>
        </xdr:cNvPr>
        <xdr:cNvSpPr txBox="1"/>
      </xdr:nvSpPr>
      <xdr:spPr>
        <a:xfrm>
          <a:off x="18421427" y="1098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a:extLst>
            <a:ext uri="{FF2B5EF4-FFF2-40B4-BE49-F238E27FC236}">
              <a16:creationId xmlns:a16="http://schemas.microsoft.com/office/drawing/2014/main" id="{00000000-0008-0000-0200-00004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590" name="【消防施設】&#10;有形固定資産減価償却率最小値テキスト">
          <a:extLst>
            <a:ext uri="{FF2B5EF4-FFF2-40B4-BE49-F238E27FC236}">
              <a16:creationId xmlns:a16="http://schemas.microsoft.com/office/drawing/2014/main" id="{00000000-0008-0000-0200-00004E020000}"/>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92" name="【消防施設】&#10;有形固定資産減価償却率最大値テキスト">
          <a:extLst>
            <a:ext uri="{FF2B5EF4-FFF2-40B4-BE49-F238E27FC236}">
              <a16:creationId xmlns:a16="http://schemas.microsoft.com/office/drawing/2014/main" id="{00000000-0008-0000-0200-00005002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94" name="【消防施設】&#10;有形固定資産減価償却率平均値テキスト">
          <a:extLst>
            <a:ext uri="{FF2B5EF4-FFF2-40B4-BE49-F238E27FC236}">
              <a16:creationId xmlns:a16="http://schemas.microsoft.com/office/drawing/2014/main" id="{00000000-0008-0000-0200-000052020000}"/>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111125</xdr:rowOff>
    </xdr:from>
    <xdr:to>
      <xdr:col>85</xdr:col>
      <xdr:colOff>177800</xdr:colOff>
      <xdr:row>80</xdr:row>
      <xdr:rowOff>41275</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6268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134002</xdr:rowOff>
    </xdr:from>
    <xdr:ext cx="405111" cy="259045"/>
    <xdr:sp macro="" textlink="">
      <xdr:nvSpPr>
        <xdr:cNvPr id="606" name="【消防施設】&#10;有形固定資産減価償却率該当値テキスト">
          <a:extLst>
            <a:ext uri="{FF2B5EF4-FFF2-40B4-BE49-F238E27FC236}">
              <a16:creationId xmlns:a16="http://schemas.microsoft.com/office/drawing/2014/main" id="{00000000-0008-0000-0200-00005E020000}"/>
            </a:ext>
          </a:extLst>
        </xdr:cNvPr>
        <xdr:cNvSpPr txBox="1"/>
      </xdr:nvSpPr>
      <xdr:spPr>
        <a:xfrm>
          <a:off x="16357600"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76836</xdr:rowOff>
    </xdr:from>
    <xdr:to>
      <xdr:col>81</xdr:col>
      <xdr:colOff>101600</xdr:colOff>
      <xdr:row>80</xdr:row>
      <xdr:rowOff>6986</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5430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127636</xdr:rowOff>
    </xdr:from>
    <xdr:to>
      <xdr:col>85</xdr:col>
      <xdr:colOff>127000</xdr:colOff>
      <xdr:row>79</xdr:row>
      <xdr:rowOff>161925</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5481300" y="136721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19686</xdr:rowOff>
    </xdr:from>
    <xdr:to>
      <xdr:col>76</xdr:col>
      <xdr:colOff>165100</xdr:colOff>
      <xdr:row>78</xdr:row>
      <xdr:rowOff>121286</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4541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70486</xdr:rowOff>
    </xdr:from>
    <xdr:to>
      <xdr:col>81</xdr:col>
      <xdr:colOff>50800</xdr:colOff>
      <xdr:row>79</xdr:row>
      <xdr:rowOff>127636</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4592300" y="134435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74930</xdr:rowOff>
    </xdr:from>
    <xdr:to>
      <xdr:col>72</xdr:col>
      <xdr:colOff>38100</xdr:colOff>
      <xdr:row>80</xdr:row>
      <xdr:rowOff>5080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13652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70486</xdr:rowOff>
    </xdr:from>
    <xdr:to>
      <xdr:col>76</xdr:col>
      <xdr:colOff>114300</xdr:colOff>
      <xdr:row>79</xdr:row>
      <xdr:rowOff>125730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13703300" y="13443586"/>
          <a:ext cx="889000" cy="2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33020</xdr:rowOff>
    </xdr:from>
    <xdr:to>
      <xdr:col>67</xdr:col>
      <xdr:colOff>101600</xdr:colOff>
      <xdr:row>79</xdr:row>
      <xdr:rowOff>134620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2763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83820</xdr:rowOff>
    </xdr:from>
    <xdr:to>
      <xdr:col>71</xdr:col>
      <xdr:colOff>177800</xdr:colOff>
      <xdr:row>79</xdr:row>
      <xdr:rowOff>125730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814300" y="13628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615" name="n_1aveValue【消防施設】&#10;有形固定資産減価償却率">
          <a:extLst>
            <a:ext uri="{FF2B5EF4-FFF2-40B4-BE49-F238E27FC236}">
              <a16:creationId xmlns:a16="http://schemas.microsoft.com/office/drawing/2014/main" id="{00000000-0008-0000-0200-000067020000}"/>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616" name="n_2aveValue【消防施設】&#10;有形固定資産減価償却率">
          <a:extLst>
            <a:ext uri="{FF2B5EF4-FFF2-40B4-BE49-F238E27FC236}">
              <a16:creationId xmlns:a16="http://schemas.microsoft.com/office/drawing/2014/main" id="{00000000-0008-0000-0200-000068020000}"/>
            </a:ext>
          </a:extLst>
        </xdr:cNvPr>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617" name="n_3aveValue【消防施設】&#10;有形固定資産減価償却率">
          <a:extLst>
            <a:ext uri="{FF2B5EF4-FFF2-40B4-BE49-F238E27FC236}">
              <a16:creationId xmlns:a16="http://schemas.microsoft.com/office/drawing/2014/main" id="{00000000-0008-0000-0200-000069020000}"/>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161941</xdr:rowOff>
    </xdr:from>
    <xdr:ext cx="405111" cy="259045"/>
    <xdr:sp macro="" textlink="">
      <xdr:nvSpPr>
        <xdr:cNvPr id="618" name="n_4aveValue【消防施設】&#10;有形固定資産減価償却率">
          <a:extLst>
            <a:ext uri="{FF2B5EF4-FFF2-40B4-BE49-F238E27FC236}">
              <a16:creationId xmlns:a16="http://schemas.microsoft.com/office/drawing/2014/main" id="{00000000-0008-0000-0200-00006A020000}"/>
            </a:ext>
          </a:extLst>
        </xdr:cNvPr>
        <xdr:cNvSpPr txBox="1"/>
      </xdr:nvSpPr>
      <xdr:spPr>
        <a:xfrm>
          <a:off x="12611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23513</xdr:rowOff>
    </xdr:from>
    <xdr:ext cx="405111" cy="259045"/>
    <xdr:sp macro="" textlink="">
      <xdr:nvSpPr>
        <xdr:cNvPr id="619" name="n_1mainValue【消防施設】&#10;有形固定資産減価償却率">
          <a:extLst>
            <a:ext uri="{FF2B5EF4-FFF2-40B4-BE49-F238E27FC236}">
              <a16:creationId xmlns:a16="http://schemas.microsoft.com/office/drawing/2014/main" id="{00000000-0008-0000-0200-00006B020000}"/>
            </a:ext>
          </a:extLst>
        </xdr:cNvPr>
        <xdr:cNvSpPr txBox="1"/>
      </xdr:nvSpPr>
      <xdr:spPr>
        <a:xfrm>
          <a:off x="15266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137813</xdr:rowOff>
    </xdr:from>
    <xdr:ext cx="405111" cy="259045"/>
    <xdr:sp macro="" textlink="">
      <xdr:nvSpPr>
        <xdr:cNvPr id="620" name="n_2mainValue【消防施設】&#10;有形固定資産減価償却率">
          <a:extLst>
            <a:ext uri="{FF2B5EF4-FFF2-40B4-BE49-F238E27FC236}">
              <a16:creationId xmlns:a16="http://schemas.microsoft.com/office/drawing/2014/main" id="{00000000-0008-0000-0200-00006C020000}"/>
            </a:ext>
          </a:extLst>
        </xdr:cNvPr>
        <xdr:cNvSpPr txBox="1"/>
      </xdr:nvSpPr>
      <xdr:spPr>
        <a:xfrm>
          <a:off x="14389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21607</xdr:rowOff>
    </xdr:from>
    <xdr:ext cx="405111" cy="259045"/>
    <xdr:sp macro="" textlink="">
      <xdr:nvSpPr>
        <xdr:cNvPr id="621" name="n_3mainValue【消防施設】&#10;有形固定資産減価償却率">
          <a:extLst>
            <a:ext uri="{FF2B5EF4-FFF2-40B4-BE49-F238E27FC236}">
              <a16:creationId xmlns:a16="http://schemas.microsoft.com/office/drawing/2014/main" id="{00000000-0008-0000-0200-00006D020000}"/>
            </a:ext>
          </a:extLst>
        </xdr:cNvPr>
        <xdr:cNvSpPr txBox="1"/>
      </xdr:nvSpPr>
      <xdr:spPr>
        <a:xfrm>
          <a:off x="13500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151147</xdr:rowOff>
    </xdr:from>
    <xdr:ext cx="405111" cy="259045"/>
    <xdr:sp macro="" textlink="">
      <xdr:nvSpPr>
        <xdr:cNvPr id="622" name="n_4mainValue【消防施設】&#10;有形固定資産減価償却率">
          <a:extLst>
            <a:ext uri="{FF2B5EF4-FFF2-40B4-BE49-F238E27FC236}">
              <a16:creationId xmlns:a16="http://schemas.microsoft.com/office/drawing/2014/main" id="{00000000-0008-0000-0200-00006E020000}"/>
            </a:ext>
          </a:extLst>
        </xdr:cNvPr>
        <xdr:cNvSpPr txBox="1"/>
      </xdr:nvSpPr>
      <xdr:spPr>
        <a:xfrm>
          <a:off x="12611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id="{00000000-0008-0000-0200-00008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45" name="【消防施設】&#10;一人当たり面積最小値テキスト">
          <a:extLst>
            <a:ext uri="{FF2B5EF4-FFF2-40B4-BE49-F238E27FC236}">
              <a16:creationId xmlns:a16="http://schemas.microsoft.com/office/drawing/2014/main" id="{00000000-0008-0000-0200-000085020000}"/>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47" name="【消防施設】&#10;一人当たり面積最大値テキスト">
          <a:extLst>
            <a:ext uri="{FF2B5EF4-FFF2-40B4-BE49-F238E27FC236}">
              <a16:creationId xmlns:a16="http://schemas.microsoft.com/office/drawing/2014/main" id="{00000000-0008-0000-0200-000087020000}"/>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649" name="【消防施設】&#10;一人当たり面積平均値テキスト">
          <a:extLst>
            <a:ext uri="{FF2B5EF4-FFF2-40B4-BE49-F238E27FC236}">
              <a16:creationId xmlns:a16="http://schemas.microsoft.com/office/drawing/2014/main" id="{00000000-0008-0000-0200-000089020000}"/>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97943</xdr:rowOff>
    </xdr:from>
    <xdr:to>
      <xdr:col>116</xdr:col>
      <xdr:colOff>114300</xdr:colOff>
      <xdr:row>86</xdr:row>
      <xdr:rowOff>28093</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221107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36594</xdr:rowOff>
    </xdr:from>
    <xdr:ext cx="469744" cy="259045"/>
    <xdr:sp macro="" textlink="">
      <xdr:nvSpPr>
        <xdr:cNvPr id="661" name="【消防施設】&#10;一人当たり面積該当値テキスト">
          <a:extLst>
            <a:ext uri="{FF2B5EF4-FFF2-40B4-BE49-F238E27FC236}">
              <a16:creationId xmlns:a16="http://schemas.microsoft.com/office/drawing/2014/main" id="{00000000-0008-0000-0200-000095020000}"/>
            </a:ext>
          </a:extLst>
        </xdr:cNvPr>
        <xdr:cNvSpPr txBox="1"/>
      </xdr:nvSpPr>
      <xdr:spPr>
        <a:xfrm>
          <a:off x="22199600" y="1460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98858</xdr:rowOff>
    </xdr:from>
    <xdr:to>
      <xdr:col>112</xdr:col>
      <xdr:colOff>38100</xdr:colOff>
      <xdr:row>86</xdr:row>
      <xdr:rowOff>29008</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212725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148743</xdr:rowOff>
    </xdr:from>
    <xdr:to>
      <xdr:col>116</xdr:col>
      <xdr:colOff>63500</xdr:colOff>
      <xdr:row>85</xdr:row>
      <xdr:rowOff>149658</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21323300" y="1472199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99771</xdr:rowOff>
    </xdr:from>
    <xdr:to>
      <xdr:col>107</xdr:col>
      <xdr:colOff>101600</xdr:colOff>
      <xdr:row>86</xdr:row>
      <xdr:rowOff>29921</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203835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149658</xdr:rowOff>
    </xdr:from>
    <xdr:to>
      <xdr:col>111</xdr:col>
      <xdr:colOff>177800</xdr:colOff>
      <xdr:row>85</xdr:row>
      <xdr:rowOff>150571</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20434300" y="1472290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158293</xdr:rowOff>
    </xdr:from>
    <xdr:to>
      <xdr:col>102</xdr:col>
      <xdr:colOff>165100</xdr:colOff>
      <xdr:row>85</xdr:row>
      <xdr:rowOff>88443</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9494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37643</xdr:rowOff>
    </xdr:from>
    <xdr:to>
      <xdr:col>107</xdr:col>
      <xdr:colOff>50800</xdr:colOff>
      <xdr:row>85</xdr:row>
      <xdr:rowOff>150571</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9545300" y="14610893"/>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161950</xdr:rowOff>
    </xdr:from>
    <xdr:to>
      <xdr:col>98</xdr:col>
      <xdr:colOff>38100</xdr:colOff>
      <xdr:row>85</xdr:row>
      <xdr:rowOff>92100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8605500" y="145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37643</xdr:rowOff>
    </xdr:from>
    <xdr:to>
      <xdr:col>102</xdr:col>
      <xdr:colOff>114300</xdr:colOff>
      <xdr:row>85</xdr:row>
      <xdr:rowOff>41300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flipV="1">
          <a:off x="18656300" y="1461089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670" name="n_1aveValue【消防施設】&#10;一人当たり面積">
          <a:extLst>
            <a:ext uri="{FF2B5EF4-FFF2-40B4-BE49-F238E27FC236}">
              <a16:creationId xmlns:a16="http://schemas.microsoft.com/office/drawing/2014/main" id="{00000000-0008-0000-0200-00009E020000}"/>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671" name="n_2aveValue【消防施設】&#10;一人当たり面積">
          <a:extLst>
            <a:ext uri="{FF2B5EF4-FFF2-40B4-BE49-F238E27FC236}">
              <a16:creationId xmlns:a16="http://schemas.microsoft.com/office/drawing/2014/main" id="{00000000-0008-0000-0200-00009F020000}"/>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672" name="n_3aveValue【消防施設】&#10;一人当たり面積">
          <a:extLst>
            <a:ext uri="{FF2B5EF4-FFF2-40B4-BE49-F238E27FC236}">
              <a16:creationId xmlns:a16="http://schemas.microsoft.com/office/drawing/2014/main" id="{00000000-0008-0000-0200-0000A0020000}"/>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73" name="n_4aveValue【消防施設】&#10;一人当たり面積">
          <a:extLst>
            <a:ext uri="{FF2B5EF4-FFF2-40B4-BE49-F238E27FC236}">
              <a16:creationId xmlns:a16="http://schemas.microsoft.com/office/drawing/2014/main" id="{00000000-0008-0000-0200-0000A1020000}"/>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20135</xdr:rowOff>
    </xdr:from>
    <xdr:ext cx="469744" cy="259045"/>
    <xdr:sp macro="" textlink="">
      <xdr:nvSpPr>
        <xdr:cNvPr id="674" name="n_1mainValue【消防施設】&#10;一人当たり面積">
          <a:extLst>
            <a:ext uri="{FF2B5EF4-FFF2-40B4-BE49-F238E27FC236}">
              <a16:creationId xmlns:a16="http://schemas.microsoft.com/office/drawing/2014/main" id="{00000000-0008-0000-0200-0000A2020000}"/>
            </a:ext>
          </a:extLst>
        </xdr:cNvPr>
        <xdr:cNvSpPr txBox="1"/>
      </xdr:nvSpPr>
      <xdr:spPr>
        <a:xfrm>
          <a:off x="210757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21048</xdr:rowOff>
    </xdr:from>
    <xdr:ext cx="469744" cy="259045"/>
    <xdr:sp macro="" textlink="">
      <xdr:nvSpPr>
        <xdr:cNvPr id="675" name="n_2mainValue【消防施設】&#10;一人当たり面積">
          <a:extLst>
            <a:ext uri="{FF2B5EF4-FFF2-40B4-BE49-F238E27FC236}">
              <a16:creationId xmlns:a16="http://schemas.microsoft.com/office/drawing/2014/main" id="{00000000-0008-0000-0200-0000A3020000}"/>
            </a:ext>
          </a:extLst>
        </xdr:cNvPr>
        <xdr:cNvSpPr txBox="1"/>
      </xdr:nvSpPr>
      <xdr:spPr>
        <a:xfrm>
          <a:off x="20199427" y="147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104970</xdr:rowOff>
    </xdr:from>
    <xdr:ext cx="469744" cy="259045"/>
    <xdr:sp macro="" textlink="">
      <xdr:nvSpPr>
        <xdr:cNvPr id="676" name="n_3mainValue【消防施設】&#10;一人当たり面積">
          <a:extLst>
            <a:ext uri="{FF2B5EF4-FFF2-40B4-BE49-F238E27FC236}">
              <a16:creationId xmlns:a16="http://schemas.microsoft.com/office/drawing/2014/main" id="{00000000-0008-0000-0200-0000A4020000}"/>
            </a:ext>
          </a:extLst>
        </xdr:cNvPr>
        <xdr:cNvSpPr txBox="1"/>
      </xdr:nvSpPr>
      <xdr:spPr>
        <a:xfrm>
          <a:off x="19310427" y="143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108627</xdr:rowOff>
    </xdr:from>
    <xdr:ext cx="469744" cy="259045"/>
    <xdr:sp macro="" textlink="">
      <xdr:nvSpPr>
        <xdr:cNvPr id="677" name="n_4mainValue【消防施設】&#10;一人当たり面積">
          <a:extLst>
            <a:ext uri="{FF2B5EF4-FFF2-40B4-BE49-F238E27FC236}">
              <a16:creationId xmlns:a16="http://schemas.microsoft.com/office/drawing/2014/main" id="{00000000-0008-0000-0200-0000A5020000}"/>
            </a:ext>
          </a:extLst>
        </xdr:cNvPr>
        <xdr:cNvSpPr txBox="1"/>
      </xdr:nvSpPr>
      <xdr:spPr>
        <a:xfrm>
          <a:off x="18421427" y="143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a:extLst>
            <a:ext uri="{FF2B5EF4-FFF2-40B4-BE49-F238E27FC236}">
              <a16:creationId xmlns:a16="http://schemas.microsoft.com/office/drawing/2014/main" id="{00000000-0008-0000-0200-0000B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4" name="【庁舎】&#10;有形固定資産減価償却率最小値テキスト">
          <a:extLst>
            <a:ext uri="{FF2B5EF4-FFF2-40B4-BE49-F238E27FC236}">
              <a16:creationId xmlns:a16="http://schemas.microsoft.com/office/drawing/2014/main" id="{00000000-0008-0000-0200-0000C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06" name="【庁舎】&#10;有形固定資産減価償却率最大値テキスト">
          <a:extLst>
            <a:ext uri="{FF2B5EF4-FFF2-40B4-BE49-F238E27FC236}">
              <a16:creationId xmlns:a16="http://schemas.microsoft.com/office/drawing/2014/main" id="{00000000-0008-0000-0200-0000C2020000}"/>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708" name="【庁舎】&#10;有形固定資産減価償却率平均値テキスト">
          <a:extLst>
            <a:ext uri="{FF2B5EF4-FFF2-40B4-BE49-F238E27FC236}">
              <a16:creationId xmlns:a16="http://schemas.microsoft.com/office/drawing/2014/main" id="{00000000-0008-0000-0200-0000C4020000}"/>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154395</xdr:rowOff>
    </xdr:from>
    <xdr:to>
      <xdr:col>85</xdr:col>
      <xdr:colOff>177800</xdr:colOff>
      <xdr:row>101</xdr:row>
      <xdr:rowOff>84545</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62687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5822</xdr:rowOff>
    </xdr:from>
    <xdr:ext cx="405111" cy="259045"/>
    <xdr:sp macro="" textlink="">
      <xdr:nvSpPr>
        <xdr:cNvPr id="720" name="【庁舎】&#10;有形固定資産減価償却率該当値テキスト">
          <a:extLst>
            <a:ext uri="{FF2B5EF4-FFF2-40B4-BE49-F238E27FC236}">
              <a16:creationId xmlns:a16="http://schemas.microsoft.com/office/drawing/2014/main" id="{00000000-0008-0000-0200-0000D0020000}"/>
            </a:ext>
          </a:extLst>
        </xdr:cNvPr>
        <xdr:cNvSpPr txBox="1"/>
      </xdr:nvSpPr>
      <xdr:spPr>
        <a:xfrm>
          <a:off x="16357600" y="171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38463</xdr:rowOff>
    </xdr:from>
    <xdr:to>
      <xdr:col>81</xdr:col>
      <xdr:colOff>101600</xdr:colOff>
      <xdr:row>107</xdr:row>
      <xdr:rowOff>140063</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5430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33745</xdr:rowOff>
    </xdr:from>
    <xdr:to>
      <xdr:col>85</xdr:col>
      <xdr:colOff>127000</xdr:colOff>
      <xdr:row>107</xdr:row>
      <xdr:rowOff>89263</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5481300" y="17350195"/>
          <a:ext cx="838200" cy="108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4541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89263</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4592300" y="184164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71301</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3703300" y="183984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156029</xdr:rowOff>
    </xdr:from>
    <xdr:to>
      <xdr:col>67</xdr:col>
      <xdr:colOff>101600</xdr:colOff>
      <xdr:row>107</xdr:row>
      <xdr:rowOff>86179</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276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35379</xdr:rowOff>
    </xdr:from>
    <xdr:to>
      <xdr:col>71</xdr:col>
      <xdr:colOff>177800</xdr:colOff>
      <xdr:row>107</xdr:row>
      <xdr:rowOff>53339</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814300" y="183805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729" name="n_1aveValue【庁舎】&#10;有形固定資産減価償却率">
          <a:extLst>
            <a:ext uri="{FF2B5EF4-FFF2-40B4-BE49-F238E27FC236}">
              <a16:creationId xmlns:a16="http://schemas.microsoft.com/office/drawing/2014/main" id="{00000000-0008-0000-0200-0000D9020000}"/>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730" name="n_2aveValue【庁舎】&#10;有形固定資産減価償却率">
          <a:extLst>
            <a:ext uri="{FF2B5EF4-FFF2-40B4-BE49-F238E27FC236}">
              <a16:creationId xmlns:a16="http://schemas.microsoft.com/office/drawing/2014/main" id="{00000000-0008-0000-0200-0000DA020000}"/>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731" name="n_3aveValue【庁舎】&#10;有形固定資産減価償却率">
          <a:extLst>
            <a:ext uri="{FF2B5EF4-FFF2-40B4-BE49-F238E27FC236}">
              <a16:creationId xmlns:a16="http://schemas.microsoft.com/office/drawing/2014/main" id="{00000000-0008-0000-0200-0000DB020000}"/>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732" name="n_4aveValue【庁舎】&#10;有形固定資産減価償却率">
          <a:extLst>
            <a:ext uri="{FF2B5EF4-FFF2-40B4-BE49-F238E27FC236}">
              <a16:creationId xmlns:a16="http://schemas.microsoft.com/office/drawing/2014/main" id="{00000000-0008-0000-0200-0000DC020000}"/>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131190</xdr:rowOff>
    </xdr:from>
    <xdr:ext cx="405111" cy="259045"/>
    <xdr:sp macro="" textlink="">
      <xdr:nvSpPr>
        <xdr:cNvPr id="733" name="n_1mainValue【庁舎】&#10;有形固定資産減価償却率">
          <a:extLst>
            <a:ext uri="{FF2B5EF4-FFF2-40B4-BE49-F238E27FC236}">
              <a16:creationId xmlns:a16="http://schemas.microsoft.com/office/drawing/2014/main" id="{00000000-0008-0000-0200-0000DD020000}"/>
            </a:ext>
          </a:extLst>
        </xdr:cNvPr>
        <xdr:cNvSpPr txBox="1"/>
      </xdr:nvSpPr>
      <xdr:spPr>
        <a:xfrm>
          <a:off x="152660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734" name="n_2mainValue【庁舎】&#10;有形固定資産減価償却率">
          <a:extLst>
            <a:ext uri="{FF2B5EF4-FFF2-40B4-BE49-F238E27FC236}">
              <a16:creationId xmlns:a16="http://schemas.microsoft.com/office/drawing/2014/main" id="{00000000-0008-0000-0200-0000DE020000}"/>
            </a:ext>
          </a:extLst>
        </xdr:cNvPr>
        <xdr:cNvSpPr txBox="1"/>
      </xdr:nvSpPr>
      <xdr:spPr>
        <a:xfrm>
          <a:off x="14389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735" name="n_3mainValue【庁舎】&#10;有形固定資産減価償却率">
          <a:extLst>
            <a:ext uri="{FF2B5EF4-FFF2-40B4-BE49-F238E27FC236}">
              <a16:creationId xmlns:a16="http://schemas.microsoft.com/office/drawing/2014/main" id="{00000000-0008-0000-0200-0000DF020000}"/>
            </a:ext>
          </a:extLst>
        </xdr:cNvPr>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77306</xdr:rowOff>
    </xdr:from>
    <xdr:ext cx="405111" cy="259045"/>
    <xdr:sp macro="" textlink="">
      <xdr:nvSpPr>
        <xdr:cNvPr id="736" name="n_4mainValue【庁舎】&#10;有形固定資産減価償却率">
          <a:extLst>
            <a:ext uri="{FF2B5EF4-FFF2-40B4-BE49-F238E27FC236}">
              <a16:creationId xmlns:a16="http://schemas.microsoft.com/office/drawing/2014/main" id="{00000000-0008-0000-0200-0000E0020000}"/>
            </a:ext>
          </a:extLst>
        </xdr:cNvPr>
        <xdr:cNvSpPr txBox="1"/>
      </xdr:nvSpPr>
      <xdr:spPr>
        <a:xfrm>
          <a:off x="12611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a:extLst>
            <a:ext uri="{FF2B5EF4-FFF2-40B4-BE49-F238E27FC236}">
              <a16:creationId xmlns:a16="http://schemas.microsoft.com/office/drawing/2014/main" id="{00000000-0008-0000-0200-0000F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761" name="【庁舎】&#10;一人当たり面積最小値テキスト">
          <a:extLst>
            <a:ext uri="{FF2B5EF4-FFF2-40B4-BE49-F238E27FC236}">
              <a16:creationId xmlns:a16="http://schemas.microsoft.com/office/drawing/2014/main" id="{00000000-0008-0000-0200-0000F9020000}"/>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763" name="【庁舎】&#10;一人当たり面積最大値テキスト">
          <a:extLst>
            <a:ext uri="{FF2B5EF4-FFF2-40B4-BE49-F238E27FC236}">
              <a16:creationId xmlns:a16="http://schemas.microsoft.com/office/drawing/2014/main" id="{00000000-0008-0000-0200-0000FB02000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765" name="【庁舎】&#10;一人当たり面積平均値テキスト">
          <a:extLst>
            <a:ext uri="{FF2B5EF4-FFF2-40B4-BE49-F238E27FC236}">
              <a16:creationId xmlns:a16="http://schemas.microsoft.com/office/drawing/2014/main" id="{00000000-0008-0000-0200-0000FD020000}"/>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106172</xdr:rowOff>
    </xdr:from>
    <xdr:to>
      <xdr:col>116</xdr:col>
      <xdr:colOff>114300</xdr:colOff>
      <xdr:row>108</xdr:row>
      <xdr:rowOff>36322</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21107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129049</xdr:rowOff>
    </xdr:from>
    <xdr:ext cx="469744" cy="259045"/>
    <xdr:sp macro="" textlink="">
      <xdr:nvSpPr>
        <xdr:cNvPr id="777" name="【庁舎】&#10;一人当たり面積該当値テキスト">
          <a:extLst>
            <a:ext uri="{FF2B5EF4-FFF2-40B4-BE49-F238E27FC236}">
              <a16:creationId xmlns:a16="http://schemas.microsoft.com/office/drawing/2014/main" id="{00000000-0008-0000-0200-000009030000}"/>
            </a:ext>
          </a:extLst>
        </xdr:cNvPr>
        <xdr:cNvSpPr txBox="1"/>
      </xdr:nvSpPr>
      <xdr:spPr>
        <a:xfrm>
          <a:off x="22199600" y="183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156972</xdr:rowOff>
    </xdr:from>
    <xdr:to>
      <xdr:col>116</xdr:col>
      <xdr:colOff>63500</xdr:colOff>
      <xdr:row>108</xdr:row>
      <xdr:rowOff>91439</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flipV="1">
          <a:off x="21323300" y="18502122"/>
          <a:ext cx="838200" cy="1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41529</xdr:rowOff>
    </xdr:from>
    <xdr:to>
      <xdr:col>107</xdr:col>
      <xdr:colOff>101600</xdr:colOff>
      <xdr:row>108</xdr:row>
      <xdr:rowOff>143129</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20383500" y="185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92329</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20434300" y="1860803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43053</xdr:rowOff>
    </xdr:from>
    <xdr:to>
      <xdr:col>102</xdr:col>
      <xdr:colOff>165100</xdr:colOff>
      <xdr:row>108</xdr:row>
      <xdr:rowOff>144653</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9494500" y="185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92329</xdr:rowOff>
    </xdr:from>
    <xdr:to>
      <xdr:col>107</xdr:col>
      <xdr:colOff>50800</xdr:colOff>
      <xdr:row>108</xdr:row>
      <xdr:rowOff>93853</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flipV="1">
          <a:off x="19545300" y="1860892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43942</xdr:rowOff>
    </xdr:from>
    <xdr:to>
      <xdr:col>98</xdr:col>
      <xdr:colOff>38100</xdr:colOff>
      <xdr:row>108</xdr:row>
      <xdr:rowOff>145542</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8605500" y="185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93853</xdr:rowOff>
    </xdr:from>
    <xdr:to>
      <xdr:col>102</xdr:col>
      <xdr:colOff>114300</xdr:colOff>
      <xdr:row>108</xdr:row>
      <xdr:rowOff>94742</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flipV="1">
          <a:off x="18656300" y="1861045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786" name="n_1aveValue【庁舎】&#10;一人当たり面積">
          <a:extLst>
            <a:ext uri="{FF2B5EF4-FFF2-40B4-BE49-F238E27FC236}">
              <a16:creationId xmlns:a16="http://schemas.microsoft.com/office/drawing/2014/main" id="{00000000-0008-0000-0200-000012030000}"/>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787" name="n_2aveValue【庁舎】&#10;一人当たり面積">
          <a:extLst>
            <a:ext uri="{FF2B5EF4-FFF2-40B4-BE49-F238E27FC236}">
              <a16:creationId xmlns:a16="http://schemas.microsoft.com/office/drawing/2014/main" id="{00000000-0008-0000-0200-000013030000}"/>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788" name="n_3aveValue【庁舎】&#10;一人当たり面積">
          <a:extLst>
            <a:ext uri="{FF2B5EF4-FFF2-40B4-BE49-F238E27FC236}">
              <a16:creationId xmlns:a16="http://schemas.microsoft.com/office/drawing/2014/main" id="{00000000-0008-0000-0200-000014030000}"/>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789" name="n_4aveValue【庁舎】&#10;一人当たり面積">
          <a:extLst>
            <a:ext uri="{FF2B5EF4-FFF2-40B4-BE49-F238E27FC236}">
              <a16:creationId xmlns:a16="http://schemas.microsoft.com/office/drawing/2014/main" id="{00000000-0008-0000-0200-000015030000}"/>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790" name="n_1mainValue【庁舎】&#10;一人当たり面積">
          <a:extLst>
            <a:ext uri="{FF2B5EF4-FFF2-40B4-BE49-F238E27FC236}">
              <a16:creationId xmlns:a16="http://schemas.microsoft.com/office/drawing/2014/main" id="{00000000-0008-0000-0200-000016030000}"/>
            </a:ext>
          </a:extLst>
        </xdr:cNvPr>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134256</xdr:rowOff>
    </xdr:from>
    <xdr:ext cx="469744" cy="259045"/>
    <xdr:sp macro="" textlink="">
      <xdr:nvSpPr>
        <xdr:cNvPr id="791" name="n_2mainValue【庁舎】&#10;一人当たり面積">
          <a:extLst>
            <a:ext uri="{FF2B5EF4-FFF2-40B4-BE49-F238E27FC236}">
              <a16:creationId xmlns:a16="http://schemas.microsoft.com/office/drawing/2014/main" id="{00000000-0008-0000-0200-000017030000}"/>
            </a:ext>
          </a:extLst>
        </xdr:cNvPr>
        <xdr:cNvSpPr txBox="1"/>
      </xdr:nvSpPr>
      <xdr:spPr>
        <a:xfrm>
          <a:off x="20199427" y="186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135780</xdr:rowOff>
    </xdr:from>
    <xdr:ext cx="469744" cy="259045"/>
    <xdr:sp macro="" textlink="">
      <xdr:nvSpPr>
        <xdr:cNvPr id="792" name="n_3mainValue【庁舎】&#10;一人当たり面積">
          <a:extLst>
            <a:ext uri="{FF2B5EF4-FFF2-40B4-BE49-F238E27FC236}">
              <a16:creationId xmlns:a16="http://schemas.microsoft.com/office/drawing/2014/main" id="{00000000-0008-0000-0200-000018030000}"/>
            </a:ext>
          </a:extLst>
        </xdr:cNvPr>
        <xdr:cNvSpPr txBox="1"/>
      </xdr:nvSpPr>
      <xdr:spPr>
        <a:xfrm>
          <a:off x="19310427" y="186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136669</xdr:rowOff>
    </xdr:from>
    <xdr:ext cx="469744" cy="259045"/>
    <xdr:sp macro="" textlink="">
      <xdr:nvSpPr>
        <xdr:cNvPr id="793" name="n_4mainValue【庁舎】&#10;一人当たり面積">
          <a:extLst>
            <a:ext uri="{FF2B5EF4-FFF2-40B4-BE49-F238E27FC236}">
              <a16:creationId xmlns:a16="http://schemas.microsoft.com/office/drawing/2014/main" id="{00000000-0008-0000-0200-000019030000}"/>
            </a:ext>
          </a:extLst>
        </xdr:cNvPr>
        <xdr:cNvSpPr txBox="1"/>
      </xdr:nvSpPr>
      <xdr:spPr>
        <a:xfrm>
          <a:off x="18421427" y="186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新庁舎建設にともない庁舎の老朽化比率が低くなっているが、公共施設等総合管理計画の更新とあわせ比率の高い福祉施設の適正な管理等を計画する。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
4,581
194.80
7,455,233
7,123,660
247,808
3,115,531
6,308,737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力指数は、類似団体平均とほぼ同じとなっている。例年に変わらず人口の減少、全国平均を上回る高齢化に加え、村内中心となる産業等がないこと等、財政基盤が弱いため、今後とも歳出の見直しに努めることと行政の効率化を促進することにより財政の健全化が図られる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124206</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4965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133858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133858</xdr:rowOff>
    </xdr:from>
    <xdr:to>
      <xdr:col>11</xdr:col>
      <xdr:colOff>31750</xdr:colOff>
      <xdr:row>43</xdr:row>
      <xdr:rowOff>133858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73406</xdr:rowOff>
    </xdr:from>
    <xdr:to>
      <xdr:col>23</xdr:col>
      <xdr:colOff>184150</xdr:colOff>
      <xdr:row>44</xdr:row>
      <xdr:rowOff>3556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45483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83058</xdr:rowOff>
    </xdr:from>
    <xdr:to>
      <xdr:col>11</xdr:col>
      <xdr:colOff>82550</xdr:colOff>
      <xdr:row>44</xdr:row>
      <xdr:rowOff>13208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169435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経常収支比率は、人件費、物件費等、類似団体より下回っており、前年度</a:t>
          </a:r>
          <a:r>
            <a:rPr kumimoji="1" lang="ja-JP" altLang="en-US" sz="1100">
              <a:solidFill>
                <a:schemeClr val="dk1"/>
              </a:solidFill>
              <a:effectLst/>
              <a:latin typeface="+mn-lt"/>
              <a:ea typeface="+mn-ea"/>
              <a:cs typeface="+mn-cs"/>
            </a:rPr>
            <a:t>とほぼ同じとなっている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普通建設事業は計画されており各種事業に優先順位等つけ無駄のない経常経費の削減に努める。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56261</xdr:rowOff>
    </xdr:from>
    <xdr:to>
      <xdr:col>23</xdr:col>
      <xdr:colOff>133350</xdr:colOff>
      <xdr:row>64</xdr:row>
      <xdr:rowOff>63500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102906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56261</xdr:rowOff>
    </xdr:from>
    <xdr:to>
      <xdr:col>19</xdr:col>
      <xdr:colOff>133350</xdr:colOff>
      <xdr:row>65</xdr:row>
      <xdr:rowOff>77851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029061"/>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56261</xdr:rowOff>
    </xdr:from>
    <xdr:to>
      <xdr:col>15</xdr:col>
      <xdr:colOff>82550</xdr:colOff>
      <xdr:row>65</xdr:row>
      <xdr:rowOff>77851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029061"/>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56261</xdr:rowOff>
    </xdr:from>
    <xdr:to>
      <xdr:col>11</xdr:col>
      <xdr:colOff>31750</xdr:colOff>
      <xdr:row>65</xdr:row>
      <xdr:rowOff>22352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029061"/>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29227</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5461</xdr:rowOff>
    </xdr:from>
    <xdr:to>
      <xdr:col>19</xdr:col>
      <xdr:colOff>184150</xdr:colOff>
      <xdr:row>64</xdr:row>
      <xdr:rowOff>107061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27051</xdr:rowOff>
    </xdr:from>
    <xdr:to>
      <xdr:col>15</xdr:col>
      <xdr:colOff>133350</xdr:colOff>
      <xdr:row>65</xdr:row>
      <xdr:rowOff>128651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138828</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94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5461</xdr:rowOff>
    </xdr:from>
    <xdr:to>
      <xdr:col>11</xdr:col>
      <xdr:colOff>82550</xdr:colOff>
      <xdr:row>64</xdr:row>
      <xdr:rowOff>107061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117238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74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[491,506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人口一人当たりの人件費、物件費</a:t>
          </a:r>
          <a:r>
            <a:rPr kumimoji="1" lang="en-US" altLang="ja-JP" sz="1100">
              <a:solidFill>
                <a:schemeClr val="dk1"/>
              </a:solidFill>
              <a:effectLst/>
              <a:latin typeface="+mn-lt"/>
              <a:ea typeface="+mn-ea"/>
              <a:cs typeface="+mn-cs"/>
            </a:rPr>
            <a:t>491,506</a:t>
          </a:r>
          <a:r>
            <a:rPr kumimoji="1" lang="ja-JP" altLang="ja-JP" sz="1100">
              <a:solidFill>
                <a:schemeClr val="dk1"/>
              </a:solidFill>
              <a:effectLst/>
              <a:latin typeface="+mn-lt"/>
              <a:ea typeface="+mn-ea"/>
              <a:cs typeface="+mn-cs"/>
            </a:rPr>
            <a:t>円と類似団体を下回っているものの全国平均、沖縄県平均を大きく上回っている。人件費も一つの要因と考えられるが、委託料に係るソフト事業等の物件費が主な要因と考えられる。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34928</xdr:rowOff>
    </xdr:from>
    <xdr:to>
      <xdr:col>23</xdr:col>
      <xdr:colOff>133350</xdr:colOff>
      <xdr:row>82</xdr:row>
      <xdr:rowOff>59401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93828"/>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44178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03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34928</xdr:rowOff>
    </xdr:from>
    <xdr:to>
      <xdr:col>19</xdr:col>
      <xdr:colOff>133350</xdr:colOff>
      <xdr:row>82</xdr:row>
      <xdr:rowOff>37760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09382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3338</xdr:rowOff>
    </xdr:from>
    <xdr:to>
      <xdr:col>15</xdr:col>
      <xdr:colOff>82550</xdr:colOff>
      <xdr:row>82</xdr:row>
      <xdr:rowOff>37760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62238"/>
          <a:ext cx="889000" cy="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167382</xdr:rowOff>
    </xdr:from>
    <xdr:to>
      <xdr:col>11</xdr:col>
      <xdr:colOff>31750</xdr:colOff>
      <xdr:row>82</xdr:row>
      <xdr:rowOff>3338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5483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8601</xdr:rowOff>
    </xdr:from>
    <xdr:to>
      <xdr:col>23</xdr:col>
      <xdr:colOff>184150</xdr:colOff>
      <xdr:row>82</xdr:row>
      <xdr:rowOff>110201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101328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8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155578</xdr:rowOff>
    </xdr:from>
    <xdr:to>
      <xdr:col>19</xdr:col>
      <xdr:colOff>184150</xdr:colOff>
      <xdr:row>82</xdr:row>
      <xdr:rowOff>85728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95905</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81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158410</xdr:rowOff>
    </xdr:from>
    <xdr:to>
      <xdr:col>15</xdr:col>
      <xdr:colOff>133350</xdr:colOff>
      <xdr:row>82</xdr:row>
      <xdr:rowOff>88560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98737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8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123988</xdr:rowOff>
    </xdr:from>
    <xdr:to>
      <xdr:col>11</xdr:col>
      <xdr:colOff>82550</xdr:colOff>
      <xdr:row>82</xdr:row>
      <xdr:rowOff>54138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64315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116582</xdr:rowOff>
    </xdr:from>
    <xdr:to>
      <xdr:col>7</xdr:col>
      <xdr:colOff>31750</xdr:colOff>
      <xdr:row>82</xdr:row>
      <xdr:rowOff>46732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0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56909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ラスパイレス指数は、類似団体より下回っており、昨年度より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ポイント下がっている。全国町村平均を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ポイントも下回っていることから給与体系の見直し等、給与の適正に努める。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164464</xdr:rowOff>
    </xdr:from>
    <xdr:to>
      <xdr:col>81</xdr:col>
      <xdr:colOff>44450</xdr:colOff>
      <xdr:row>86</xdr:row>
      <xdr:rowOff>59373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737714"/>
          <a:ext cx="8382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59373</xdr:rowOff>
    </xdr:from>
    <xdr:to>
      <xdr:col>77</xdr:col>
      <xdr:colOff>44450</xdr:colOff>
      <xdr:row>86</xdr:row>
      <xdr:rowOff>83502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80407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83502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78597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170498</xdr:rowOff>
    </xdr:from>
    <xdr:to>
      <xdr:col>68</xdr:col>
      <xdr:colOff>152400</xdr:colOff>
      <xdr:row>86</xdr:row>
      <xdr:rowOff>41275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74374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113664</xdr:rowOff>
    </xdr:from>
    <xdr:to>
      <xdr:col>81</xdr:col>
      <xdr:colOff>95250</xdr:colOff>
      <xdr:row>86</xdr:row>
      <xdr:rowOff>43814</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130191</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8573</xdr:rowOff>
    </xdr:from>
    <xdr:to>
      <xdr:col>77</xdr:col>
      <xdr:colOff>95250</xdr:colOff>
      <xdr:row>86</xdr:row>
      <xdr:rowOff>110173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120350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2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119698</xdr:rowOff>
    </xdr:from>
    <xdr:to>
      <xdr:col>64</xdr:col>
      <xdr:colOff>152400</xdr:colOff>
      <xdr:row>86</xdr:row>
      <xdr:rowOff>49848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60025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人口千人当たりの職員数については類似団体を下回っているものの、前年より</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ポイント増加し、全国平均、沖縄県平均を大きく上回っている。今後、業務の効率化や定数管理等を適正に管理するよう努める。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80796</xdr:rowOff>
    </xdr:from>
    <xdr:to>
      <xdr:col>81</xdr:col>
      <xdr:colOff>44450</xdr:colOff>
      <xdr:row>59</xdr:row>
      <xdr:rowOff>84128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96346"/>
          <a:ext cx="8382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71834</xdr:rowOff>
    </xdr:from>
    <xdr:to>
      <xdr:col>77</xdr:col>
      <xdr:colOff>44450</xdr:colOff>
      <xdr:row>59</xdr:row>
      <xdr:rowOff>80796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8738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58275</xdr:rowOff>
    </xdr:from>
    <xdr:to>
      <xdr:col>72</xdr:col>
      <xdr:colOff>203200</xdr:colOff>
      <xdr:row>59</xdr:row>
      <xdr:rowOff>71834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173825"/>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42878</xdr:rowOff>
    </xdr:from>
    <xdr:to>
      <xdr:col>68</xdr:col>
      <xdr:colOff>152400</xdr:colOff>
      <xdr:row>59</xdr:row>
      <xdr:rowOff>58275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58428"/>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33328</xdr:rowOff>
    </xdr:from>
    <xdr:to>
      <xdr:col>81</xdr:col>
      <xdr:colOff>95250</xdr:colOff>
      <xdr:row>59</xdr:row>
      <xdr:rowOff>134928</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49855</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29996</xdr:rowOff>
    </xdr:from>
    <xdr:to>
      <xdr:col>77</xdr:col>
      <xdr:colOff>95250</xdr:colOff>
      <xdr:row>59</xdr:row>
      <xdr:rowOff>131596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141773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21034</xdr:rowOff>
    </xdr:from>
    <xdr:to>
      <xdr:col>73</xdr:col>
      <xdr:colOff>44450</xdr:colOff>
      <xdr:row>59</xdr:row>
      <xdr:rowOff>122634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132811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0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7475</xdr:rowOff>
    </xdr:from>
    <xdr:to>
      <xdr:col>68</xdr:col>
      <xdr:colOff>203200</xdr:colOff>
      <xdr:row>59</xdr:row>
      <xdr:rowOff>109075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119252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163528</xdr:rowOff>
    </xdr:from>
    <xdr:to>
      <xdr:col>64</xdr:col>
      <xdr:colOff>152400</xdr:colOff>
      <xdr:row>59</xdr:row>
      <xdr:rowOff>93678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103855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実質公債費は、類似団体より下回っているが、昨年度より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ポイント、上回っている。地方債の償還が始まっているのが要因となっていることから、起債依存型の事業実施等を見直しながら公債費率の抑制に努める。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42418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06704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37592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0573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27940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27940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158242</xdr:rowOff>
    </xdr:from>
    <xdr:to>
      <xdr:col>77</xdr:col>
      <xdr:colOff>95250</xdr:colOff>
      <xdr:row>41</xdr:row>
      <xdr:rowOff>88392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98569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将来負担比率は、償還が始まっている地方債が影響しているが、今後も地方債の起債が見込まれる負担率については、横ばいが続くと考えられる。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120892</xdr:rowOff>
    </xdr:from>
    <xdr:to>
      <xdr:col>81</xdr:col>
      <xdr:colOff>95250</xdr:colOff>
      <xdr:row>14</xdr:row>
      <xdr:rowOff>51042</xdr:rowOff>
    </xdr:to>
    <xdr:sp macro="" textlink="">
      <xdr:nvSpPr>
        <xdr:cNvPr id="447" name="楕円 446">
          <a:extLst>
            <a:ext uri="{FF2B5EF4-FFF2-40B4-BE49-F238E27FC236}">
              <a16:creationId xmlns:a16="http://schemas.microsoft.com/office/drawing/2014/main" id="{00000000-0008-0000-0300-0000BF010000}"/>
            </a:ext>
          </a:extLst>
        </xdr:cNvPr>
        <xdr:cNvSpPr/>
      </xdr:nvSpPr>
      <xdr:spPr>
        <a:xfrm>
          <a:off x="16967200" y="23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92969</xdr:rowOff>
    </xdr:from>
    <xdr:ext cx="762000" cy="259045"/>
    <xdr:sp macro="" textlink="">
      <xdr:nvSpPr>
        <xdr:cNvPr id="448" name="将来負担の状況該当値テキスト">
          <a:extLst>
            <a:ext uri="{FF2B5EF4-FFF2-40B4-BE49-F238E27FC236}">
              <a16:creationId xmlns:a16="http://schemas.microsoft.com/office/drawing/2014/main" id="{00000000-0008-0000-0300-0000C0010000}"/>
            </a:ext>
          </a:extLst>
        </xdr:cNvPr>
        <xdr:cNvSpPr txBox="1"/>
      </xdr:nvSpPr>
      <xdr:spPr>
        <a:xfrm>
          <a:off x="17106900" y="232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
4,581
194.80
7,455,233
7,123,660
247,808
3,115,531
6,308,737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例年より</a:t>
          </a:r>
          <a:r>
            <a:rPr kumimoji="1" lang="ja-JP" altLang="ja-JP" sz="1100">
              <a:solidFill>
                <a:schemeClr val="dk1"/>
              </a:solidFill>
              <a:effectLst/>
              <a:latin typeface="+mn-lt"/>
              <a:ea typeface="+mn-ea"/>
              <a:cs typeface="+mn-cs"/>
            </a:rPr>
            <a:t>新規採用職員数</a:t>
          </a:r>
          <a:r>
            <a:rPr kumimoji="1" lang="ja-JP" altLang="en-US" sz="1100">
              <a:solidFill>
                <a:schemeClr val="dk1"/>
              </a:solidFill>
              <a:effectLst/>
              <a:latin typeface="+mn-lt"/>
              <a:ea typeface="+mn-ea"/>
              <a:cs typeface="+mn-cs"/>
            </a:rPr>
            <a:t>を増やしたことにより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、事務の効率化を図り</a:t>
          </a:r>
          <a:r>
            <a:rPr kumimoji="1" lang="ja-JP" altLang="ja-JP" sz="1100">
              <a:solidFill>
                <a:schemeClr val="dk1"/>
              </a:solidFill>
              <a:effectLst/>
              <a:latin typeface="+mn-lt"/>
              <a:ea typeface="+mn-ea"/>
              <a:cs typeface="+mn-cs"/>
            </a:rPr>
            <a:t>さらなる職員数の適正化に努める。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25763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9346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128633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934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56787</xdr:rowOff>
    </xdr:from>
    <xdr:to>
      <xdr:col>15</xdr:col>
      <xdr:colOff>98425</xdr:colOff>
      <xdr:row>35</xdr:row>
      <xdr:rowOff>128633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575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56787</xdr:rowOff>
    </xdr:from>
    <xdr:to>
      <xdr:col>11</xdr:col>
      <xdr:colOff>9525</xdr:colOff>
      <xdr:row>35</xdr:row>
      <xdr:rowOff>122101</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0575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146413</xdr:rowOff>
    </xdr:from>
    <xdr:to>
      <xdr:col>24</xdr:col>
      <xdr:colOff>76200</xdr:colOff>
      <xdr:row>36</xdr:row>
      <xdr:rowOff>76563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118490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1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77833</xdr:rowOff>
    </xdr:from>
    <xdr:to>
      <xdr:col>15</xdr:col>
      <xdr:colOff>149225</xdr:colOff>
      <xdr:row>36</xdr:row>
      <xdr:rowOff>7983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164210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6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5987</xdr:rowOff>
    </xdr:from>
    <xdr:to>
      <xdr:col>11</xdr:col>
      <xdr:colOff>60325</xdr:colOff>
      <xdr:row>35</xdr:row>
      <xdr:rowOff>107587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117764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7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71301</xdr:rowOff>
    </xdr:from>
    <xdr:to>
      <xdr:col>6</xdr:col>
      <xdr:colOff>171450</xdr:colOff>
      <xdr:row>36</xdr:row>
      <xdr:rowOff>1451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7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157678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15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物件費の比率は、類似団体を</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下回っている。主な要因としては、ソフト事業の委託料が考えられる。事業の優先順位等により適正な事業の採択に努める。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72136</xdr:rowOff>
    </xdr:from>
    <xdr:to>
      <xdr:col>82</xdr:col>
      <xdr:colOff>107950</xdr:colOff>
      <xdr:row>17</xdr:row>
      <xdr:rowOff>37846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1533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60706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52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60706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25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21336</xdr:rowOff>
    </xdr:from>
    <xdr:to>
      <xdr:col>82</xdr:col>
      <xdr:colOff>158750</xdr:colOff>
      <xdr:row>16</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37863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扶助費については、類似団体を</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下回っている。その要因としては、児童福祉費の児童手当扶助費や出産祝金扶助費等が主な要因と考えられる。今後とも、その他の医療扶助費等の抑制に努めるため予防等の強化に努める。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57</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その他の比率は、類似団体を</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ポイント下回っているが、今年度に関しても、国民健康保険特別会計の財政悪化に伴う赤字補填的な操出金等が主な要因であり、年々、増減を繰り返している状況である。</a:t>
          </a:r>
          <a:r>
            <a:rPr kumimoji="1" lang="ja-JP" altLang="en-US" sz="1100">
              <a:solidFill>
                <a:schemeClr val="dk1"/>
              </a:solidFill>
              <a:effectLst/>
              <a:latin typeface="+mn-lt"/>
              <a:ea typeface="+mn-ea"/>
              <a:cs typeface="+mn-cs"/>
            </a:rPr>
            <a:t>医療費抑制のための健康指導や国民健康保険税の適正化などを図る。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530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57</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834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57</xdr:row>
      <xdr:rowOff>39370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910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57</xdr:row>
      <xdr:rowOff>16510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910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補助費等の比率については、類似団体</a:t>
          </a:r>
          <a:r>
            <a:rPr kumimoji="1" lang="ja-JP" altLang="en-US" sz="1100">
              <a:solidFill>
                <a:schemeClr val="dk1"/>
              </a:solidFill>
              <a:effectLst/>
              <a:latin typeface="+mn-lt"/>
              <a:ea typeface="+mn-ea"/>
              <a:cs typeface="+mn-cs"/>
            </a:rPr>
            <a:t>と同比率である</a:t>
          </a:r>
          <a:r>
            <a:rPr kumimoji="1" lang="ja-JP" altLang="ja-JP" sz="1100">
              <a:solidFill>
                <a:schemeClr val="dk1"/>
              </a:solidFill>
              <a:effectLst/>
              <a:latin typeface="+mn-lt"/>
              <a:ea typeface="+mn-ea"/>
              <a:cs typeface="+mn-cs"/>
            </a:rPr>
            <a:t>。また、前年度より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回っている。今後とも、各種団体等の事業が適正に運営されているか等、補助費等の見直し等も含め精査する。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117856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76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39133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公債費については、事業等に掛かった償還が始まっており、類似団体を</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事業内容の精査を十分に行い、今後も新規発行に伴う普通事業債等の抑制に努める。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410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39370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54611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35561</xdr:rowOff>
    </xdr:from>
    <xdr:to>
      <xdr:col>11</xdr:col>
      <xdr:colOff>9525</xdr:colOff>
      <xdr:row>77</xdr:row>
      <xdr:rowOff>54611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37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xdr:rowOff>
    </xdr:from>
    <xdr:to>
      <xdr:col>24</xdr:col>
      <xdr:colOff>76200</xdr:colOff>
      <xdr:row>77</xdr:row>
      <xdr:rowOff>109220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151147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公債費以外については、類似団体より</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ポイント下回っており、前年度より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ポイント減である。類似団体及び前年度対比で減となっているが、引き続き経常経費全体を見直し主に人件費、扶助費、補助費等の抑制に努める。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19558</xdr:rowOff>
    </xdr:from>
    <xdr:to>
      <xdr:col>82</xdr:col>
      <xdr:colOff>107950</xdr:colOff>
      <xdr:row>76</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497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24130</xdr:rowOff>
    </xdr:from>
    <xdr:to>
      <xdr:col>78</xdr:col>
      <xdr:colOff>69850</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5433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14987</xdr:rowOff>
    </xdr:from>
    <xdr:to>
      <xdr:col>73</xdr:col>
      <xdr:colOff>180975</xdr:colOff>
      <xdr:row>77</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45187"/>
          <a:ext cx="889000" cy="20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14987</xdr:rowOff>
    </xdr:from>
    <xdr:to>
      <xdr:col>69</xdr:col>
      <xdr:colOff>92075</xdr:colOff>
      <xdr:row>76</xdr:row>
      <xdr:rowOff>156718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45187"/>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140208</xdr:rowOff>
    </xdr:from>
    <xdr:to>
      <xdr:col>82</xdr:col>
      <xdr:colOff>158750</xdr:colOff>
      <xdr:row>76</xdr:row>
      <xdr:rowOff>70358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156735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4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144780</xdr:rowOff>
    </xdr:from>
    <xdr:to>
      <xdr:col>78</xdr:col>
      <xdr:colOff>120650</xdr:colOff>
      <xdr:row>76</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135636</xdr:rowOff>
    </xdr:from>
    <xdr:to>
      <xdr:col>69</xdr:col>
      <xdr:colOff>142875</xdr:colOff>
      <xdr:row>76</xdr:row>
      <xdr:rowOff>65785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75963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6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46245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58253</xdr:rowOff>
    </xdr:from>
    <xdr:to>
      <xdr:col>29</xdr:col>
      <xdr:colOff>127000</xdr:colOff>
      <xdr:row>18</xdr:row>
      <xdr:rowOff>62605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91978"/>
          <a:ext cx="6477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62605</xdr:rowOff>
    </xdr:from>
    <xdr:to>
      <xdr:col>26</xdr:col>
      <xdr:colOff>50800</xdr:colOff>
      <xdr:row>18</xdr:row>
      <xdr:rowOff>74562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96330"/>
          <a:ext cx="698500" cy="1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74562</xdr:rowOff>
    </xdr:from>
    <xdr:to>
      <xdr:col>22</xdr:col>
      <xdr:colOff>114300</xdr:colOff>
      <xdr:row>18</xdr:row>
      <xdr:rowOff>110259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08287"/>
          <a:ext cx="698500" cy="3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110259</xdr:rowOff>
    </xdr:from>
    <xdr:to>
      <xdr:col>18</xdr:col>
      <xdr:colOff>177800</xdr:colOff>
      <xdr:row>18</xdr:row>
      <xdr:rowOff>117828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43984"/>
          <a:ext cx="698500" cy="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7453</xdr:rowOff>
    </xdr:from>
    <xdr:to>
      <xdr:col>29</xdr:col>
      <xdr:colOff>177800</xdr:colOff>
      <xdr:row>18</xdr:row>
      <xdr:rowOff>109053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4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150980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11805</xdr:rowOff>
    </xdr:from>
    <xdr:to>
      <xdr:col>26</xdr:col>
      <xdr:colOff>101600</xdr:colOff>
      <xdr:row>18</xdr:row>
      <xdr:rowOff>113405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4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98181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31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23762</xdr:rowOff>
    </xdr:from>
    <xdr:to>
      <xdr:col>22</xdr:col>
      <xdr:colOff>165100</xdr:colOff>
      <xdr:row>18</xdr:row>
      <xdr:rowOff>125362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110139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4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59459</xdr:rowOff>
    </xdr:from>
    <xdr:to>
      <xdr:col>19</xdr:col>
      <xdr:colOff>38100</xdr:colOff>
      <xdr:row>18</xdr:row>
      <xdr:rowOff>161059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145837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67028</xdr:rowOff>
    </xdr:from>
    <xdr:to>
      <xdr:col>15</xdr:col>
      <xdr:colOff>101600</xdr:colOff>
      <xdr:row>18</xdr:row>
      <xdr:rowOff>168628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153405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10282</xdr:rowOff>
    </xdr:from>
    <xdr:to>
      <xdr:col>29</xdr:col>
      <xdr:colOff>127000</xdr:colOff>
      <xdr:row>37</xdr:row>
      <xdr:rowOff>27033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34982"/>
          <a:ext cx="647700" cy="1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27033</xdr:rowOff>
    </xdr:from>
    <xdr:to>
      <xdr:col>26</xdr:col>
      <xdr:colOff>50800</xdr:colOff>
      <xdr:row>37</xdr:row>
      <xdr:rowOff>54465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1733"/>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40846</xdr:rowOff>
    </xdr:from>
    <xdr:to>
      <xdr:col>22</xdr:col>
      <xdr:colOff>114300</xdr:colOff>
      <xdr:row>37</xdr:row>
      <xdr:rowOff>54465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65546"/>
          <a:ext cx="698500" cy="1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40846</xdr:rowOff>
    </xdr:from>
    <xdr:to>
      <xdr:col>18</xdr:col>
      <xdr:colOff>177800</xdr:colOff>
      <xdr:row>37</xdr:row>
      <xdr:rowOff>47927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65546"/>
          <a:ext cx="698500" cy="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130932</xdr:rowOff>
    </xdr:from>
    <xdr:to>
      <xdr:col>29</xdr:col>
      <xdr:colOff>177800</xdr:colOff>
      <xdr:row>37</xdr:row>
      <xdr:rowOff>61082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103009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147683</xdr:rowOff>
    </xdr:from>
    <xdr:to>
      <xdr:col>26</xdr:col>
      <xdr:colOff>101600</xdr:colOff>
      <xdr:row>37</xdr:row>
      <xdr:rowOff>77833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0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62610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87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3665</xdr:rowOff>
    </xdr:from>
    <xdr:to>
      <xdr:col>22</xdr:col>
      <xdr:colOff>165100</xdr:colOff>
      <xdr:row>37</xdr:row>
      <xdr:rowOff>105265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90042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161496</xdr:rowOff>
    </xdr:from>
    <xdr:to>
      <xdr:col>19</xdr:col>
      <xdr:colOff>38100</xdr:colOff>
      <xdr:row>37</xdr:row>
      <xdr:rowOff>91646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1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76423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168577</xdr:rowOff>
    </xdr:from>
    <xdr:to>
      <xdr:col>15</xdr:col>
      <xdr:colOff>101600</xdr:colOff>
      <xdr:row>37</xdr:row>
      <xdr:rowOff>98727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83504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0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
4,581
194.80
7,455,233
7,123,660
247,808
3,115,531
6,308,737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165435</xdr:rowOff>
    </xdr:from>
    <xdr:to>
      <xdr:col>24</xdr:col>
      <xdr:colOff>63500</xdr:colOff>
      <xdr:row>38</xdr:row>
      <xdr:rowOff>55625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509085"/>
          <a:ext cx="838200" cy="6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55625</xdr:rowOff>
    </xdr:from>
    <xdr:to>
      <xdr:col>19</xdr:col>
      <xdr:colOff>177800</xdr:colOff>
      <xdr:row>38</xdr:row>
      <xdr:rowOff>60570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570725"/>
          <a:ext cx="889000" cy="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60570</xdr:rowOff>
    </xdr:from>
    <xdr:to>
      <xdr:col>15</xdr:col>
      <xdr:colOff>50800</xdr:colOff>
      <xdr:row>38</xdr:row>
      <xdr:rowOff>80825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75670"/>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73041</xdr:rowOff>
    </xdr:from>
    <xdr:to>
      <xdr:col>10</xdr:col>
      <xdr:colOff>114300</xdr:colOff>
      <xdr:row>38</xdr:row>
      <xdr:rowOff>80825</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a:off x="1130300" y="6588141"/>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114634</xdr:rowOff>
    </xdr:from>
    <xdr:to>
      <xdr:col>24</xdr:col>
      <xdr:colOff>114300</xdr:colOff>
      <xdr:row>38</xdr:row>
      <xdr:rowOff>44785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458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93061</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3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4825</xdr:rowOff>
    </xdr:from>
    <xdr:to>
      <xdr:col>20</xdr:col>
      <xdr:colOff>38100</xdr:colOff>
      <xdr:row>38</xdr:row>
      <xdr:rowOff>106425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5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97552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6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9770</xdr:rowOff>
    </xdr:from>
    <xdr:to>
      <xdr:col>15</xdr:col>
      <xdr:colOff>101600</xdr:colOff>
      <xdr:row>38</xdr:row>
      <xdr:rowOff>111370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102497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61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30025</xdr:rowOff>
    </xdr:from>
    <xdr:to>
      <xdr:col>10</xdr:col>
      <xdr:colOff>165100</xdr:colOff>
      <xdr:row>38</xdr:row>
      <xdr:rowOff>131625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4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122752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22241</xdr:rowOff>
    </xdr:from>
    <xdr:to>
      <xdr:col>6</xdr:col>
      <xdr:colOff>38100</xdr:colOff>
      <xdr:row>38</xdr:row>
      <xdr:rowOff>123841</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114968</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63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139651</xdr:rowOff>
    </xdr:from>
    <xdr:to>
      <xdr:col>24</xdr:col>
      <xdr:colOff>63500</xdr:colOff>
      <xdr:row>57</xdr:row>
      <xdr:rowOff>148442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12301"/>
          <a:ext cx="8382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132579</xdr:rowOff>
    </xdr:from>
    <xdr:to>
      <xdr:col>19</xdr:col>
      <xdr:colOff>177800</xdr:colOff>
      <xdr:row>57</xdr:row>
      <xdr:rowOff>139651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05229"/>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132579</xdr:rowOff>
    </xdr:from>
    <xdr:to>
      <xdr:col>15</xdr:col>
      <xdr:colOff>50800</xdr:colOff>
      <xdr:row>58</xdr:row>
      <xdr:rowOff>21128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05229"/>
          <a:ext cx="889000" cy="5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21128</xdr:rowOff>
    </xdr:from>
    <xdr:to>
      <xdr:col>10</xdr:col>
      <xdr:colOff>114300</xdr:colOff>
      <xdr:row>58</xdr:row>
      <xdr:rowOff>46354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65228"/>
          <a:ext cx="889000" cy="2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97642</xdr:rowOff>
    </xdr:from>
    <xdr:to>
      <xdr:col>24</xdr:col>
      <xdr:colOff>114300</xdr:colOff>
      <xdr:row>58</xdr:row>
      <xdr:rowOff>27792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120519</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88851</xdr:rowOff>
    </xdr:from>
    <xdr:to>
      <xdr:col>20</xdr:col>
      <xdr:colOff>38100</xdr:colOff>
      <xdr:row>58</xdr:row>
      <xdr:rowOff>19001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35528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63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81779</xdr:rowOff>
    </xdr:from>
    <xdr:to>
      <xdr:col>15</xdr:col>
      <xdr:colOff>101600</xdr:colOff>
      <xdr:row>58</xdr:row>
      <xdr:rowOff>11929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28456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62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141778</xdr:rowOff>
    </xdr:from>
    <xdr:to>
      <xdr:col>10</xdr:col>
      <xdr:colOff>165100</xdr:colOff>
      <xdr:row>58</xdr:row>
      <xdr:rowOff>71928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63055</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00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167004</xdr:rowOff>
    </xdr:from>
    <xdr:to>
      <xdr:col>6</xdr:col>
      <xdr:colOff>38100</xdr:colOff>
      <xdr:row>58</xdr:row>
      <xdr:rowOff>97154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88281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03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148540</xdr:rowOff>
    </xdr:from>
    <xdr:to>
      <xdr:col>24</xdr:col>
      <xdr:colOff>63500</xdr:colOff>
      <xdr:row>79</xdr:row>
      <xdr:rowOff>22930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21640"/>
          <a:ext cx="838200" cy="4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9375</xdr:rowOff>
    </xdr:from>
    <xdr:to>
      <xdr:col>19</xdr:col>
      <xdr:colOff>177800</xdr:colOff>
      <xdr:row>79</xdr:row>
      <xdr:rowOff>22930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53925"/>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9375</xdr:rowOff>
    </xdr:from>
    <xdr:to>
      <xdr:col>15</xdr:col>
      <xdr:colOff>50800</xdr:colOff>
      <xdr:row>79</xdr:row>
      <xdr:rowOff>20985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53925"/>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8812</xdr:rowOff>
    </xdr:from>
    <xdr:to>
      <xdr:col>10</xdr:col>
      <xdr:colOff>114300</xdr:colOff>
      <xdr:row>79</xdr:row>
      <xdr:rowOff>20985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53362"/>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97740</xdr:rowOff>
    </xdr:from>
    <xdr:to>
      <xdr:col>24</xdr:col>
      <xdr:colOff>114300</xdr:colOff>
      <xdr:row>79</xdr:row>
      <xdr:rowOff>27890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56161</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143580</xdr:rowOff>
    </xdr:from>
    <xdr:to>
      <xdr:col>20</xdr:col>
      <xdr:colOff>38100</xdr:colOff>
      <xdr:row>79</xdr:row>
      <xdr:rowOff>73730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64857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6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130025</xdr:rowOff>
    </xdr:from>
    <xdr:to>
      <xdr:col>15</xdr:col>
      <xdr:colOff>101600</xdr:colOff>
      <xdr:row>79</xdr:row>
      <xdr:rowOff>60175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141635</xdr:rowOff>
    </xdr:from>
    <xdr:to>
      <xdr:col>10</xdr:col>
      <xdr:colOff>165100</xdr:colOff>
      <xdr:row>79</xdr:row>
      <xdr:rowOff>71785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62912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0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129462</xdr:rowOff>
    </xdr:from>
    <xdr:to>
      <xdr:col>6</xdr:col>
      <xdr:colOff>38100</xdr:colOff>
      <xdr:row>79</xdr:row>
      <xdr:rowOff>59612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50739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9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12892</xdr:rowOff>
    </xdr:from>
    <xdr:to>
      <xdr:col>24</xdr:col>
      <xdr:colOff>63500</xdr:colOff>
      <xdr:row>95</xdr:row>
      <xdr:rowOff>14319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300642"/>
          <a:ext cx="8382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157237</xdr:rowOff>
    </xdr:from>
    <xdr:to>
      <xdr:col>19</xdr:col>
      <xdr:colOff>177800</xdr:colOff>
      <xdr:row>95</xdr:row>
      <xdr:rowOff>14319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273537"/>
          <a:ext cx="8890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149921</xdr:rowOff>
    </xdr:from>
    <xdr:to>
      <xdr:col>15</xdr:col>
      <xdr:colOff>50800</xdr:colOff>
      <xdr:row>94</xdr:row>
      <xdr:rowOff>157237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26622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149921</xdr:rowOff>
    </xdr:from>
    <xdr:to>
      <xdr:col>10</xdr:col>
      <xdr:colOff>114300</xdr:colOff>
      <xdr:row>94</xdr:row>
      <xdr:rowOff>161058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266221"/>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133542</xdr:rowOff>
    </xdr:from>
    <xdr:to>
      <xdr:col>24</xdr:col>
      <xdr:colOff>114300</xdr:colOff>
      <xdr:row>95</xdr:row>
      <xdr:rowOff>63692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24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111969</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2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134969</xdr:rowOff>
    </xdr:from>
    <xdr:to>
      <xdr:col>20</xdr:col>
      <xdr:colOff>38100</xdr:colOff>
      <xdr:row>95</xdr:row>
      <xdr:rowOff>65119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2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56246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34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106437</xdr:rowOff>
    </xdr:from>
    <xdr:to>
      <xdr:col>15</xdr:col>
      <xdr:colOff>101600</xdr:colOff>
      <xdr:row>95</xdr:row>
      <xdr:rowOff>36587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2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53114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59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99121</xdr:rowOff>
    </xdr:from>
    <xdr:to>
      <xdr:col>10</xdr:col>
      <xdr:colOff>165100</xdr:colOff>
      <xdr:row>95</xdr:row>
      <xdr:rowOff>29271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2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45798</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9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110258</xdr:rowOff>
    </xdr:from>
    <xdr:to>
      <xdr:col>6</xdr:col>
      <xdr:colOff>38100</xdr:colOff>
      <xdr:row>95</xdr:row>
      <xdr:rowOff>40408</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2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56935</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0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54346</xdr:rowOff>
    </xdr:from>
    <xdr:to>
      <xdr:col>55</xdr:col>
      <xdr:colOff>0</xdr:colOff>
      <xdr:row>37</xdr:row>
      <xdr:rowOff>117223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26546"/>
          <a:ext cx="838200" cy="2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117223</xdr:rowOff>
    </xdr:from>
    <xdr:to>
      <xdr:col>50</xdr:col>
      <xdr:colOff>114300</xdr:colOff>
      <xdr:row>37</xdr:row>
      <xdr:rowOff>125527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60873"/>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125527</xdr:rowOff>
    </xdr:from>
    <xdr:to>
      <xdr:col>45</xdr:col>
      <xdr:colOff>177800</xdr:colOff>
      <xdr:row>37</xdr:row>
      <xdr:rowOff>154437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69177"/>
          <a:ext cx="889000" cy="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8760</xdr:rowOff>
    </xdr:from>
    <xdr:to>
      <xdr:col>41</xdr:col>
      <xdr:colOff>50800</xdr:colOff>
      <xdr:row>37</xdr:row>
      <xdr:rowOff>154437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52410"/>
          <a:ext cx="889000" cy="1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88621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3546</xdr:rowOff>
    </xdr:from>
    <xdr:to>
      <xdr:col>55</xdr:col>
      <xdr:colOff>50800</xdr:colOff>
      <xdr:row>36</xdr:row>
      <xdr:rowOff>105146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153423</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5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66423</xdr:rowOff>
    </xdr:from>
    <xdr:to>
      <xdr:col>50</xdr:col>
      <xdr:colOff>165100</xdr:colOff>
      <xdr:row>37</xdr:row>
      <xdr:rowOff>168023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159150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5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74727</xdr:rowOff>
    </xdr:from>
    <xdr:to>
      <xdr:col>46</xdr:col>
      <xdr:colOff>38100</xdr:colOff>
      <xdr:row>38</xdr:row>
      <xdr:rowOff>4877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167453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5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103637</xdr:rowOff>
    </xdr:from>
    <xdr:to>
      <xdr:col>41</xdr:col>
      <xdr:colOff>101600</xdr:colOff>
      <xdr:row>38</xdr:row>
      <xdr:rowOff>33787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24914</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5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129410</xdr:rowOff>
    </xdr:from>
    <xdr:to>
      <xdr:col>36</xdr:col>
      <xdr:colOff>165100</xdr:colOff>
      <xdr:row>37</xdr:row>
      <xdr:rowOff>59560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76087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07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120910</xdr:rowOff>
    </xdr:from>
    <xdr:to>
      <xdr:col>55</xdr:col>
      <xdr:colOff>0</xdr:colOff>
      <xdr:row>57</xdr:row>
      <xdr:rowOff>35489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22110"/>
          <a:ext cx="838200" cy="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81416</xdr:rowOff>
    </xdr:from>
    <xdr:to>
      <xdr:col>50</xdr:col>
      <xdr:colOff>114300</xdr:colOff>
      <xdr:row>57</xdr:row>
      <xdr:rowOff>35489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82616"/>
          <a:ext cx="889000" cy="1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81416</xdr:rowOff>
    </xdr:from>
    <xdr:to>
      <xdr:col>45</xdr:col>
      <xdr:colOff>177800</xdr:colOff>
      <xdr:row>57</xdr:row>
      <xdr:rowOff>24805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82616"/>
          <a:ext cx="8890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24805</xdr:rowOff>
    </xdr:from>
    <xdr:to>
      <xdr:col>41</xdr:col>
      <xdr:colOff>50800</xdr:colOff>
      <xdr:row>57</xdr:row>
      <xdr:rowOff>31703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97455"/>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70110</xdr:rowOff>
    </xdr:from>
    <xdr:to>
      <xdr:col>55</xdr:col>
      <xdr:colOff>50800</xdr:colOff>
      <xdr:row>57</xdr:row>
      <xdr:rowOff>260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92987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2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156139</xdr:rowOff>
    </xdr:from>
    <xdr:to>
      <xdr:col>50</xdr:col>
      <xdr:colOff>165100</xdr:colOff>
      <xdr:row>57</xdr:row>
      <xdr:rowOff>86289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77416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85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30616</xdr:rowOff>
    </xdr:from>
    <xdr:to>
      <xdr:col>46</xdr:col>
      <xdr:colOff>38100</xdr:colOff>
      <xdr:row>56</xdr:row>
      <xdr:rowOff>132216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148743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40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145455</xdr:rowOff>
    </xdr:from>
    <xdr:to>
      <xdr:col>41</xdr:col>
      <xdr:colOff>101600</xdr:colOff>
      <xdr:row>57</xdr:row>
      <xdr:rowOff>75605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66732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39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152353</xdr:rowOff>
    </xdr:from>
    <xdr:to>
      <xdr:col>36</xdr:col>
      <xdr:colOff>165100</xdr:colOff>
      <xdr:row>57</xdr:row>
      <xdr:rowOff>82503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73630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84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49124</xdr:rowOff>
    </xdr:from>
    <xdr:to>
      <xdr:col>55</xdr:col>
      <xdr:colOff>0</xdr:colOff>
      <xdr:row>78</xdr:row>
      <xdr:rowOff>143715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22224"/>
          <a:ext cx="838200" cy="9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9463</xdr:rowOff>
    </xdr:from>
    <xdr:to>
      <xdr:col>50</xdr:col>
      <xdr:colOff>114300</xdr:colOff>
      <xdr:row>78</xdr:row>
      <xdr:rowOff>49124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82563"/>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9463</xdr:rowOff>
    </xdr:from>
    <xdr:to>
      <xdr:col>45</xdr:col>
      <xdr:colOff>177800</xdr:colOff>
      <xdr:row>78</xdr:row>
      <xdr:rowOff>147575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82563"/>
          <a:ext cx="889000" cy="1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109691</xdr:rowOff>
    </xdr:from>
    <xdr:to>
      <xdr:col>41</xdr:col>
      <xdr:colOff>50800</xdr:colOff>
      <xdr:row>78</xdr:row>
      <xdr:rowOff>147575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82791"/>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92915</xdr:rowOff>
    </xdr:from>
    <xdr:to>
      <xdr:col>55</xdr:col>
      <xdr:colOff>50800</xdr:colOff>
      <xdr:row>79</xdr:row>
      <xdr:rowOff>23065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54399</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169774</xdr:rowOff>
    </xdr:from>
    <xdr:to>
      <xdr:col>50</xdr:col>
      <xdr:colOff>165100</xdr:colOff>
      <xdr:row>78</xdr:row>
      <xdr:rowOff>99924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116451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14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130113</xdr:rowOff>
    </xdr:from>
    <xdr:to>
      <xdr:col>46</xdr:col>
      <xdr:colOff>38100</xdr:colOff>
      <xdr:row>78</xdr:row>
      <xdr:rowOff>60263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76790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10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96775</xdr:rowOff>
    </xdr:from>
    <xdr:to>
      <xdr:col>41</xdr:col>
      <xdr:colOff>101600</xdr:colOff>
      <xdr:row>79</xdr:row>
      <xdr:rowOff>26925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18052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6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58891</xdr:rowOff>
    </xdr:from>
    <xdr:to>
      <xdr:col>36</xdr:col>
      <xdr:colOff>165100</xdr:colOff>
      <xdr:row>78</xdr:row>
      <xdr:rowOff>160491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5568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20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2721</xdr:rowOff>
    </xdr:from>
    <xdr:to>
      <xdr:col>55</xdr:col>
      <xdr:colOff>0</xdr:colOff>
      <xdr:row>98</xdr:row>
      <xdr:rowOff>84353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33371"/>
          <a:ext cx="838200" cy="25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105927</xdr:rowOff>
    </xdr:from>
    <xdr:to>
      <xdr:col>50</xdr:col>
      <xdr:colOff>114300</xdr:colOff>
      <xdr:row>98</xdr:row>
      <xdr:rowOff>84353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36577"/>
          <a:ext cx="889000" cy="14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105927</xdr:rowOff>
    </xdr:from>
    <xdr:to>
      <xdr:col>45</xdr:col>
      <xdr:colOff>177800</xdr:colOff>
      <xdr:row>97</xdr:row>
      <xdr:rowOff>120359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36577"/>
          <a:ext cx="8890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120359</xdr:rowOff>
    </xdr:from>
    <xdr:to>
      <xdr:col>41</xdr:col>
      <xdr:colOff>50800</xdr:colOff>
      <xdr:row>98</xdr:row>
      <xdr:rowOff>3603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51009"/>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123371</xdr:rowOff>
    </xdr:from>
    <xdr:to>
      <xdr:col>55</xdr:col>
      <xdr:colOff>50800</xdr:colOff>
      <xdr:row>97</xdr:row>
      <xdr:rowOff>53521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8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146248</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3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33553</xdr:rowOff>
    </xdr:from>
    <xdr:to>
      <xdr:col>50</xdr:col>
      <xdr:colOff>165100</xdr:colOff>
      <xdr:row>98</xdr:row>
      <xdr:rowOff>135153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126280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55127</xdr:rowOff>
    </xdr:from>
    <xdr:to>
      <xdr:col>46</xdr:col>
      <xdr:colOff>38100</xdr:colOff>
      <xdr:row>97</xdr:row>
      <xdr:rowOff>156727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1804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46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69559</xdr:rowOff>
    </xdr:from>
    <xdr:to>
      <xdr:col>41</xdr:col>
      <xdr:colOff>101600</xdr:colOff>
      <xdr:row>97</xdr:row>
      <xdr:rowOff>171159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16236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47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124253</xdr:rowOff>
    </xdr:from>
    <xdr:to>
      <xdr:col>36</xdr:col>
      <xdr:colOff>165100</xdr:colOff>
      <xdr:row>98</xdr:row>
      <xdr:rowOff>54403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45530</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847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88118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74668"/>
          <a:ext cx="8382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77432</xdr:rowOff>
    </xdr:from>
    <xdr:to>
      <xdr:col>81</xdr:col>
      <xdr:colOff>50800</xdr:colOff>
      <xdr:row>39</xdr:row>
      <xdr:rowOff>88118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63982"/>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77432</xdr:rowOff>
    </xdr:from>
    <xdr:to>
      <xdr:col>76</xdr:col>
      <xdr:colOff>114300</xdr:colOff>
      <xdr:row>39</xdr:row>
      <xdr:rowOff>96628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63982"/>
          <a:ext cx="889000" cy="1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96628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83178"/>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37318</xdr:rowOff>
    </xdr:from>
    <xdr:to>
      <xdr:col>81</xdr:col>
      <xdr:colOff>101600</xdr:colOff>
      <xdr:row>39</xdr:row>
      <xdr:rowOff>138918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130045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1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26632</xdr:rowOff>
    </xdr:from>
    <xdr:to>
      <xdr:col>76</xdr:col>
      <xdr:colOff>165100</xdr:colOff>
      <xdr:row>39</xdr:row>
      <xdr:rowOff>128232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119359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0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45828</xdr:rowOff>
    </xdr:from>
    <xdr:to>
      <xdr:col>72</xdr:col>
      <xdr:colOff>38100</xdr:colOff>
      <xdr:row>39</xdr:row>
      <xdr:rowOff>147428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138555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825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127214</xdr:rowOff>
    </xdr:from>
    <xdr:to>
      <xdr:col>85</xdr:col>
      <xdr:colOff>127000</xdr:colOff>
      <xdr:row>77</xdr:row>
      <xdr:rowOff>136647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28864"/>
          <a:ext cx="8382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136647</xdr:rowOff>
    </xdr:from>
    <xdr:to>
      <xdr:col>81</xdr:col>
      <xdr:colOff>50800</xdr:colOff>
      <xdr:row>77</xdr:row>
      <xdr:rowOff>152460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38297"/>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141565</xdr:rowOff>
    </xdr:from>
    <xdr:to>
      <xdr:col>76</xdr:col>
      <xdr:colOff>114300</xdr:colOff>
      <xdr:row>77</xdr:row>
      <xdr:rowOff>152460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343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71571</xdr:rowOff>
    </xdr:from>
    <xdr:to>
      <xdr:col>71</xdr:col>
      <xdr:colOff>177800</xdr:colOff>
      <xdr:row>77</xdr:row>
      <xdr:rowOff>141565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273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76414</xdr:rowOff>
    </xdr:from>
    <xdr:to>
      <xdr:col>85</xdr:col>
      <xdr:colOff>177800</xdr:colOff>
      <xdr:row>78</xdr:row>
      <xdr:rowOff>6564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2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54841</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5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85847</xdr:rowOff>
    </xdr:from>
    <xdr:to>
      <xdr:col>81</xdr:col>
      <xdr:colOff>101600</xdr:colOff>
      <xdr:row>78</xdr:row>
      <xdr:rowOff>15997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7124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338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101660</xdr:rowOff>
    </xdr:from>
    <xdr:to>
      <xdr:col>76</xdr:col>
      <xdr:colOff>165100</xdr:colOff>
      <xdr:row>78</xdr:row>
      <xdr:rowOff>31810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22937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292795" y="133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90765</xdr:rowOff>
    </xdr:from>
    <xdr:to>
      <xdr:col>72</xdr:col>
      <xdr:colOff>38100</xdr:colOff>
      <xdr:row>78</xdr:row>
      <xdr:rowOff>20915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12042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03795" y="1338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20771</xdr:rowOff>
    </xdr:from>
    <xdr:to>
      <xdr:col>67</xdr:col>
      <xdr:colOff>101600</xdr:colOff>
      <xdr:row>77</xdr:row>
      <xdr:rowOff>122371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138898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29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8457</xdr:rowOff>
    </xdr:from>
    <xdr:to>
      <xdr:col>85</xdr:col>
      <xdr:colOff>127000</xdr:colOff>
      <xdr:row>99</xdr:row>
      <xdr:rowOff>14494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82007"/>
          <a:ext cx="8382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11264</xdr:rowOff>
    </xdr:from>
    <xdr:to>
      <xdr:col>81</xdr:col>
      <xdr:colOff>50800</xdr:colOff>
      <xdr:row>99</xdr:row>
      <xdr:rowOff>14494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84814"/>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11264</xdr:rowOff>
    </xdr:from>
    <xdr:to>
      <xdr:col>76</xdr:col>
      <xdr:colOff>114300</xdr:colOff>
      <xdr:row>99</xdr:row>
      <xdr:rowOff>14117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84814"/>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14117</xdr:rowOff>
    </xdr:from>
    <xdr:to>
      <xdr:col>71</xdr:col>
      <xdr:colOff>177800</xdr:colOff>
      <xdr:row>99</xdr:row>
      <xdr:rowOff>20520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87667"/>
          <a:ext cx="889000" cy="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129107</xdr:rowOff>
    </xdr:from>
    <xdr:to>
      <xdr:col>85</xdr:col>
      <xdr:colOff>177800</xdr:colOff>
      <xdr:row>99</xdr:row>
      <xdr:rowOff>59257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135144</xdr:rowOff>
    </xdr:from>
    <xdr:to>
      <xdr:col>81</xdr:col>
      <xdr:colOff>101600</xdr:colOff>
      <xdr:row>99</xdr:row>
      <xdr:rowOff>65294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56421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702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131914</xdr:rowOff>
    </xdr:from>
    <xdr:to>
      <xdr:col>76</xdr:col>
      <xdr:colOff>165100</xdr:colOff>
      <xdr:row>99</xdr:row>
      <xdr:rowOff>62064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53191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70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134767</xdr:rowOff>
    </xdr:from>
    <xdr:to>
      <xdr:col>72</xdr:col>
      <xdr:colOff>38100</xdr:colOff>
      <xdr:row>99</xdr:row>
      <xdr:rowOff>64917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56044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70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141170</xdr:rowOff>
    </xdr:from>
    <xdr:to>
      <xdr:col>67</xdr:col>
      <xdr:colOff>101600</xdr:colOff>
      <xdr:row>99</xdr:row>
      <xdr:rowOff>71320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62447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703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2273</xdr:rowOff>
    </xdr:from>
    <xdr:to>
      <xdr:col>116</xdr:col>
      <xdr:colOff>63500</xdr:colOff>
      <xdr:row>78</xdr:row>
      <xdr:rowOff>37914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75373"/>
          <a:ext cx="838200" cy="3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402</xdr:rowOff>
    </xdr:from>
    <xdr:to>
      <xdr:col>111</xdr:col>
      <xdr:colOff>177800</xdr:colOff>
      <xdr:row>78</xdr:row>
      <xdr:rowOff>37914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373502"/>
          <a:ext cx="889000" cy="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402</xdr:rowOff>
    </xdr:from>
    <xdr:to>
      <xdr:col>107</xdr:col>
      <xdr:colOff>50800</xdr:colOff>
      <xdr:row>78</xdr:row>
      <xdr:rowOff>38841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373502"/>
          <a:ext cx="889000" cy="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24126</xdr:rowOff>
    </xdr:from>
    <xdr:to>
      <xdr:col>102</xdr:col>
      <xdr:colOff>114300</xdr:colOff>
      <xdr:row>78</xdr:row>
      <xdr:rowOff>38841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397226"/>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122923</xdr:rowOff>
    </xdr:from>
    <xdr:to>
      <xdr:col>116</xdr:col>
      <xdr:colOff>114300</xdr:colOff>
      <xdr:row>78</xdr:row>
      <xdr:rowOff>53073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101350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0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158564</xdr:rowOff>
    </xdr:from>
    <xdr:to>
      <xdr:col>112</xdr:col>
      <xdr:colOff>38100</xdr:colOff>
      <xdr:row>78</xdr:row>
      <xdr:rowOff>88714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79841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5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121052</xdr:rowOff>
    </xdr:from>
    <xdr:to>
      <xdr:col>107</xdr:col>
      <xdr:colOff>101600</xdr:colOff>
      <xdr:row>78</xdr:row>
      <xdr:rowOff>51202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42329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159491</xdr:rowOff>
    </xdr:from>
    <xdr:to>
      <xdr:col>102</xdr:col>
      <xdr:colOff>165100</xdr:colOff>
      <xdr:row>78</xdr:row>
      <xdr:rowOff>89641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80768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5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144776</xdr:rowOff>
    </xdr:from>
    <xdr:to>
      <xdr:col>98</xdr:col>
      <xdr:colOff>38100</xdr:colOff>
      <xdr:row>78</xdr:row>
      <xdr:rowOff>74926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66053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4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物件費、普通建設事業費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普通建設事業費（うち</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整備）は、類似団体より上回っている。特に普通建設事業（うち更新整備）については、大型事業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庁舎建設）及び継続事業が主な要因である。普通建設事業等については優先順位等、また無駄の無い必要最低限の施設整備を目指し、主要な事業を採択することに努める。類似団体を下回っている人件費、補助費、普通建築事業費</a:t>
          </a:r>
          <a:r>
            <a:rPr kumimoji="1" lang="ja-JP" altLang="en-US" sz="1100">
              <a:solidFill>
                <a:schemeClr val="dk1"/>
              </a:solidFill>
              <a:effectLst/>
              <a:latin typeface="+mn-lt"/>
              <a:ea typeface="+mn-ea"/>
              <a:cs typeface="+mn-cs"/>
            </a:rPr>
            <a:t>（うち新規整備）</a:t>
          </a:r>
          <a:r>
            <a:rPr kumimoji="1" lang="ja-JP" altLang="ja-JP" sz="1100">
              <a:solidFill>
                <a:schemeClr val="dk1"/>
              </a:solidFill>
              <a:effectLst/>
              <a:latin typeface="+mn-lt"/>
              <a:ea typeface="+mn-ea"/>
              <a:cs typeface="+mn-cs"/>
            </a:rPr>
            <a:t>、維持補修費、公債費、操出金、扶助費、積立金などについても、前年度と比較して伸びているものについては、その抑制に努める。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4,615
4,581
194.80
7,455,233
7,123,660
247,808
3,115,531
6,308,737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40308</xdr:rowOff>
    </xdr:from>
    <xdr:to>
      <xdr:col>24</xdr:col>
      <xdr:colOff>63500</xdr:colOff>
      <xdr:row>38</xdr:row>
      <xdr:rowOff>47476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55408"/>
          <a:ext cx="8382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40308</xdr:rowOff>
    </xdr:from>
    <xdr:to>
      <xdr:col>19</xdr:col>
      <xdr:colOff>177800</xdr:colOff>
      <xdr:row>38</xdr:row>
      <xdr:rowOff>56587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55408"/>
          <a:ext cx="889000" cy="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34495</xdr:rowOff>
    </xdr:from>
    <xdr:to>
      <xdr:col>15</xdr:col>
      <xdr:colOff>50800</xdr:colOff>
      <xdr:row>38</xdr:row>
      <xdr:rowOff>56587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49595"/>
          <a:ext cx="8890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23620</xdr:rowOff>
    </xdr:from>
    <xdr:to>
      <xdr:col>10</xdr:col>
      <xdr:colOff>114300</xdr:colOff>
      <xdr:row>38</xdr:row>
      <xdr:rowOff>34495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38720"/>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168126</xdr:rowOff>
    </xdr:from>
    <xdr:to>
      <xdr:col>24</xdr:col>
      <xdr:colOff>114300</xdr:colOff>
      <xdr:row>38</xdr:row>
      <xdr:rowOff>98276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83053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160958</xdr:rowOff>
    </xdr:from>
    <xdr:to>
      <xdr:col>20</xdr:col>
      <xdr:colOff>38100</xdr:colOff>
      <xdr:row>38</xdr:row>
      <xdr:rowOff>91108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82235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9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5787</xdr:rowOff>
    </xdr:from>
    <xdr:to>
      <xdr:col>15</xdr:col>
      <xdr:colOff>101600</xdr:colOff>
      <xdr:row>38</xdr:row>
      <xdr:rowOff>107387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98514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1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155145</xdr:rowOff>
    </xdr:from>
    <xdr:to>
      <xdr:col>10</xdr:col>
      <xdr:colOff>165100</xdr:colOff>
      <xdr:row>38</xdr:row>
      <xdr:rowOff>85296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98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76422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9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144270</xdr:rowOff>
    </xdr:from>
    <xdr:to>
      <xdr:col>6</xdr:col>
      <xdr:colOff>38100</xdr:colOff>
      <xdr:row>38</xdr:row>
      <xdr:rowOff>74420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65547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7676</xdr:rowOff>
    </xdr:from>
    <xdr:to>
      <xdr:col>24</xdr:col>
      <xdr:colOff>63500</xdr:colOff>
      <xdr:row>58</xdr:row>
      <xdr:rowOff>77014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51776"/>
          <a:ext cx="838200" cy="6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77014</xdr:rowOff>
    </xdr:from>
    <xdr:to>
      <xdr:col>19</xdr:col>
      <xdr:colOff>177800</xdr:colOff>
      <xdr:row>58</xdr:row>
      <xdr:rowOff>83435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21114"/>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83435</xdr:rowOff>
    </xdr:from>
    <xdr:to>
      <xdr:col>15</xdr:col>
      <xdr:colOff>50800</xdr:colOff>
      <xdr:row>58</xdr:row>
      <xdr:rowOff>132776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27535"/>
          <a:ext cx="889000" cy="4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121327</xdr:rowOff>
    </xdr:from>
    <xdr:to>
      <xdr:col>10</xdr:col>
      <xdr:colOff>114300</xdr:colOff>
      <xdr:row>58</xdr:row>
      <xdr:rowOff>132776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65427"/>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128326</xdr:rowOff>
    </xdr:from>
    <xdr:to>
      <xdr:col>24</xdr:col>
      <xdr:colOff>114300</xdr:colOff>
      <xdr:row>58</xdr:row>
      <xdr:rowOff>58476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151203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5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26214</xdr:rowOff>
    </xdr:from>
    <xdr:to>
      <xdr:col>20</xdr:col>
      <xdr:colOff>38100</xdr:colOff>
      <xdr:row>58</xdr:row>
      <xdr:rowOff>127814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144341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32635</xdr:rowOff>
    </xdr:from>
    <xdr:to>
      <xdr:col>15</xdr:col>
      <xdr:colOff>101600</xdr:colOff>
      <xdr:row>58</xdr:row>
      <xdr:rowOff>134235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150762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5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81976</xdr:rowOff>
    </xdr:from>
    <xdr:to>
      <xdr:col>10</xdr:col>
      <xdr:colOff>165100</xdr:colOff>
      <xdr:row>59</xdr:row>
      <xdr:rowOff>12126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3253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1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70527</xdr:rowOff>
    </xdr:from>
    <xdr:to>
      <xdr:col>6</xdr:col>
      <xdr:colOff>38100</xdr:colOff>
      <xdr:row>59</xdr:row>
      <xdr:rowOff>677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163254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0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32738</xdr:rowOff>
    </xdr:from>
    <xdr:to>
      <xdr:col>24</xdr:col>
      <xdr:colOff>63500</xdr:colOff>
      <xdr:row>78</xdr:row>
      <xdr:rowOff>87945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62938"/>
          <a:ext cx="838200" cy="3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130122</xdr:rowOff>
    </xdr:from>
    <xdr:to>
      <xdr:col>19</xdr:col>
      <xdr:colOff>177800</xdr:colOff>
      <xdr:row>78</xdr:row>
      <xdr:rowOff>87945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31772"/>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69870</xdr:rowOff>
    </xdr:from>
    <xdr:to>
      <xdr:col>15</xdr:col>
      <xdr:colOff>50800</xdr:colOff>
      <xdr:row>77</xdr:row>
      <xdr:rowOff>130122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71520"/>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9367</xdr:rowOff>
    </xdr:from>
    <xdr:to>
      <xdr:col>10</xdr:col>
      <xdr:colOff>114300</xdr:colOff>
      <xdr:row>77</xdr:row>
      <xdr:rowOff>69870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11017"/>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153388</xdr:rowOff>
    </xdr:from>
    <xdr:to>
      <xdr:col>24</xdr:col>
      <xdr:colOff>114300</xdr:colOff>
      <xdr:row>76</xdr:row>
      <xdr:rowOff>83538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131815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37145</xdr:rowOff>
    </xdr:from>
    <xdr:to>
      <xdr:col>20</xdr:col>
      <xdr:colOff>38100</xdr:colOff>
      <xdr:row>78</xdr:row>
      <xdr:rowOff>138745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129872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79322</xdr:rowOff>
    </xdr:from>
    <xdr:to>
      <xdr:col>15</xdr:col>
      <xdr:colOff>101600</xdr:colOff>
      <xdr:row>78</xdr:row>
      <xdr:rowOff>9472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19070</xdr:rowOff>
    </xdr:from>
    <xdr:to>
      <xdr:col>10</xdr:col>
      <xdr:colOff>165100</xdr:colOff>
      <xdr:row>77</xdr:row>
      <xdr:rowOff>120670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111797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130017</xdr:rowOff>
    </xdr:from>
    <xdr:to>
      <xdr:col>6</xdr:col>
      <xdr:colOff>38100</xdr:colOff>
      <xdr:row>77</xdr:row>
      <xdr:rowOff>60167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51294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5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29749</xdr:rowOff>
    </xdr:from>
    <xdr:to>
      <xdr:col>24</xdr:col>
      <xdr:colOff>63500</xdr:colOff>
      <xdr:row>98</xdr:row>
      <xdr:rowOff>45140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31849"/>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33328</xdr:rowOff>
    </xdr:from>
    <xdr:to>
      <xdr:col>19</xdr:col>
      <xdr:colOff>177800</xdr:colOff>
      <xdr:row>98</xdr:row>
      <xdr:rowOff>45140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35428"/>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33328</xdr:rowOff>
    </xdr:from>
    <xdr:to>
      <xdr:col>15</xdr:col>
      <xdr:colOff>50800</xdr:colOff>
      <xdr:row>98</xdr:row>
      <xdr:rowOff>54806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35428"/>
          <a:ext cx="889000" cy="2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76839</xdr:rowOff>
    </xdr:from>
    <xdr:to>
      <xdr:col>10</xdr:col>
      <xdr:colOff>114300</xdr:colOff>
      <xdr:row>98</xdr:row>
      <xdr:rowOff>54806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07489"/>
          <a:ext cx="889000" cy="1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150399</xdr:rowOff>
    </xdr:from>
    <xdr:to>
      <xdr:col>24</xdr:col>
      <xdr:colOff>114300</xdr:colOff>
      <xdr:row>98</xdr:row>
      <xdr:rowOff>80549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128826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165790</xdr:rowOff>
    </xdr:from>
    <xdr:to>
      <xdr:col>20</xdr:col>
      <xdr:colOff>38100</xdr:colOff>
      <xdr:row>98</xdr:row>
      <xdr:rowOff>95940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87067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8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153978</xdr:rowOff>
    </xdr:from>
    <xdr:to>
      <xdr:col>15</xdr:col>
      <xdr:colOff>101600</xdr:colOff>
      <xdr:row>98</xdr:row>
      <xdr:rowOff>84128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75255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4006</xdr:rowOff>
    </xdr:from>
    <xdr:to>
      <xdr:col>10</xdr:col>
      <xdr:colOff>165100</xdr:colOff>
      <xdr:row>98</xdr:row>
      <xdr:rowOff>105606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0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96733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9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26039</xdr:rowOff>
    </xdr:from>
    <xdr:to>
      <xdr:col>6</xdr:col>
      <xdr:colOff>38100</xdr:colOff>
      <xdr:row>97</xdr:row>
      <xdr:rowOff>127639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144166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3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101157</xdr:rowOff>
    </xdr:from>
    <xdr:to>
      <xdr:col>55</xdr:col>
      <xdr:colOff>0</xdr:colOff>
      <xdr:row>58</xdr:row>
      <xdr:rowOff>109945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5257"/>
          <a:ext cx="8382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109945</xdr:rowOff>
    </xdr:from>
    <xdr:to>
      <xdr:col>50</xdr:col>
      <xdr:colOff>114300</xdr:colOff>
      <xdr:row>58</xdr:row>
      <xdr:rowOff>110996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4045"/>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18738</xdr:rowOff>
    </xdr:from>
    <xdr:to>
      <xdr:col>45</xdr:col>
      <xdr:colOff>177800</xdr:colOff>
      <xdr:row>58</xdr:row>
      <xdr:rowOff>110996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62838"/>
          <a:ext cx="889000" cy="9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18738</xdr:rowOff>
    </xdr:from>
    <xdr:to>
      <xdr:col>41</xdr:col>
      <xdr:colOff>50800</xdr:colOff>
      <xdr:row>58</xdr:row>
      <xdr:rowOff>65989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62838"/>
          <a:ext cx="8890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50357</xdr:rowOff>
    </xdr:from>
    <xdr:to>
      <xdr:col>55</xdr:col>
      <xdr:colOff>50800</xdr:colOff>
      <xdr:row>58</xdr:row>
      <xdr:rowOff>151957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59145</xdr:rowOff>
    </xdr:from>
    <xdr:to>
      <xdr:col>50</xdr:col>
      <xdr:colOff>165100</xdr:colOff>
      <xdr:row>58</xdr:row>
      <xdr:rowOff>160745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151872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60196</xdr:rowOff>
    </xdr:from>
    <xdr:to>
      <xdr:col>46</xdr:col>
      <xdr:colOff>38100</xdr:colOff>
      <xdr:row>58</xdr:row>
      <xdr:rowOff>161796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152923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139388</xdr:rowOff>
    </xdr:from>
    <xdr:to>
      <xdr:col>41</xdr:col>
      <xdr:colOff>101600</xdr:colOff>
      <xdr:row>58</xdr:row>
      <xdr:rowOff>69538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86065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15189</xdr:rowOff>
    </xdr:from>
    <xdr:to>
      <xdr:col>36</xdr:col>
      <xdr:colOff>165100</xdr:colOff>
      <xdr:row>58</xdr:row>
      <xdr:rowOff>116789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133316</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3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86458</xdr:rowOff>
    </xdr:from>
    <xdr:to>
      <xdr:col>55</xdr:col>
      <xdr:colOff>0</xdr:colOff>
      <xdr:row>78</xdr:row>
      <xdr:rowOff>157615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59558"/>
          <a:ext cx="838200" cy="7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154436</xdr:rowOff>
    </xdr:from>
    <xdr:to>
      <xdr:col>50</xdr:col>
      <xdr:colOff>114300</xdr:colOff>
      <xdr:row>78</xdr:row>
      <xdr:rowOff>157615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27536"/>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154436</xdr:rowOff>
    </xdr:from>
    <xdr:to>
      <xdr:col>45</xdr:col>
      <xdr:colOff>177800</xdr:colOff>
      <xdr:row>79</xdr:row>
      <xdr:rowOff>3564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27536"/>
          <a:ext cx="8890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151755</xdr:rowOff>
    </xdr:from>
    <xdr:to>
      <xdr:col>41</xdr:col>
      <xdr:colOff>50800</xdr:colOff>
      <xdr:row>79</xdr:row>
      <xdr:rowOff>3564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4855"/>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35658</xdr:rowOff>
    </xdr:from>
    <xdr:to>
      <xdr:col>55</xdr:col>
      <xdr:colOff>50800</xdr:colOff>
      <xdr:row>78</xdr:row>
      <xdr:rowOff>137258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14085</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106815</xdr:rowOff>
    </xdr:from>
    <xdr:to>
      <xdr:col>50</xdr:col>
      <xdr:colOff>165100</xdr:colOff>
      <xdr:row>79</xdr:row>
      <xdr:rowOff>36965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28092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103636</xdr:rowOff>
    </xdr:from>
    <xdr:to>
      <xdr:col>46</xdr:col>
      <xdr:colOff>38100</xdr:colOff>
      <xdr:row>79</xdr:row>
      <xdr:rowOff>33786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24913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124214</xdr:rowOff>
    </xdr:from>
    <xdr:to>
      <xdr:col>41</xdr:col>
      <xdr:colOff>101600</xdr:colOff>
      <xdr:row>79</xdr:row>
      <xdr:rowOff>54364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45491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100955</xdr:rowOff>
    </xdr:from>
    <xdr:to>
      <xdr:col>36</xdr:col>
      <xdr:colOff>165100</xdr:colOff>
      <xdr:row>79</xdr:row>
      <xdr:rowOff>31105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22232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91576</xdr:rowOff>
    </xdr:from>
    <xdr:to>
      <xdr:col>55</xdr:col>
      <xdr:colOff>0</xdr:colOff>
      <xdr:row>98</xdr:row>
      <xdr:rowOff>97554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93676"/>
          <a:ext cx="8382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76698</xdr:rowOff>
    </xdr:from>
    <xdr:to>
      <xdr:col>50</xdr:col>
      <xdr:colOff>114300</xdr:colOff>
      <xdr:row>98</xdr:row>
      <xdr:rowOff>97554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535898"/>
          <a:ext cx="889000" cy="36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76698</xdr:rowOff>
    </xdr:from>
    <xdr:to>
      <xdr:col>45</xdr:col>
      <xdr:colOff>177800</xdr:colOff>
      <xdr:row>97</xdr:row>
      <xdr:rowOff>168580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35898"/>
          <a:ext cx="889000" cy="26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168580</xdr:rowOff>
    </xdr:from>
    <xdr:to>
      <xdr:col>41</xdr:col>
      <xdr:colOff>50800</xdr:colOff>
      <xdr:row>98</xdr:row>
      <xdr:rowOff>62007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99230"/>
          <a:ext cx="8890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40776</xdr:rowOff>
    </xdr:from>
    <xdr:to>
      <xdr:col>55</xdr:col>
      <xdr:colOff>50800</xdr:colOff>
      <xdr:row>98</xdr:row>
      <xdr:rowOff>142376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4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127153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5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46754</xdr:rowOff>
    </xdr:from>
    <xdr:to>
      <xdr:col>50</xdr:col>
      <xdr:colOff>165100</xdr:colOff>
      <xdr:row>98</xdr:row>
      <xdr:rowOff>148354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139481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94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25898</xdr:rowOff>
    </xdr:from>
    <xdr:to>
      <xdr:col>46</xdr:col>
      <xdr:colOff>38100</xdr:colOff>
      <xdr:row>96</xdr:row>
      <xdr:rowOff>127498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144025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26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117780</xdr:rowOff>
    </xdr:from>
    <xdr:to>
      <xdr:col>41</xdr:col>
      <xdr:colOff>101600</xdr:colOff>
      <xdr:row>98</xdr:row>
      <xdr:rowOff>47930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64457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2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11207</xdr:rowOff>
    </xdr:from>
    <xdr:to>
      <xdr:col>36</xdr:col>
      <xdr:colOff>165100</xdr:colOff>
      <xdr:row>98</xdr:row>
      <xdr:rowOff>112807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103934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0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22113</xdr:rowOff>
    </xdr:from>
    <xdr:to>
      <xdr:col>85</xdr:col>
      <xdr:colOff>127000</xdr:colOff>
      <xdr:row>38</xdr:row>
      <xdr:rowOff>32521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37213"/>
          <a:ext cx="8382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22113</xdr:rowOff>
    </xdr:from>
    <xdr:to>
      <xdr:col>81</xdr:col>
      <xdr:colOff>50800</xdr:colOff>
      <xdr:row>38</xdr:row>
      <xdr:rowOff>22762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37213"/>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22762</xdr:rowOff>
    </xdr:from>
    <xdr:to>
      <xdr:col>76</xdr:col>
      <xdr:colOff>114300</xdr:colOff>
      <xdr:row>38</xdr:row>
      <xdr:rowOff>42239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7862"/>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42239</xdr:rowOff>
    </xdr:from>
    <xdr:to>
      <xdr:col>71</xdr:col>
      <xdr:colOff>177800</xdr:colOff>
      <xdr:row>38</xdr:row>
      <xdr:rowOff>45286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57339"/>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153171</xdr:rowOff>
    </xdr:from>
    <xdr:to>
      <xdr:col>85</xdr:col>
      <xdr:colOff>177800</xdr:colOff>
      <xdr:row>38</xdr:row>
      <xdr:rowOff>83320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6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68098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142763</xdr:rowOff>
    </xdr:from>
    <xdr:to>
      <xdr:col>81</xdr:col>
      <xdr:colOff>101600</xdr:colOff>
      <xdr:row>38</xdr:row>
      <xdr:rowOff>72913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64040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143412</xdr:rowOff>
    </xdr:from>
    <xdr:to>
      <xdr:col>76</xdr:col>
      <xdr:colOff>165100</xdr:colOff>
      <xdr:row>38</xdr:row>
      <xdr:rowOff>73561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7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64689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162889</xdr:rowOff>
    </xdr:from>
    <xdr:to>
      <xdr:col>72</xdr:col>
      <xdr:colOff>38100</xdr:colOff>
      <xdr:row>38</xdr:row>
      <xdr:rowOff>93039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84166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165936</xdr:rowOff>
    </xdr:from>
    <xdr:to>
      <xdr:col>67</xdr:col>
      <xdr:colOff>101600</xdr:colOff>
      <xdr:row>38</xdr:row>
      <xdr:rowOff>96086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87213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159992</xdr:rowOff>
    </xdr:from>
    <xdr:to>
      <xdr:col>85</xdr:col>
      <xdr:colOff>127000</xdr:colOff>
      <xdr:row>58</xdr:row>
      <xdr:rowOff>9592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32642"/>
          <a:ext cx="8382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159992</xdr:rowOff>
    </xdr:from>
    <xdr:to>
      <xdr:col>81</xdr:col>
      <xdr:colOff>50800</xdr:colOff>
      <xdr:row>57</xdr:row>
      <xdr:rowOff>167899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32642"/>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167899</xdr:rowOff>
    </xdr:from>
    <xdr:to>
      <xdr:col>76</xdr:col>
      <xdr:colOff>114300</xdr:colOff>
      <xdr:row>58</xdr:row>
      <xdr:rowOff>80707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40549"/>
          <a:ext cx="889000" cy="8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80707</xdr:rowOff>
    </xdr:from>
    <xdr:to>
      <xdr:col>71</xdr:col>
      <xdr:colOff>177800</xdr:colOff>
      <xdr:row>58</xdr:row>
      <xdr:rowOff>106256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24807"/>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130242</xdr:rowOff>
    </xdr:from>
    <xdr:to>
      <xdr:col>85</xdr:col>
      <xdr:colOff>177800</xdr:colOff>
      <xdr:row>58</xdr:row>
      <xdr:rowOff>60392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89619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109192</xdr:rowOff>
    </xdr:from>
    <xdr:to>
      <xdr:col>81</xdr:col>
      <xdr:colOff>101600</xdr:colOff>
      <xdr:row>58</xdr:row>
      <xdr:rowOff>39342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55869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5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117099</xdr:rowOff>
    </xdr:from>
    <xdr:to>
      <xdr:col>76</xdr:col>
      <xdr:colOff>165100</xdr:colOff>
      <xdr:row>58</xdr:row>
      <xdr:rowOff>47249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63776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6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29907</xdr:rowOff>
    </xdr:from>
    <xdr:to>
      <xdr:col>72</xdr:col>
      <xdr:colOff>38100</xdr:colOff>
      <xdr:row>58</xdr:row>
      <xdr:rowOff>131507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7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122634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1006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55456</xdr:rowOff>
    </xdr:from>
    <xdr:to>
      <xdr:col>67</xdr:col>
      <xdr:colOff>101600</xdr:colOff>
      <xdr:row>58</xdr:row>
      <xdr:rowOff>157056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148183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88119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32669"/>
          <a:ext cx="8382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77432</xdr:rowOff>
    </xdr:from>
    <xdr:to>
      <xdr:col>81</xdr:col>
      <xdr:colOff>50800</xdr:colOff>
      <xdr:row>79</xdr:row>
      <xdr:rowOff>88119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21982"/>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77432</xdr:rowOff>
    </xdr:from>
    <xdr:to>
      <xdr:col>76</xdr:col>
      <xdr:colOff>114300</xdr:colOff>
      <xdr:row>79</xdr:row>
      <xdr:rowOff>96628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21982"/>
          <a:ext cx="889000" cy="1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96628</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41178"/>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37319</xdr:rowOff>
    </xdr:from>
    <xdr:to>
      <xdr:col>81</xdr:col>
      <xdr:colOff>101600</xdr:colOff>
      <xdr:row>79</xdr:row>
      <xdr:rowOff>138919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130046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7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26632</xdr:rowOff>
    </xdr:from>
    <xdr:to>
      <xdr:col>76</xdr:col>
      <xdr:colOff>165100</xdr:colOff>
      <xdr:row>79</xdr:row>
      <xdr:rowOff>128232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119359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45828</xdr:rowOff>
    </xdr:from>
    <xdr:to>
      <xdr:col>72</xdr:col>
      <xdr:colOff>38100</xdr:colOff>
      <xdr:row>79</xdr:row>
      <xdr:rowOff>147428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138555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8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127214</xdr:rowOff>
    </xdr:from>
    <xdr:to>
      <xdr:col>85</xdr:col>
      <xdr:colOff>127000</xdr:colOff>
      <xdr:row>97</xdr:row>
      <xdr:rowOff>136647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57864"/>
          <a:ext cx="8382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136647</xdr:rowOff>
    </xdr:from>
    <xdr:to>
      <xdr:col>81</xdr:col>
      <xdr:colOff>50800</xdr:colOff>
      <xdr:row>97</xdr:row>
      <xdr:rowOff>152460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67297"/>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141565</xdr:rowOff>
    </xdr:from>
    <xdr:to>
      <xdr:col>76</xdr:col>
      <xdr:colOff>114300</xdr:colOff>
      <xdr:row>97</xdr:row>
      <xdr:rowOff>152460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72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71571</xdr:rowOff>
    </xdr:from>
    <xdr:to>
      <xdr:col>71</xdr:col>
      <xdr:colOff>177800</xdr:colOff>
      <xdr:row>97</xdr:row>
      <xdr:rowOff>141565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02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76414</xdr:rowOff>
    </xdr:from>
    <xdr:to>
      <xdr:col>85</xdr:col>
      <xdr:colOff>177800</xdr:colOff>
      <xdr:row>98</xdr:row>
      <xdr:rowOff>6564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54841</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8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85847</xdr:rowOff>
    </xdr:from>
    <xdr:to>
      <xdr:col>81</xdr:col>
      <xdr:colOff>101600</xdr:colOff>
      <xdr:row>98</xdr:row>
      <xdr:rowOff>15997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7124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8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101660</xdr:rowOff>
    </xdr:from>
    <xdr:to>
      <xdr:col>76</xdr:col>
      <xdr:colOff>165100</xdr:colOff>
      <xdr:row>98</xdr:row>
      <xdr:rowOff>31810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22937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90765</xdr:rowOff>
    </xdr:from>
    <xdr:to>
      <xdr:col>72</xdr:col>
      <xdr:colOff>38100</xdr:colOff>
      <xdr:row>98</xdr:row>
      <xdr:rowOff>20915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12042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8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20771</xdr:rowOff>
    </xdr:from>
    <xdr:to>
      <xdr:col>67</xdr:col>
      <xdr:colOff>101600</xdr:colOff>
      <xdr:row>97</xdr:row>
      <xdr:rowOff>122371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138898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42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総務費、教育費は類似団体を上回っており、単年度の大型事業及び新庁舎建設事業が主な要因であり、教育費においては</a:t>
          </a:r>
          <a:r>
            <a:rPr kumimoji="1" lang="ja-JP" altLang="en-US" sz="1100">
              <a:solidFill>
                <a:schemeClr val="dk1"/>
              </a:solidFill>
              <a:effectLst/>
              <a:latin typeface="+mn-lt"/>
              <a:ea typeface="+mn-ea"/>
              <a:cs typeface="+mn-cs"/>
            </a:rPr>
            <a:t>子ども子育て支援事業、公立学校情報通信ネットワーク環境施設整備事業等</a:t>
          </a:r>
          <a:r>
            <a:rPr kumimoji="1" lang="ja-JP" altLang="ja-JP" sz="1100">
              <a:solidFill>
                <a:schemeClr val="dk1"/>
              </a:solidFill>
              <a:effectLst/>
              <a:latin typeface="+mn-lt"/>
              <a:ea typeface="+mn-ea"/>
              <a:cs typeface="+mn-cs"/>
            </a:rPr>
            <a:t>に伴う経費が主な要因である。次年度において、落ち着くことが予想されるが、今後とも事業</a:t>
          </a:r>
          <a:r>
            <a:rPr kumimoji="1" lang="ja-JP" altLang="en-US" sz="1100">
              <a:solidFill>
                <a:schemeClr val="dk1"/>
              </a:solidFill>
              <a:effectLst/>
              <a:latin typeface="+mn-lt"/>
              <a:ea typeface="+mn-ea"/>
              <a:cs typeface="+mn-cs"/>
            </a:rPr>
            <a:t>の必要性や内容を精査し</a:t>
          </a:r>
          <a:r>
            <a:rPr kumimoji="1" lang="ja-JP" altLang="ja-JP" sz="1100">
              <a:solidFill>
                <a:schemeClr val="dk1"/>
              </a:solidFill>
              <a:effectLst/>
              <a:latin typeface="+mn-lt"/>
              <a:ea typeface="+mn-ea"/>
              <a:cs typeface="+mn-cs"/>
            </a:rPr>
            <a:t>計画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優先順位等により歳出の抑制に努める。類似団体を下回っている議会費、消防費、農林水産業費、民生費、商工費、衛生費、土木費、公債費などについても、前年度と比較して伸びているものについては、そ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財政調整基金残高は、適切及び計画的な財源の確保と歳出の精査により取崩を回避しており、前年度とほぼ同額を維持している。</a:t>
          </a:r>
          <a:r>
            <a:rPr kumimoji="1" lang="ja-JP" altLang="ja-JP" sz="1100">
              <a:solidFill>
                <a:schemeClr val="dk1"/>
              </a:solidFill>
              <a:effectLst/>
              <a:latin typeface="+mn-lt"/>
              <a:ea typeface="+mn-ea"/>
              <a:cs typeface="+mn-cs"/>
            </a:rPr>
            <a:t>実質収支額及び実質単年度収支が</a:t>
          </a:r>
          <a:r>
            <a:rPr kumimoji="1" lang="ja-JP" altLang="en-US" sz="1100">
              <a:solidFill>
                <a:schemeClr val="dk1"/>
              </a:solidFill>
              <a:effectLst/>
              <a:latin typeface="+mn-lt"/>
              <a:ea typeface="+mn-ea"/>
              <a:cs typeface="+mn-cs"/>
            </a:rPr>
            <a:t>下がって</a:t>
          </a:r>
          <a:r>
            <a:rPr kumimoji="1" lang="ja-JP" altLang="ja-JP" sz="1100">
              <a:solidFill>
                <a:schemeClr val="dk1"/>
              </a:solidFill>
              <a:effectLst/>
              <a:latin typeface="+mn-lt"/>
              <a:ea typeface="+mn-ea"/>
              <a:cs typeface="+mn-cs"/>
            </a:rPr>
            <a:t>いるのは、前年度の一時的な大規模な事業が影響している差が大きい。今後、財政の健全化を図る意味でも優先順位等による無駄な事業を抑制する。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前年度に比べ</a:t>
          </a:r>
          <a:r>
            <a:rPr kumimoji="1" lang="ja-JP" altLang="ja-JP" sz="1100">
              <a:solidFill>
                <a:schemeClr val="dk1"/>
              </a:solidFill>
              <a:effectLst/>
              <a:latin typeface="+mn-lt"/>
              <a:ea typeface="+mn-ea"/>
              <a:cs typeface="+mn-cs"/>
            </a:rPr>
            <a:t>黒字額の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の理由は、一般会計については、</a:t>
          </a:r>
          <a:r>
            <a:rPr kumimoji="1" lang="ja-JP" altLang="en-US" sz="1100">
              <a:solidFill>
                <a:schemeClr val="dk1"/>
              </a:solidFill>
              <a:effectLst/>
              <a:latin typeface="+mn-lt"/>
              <a:ea typeface="+mn-ea"/>
              <a:cs typeface="+mn-cs"/>
            </a:rPr>
            <a:t>新庁舎整備事業（</a:t>
          </a:r>
          <a:r>
            <a:rPr kumimoji="1" lang="ja-JP" altLang="ja-JP" sz="1100">
              <a:solidFill>
                <a:schemeClr val="dk1"/>
              </a:solidFill>
              <a:effectLst/>
              <a:latin typeface="+mn-lt"/>
              <a:ea typeface="+mn-ea"/>
              <a:cs typeface="+mn-cs"/>
            </a:rPr>
            <a:t>ハード事業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工事費</a:t>
          </a:r>
          <a:r>
            <a:rPr kumimoji="1" lang="en-US" altLang="ja-JP" sz="1100">
              <a:solidFill>
                <a:schemeClr val="dk1"/>
              </a:solidFill>
              <a:effectLst/>
              <a:latin typeface="+mn-lt"/>
              <a:ea typeface="+mn-ea"/>
              <a:cs typeface="+mn-cs"/>
            </a:rPr>
            <a:t>1,178,051</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が財政に大きく影響している。</a:t>
          </a:r>
          <a:endParaRPr lang="ja-JP" altLang="ja-JP" sz="1400">
            <a:effectLst/>
          </a:endParaRPr>
        </a:p>
        <a:p>
          <a:r>
            <a:rPr kumimoji="1" lang="ja-JP" altLang="ja-JP" sz="1100">
              <a:solidFill>
                <a:schemeClr val="dk1"/>
              </a:solidFill>
              <a:effectLst/>
              <a:latin typeface="+mn-lt"/>
              <a:ea typeface="+mn-ea"/>
              <a:cs typeface="+mn-cs"/>
            </a:rPr>
            <a:t>　特別会計については、国民健康保険</a:t>
          </a:r>
          <a:r>
            <a:rPr kumimoji="1" lang="ja-JP" altLang="en-US" sz="1100">
              <a:solidFill>
                <a:schemeClr val="dk1"/>
              </a:solidFill>
              <a:effectLst/>
              <a:latin typeface="+mn-lt"/>
              <a:ea typeface="+mn-ea"/>
              <a:cs typeface="+mn-cs"/>
            </a:rPr>
            <a:t>特別会計が赤字となり、今後、医療費抑制のための健康指導や、国民健康保険税の適正化を図る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N1" workbookViewId="0">
      <selection activeCell="BY34" sqref="BY34:CM34"/>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4"/>
      <c r="DK3" s="184"/>
      <c r="DL3" s="184"/>
      <c r="DM3" s="184"/>
      <c r="DN3" s="184"/>
      <c r="DO3" s="184"/>
    </row>
    <row r="4" spans="1:119" ht="18.75" customHeight="1" x14ac:dyDescent="0.15">
      <c r="A4" s="185"/>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7455233</v>
      </c>
      <c r="BO4" s="395"/>
      <c r="BP4" s="395"/>
      <c r="BQ4" s="395"/>
      <c r="BR4" s="395"/>
      <c r="BS4" s="395"/>
      <c r="BT4" s="395"/>
      <c r="BU4" s="396"/>
      <c r="BV4" s="394">
        <v>6115351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v>
      </c>
      <c r="CU4" s="401"/>
      <c r="CV4" s="401"/>
      <c r="CW4" s="401"/>
      <c r="CX4" s="401"/>
      <c r="CY4" s="401"/>
      <c r="CZ4" s="401"/>
      <c r="DA4" s="402"/>
      <c r="DB4" s="400">
        <v>15.7</v>
      </c>
      <c r="DC4" s="401"/>
      <c r="DD4" s="401"/>
      <c r="DE4" s="401"/>
      <c r="DF4" s="401"/>
      <c r="DG4" s="401"/>
      <c r="DH4" s="401"/>
      <c r="DI4" s="402"/>
      <c r="DJ4" s="184"/>
      <c r="DK4" s="184"/>
      <c r="DL4" s="184"/>
      <c r="DM4" s="184"/>
      <c r="DN4" s="184"/>
      <c r="DO4" s="184"/>
    </row>
    <row r="5" spans="1:119" ht="18.75" customHeight="1" x14ac:dyDescent="0.15">
      <c r="A5" s="185"/>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7123660</v>
      </c>
      <c r="BO5" s="432"/>
      <c r="BP5" s="432"/>
      <c r="BQ5" s="432"/>
      <c r="BR5" s="432"/>
      <c r="BS5" s="432"/>
      <c r="BT5" s="432"/>
      <c r="BU5" s="433"/>
      <c r="BV5" s="431">
        <v>5618484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80</v>
      </c>
      <c r="CU5" s="429"/>
      <c r="CV5" s="429"/>
      <c r="CW5" s="429"/>
      <c r="CX5" s="429"/>
      <c r="CY5" s="429"/>
      <c r="CZ5" s="429"/>
      <c r="DA5" s="430"/>
      <c r="DB5" s="428">
        <v>79.7</v>
      </c>
      <c r="DC5" s="429"/>
      <c r="DD5" s="429"/>
      <c r="DE5" s="429"/>
      <c r="DF5" s="429"/>
      <c r="DG5" s="429"/>
      <c r="DH5" s="429"/>
      <c r="DI5" s="430"/>
      <c r="DJ5" s="184"/>
      <c r="DK5" s="184"/>
      <c r="DL5" s="184"/>
      <c r="DM5" s="184"/>
      <c r="DN5" s="184"/>
      <c r="DO5" s="184"/>
    </row>
    <row r="6" spans="1:119" ht="18.75" customHeight="1" x14ac:dyDescent="0.15">
      <c r="A6" s="185"/>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331573</v>
      </c>
      <c r="BO6" s="432"/>
      <c r="BP6" s="432"/>
      <c r="BQ6" s="432"/>
      <c r="BR6" s="432"/>
      <c r="BS6" s="432"/>
      <c r="BT6" s="432"/>
      <c r="BU6" s="433"/>
      <c r="BV6" s="431">
        <v>496867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82.2</v>
      </c>
      <c r="CU6" s="469"/>
      <c r="CV6" s="469"/>
      <c r="CW6" s="469"/>
      <c r="CX6" s="469"/>
      <c r="CY6" s="469"/>
      <c r="CZ6" s="469"/>
      <c r="DA6" s="470"/>
      <c r="DB6" s="468">
        <v>82</v>
      </c>
      <c r="DC6" s="469"/>
      <c r="DD6" s="469"/>
      <c r="DE6" s="469"/>
      <c r="DF6" s="469"/>
      <c r="DG6" s="469"/>
      <c r="DH6" s="469"/>
      <c r="DI6" s="470"/>
      <c r="DJ6" s="184"/>
      <c r="DK6" s="184"/>
      <c r="DL6" s="184"/>
      <c r="DM6" s="184"/>
      <c r="DN6" s="184"/>
      <c r="DO6" s="184"/>
    </row>
    <row r="7" spans="1:119" ht="18.75" customHeight="1" x14ac:dyDescent="0.15">
      <c r="A7" s="185"/>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83765</v>
      </c>
      <c r="BO7" s="432"/>
      <c r="BP7" s="432"/>
      <c r="BQ7" s="432"/>
      <c r="BR7" s="432"/>
      <c r="BS7" s="432"/>
      <c r="BT7" s="432"/>
      <c r="BU7" s="433"/>
      <c r="BV7" s="431">
        <v>28429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3115531</v>
      </c>
      <c r="CU7" s="432"/>
      <c r="CV7" s="432"/>
      <c r="CW7" s="432"/>
      <c r="CX7" s="432"/>
      <c r="CY7" s="432"/>
      <c r="CZ7" s="432"/>
      <c r="DA7" s="433"/>
      <c r="DB7" s="431">
        <v>2987895</v>
      </c>
      <c r="DC7" s="432"/>
      <c r="DD7" s="432"/>
      <c r="DE7" s="432"/>
      <c r="DF7" s="432"/>
      <c r="DG7" s="432"/>
      <c r="DH7" s="432"/>
      <c r="DI7" s="433"/>
      <c r="DJ7" s="184"/>
      <c r="DK7" s="184"/>
      <c r="DL7" s="184"/>
      <c r="DM7" s="184"/>
      <c r="DN7" s="184"/>
      <c r="DO7" s="184"/>
    </row>
    <row r="8" spans="1:119" ht="18.75" customHeight="1" thickBot="1" x14ac:dyDescent="0.2">
      <c r="A8" s="185"/>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247808</v>
      </c>
      <c r="BO8" s="432"/>
      <c r="BP8" s="432"/>
      <c r="BQ8" s="432"/>
      <c r="BR8" s="432"/>
      <c r="BS8" s="432"/>
      <c r="BT8" s="432"/>
      <c r="BU8" s="433"/>
      <c r="BV8" s="431">
        <v>468438</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0.22</v>
      </c>
      <c r="CU8" s="472"/>
      <c r="CV8" s="472"/>
      <c r="CW8" s="472"/>
      <c r="CX8" s="472"/>
      <c r="CY8" s="472"/>
      <c r="CZ8" s="472"/>
      <c r="DA8" s="473"/>
      <c r="DB8" s="471">
        <v>0.21</v>
      </c>
      <c r="DC8" s="472"/>
      <c r="DD8" s="472"/>
      <c r="DE8" s="472"/>
      <c r="DF8" s="472"/>
      <c r="DG8" s="472"/>
      <c r="DH8" s="472"/>
      <c r="DI8" s="473"/>
      <c r="DJ8" s="184"/>
      <c r="DK8" s="184"/>
      <c r="DL8" s="184"/>
      <c r="DM8" s="184"/>
      <c r="DN8" s="184"/>
      <c r="DO8" s="184"/>
    </row>
    <row r="9" spans="1:119" ht="18.75" customHeight="1" thickBot="1" x14ac:dyDescent="0.2">
      <c r="A9" s="185"/>
      <c r="B9" s="425" t="s">
        <v>110</v>
      </c>
      <c r="C9" s="426"/>
      <c r="D9" s="426"/>
      <c r="E9" s="426"/>
      <c r="F9" s="426"/>
      <c r="G9" s="426"/>
      <c r="H9" s="426"/>
      <c r="I9" s="426"/>
      <c r="J9" s="426"/>
      <c r="K9" s="474"/>
      <c r="L9" s="475" t="s">
        <v>111</v>
      </c>
      <c r="M9" s="476"/>
      <c r="N9" s="476"/>
      <c r="O9" s="476"/>
      <c r="P9" s="476"/>
      <c r="Q9" s="477"/>
      <c r="R9" s="478">
        <v>4517</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94</v>
      </c>
      <c r="AV9" s="464"/>
      <c r="AW9" s="464"/>
      <c r="AX9" s="464"/>
      <c r="AY9" s="465" t="s">
        <v>114</v>
      </c>
      <c r="AZ9" s="466"/>
      <c r="BA9" s="466"/>
      <c r="BB9" s="466"/>
      <c r="BC9" s="466"/>
      <c r="BD9" s="466"/>
      <c r="BE9" s="466"/>
      <c r="BF9" s="466"/>
      <c r="BG9" s="466"/>
      <c r="BH9" s="466"/>
      <c r="BI9" s="466"/>
      <c r="BJ9" s="466"/>
      <c r="BK9" s="466"/>
      <c r="BL9" s="466"/>
      <c r="BM9" s="467"/>
      <c r="BN9" s="431">
        <v>-220630</v>
      </c>
      <c r="BO9" s="432"/>
      <c r="BP9" s="432"/>
      <c r="BQ9" s="432"/>
      <c r="BR9" s="432"/>
      <c r="BS9" s="432"/>
      <c r="BT9" s="432"/>
      <c r="BU9" s="433"/>
      <c r="BV9" s="431">
        <v>236585</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16.5</v>
      </c>
      <c r="CU9" s="429"/>
      <c r="CV9" s="429"/>
      <c r="CW9" s="429"/>
      <c r="CX9" s="429"/>
      <c r="CY9" s="429"/>
      <c r="CZ9" s="429"/>
      <c r="DA9" s="430"/>
      <c r="DB9" s="428">
        <v>16.5</v>
      </c>
      <c r="DC9" s="429"/>
      <c r="DD9" s="429"/>
      <c r="DE9" s="429"/>
      <c r="DF9" s="429"/>
      <c r="DG9" s="429"/>
      <c r="DH9" s="429"/>
      <c r="DI9" s="430"/>
      <c r="DJ9" s="184"/>
      <c r="DK9" s="184"/>
      <c r="DL9" s="184"/>
      <c r="DM9" s="184"/>
      <c r="DN9" s="184"/>
      <c r="DO9" s="184"/>
    </row>
    <row r="10" spans="1:119" ht="18.75" customHeight="1" thickBot="1" x14ac:dyDescent="0.2">
      <c r="A10" s="185"/>
      <c r="B10" s="425"/>
      <c r="C10" s="426"/>
      <c r="D10" s="426"/>
      <c r="E10" s="426"/>
      <c r="F10" s="426"/>
      <c r="G10" s="426"/>
      <c r="H10" s="426"/>
      <c r="I10" s="426"/>
      <c r="J10" s="426"/>
      <c r="K10" s="474"/>
      <c r="L10" s="481" t="s">
        <v>116</v>
      </c>
      <c r="M10" s="461"/>
      <c r="N10" s="461"/>
      <c r="O10" s="461"/>
      <c r="P10" s="461"/>
      <c r="Q10" s="462"/>
      <c r="R10" s="482">
        <v>4908</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150024</v>
      </c>
      <c r="BO10" s="432"/>
      <c r="BP10" s="432"/>
      <c r="BQ10" s="432"/>
      <c r="BR10" s="432"/>
      <c r="BS10" s="432"/>
      <c r="BT10" s="432"/>
      <c r="BU10" s="433"/>
      <c r="BV10" s="431">
        <v>80194</v>
      </c>
      <c r="BW10" s="432"/>
      <c r="BX10" s="432"/>
      <c r="BY10" s="432"/>
      <c r="BZ10" s="432"/>
      <c r="CA10" s="432"/>
      <c r="CB10" s="432"/>
      <c r="CC10" s="433"/>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4"/>
      <c r="DK11" s="184"/>
      <c r="DL11" s="184"/>
      <c r="DM11" s="184"/>
      <c r="DN11" s="184"/>
      <c r="DO11" s="184"/>
    </row>
    <row r="12" spans="1:119" ht="18.75" customHeight="1" x14ac:dyDescent="0.15">
      <c r="A12" s="185"/>
      <c r="B12" s="491" t="s">
        <v>129</v>
      </c>
      <c r="C12" s="492"/>
      <c r="D12" s="492"/>
      <c r="E12" s="492"/>
      <c r="F12" s="492"/>
      <c r="G12" s="492"/>
      <c r="H12" s="492"/>
      <c r="I12" s="492"/>
      <c r="J12" s="492"/>
      <c r="K12" s="493"/>
      <c r="L12" s="500" t="s">
        <v>130</v>
      </c>
      <c r="M12" s="501"/>
      <c r="N12" s="501"/>
      <c r="O12" s="501"/>
      <c r="P12" s="501"/>
      <c r="Q12" s="502"/>
      <c r="R12" s="503">
        <v>4615</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124</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137</v>
      </c>
      <c r="DC12" s="472"/>
      <c r="DD12" s="472"/>
      <c r="DE12" s="472"/>
      <c r="DF12" s="472"/>
      <c r="DG12" s="472"/>
      <c r="DH12" s="472"/>
      <c r="DI12" s="473"/>
      <c r="DJ12" s="184"/>
      <c r="DK12" s="184"/>
      <c r="DL12" s="184"/>
      <c r="DM12" s="184"/>
      <c r="DN12" s="184"/>
      <c r="DO12" s="184"/>
    </row>
    <row r="13" spans="1:119" ht="18.75" customHeight="1" x14ac:dyDescent="0.15">
      <c r="A13" s="185"/>
      <c r="B13" s="494"/>
      <c r="C13" s="495"/>
      <c r="D13" s="495"/>
      <c r="E13" s="495"/>
      <c r="F13" s="495"/>
      <c r="G13" s="495"/>
      <c r="H13" s="495"/>
      <c r="I13" s="495"/>
      <c r="J13" s="495"/>
      <c r="K13" s="496"/>
      <c r="L13" s="195"/>
      <c r="M13" s="522" t="s">
        <v>138</v>
      </c>
      <c r="N13" s="523"/>
      <c r="O13" s="523"/>
      <c r="P13" s="523"/>
      <c r="Q13" s="524"/>
      <c r="R13" s="515">
        <v>4581</v>
      </c>
      <c r="S13" s="516"/>
      <c r="T13" s="516"/>
      <c r="U13" s="516"/>
      <c r="V13" s="517"/>
      <c r="W13" s="447" t="s">
        <v>139</v>
      </c>
      <c r="X13" s="448"/>
      <c r="Y13" s="448"/>
      <c r="Z13" s="448"/>
      <c r="AA13" s="448"/>
      <c r="AB13" s="438"/>
      <c r="AC13" s="482">
        <v>424</v>
      </c>
      <c r="AD13" s="483"/>
      <c r="AE13" s="483"/>
      <c r="AF13" s="483"/>
      <c r="AG13" s="525"/>
      <c r="AH13" s="482">
        <v>463</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-70606</v>
      </c>
      <c r="BO13" s="432"/>
      <c r="BP13" s="432"/>
      <c r="BQ13" s="432"/>
      <c r="BR13" s="432"/>
      <c r="BS13" s="432"/>
      <c r="BT13" s="432"/>
      <c r="BU13" s="433"/>
      <c r="BV13" s="431">
        <v>316779</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6.8</v>
      </c>
      <c r="CU13" s="429"/>
      <c r="CV13" s="429"/>
      <c r="CW13" s="429"/>
      <c r="CX13" s="429"/>
      <c r="CY13" s="429"/>
      <c r="CZ13" s="429"/>
      <c r="DA13" s="430"/>
      <c r="DB13" s="428">
        <v>6.7</v>
      </c>
      <c r="DC13" s="429"/>
      <c r="DD13" s="429"/>
      <c r="DE13" s="429"/>
      <c r="DF13" s="429"/>
      <c r="DG13" s="429"/>
      <c r="DH13" s="429"/>
      <c r="DI13" s="430"/>
      <c r="DJ13" s="184"/>
      <c r="DK13" s="184"/>
      <c r="DL13" s="184"/>
      <c r="DM13" s="184"/>
      <c r="DN13" s="184"/>
      <c r="DO13" s="184"/>
    </row>
    <row r="14" spans="1:119" ht="18.75" customHeight="1" thickBot="1" x14ac:dyDescent="0.2">
      <c r="A14" s="185"/>
      <c r="B14" s="494"/>
      <c r="C14" s="495"/>
      <c r="D14" s="495"/>
      <c r="E14" s="495"/>
      <c r="F14" s="495"/>
      <c r="G14" s="495"/>
      <c r="H14" s="495"/>
      <c r="I14" s="495"/>
      <c r="J14" s="495"/>
      <c r="K14" s="496"/>
      <c r="L14" s="512" t="s">
        <v>144</v>
      </c>
      <c r="M14" s="513"/>
      <c r="N14" s="513"/>
      <c r="O14" s="513"/>
      <c r="P14" s="513"/>
      <c r="Q14" s="514"/>
      <c r="R14" s="515">
        <v>4673</v>
      </c>
      <c r="S14" s="516"/>
      <c r="T14" s="516"/>
      <c r="U14" s="516"/>
      <c r="V14" s="517"/>
      <c r="W14" s="421"/>
      <c r="X14" s="422"/>
      <c r="Y14" s="422"/>
      <c r="Z14" s="422"/>
      <c r="AA14" s="422"/>
      <c r="AB14" s="411"/>
      <c r="AC14" s="518">
        <v>18.8</v>
      </c>
      <c r="AD14" s="519"/>
      <c r="AE14" s="519"/>
      <c r="AF14" s="519"/>
      <c r="AG14" s="520"/>
      <c r="AH14" s="518">
        <v>19.899999999999999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7.6</v>
      </c>
      <c r="CU14" s="530"/>
      <c r="CV14" s="530"/>
      <c r="CW14" s="530"/>
      <c r="CX14" s="530"/>
      <c r="CY14" s="530"/>
      <c r="CZ14" s="530"/>
      <c r="DA14" s="531"/>
      <c r="DB14" s="529" t="s">
        <v>137</v>
      </c>
      <c r="DC14" s="530"/>
      <c r="DD14" s="530"/>
      <c r="DE14" s="530"/>
      <c r="DF14" s="530"/>
      <c r="DG14" s="530"/>
      <c r="DH14" s="530"/>
      <c r="DI14" s="531"/>
      <c r="DJ14" s="184"/>
      <c r="DK14" s="184"/>
      <c r="DL14" s="184"/>
      <c r="DM14" s="184"/>
      <c r="DN14" s="184"/>
      <c r="DO14" s="184"/>
    </row>
    <row r="15" spans="1:119" ht="18.75" customHeight="1" x14ac:dyDescent="0.15">
      <c r="A15" s="185"/>
      <c r="B15" s="494"/>
      <c r="C15" s="495"/>
      <c r="D15" s="495"/>
      <c r="E15" s="495"/>
      <c r="F15" s="495"/>
      <c r="G15" s="495"/>
      <c r="H15" s="495"/>
      <c r="I15" s="495"/>
      <c r="J15" s="495"/>
      <c r="K15" s="496"/>
      <c r="L15" s="195"/>
      <c r="M15" s="522" t="s">
        <v>146</v>
      </c>
      <c r="N15" s="523"/>
      <c r="O15" s="523"/>
      <c r="P15" s="523"/>
      <c r="Q15" s="524"/>
      <c r="R15" s="515">
        <v>4632</v>
      </c>
      <c r="S15" s="516"/>
      <c r="T15" s="516"/>
      <c r="U15" s="516"/>
      <c r="V15" s="517"/>
      <c r="W15" s="447" t="s">
        <v>147</v>
      </c>
      <c r="X15" s="448"/>
      <c r="Y15" s="448"/>
      <c r="Z15" s="448"/>
      <c r="AA15" s="448"/>
      <c r="AB15" s="438"/>
      <c r="AC15" s="482">
        <v>351</v>
      </c>
      <c r="AD15" s="483"/>
      <c r="AE15" s="483"/>
      <c r="AF15" s="483"/>
      <c r="AG15" s="525"/>
      <c r="AH15" s="482">
        <v>330</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620711</v>
      </c>
      <c r="BO15" s="395"/>
      <c r="BP15" s="395"/>
      <c r="BQ15" s="395"/>
      <c r="BR15" s="395"/>
      <c r="BS15" s="395"/>
      <c r="BT15" s="395"/>
      <c r="BU15" s="396"/>
      <c r="BV15" s="394">
        <v>588327</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15.5</v>
      </c>
      <c r="AD16" s="519"/>
      <c r="AE16" s="519"/>
      <c r="AF16" s="519"/>
      <c r="AG16" s="520"/>
      <c r="AH16" s="518">
        <v>14.2</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2864513</v>
      </c>
      <c r="BO16" s="432"/>
      <c r="BP16" s="432"/>
      <c r="BQ16" s="432"/>
      <c r="BR16" s="432"/>
      <c r="BS16" s="432"/>
      <c r="BT16" s="432"/>
      <c r="BU16" s="433"/>
      <c r="BV16" s="431">
        <v>2741216</v>
      </c>
      <c r="BW16" s="432"/>
      <c r="BX16" s="432"/>
      <c r="BY16" s="432"/>
      <c r="BZ16" s="432"/>
      <c r="CA16" s="432"/>
      <c r="CB16" s="432"/>
      <c r="CC16" s="433"/>
      <c r="CD16" s="199"/>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4"/>
      <c r="DK16" s="184"/>
      <c r="DL16" s="184"/>
      <c r="DM16" s="184"/>
      <c r="DN16" s="184"/>
      <c r="DO16" s="184"/>
    </row>
    <row r="17" spans="1:119" ht="18.75" customHeight="1" thickBot="1" x14ac:dyDescent="0.2">
      <c r="A17" s="185"/>
      <c r="B17" s="497"/>
      <c r="C17" s="498"/>
      <c r="D17" s="498"/>
      <c r="E17" s="498"/>
      <c r="F17" s="498"/>
      <c r="G17" s="498"/>
      <c r="H17" s="498"/>
      <c r="I17" s="498"/>
      <c r="J17" s="498"/>
      <c r="K17" s="499"/>
      <c r="L17" s="200"/>
      <c r="M17" s="538" t="s">
        <v>153</v>
      </c>
      <c r="N17" s="539"/>
      <c r="O17" s="539"/>
      <c r="P17" s="539"/>
      <c r="Q17" s="540"/>
      <c r="R17" s="535" t="s">
        <v>154</v>
      </c>
      <c r="S17" s="536"/>
      <c r="T17" s="536"/>
      <c r="U17" s="536"/>
      <c r="V17" s="537"/>
      <c r="W17" s="447" t="s">
        <v>155</v>
      </c>
      <c r="X17" s="448"/>
      <c r="Y17" s="448"/>
      <c r="Z17" s="448"/>
      <c r="AA17" s="448"/>
      <c r="AB17" s="438"/>
      <c r="AC17" s="482">
        <v>1486</v>
      </c>
      <c r="AD17" s="483"/>
      <c r="AE17" s="483"/>
      <c r="AF17" s="483"/>
      <c r="AG17" s="525"/>
      <c r="AH17" s="482">
        <v>1538</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787797</v>
      </c>
      <c r="BO17" s="432"/>
      <c r="BP17" s="432"/>
      <c r="BQ17" s="432"/>
      <c r="BR17" s="432"/>
      <c r="BS17" s="432"/>
      <c r="BT17" s="432"/>
      <c r="BU17" s="433"/>
      <c r="BV17" s="431">
        <v>749633</v>
      </c>
      <c r="BW17" s="432"/>
      <c r="BX17" s="432"/>
      <c r="BY17" s="432"/>
      <c r="BZ17" s="432"/>
      <c r="CA17" s="432"/>
      <c r="CB17" s="432"/>
      <c r="CC17" s="433"/>
      <c r="CD17" s="199"/>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4"/>
      <c r="DK17" s="184"/>
      <c r="DL17" s="184"/>
      <c r="DM17" s="184"/>
      <c r="DN17" s="184"/>
      <c r="DO17" s="184"/>
    </row>
    <row r="18" spans="1:119" ht="18.75" customHeight="1" thickBot="1" x14ac:dyDescent="0.2">
      <c r="A18" s="185"/>
      <c r="B18" s="545" t="s">
        <v>157</v>
      </c>
      <c r="C18" s="474"/>
      <c r="D18" s="474"/>
      <c r="E18" s="546"/>
      <c r="F18" s="546"/>
      <c r="G18" s="546"/>
      <c r="H18" s="546"/>
      <c r="I18" s="546"/>
      <c r="J18" s="546"/>
      <c r="K18" s="546"/>
      <c r="L18" s="547">
        <v>194.8</v>
      </c>
      <c r="M18" s="547"/>
      <c r="N18" s="547"/>
      <c r="O18" s="547"/>
      <c r="P18" s="547"/>
      <c r="Q18" s="547"/>
      <c r="R18" s="548"/>
      <c r="S18" s="548"/>
      <c r="T18" s="548"/>
      <c r="U18" s="548"/>
      <c r="V18" s="549"/>
      <c r="W18" s="449"/>
      <c r="X18" s="450"/>
      <c r="Y18" s="450"/>
      <c r="Z18" s="450"/>
      <c r="AA18" s="450"/>
      <c r="AB18" s="441"/>
      <c r="AC18" s="550">
        <v>65.7</v>
      </c>
      <c r="AD18" s="551"/>
      <c r="AE18" s="551"/>
      <c r="AF18" s="551"/>
      <c r="AG18" s="552"/>
      <c r="AH18" s="550">
        <v>66</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2553342</v>
      </c>
      <c r="BO18" s="432"/>
      <c r="BP18" s="432"/>
      <c r="BQ18" s="432"/>
      <c r="BR18" s="432"/>
      <c r="BS18" s="432"/>
      <c r="BT18" s="432"/>
      <c r="BU18" s="433"/>
      <c r="BV18" s="431">
        <v>2482887</v>
      </c>
      <c r="BW18" s="432"/>
      <c r="BX18" s="432"/>
      <c r="BY18" s="432"/>
      <c r="BZ18" s="432"/>
      <c r="CA18" s="432"/>
      <c r="CB18" s="432"/>
      <c r="CC18" s="433"/>
      <c r="CD18" s="199"/>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4"/>
      <c r="DK18" s="184"/>
      <c r="DL18" s="184"/>
      <c r="DM18" s="184"/>
      <c r="DN18" s="184"/>
      <c r="DO18" s="184"/>
    </row>
    <row r="19" spans="1:119" ht="18.75" customHeight="1" thickBot="1" x14ac:dyDescent="0.2">
      <c r="A19" s="185"/>
      <c r="B19" s="545" t="s">
        <v>159</v>
      </c>
      <c r="C19" s="474"/>
      <c r="D19" s="474"/>
      <c r="E19" s="546"/>
      <c r="F19" s="546"/>
      <c r="G19" s="546"/>
      <c r="H19" s="546"/>
      <c r="I19" s="546"/>
      <c r="J19" s="546"/>
      <c r="K19" s="546"/>
      <c r="L19" s="554">
        <v>23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3818518</v>
      </c>
      <c r="BO19" s="432"/>
      <c r="BP19" s="432"/>
      <c r="BQ19" s="432"/>
      <c r="BR19" s="432"/>
      <c r="BS19" s="432"/>
      <c r="BT19" s="432"/>
      <c r="BU19" s="433"/>
      <c r="BV19" s="431">
        <v>3633246</v>
      </c>
      <c r="BW19" s="432"/>
      <c r="BX19" s="432"/>
      <c r="BY19" s="432"/>
      <c r="BZ19" s="432"/>
      <c r="CA19" s="432"/>
      <c r="CB19" s="432"/>
      <c r="CC19" s="433"/>
      <c r="CD19" s="199"/>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4"/>
      <c r="DK19" s="184"/>
      <c r="DL19" s="184"/>
      <c r="DM19" s="184"/>
      <c r="DN19" s="184"/>
      <c r="DO19" s="184"/>
    </row>
    <row r="20" spans="1:119" ht="18.75" customHeight="1" thickBot="1" x14ac:dyDescent="0.2">
      <c r="A20" s="185"/>
      <c r="B20" s="545" t="s">
        <v>161</v>
      </c>
      <c r="C20" s="474"/>
      <c r="D20" s="474"/>
      <c r="E20" s="546"/>
      <c r="F20" s="546"/>
      <c r="G20" s="546"/>
      <c r="H20" s="546"/>
      <c r="I20" s="546"/>
      <c r="J20" s="546"/>
      <c r="K20" s="546"/>
      <c r="L20" s="554">
        <v>1976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199"/>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4"/>
      <c r="DK20" s="184"/>
      <c r="DL20" s="184"/>
      <c r="DM20" s="184"/>
      <c r="DN20" s="184"/>
      <c r="DO20" s="184"/>
    </row>
    <row r="21" spans="1:119" ht="18.75" customHeight="1" x14ac:dyDescent="0.15">
      <c r="A21" s="185"/>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199"/>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4"/>
      <c r="DK21" s="184"/>
      <c r="DL21" s="184"/>
      <c r="DM21" s="184"/>
      <c r="DN21" s="184"/>
      <c r="DO21" s="184"/>
    </row>
    <row r="22" spans="1:119" ht="18.75" customHeight="1" thickBot="1" x14ac:dyDescent="0.2">
      <c r="A22" s="185"/>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4" t="s">
        <v>167</v>
      </c>
      <c r="AI22" s="448"/>
      <c r="AJ22" s="448"/>
      <c r="AK22" s="448"/>
      <c r="AL22" s="438"/>
      <c r="AM22" s="594" t="s">
        <v>168</v>
      </c>
      <c r="AN22" s="595"/>
      <c r="AO22" s="595"/>
      <c r="AP22" s="595"/>
      <c r="AQ22" s="595"/>
      <c r="AR22" s="596"/>
      <c r="AS22" s="577" t="s">
        <v>165</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199"/>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4"/>
      <c r="DK22" s="184"/>
      <c r="DL22" s="184"/>
      <c r="DM22" s="184"/>
      <c r="DN22" s="184"/>
      <c r="DO22" s="184"/>
    </row>
    <row r="23" spans="1:119" ht="18.75" customHeight="1" x14ac:dyDescent="0.15">
      <c r="A23" s="185"/>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169</v>
      </c>
      <c r="AZ23" s="392"/>
      <c r="BA23" s="392"/>
      <c r="BB23" s="392"/>
      <c r="BC23" s="392"/>
      <c r="BD23" s="392"/>
      <c r="BE23" s="392"/>
      <c r="BF23" s="392"/>
      <c r="BG23" s="392"/>
      <c r="BH23" s="392"/>
      <c r="BI23" s="392"/>
      <c r="BJ23" s="392"/>
      <c r="BK23" s="392"/>
      <c r="BL23" s="392"/>
      <c r="BM23" s="393"/>
      <c r="BN23" s="431">
        <v>6308737</v>
      </c>
      <c r="BO23" s="432"/>
      <c r="BP23" s="432"/>
      <c r="BQ23" s="432"/>
      <c r="BR23" s="432"/>
      <c r="BS23" s="432"/>
      <c r="BT23" s="432"/>
      <c r="BU23" s="433"/>
      <c r="BV23" s="431">
        <v>6032829</v>
      </c>
      <c r="BW23" s="432"/>
      <c r="BX23" s="432"/>
      <c r="BY23" s="432"/>
      <c r="BZ23" s="432"/>
      <c r="CA23" s="432"/>
      <c r="CB23" s="432"/>
      <c r="CC23" s="433"/>
      <c r="CD23" s="199"/>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4"/>
      <c r="DK23" s="184"/>
      <c r="DL23" s="184"/>
      <c r="DM23" s="184"/>
      <c r="DN23" s="184"/>
      <c r="DO23" s="184"/>
    </row>
    <row r="24" spans="1:119" ht="18.75" customHeight="1" thickBot="1" x14ac:dyDescent="0.2">
      <c r="A24" s="185"/>
      <c r="B24" s="571"/>
      <c r="C24" s="572"/>
      <c r="D24" s="573"/>
      <c r="E24" s="481" t="s">
        <v>170</v>
      </c>
      <c r="F24" s="461"/>
      <c r="G24" s="461"/>
      <c r="H24" s="461"/>
      <c r="I24" s="461"/>
      <c r="J24" s="461"/>
      <c r="K24" s="462"/>
      <c r="L24" s="482">
        <v>1</v>
      </c>
      <c r="M24" s="483"/>
      <c r="N24" s="483"/>
      <c r="O24" s="483"/>
      <c r="P24" s="525"/>
      <c r="Q24" s="482">
        <v>7200</v>
      </c>
      <c r="R24" s="483"/>
      <c r="S24" s="483"/>
      <c r="T24" s="483"/>
      <c r="U24" s="483"/>
      <c r="V24" s="525"/>
      <c r="W24" s="584"/>
      <c r="X24" s="572"/>
      <c r="Y24" s="573"/>
      <c r="Z24" s="481" t="s">
        <v>171</v>
      </c>
      <c r="AA24" s="461"/>
      <c r="AB24" s="461"/>
      <c r="AC24" s="461"/>
      <c r="AD24" s="461"/>
      <c r="AE24" s="461"/>
      <c r="AF24" s="461"/>
      <c r="AG24" s="462"/>
      <c r="AH24" s="482">
        <v>83</v>
      </c>
      <c r="AI24" s="483"/>
      <c r="AJ24" s="483"/>
      <c r="AK24" s="483"/>
      <c r="AL24" s="525"/>
      <c r="AM24" s="482">
        <v>236633</v>
      </c>
      <c r="AN24" s="483"/>
      <c r="AO24" s="483"/>
      <c r="AP24" s="483"/>
      <c r="AQ24" s="483"/>
      <c r="AR24" s="525"/>
      <c r="AS24" s="482">
        <v>2851</v>
      </c>
      <c r="AT24" s="483"/>
      <c r="AU24" s="483"/>
      <c r="AV24" s="483"/>
      <c r="AW24" s="483"/>
      <c r="AX24" s="484"/>
      <c r="AY24" s="602" t="s">
        <v>172</v>
      </c>
      <c r="AZ24" s="603"/>
      <c r="BA24" s="603"/>
      <c r="BB24" s="603"/>
      <c r="BC24" s="603"/>
      <c r="BD24" s="603"/>
      <c r="BE24" s="603"/>
      <c r="BF24" s="603"/>
      <c r="BG24" s="603"/>
      <c r="BH24" s="603"/>
      <c r="BI24" s="603"/>
      <c r="BJ24" s="603"/>
      <c r="BK24" s="603"/>
      <c r="BL24" s="603"/>
      <c r="BM24" s="604"/>
      <c r="BN24" s="431">
        <v>5717403</v>
      </c>
      <c r="BO24" s="432"/>
      <c r="BP24" s="432"/>
      <c r="BQ24" s="432"/>
      <c r="BR24" s="432"/>
      <c r="BS24" s="432"/>
      <c r="BT24" s="432"/>
      <c r="BU24" s="433"/>
      <c r="BV24" s="431">
        <v>5908951</v>
      </c>
      <c r="BW24" s="432"/>
      <c r="BX24" s="432"/>
      <c r="BY24" s="432"/>
      <c r="BZ24" s="432"/>
      <c r="CA24" s="432"/>
      <c r="CB24" s="432"/>
      <c r="CC24" s="433"/>
      <c r="CD24" s="199"/>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4"/>
      <c r="DK24" s="184"/>
      <c r="DL24" s="184"/>
      <c r="DM24" s="184"/>
      <c r="DN24" s="184"/>
      <c r="DO24" s="184"/>
    </row>
    <row r="25" spans="1:119" s="184" customFormat="1" ht="18.75" customHeight="1" x14ac:dyDescent="0.15">
      <c r="A25" s="185"/>
      <c r="B25" s="571"/>
      <c r="C25" s="572"/>
      <c r="D25" s="573"/>
      <c r="E25" s="481" t="s">
        <v>173</v>
      </c>
      <c r="F25" s="461"/>
      <c r="G25" s="461"/>
      <c r="H25" s="461"/>
      <c r="I25" s="461"/>
      <c r="J25" s="461"/>
      <c r="K25" s="462"/>
      <c r="L25" s="482">
        <v>1</v>
      </c>
      <c r="M25" s="483"/>
      <c r="N25" s="483"/>
      <c r="O25" s="483"/>
      <c r="P25" s="525"/>
      <c r="Q25" s="482">
        <v>5840</v>
      </c>
      <c r="R25" s="483"/>
      <c r="S25" s="483"/>
      <c r="T25" s="483"/>
      <c r="U25" s="483"/>
      <c r="V25" s="525"/>
      <c r="W25" s="584"/>
      <c r="X25" s="572"/>
      <c r="Y25" s="573"/>
      <c r="Z25" s="481" t="s">
        <v>174</v>
      </c>
      <c r="AA25" s="461"/>
      <c r="AB25" s="461"/>
      <c r="AC25" s="461"/>
      <c r="AD25" s="461"/>
      <c r="AE25" s="461"/>
      <c r="AF25" s="461"/>
      <c r="AG25" s="462"/>
      <c r="AH25" s="482" t="s">
        <v>127</v>
      </c>
      <c r="AI25" s="483"/>
      <c r="AJ25" s="483"/>
      <c r="AK25" s="483"/>
      <c r="AL25" s="525"/>
      <c r="AM25" s="482" t="s">
        <v>137</v>
      </c>
      <c r="AN25" s="483"/>
      <c r="AO25" s="483"/>
      <c r="AP25" s="483"/>
      <c r="AQ25" s="483"/>
      <c r="AR25" s="525"/>
      <c r="AS25" s="482" t="s">
        <v>136</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106603</v>
      </c>
      <c r="BO25" s="395"/>
      <c r="BP25" s="395"/>
      <c r="BQ25" s="395"/>
      <c r="BR25" s="395"/>
      <c r="BS25" s="395"/>
      <c r="BT25" s="395"/>
      <c r="BU25" s="396"/>
      <c r="BV25" s="394">
        <v>33775</v>
      </c>
      <c r="BW25" s="395"/>
      <c r="BX25" s="395"/>
      <c r="BY25" s="395"/>
      <c r="BZ25" s="395"/>
      <c r="CA25" s="395"/>
      <c r="CB25" s="395"/>
      <c r="CC25" s="396"/>
      <c r="CD25" s="199"/>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4" customFormat="1" ht="18.75" customHeight="1" x14ac:dyDescent="0.15">
      <c r="A26" s="185"/>
      <c r="B26" s="571"/>
      <c r="C26" s="572"/>
      <c r="D26" s="573"/>
      <c r="E26" s="481" t="s">
        <v>176</v>
      </c>
      <c r="F26" s="461"/>
      <c r="G26" s="461"/>
      <c r="H26" s="461"/>
      <c r="I26" s="461"/>
      <c r="J26" s="461"/>
      <c r="K26" s="462"/>
      <c r="L26" s="482">
        <v>1</v>
      </c>
      <c r="M26" s="483"/>
      <c r="N26" s="483"/>
      <c r="O26" s="483"/>
      <c r="P26" s="525"/>
      <c r="Q26" s="482">
        <v>5490</v>
      </c>
      <c r="R26" s="483"/>
      <c r="S26" s="483"/>
      <c r="T26" s="483"/>
      <c r="U26" s="483"/>
      <c r="V26" s="525"/>
      <c r="W26" s="584"/>
      <c r="X26" s="572"/>
      <c r="Y26" s="573"/>
      <c r="Z26" s="481" t="s">
        <v>177</v>
      </c>
      <c r="AA26" s="608"/>
      <c r="AB26" s="608"/>
      <c r="AC26" s="608"/>
      <c r="AD26" s="608"/>
      <c r="AE26" s="608"/>
      <c r="AF26" s="608"/>
      <c r="AG26" s="609"/>
      <c r="AH26" s="482">
        <v>2</v>
      </c>
      <c r="AI26" s="483"/>
      <c r="AJ26" s="483"/>
      <c r="AK26" s="483"/>
      <c r="AL26" s="525"/>
      <c r="AM26" s="482" t="s">
        <v>178</v>
      </c>
      <c r="AN26" s="483"/>
      <c r="AO26" s="483"/>
      <c r="AP26" s="483"/>
      <c r="AQ26" s="483"/>
      <c r="AR26" s="525"/>
      <c r="AS26" s="482" t="s">
        <v>178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136</v>
      </c>
      <c r="BW26" s="432"/>
      <c r="BX26" s="432"/>
      <c r="BY26" s="432"/>
      <c r="BZ26" s="432"/>
      <c r="CA26" s="432"/>
      <c r="CB26" s="432"/>
      <c r="CC26" s="433"/>
      <c r="CD26" s="199"/>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5"/>
      <c r="B27" s="571"/>
      <c r="C27" s="572"/>
      <c r="D27" s="573"/>
      <c r="E27" s="481" t="s">
        <v>180</v>
      </c>
      <c r="F27" s="461"/>
      <c r="G27" s="461"/>
      <c r="H27" s="461"/>
      <c r="I27" s="461"/>
      <c r="J27" s="461"/>
      <c r="K27" s="462"/>
      <c r="L27" s="482">
        <v>1</v>
      </c>
      <c r="M27" s="483"/>
      <c r="N27" s="483"/>
      <c r="O27" s="483"/>
      <c r="P27" s="525"/>
      <c r="Q27" s="482">
        <v>2655</v>
      </c>
      <c r="R27" s="483"/>
      <c r="S27" s="483"/>
      <c r="T27" s="483"/>
      <c r="U27" s="483"/>
      <c r="V27" s="525"/>
      <c r="W27" s="584"/>
      <c r="X27" s="572"/>
      <c r="Y27" s="573"/>
      <c r="Z27" s="481" t="s">
        <v>181</v>
      </c>
      <c r="AA27" s="461"/>
      <c r="AB27" s="461"/>
      <c r="AC27" s="461"/>
      <c r="AD27" s="461"/>
      <c r="AE27" s="461"/>
      <c r="AF27" s="461"/>
      <c r="AG27" s="462"/>
      <c r="AH27" s="482">
        <v>24</v>
      </c>
      <c r="AI27" s="483"/>
      <c r="AJ27" s="483"/>
      <c r="AK27" s="483"/>
      <c r="AL27" s="525"/>
      <c r="AM27" s="482">
        <v>59587</v>
      </c>
      <c r="AN27" s="483"/>
      <c r="AO27" s="483"/>
      <c r="AP27" s="483"/>
      <c r="AQ27" s="483"/>
      <c r="AR27" s="525"/>
      <c r="AS27" s="482">
        <v>2483</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5">
        <v>37072</v>
      </c>
      <c r="BO27" s="606"/>
      <c r="BP27" s="606"/>
      <c r="BQ27" s="606"/>
      <c r="BR27" s="606"/>
      <c r="BS27" s="606"/>
      <c r="BT27" s="606"/>
      <c r="BU27" s="607"/>
      <c r="BV27" s="605">
        <v>37070</v>
      </c>
      <c r="BW27" s="606"/>
      <c r="BX27" s="606"/>
      <c r="BY27" s="606"/>
      <c r="BZ27" s="606"/>
      <c r="CA27" s="606"/>
      <c r="CB27" s="606"/>
      <c r="CC27" s="607"/>
      <c r="CD27" s="201"/>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4"/>
      <c r="DK27" s="184"/>
      <c r="DL27" s="184"/>
      <c r="DM27" s="184"/>
      <c r="DN27" s="184"/>
      <c r="DO27" s="184"/>
    </row>
    <row r="28" spans="1:119" ht="18.75" customHeight="1" x14ac:dyDescent="0.15">
      <c r="A28" s="185"/>
      <c r="B28" s="571"/>
      <c r="C28" s="572"/>
      <c r="D28" s="573"/>
      <c r="E28" s="481" t="s">
        <v>183</v>
      </c>
      <c r="F28" s="461"/>
      <c r="G28" s="461"/>
      <c r="H28" s="461"/>
      <c r="I28" s="461"/>
      <c r="J28" s="461"/>
      <c r="K28" s="462"/>
      <c r="L28" s="482">
        <v>1</v>
      </c>
      <c r="M28" s="483"/>
      <c r="N28" s="483"/>
      <c r="O28" s="483"/>
      <c r="P28" s="525"/>
      <c r="Q28" s="482">
        <v>2200</v>
      </c>
      <c r="R28" s="483"/>
      <c r="S28" s="483"/>
      <c r="T28" s="483"/>
      <c r="U28" s="483"/>
      <c r="V28" s="525"/>
      <c r="W28" s="584"/>
      <c r="X28" s="572"/>
      <c r="Y28" s="573"/>
      <c r="Z28" s="481" t="s">
        <v>184</v>
      </c>
      <c r="AA28" s="461"/>
      <c r="AB28" s="461"/>
      <c r="AC28" s="461"/>
      <c r="AD28" s="461"/>
      <c r="AE28" s="461"/>
      <c r="AF28" s="461"/>
      <c r="AG28" s="462"/>
      <c r="AH28" s="482" t="s">
        <v>136</v>
      </c>
      <c r="AI28" s="483"/>
      <c r="AJ28" s="483"/>
      <c r="AK28" s="483"/>
      <c r="AL28" s="525"/>
      <c r="AM28" s="482" t="s">
        <v>127</v>
      </c>
      <c r="AN28" s="483"/>
      <c r="AO28" s="483"/>
      <c r="AP28" s="483"/>
      <c r="AQ28" s="483"/>
      <c r="AR28" s="525"/>
      <c r="AS28" s="482" t="s">
        <v>136</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553888</v>
      </c>
      <c r="BO28" s="395"/>
      <c r="BP28" s="395"/>
      <c r="BQ28" s="395"/>
      <c r="BR28" s="395"/>
      <c r="BS28" s="395"/>
      <c r="BT28" s="395"/>
      <c r="BU28" s="396"/>
      <c r="BV28" s="394">
        <v>403864</v>
      </c>
      <c r="BW28" s="395"/>
      <c r="BX28" s="395"/>
      <c r="BY28" s="395"/>
      <c r="BZ28" s="395"/>
      <c r="CA28" s="395"/>
      <c r="CB28" s="395"/>
      <c r="CC28" s="396"/>
      <c r="CD28" s="199"/>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4"/>
      <c r="DK28" s="184"/>
      <c r="DL28" s="184"/>
      <c r="DM28" s="184"/>
      <c r="DN28" s="184"/>
      <c r="DO28" s="184"/>
    </row>
    <row r="29" spans="1:119" ht="18.75" customHeight="1" x14ac:dyDescent="0.15">
      <c r="A29" s="185"/>
      <c r="B29" s="571"/>
      <c r="C29" s="572"/>
      <c r="D29" s="573"/>
      <c r="E29" s="481" t="s">
        <v>186</v>
      </c>
      <c r="F29" s="461"/>
      <c r="G29" s="461"/>
      <c r="H29" s="461"/>
      <c r="I29" s="461"/>
      <c r="J29" s="461"/>
      <c r="K29" s="462"/>
      <c r="L29" s="482">
        <v>8</v>
      </c>
      <c r="M29" s="483"/>
      <c r="N29" s="483"/>
      <c r="O29" s="483"/>
      <c r="P29" s="525"/>
      <c r="Q29" s="482">
        <v>2050</v>
      </c>
      <c r="R29" s="483"/>
      <c r="S29" s="483"/>
      <c r="T29" s="483"/>
      <c r="U29" s="483"/>
      <c r="V29" s="525"/>
      <c r="W29" s="585"/>
      <c r="X29" s="586"/>
      <c r="Y29" s="587"/>
      <c r="Z29" s="481" t="s">
        <v>187</v>
      </c>
      <c r="AA29" s="461"/>
      <c r="AB29" s="461"/>
      <c r="AC29" s="461"/>
      <c r="AD29" s="461"/>
      <c r="AE29" s="461"/>
      <c r="AF29" s="461"/>
      <c r="AG29" s="462"/>
      <c r="AH29" s="482">
        <v>107</v>
      </c>
      <c r="AI29" s="483"/>
      <c r="AJ29" s="483"/>
      <c r="AK29" s="483"/>
      <c r="AL29" s="525"/>
      <c r="AM29" s="482">
        <v>296220</v>
      </c>
      <c r="AN29" s="483"/>
      <c r="AO29" s="483"/>
      <c r="AP29" s="483"/>
      <c r="AQ29" s="483"/>
      <c r="AR29" s="525"/>
      <c r="AS29" s="482">
        <v>2768</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254728</v>
      </c>
      <c r="BO29" s="432"/>
      <c r="BP29" s="432"/>
      <c r="BQ29" s="432"/>
      <c r="BR29" s="432"/>
      <c r="BS29" s="432"/>
      <c r="BT29" s="432"/>
      <c r="BU29" s="433"/>
      <c r="BV29" s="431">
        <v>254719</v>
      </c>
      <c r="BW29" s="432"/>
      <c r="BX29" s="432"/>
      <c r="BY29" s="432"/>
      <c r="BZ29" s="432"/>
      <c r="CA29" s="432"/>
      <c r="CB29" s="432"/>
      <c r="CC29" s="433"/>
      <c r="CD29" s="201"/>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4"/>
      <c r="DK29" s="184"/>
      <c r="DL29" s="184"/>
      <c r="DM29" s="184"/>
      <c r="DN29" s="184"/>
      <c r="DO29" s="184"/>
    </row>
    <row r="30" spans="1:119" ht="18.75" customHeight="1" thickBot="1" x14ac:dyDescent="0.2">
      <c r="A30" s="185"/>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92.2</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996100</v>
      </c>
      <c r="BO30" s="606"/>
      <c r="BP30" s="606"/>
      <c r="BQ30" s="606"/>
      <c r="BR30" s="606"/>
      <c r="BS30" s="606"/>
      <c r="BT30" s="606"/>
      <c r="BU30" s="607"/>
      <c r="BV30" s="605">
        <v>1580936</v>
      </c>
      <c r="BW30" s="606"/>
      <c r="BX30" s="606"/>
      <c r="BY30" s="606"/>
      <c r="BZ30" s="606"/>
      <c r="CA30" s="606"/>
      <c r="CB30" s="606"/>
      <c r="CC30" s="607"/>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55" t="s">
        <v>196</v>
      </c>
      <c r="D33" s="455"/>
      <c r="E33" s="420" t="s">
        <v>197</v>
      </c>
      <c r="F33" s="420"/>
      <c r="G33" s="420"/>
      <c r="H33" s="420"/>
      <c r="I33" s="420"/>
      <c r="J33" s="420"/>
      <c r="K33" s="420"/>
      <c r="L33" s="420"/>
      <c r="M33" s="420"/>
      <c r="N33" s="420"/>
      <c r="O33" s="420"/>
      <c r="P33" s="420"/>
      <c r="Q33" s="420"/>
      <c r="R33" s="420"/>
      <c r="S33" s="420"/>
      <c r="T33" s="214"/>
      <c r="U33" s="455" t="s">
        <v>196</v>
      </c>
      <c r="V33" s="455"/>
      <c r="W33" s="420" t="s">
        <v>198</v>
      </c>
      <c r="X33" s="420"/>
      <c r="Y33" s="420"/>
      <c r="Z33" s="420"/>
      <c r="AA33" s="420"/>
      <c r="AB33" s="420"/>
      <c r="AC33" s="420"/>
      <c r="AD33" s="420"/>
      <c r="AE33" s="420"/>
      <c r="AF33" s="420"/>
      <c r="AG33" s="420"/>
      <c r="AH33" s="420"/>
      <c r="AI33" s="420"/>
      <c r="AJ33" s="420"/>
      <c r="AK33" s="420"/>
      <c r="AL33" s="214"/>
      <c r="AM33" s="455" t="s">
        <v>196</v>
      </c>
      <c r="AN33" s="455"/>
      <c r="AO33" s="420" t="s">
        <v>198</v>
      </c>
      <c r="AP33" s="420"/>
      <c r="AQ33" s="420"/>
      <c r="AR33" s="420"/>
      <c r="AS33" s="420"/>
      <c r="AT33" s="420"/>
      <c r="AU33" s="420"/>
      <c r="AV33" s="420"/>
      <c r="AW33" s="420"/>
      <c r="AX33" s="420"/>
      <c r="AY33" s="420"/>
      <c r="AZ33" s="420"/>
      <c r="BA33" s="420"/>
      <c r="BB33" s="420"/>
      <c r="BC33" s="420"/>
      <c r="BD33" s="215"/>
      <c r="BE33" s="420" t="s">
        <v>199</v>
      </c>
      <c r="BF33" s="420"/>
      <c r="BG33" s="420" t="s">
        <v>200</v>
      </c>
      <c r="BH33" s="420"/>
      <c r="BI33" s="420"/>
      <c r="BJ33" s="420"/>
      <c r="BK33" s="420"/>
      <c r="BL33" s="420"/>
      <c r="BM33" s="420"/>
      <c r="BN33" s="420"/>
      <c r="BO33" s="420"/>
      <c r="BP33" s="420"/>
      <c r="BQ33" s="420"/>
      <c r="BR33" s="420"/>
      <c r="BS33" s="420"/>
      <c r="BT33" s="420"/>
      <c r="BU33" s="420"/>
      <c r="BV33" s="215"/>
      <c r="BW33" s="455" t="s">
        <v>199</v>
      </c>
      <c r="BX33" s="455"/>
      <c r="BY33" s="420" t="s">
        <v>201</v>
      </c>
      <c r="BZ33" s="420"/>
      <c r="CA33" s="420"/>
      <c r="CB33" s="420"/>
      <c r="CC33" s="420"/>
      <c r="CD33" s="420"/>
      <c r="CE33" s="420"/>
      <c r="CF33" s="420"/>
      <c r="CG33" s="420"/>
      <c r="CH33" s="420"/>
      <c r="CI33" s="420"/>
      <c r="CJ33" s="420"/>
      <c r="CK33" s="420"/>
      <c r="CL33" s="420"/>
      <c r="CM33" s="420"/>
      <c r="CN33" s="214"/>
      <c r="CO33" s="455" t="s">
        <v>202</v>
      </c>
      <c r="CP33" s="455"/>
      <c r="CQ33" s="420" t="s">
        <v>203</v>
      </c>
      <c r="CR33" s="420"/>
      <c r="CS33" s="420"/>
      <c r="CT33" s="420"/>
      <c r="CU33" s="420"/>
      <c r="CV33" s="420"/>
      <c r="CW33" s="420"/>
      <c r="CX33" s="420"/>
      <c r="CY33" s="420"/>
      <c r="CZ33" s="420"/>
      <c r="DA33" s="420"/>
      <c r="DB33" s="420"/>
      <c r="DC33" s="420"/>
      <c r="DD33" s="420"/>
      <c r="DE33" s="420"/>
      <c r="DF33" s="214"/>
      <c r="DG33" s="619" t="s">
        <v>204</v>
      </c>
      <c r="DH33" s="619"/>
      <c r="DI33" s="216"/>
      <c r="DJ33" s="184"/>
      <c r="DK33" s="184"/>
      <c r="DL33" s="184"/>
      <c r="DM33" s="184"/>
      <c r="DN33" s="184"/>
      <c r="DO33" s="184"/>
    </row>
    <row r="34" spans="1:119" ht="32.25" customHeight="1" x14ac:dyDescent="0.15">
      <c r="A34" s="185"/>
      <c r="B34" s="211"/>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2"/>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2"/>
      <c r="AM34" s="620" t="str">
        <f>IF(AO34="","",MAX(C34:D43,U34:V43)+1)</f>
        <v/>
      </c>
      <c r="AN34" s="620"/>
      <c r="AO34" s="621"/>
      <c r="AP34" s="621"/>
      <c r="AQ34" s="621"/>
      <c r="AR34" s="621"/>
      <c r="AS34" s="621"/>
      <c r="AT34" s="621"/>
      <c r="AU34" s="621"/>
      <c r="AV34" s="621"/>
      <c r="AW34" s="621"/>
      <c r="AX34" s="621"/>
      <c r="AY34" s="621"/>
      <c r="AZ34" s="621"/>
      <c r="BA34" s="621"/>
      <c r="BB34" s="621"/>
      <c r="BC34" s="621"/>
      <c r="BD34" s="212"/>
      <c r="BE34" s="620">
        <f>IF(BG34="","",MAX(C34:D43,U34:V43,AM34:AN43)+1)</f>
        <v>4</v>
      </c>
      <c r="BF34" s="620"/>
      <c r="BG34" s="621" t="str">
        <f>IF('各会計、関係団体の財政状況及び健全化判断比率'!B30="","",'各会計、関係団体の財政状況及び健全化判断比率'!B30)</f>
        <v>簡易水道特別会計</v>
      </c>
      <c r="BH34" s="621"/>
      <c r="BI34" s="621"/>
      <c r="BJ34" s="621"/>
      <c r="BK34" s="621"/>
      <c r="BL34" s="621"/>
      <c r="BM34" s="621"/>
      <c r="BN34" s="621"/>
      <c r="BO34" s="621"/>
      <c r="BP34" s="621"/>
      <c r="BQ34" s="621"/>
      <c r="BR34" s="621"/>
      <c r="BS34" s="621"/>
      <c r="BT34" s="621"/>
      <c r="BU34" s="621"/>
      <c r="BV34" s="212"/>
      <c r="BW34" s="620">
        <f>IF(BY34="","",MAX(C34:D43,U34:V43,AM34:AN43,BE34:BF43)+1)</f>
        <v>5</v>
      </c>
      <c r="BX34" s="620"/>
      <c r="BY34" s="621" t="str">
        <f>IF('各会計、関係団体の財政状況及び健全化判断比率'!B68="","",'各会計、関係団体の財政状況及び健全化判断比率'!B68)</f>
        <v>国頭地区行政事務組合</v>
      </c>
      <c r="BZ34" s="621"/>
      <c r="CA34" s="621"/>
      <c r="CB34" s="621"/>
      <c r="CC34" s="621"/>
      <c r="CD34" s="621"/>
      <c r="CE34" s="621"/>
      <c r="CF34" s="621"/>
      <c r="CG34" s="621"/>
      <c r="CH34" s="621"/>
      <c r="CI34" s="621"/>
      <c r="CJ34" s="621"/>
      <c r="CK34" s="621"/>
      <c r="CL34" s="621"/>
      <c r="CM34" s="621"/>
      <c r="CN34" s="212"/>
      <c r="CO34" s="620">
        <f>IF(CQ34="","",MAX(C34:D43,U34:V43,AM34:AN43,BE34:BF43,BW34:BX43)+1)</f>
        <v>14</v>
      </c>
      <c r="CP34" s="620"/>
      <c r="CQ34" s="621" t="str">
        <f>IF('各会計、関係団体の財政状況及び健全化判断比率'!BS7="","",'各会計、関係団体の財政状況及び健全化判断比率'!BS7)</f>
        <v>国頭村観光物産（株）</v>
      </c>
      <c r="CR34" s="621"/>
      <c r="CS34" s="621"/>
      <c r="CT34" s="621"/>
      <c r="CU34" s="621"/>
      <c r="CV34" s="621"/>
      <c r="CW34" s="621"/>
      <c r="CX34" s="621"/>
      <c r="CY34" s="621"/>
      <c r="CZ34" s="621"/>
      <c r="DA34" s="621"/>
      <c r="DB34" s="621"/>
      <c r="DC34" s="621"/>
      <c r="DD34" s="621"/>
      <c r="DE34" s="621"/>
      <c r="DF34" s="209"/>
      <c r="DG34" s="622" t="str">
        <f>IF('各会計、関係団体の財政状況及び健全化判断比率'!BR7="","",'各会計、関係団体の財政状況及び健全化判断比率'!BR7)</f>
        <v/>
      </c>
      <c r="DH34" s="622"/>
      <c r="DI34" s="216"/>
      <c r="DJ34" s="184"/>
      <c r="DK34" s="184"/>
      <c r="DL34" s="184"/>
      <c r="DM34" s="184"/>
      <c r="DN34" s="184"/>
      <c r="DO34" s="184"/>
    </row>
    <row r="35" spans="1:119" ht="32.25" customHeight="1" x14ac:dyDescent="0.15">
      <c r="A35" s="185"/>
      <c r="B35" s="211"/>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2"/>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2"/>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2"/>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2"/>
      <c r="BW35" s="620">
        <f t="shared" ref="BW35:BW43" si="2">IF(BY35="","",BW34+1)</f>
        <v>6</v>
      </c>
      <c r="BX35" s="620"/>
      <c r="BY35" s="621" t="str">
        <f>IF('各会計、関係団体の財政状況及び健全化判断比率'!B69="","",'各会計、関係団体の財政状況及び健全化判断比率'!B69)</f>
        <v>北部広域市町村圏事務組合</v>
      </c>
      <c r="BZ35" s="621"/>
      <c r="CA35" s="621"/>
      <c r="CB35" s="621"/>
      <c r="CC35" s="621"/>
      <c r="CD35" s="621"/>
      <c r="CE35" s="621"/>
      <c r="CF35" s="621"/>
      <c r="CG35" s="621"/>
      <c r="CH35" s="621"/>
      <c r="CI35" s="621"/>
      <c r="CJ35" s="621"/>
      <c r="CK35" s="621"/>
      <c r="CL35" s="621"/>
      <c r="CM35" s="621"/>
      <c r="CN35" s="212"/>
      <c r="CO35" s="620">
        <f t="shared" ref="CO35:CO43" si="3">IF(CQ35="","",CO34+1)</f>
        <v>15</v>
      </c>
      <c r="CP35" s="620"/>
      <c r="CQ35" s="621" t="str">
        <f>IF('各会計、関係団体の財政状況及び健全化判断比率'!BS8="","",'各会計、関係団体の財政状況及び健全化判断比率'!BS8)</f>
        <v>国頭きのこ園</v>
      </c>
      <c r="CR35" s="621"/>
      <c r="CS35" s="621"/>
      <c r="CT35" s="621"/>
      <c r="CU35" s="621"/>
      <c r="CV35" s="621"/>
      <c r="CW35" s="621"/>
      <c r="CX35" s="621"/>
      <c r="CY35" s="621"/>
      <c r="CZ35" s="621"/>
      <c r="DA35" s="621"/>
      <c r="DB35" s="621"/>
      <c r="DC35" s="621"/>
      <c r="DD35" s="621"/>
      <c r="DE35" s="621"/>
      <c r="DF35" s="209"/>
      <c r="DG35" s="622" t="str">
        <f>IF('各会計、関係団体の財政状況及び健全化判断比率'!BR8="","",'各会計、関係団体の財政状況及び健全化判断比率'!BR8)</f>
        <v/>
      </c>
      <c r="DH35" s="622"/>
      <c r="DI35" s="216"/>
      <c r="DJ35" s="184"/>
      <c r="DK35" s="184"/>
      <c r="DL35" s="184"/>
      <c r="DM35" s="184"/>
      <c r="DN35" s="184"/>
      <c r="DO35" s="184"/>
    </row>
    <row r="36" spans="1:119" ht="32.25" customHeight="1" x14ac:dyDescent="0.15">
      <c r="A36" s="185"/>
      <c r="B36" s="211"/>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2"/>
      <c r="U36" s="620" t="str">
        <f t="shared" ref="U36:U43" si="4">IF(W36="","",U35+1)</f>
        <v/>
      </c>
      <c r="V36" s="620"/>
      <c r="W36" s="621"/>
      <c r="X36" s="621"/>
      <c r="Y36" s="621"/>
      <c r="Z36" s="621"/>
      <c r="AA36" s="621"/>
      <c r="AB36" s="621"/>
      <c r="AC36" s="621"/>
      <c r="AD36" s="621"/>
      <c r="AE36" s="621"/>
      <c r="AF36" s="621"/>
      <c r="AG36" s="621"/>
      <c r="AH36" s="621"/>
      <c r="AI36" s="621"/>
      <c r="AJ36" s="621"/>
      <c r="AK36" s="621"/>
      <c r="AL36" s="212"/>
      <c r="AM36" s="620" t="str">
        <f t="shared" si="0"/>
        <v/>
      </c>
      <c r="AN36" s="620"/>
      <c r="AO36" s="621"/>
      <c r="AP36" s="621"/>
      <c r="AQ36" s="621"/>
      <c r="AR36" s="621"/>
      <c r="AS36" s="621"/>
      <c r="AT36" s="621"/>
      <c r="AU36" s="621"/>
      <c r="AV36" s="621"/>
      <c r="AW36" s="621"/>
      <c r="AX36" s="621"/>
      <c r="AY36" s="621"/>
      <c r="AZ36" s="621"/>
      <c r="BA36" s="621"/>
      <c r="BB36" s="621"/>
      <c r="BC36" s="621"/>
      <c r="BD36" s="212"/>
      <c r="BE36" s="620" t="str">
        <f t="shared" si="1"/>
        <v/>
      </c>
      <c r="BF36" s="620"/>
      <c r="BG36" s="621"/>
      <c r="BH36" s="621"/>
      <c r="BI36" s="621"/>
      <c r="BJ36" s="621"/>
      <c r="BK36" s="621"/>
      <c r="BL36" s="621"/>
      <c r="BM36" s="621"/>
      <c r="BN36" s="621"/>
      <c r="BO36" s="621"/>
      <c r="BP36" s="621"/>
      <c r="BQ36" s="621"/>
      <c r="BR36" s="621"/>
      <c r="BS36" s="621"/>
      <c r="BT36" s="621"/>
      <c r="BU36" s="621"/>
      <c r="BV36" s="212"/>
      <c r="BW36" s="620">
        <f t="shared" si="2"/>
        <v>7</v>
      </c>
      <c r="BX36" s="620"/>
      <c r="BY36" s="621" t="str">
        <f>IF('各会計、関係団体の財政状況及び健全化判断比率'!B70="","",'各会計、関係団体の財政状況及び健全化判断比率'!B70)</f>
        <v>沖縄県町村自治会館管理組合</v>
      </c>
      <c r="BZ36" s="621"/>
      <c r="CA36" s="621"/>
      <c r="CB36" s="621"/>
      <c r="CC36" s="621"/>
      <c r="CD36" s="621"/>
      <c r="CE36" s="621"/>
      <c r="CF36" s="621"/>
      <c r="CG36" s="621"/>
      <c r="CH36" s="621"/>
      <c r="CI36" s="621"/>
      <c r="CJ36" s="621"/>
      <c r="CK36" s="621"/>
      <c r="CL36" s="621"/>
      <c r="CM36" s="621"/>
      <c r="CN36" s="212"/>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09"/>
      <c r="DG36" s="622" t="str">
        <f>IF('各会計、関係団体の財政状況及び健全化判断比率'!BR9="","",'各会計、関係団体の財政状況及び健全化判断比率'!BR9)</f>
        <v/>
      </c>
      <c r="DH36" s="622"/>
      <c r="DI36" s="216"/>
      <c r="DJ36" s="184"/>
      <c r="DK36" s="184"/>
      <c r="DL36" s="184"/>
      <c r="DM36" s="184"/>
      <c r="DN36" s="184"/>
      <c r="DO36" s="184"/>
    </row>
    <row r="37" spans="1:119" ht="32.25" customHeight="1" x14ac:dyDescent="0.15">
      <c r="A37" s="185"/>
      <c r="B37" s="211"/>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2"/>
      <c r="U37" s="620" t="str">
        <f t="shared" si="4"/>
        <v/>
      </c>
      <c r="V37" s="620"/>
      <c r="W37" s="621"/>
      <c r="X37" s="621"/>
      <c r="Y37" s="621"/>
      <c r="Z37" s="621"/>
      <c r="AA37" s="621"/>
      <c r="AB37" s="621"/>
      <c r="AC37" s="621"/>
      <c r="AD37" s="621"/>
      <c r="AE37" s="621"/>
      <c r="AF37" s="621"/>
      <c r="AG37" s="621"/>
      <c r="AH37" s="621"/>
      <c r="AI37" s="621"/>
      <c r="AJ37" s="621"/>
      <c r="AK37" s="621"/>
      <c r="AL37" s="212"/>
      <c r="AM37" s="620" t="str">
        <f t="shared" si="0"/>
        <v/>
      </c>
      <c r="AN37" s="620"/>
      <c r="AO37" s="621"/>
      <c r="AP37" s="621"/>
      <c r="AQ37" s="621"/>
      <c r="AR37" s="621"/>
      <c r="AS37" s="621"/>
      <c r="AT37" s="621"/>
      <c r="AU37" s="621"/>
      <c r="AV37" s="621"/>
      <c r="AW37" s="621"/>
      <c r="AX37" s="621"/>
      <c r="AY37" s="621"/>
      <c r="AZ37" s="621"/>
      <c r="BA37" s="621"/>
      <c r="BB37" s="621"/>
      <c r="BC37" s="621"/>
      <c r="BD37" s="212"/>
      <c r="BE37" s="620" t="str">
        <f t="shared" si="1"/>
        <v/>
      </c>
      <c r="BF37" s="620"/>
      <c r="BG37" s="621"/>
      <c r="BH37" s="621"/>
      <c r="BI37" s="621"/>
      <c r="BJ37" s="621"/>
      <c r="BK37" s="621"/>
      <c r="BL37" s="621"/>
      <c r="BM37" s="621"/>
      <c r="BN37" s="621"/>
      <c r="BO37" s="621"/>
      <c r="BP37" s="621"/>
      <c r="BQ37" s="621"/>
      <c r="BR37" s="621"/>
      <c r="BS37" s="621"/>
      <c r="BT37" s="621"/>
      <c r="BU37" s="621"/>
      <c r="BV37" s="212"/>
      <c r="BW37" s="620">
        <f t="shared" si="2"/>
        <v>8</v>
      </c>
      <c r="BX37" s="620"/>
      <c r="BY37" s="621" t="str">
        <f>IF('各会計、関係団体の財政状況及び健全化判断比率'!B71="","",'各会計、関係団体の財政状況及び健全化判断比率'!B71)</f>
        <v>沖縄県市町村総合事務組合</v>
      </c>
      <c r="BZ37" s="621"/>
      <c r="CA37" s="621"/>
      <c r="CB37" s="621"/>
      <c r="CC37" s="621"/>
      <c r="CD37" s="621"/>
      <c r="CE37" s="621"/>
      <c r="CF37" s="621"/>
      <c r="CG37" s="621"/>
      <c r="CH37" s="621"/>
      <c r="CI37" s="621"/>
      <c r="CJ37" s="621"/>
      <c r="CK37" s="621"/>
      <c r="CL37" s="621"/>
      <c r="CM37" s="621"/>
      <c r="CN37" s="212"/>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09"/>
      <c r="DG37" s="622" t="str">
        <f>IF('各会計、関係団体の財政状況及び健全化判断比率'!BR10="","",'各会計、関係団体の財政状況及び健全化判断比率'!BR10)</f>
        <v/>
      </c>
      <c r="DH37" s="622"/>
      <c r="DI37" s="216"/>
      <c r="DJ37" s="184"/>
      <c r="DK37" s="184"/>
      <c r="DL37" s="184"/>
      <c r="DM37" s="184"/>
      <c r="DN37" s="184"/>
      <c r="DO37" s="184"/>
    </row>
    <row r="38" spans="1:119" ht="32.25" customHeight="1" x14ac:dyDescent="0.15">
      <c r="A38" s="185"/>
      <c r="B38" s="211"/>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2"/>
      <c r="U38" s="620" t="str">
        <f t="shared" si="4"/>
        <v/>
      </c>
      <c r="V38" s="620"/>
      <c r="W38" s="621"/>
      <c r="X38" s="621"/>
      <c r="Y38" s="621"/>
      <c r="Z38" s="621"/>
      <c r="AA38" s="621"/>
      <c r="AB38" s="621"/>
      <c r="AC38" s="621"/>
      <c r="AD38" s="621"/>
      <c r="AE38" s="621"/>
      <c r="AF38" s="621"/>
      <c r="AG38" s="621"/>
      <c r="AH38" s="621"/>
      <c r="AI38" s="621"/>
      <c r="AJ38" s="621"/>
      <c r="AK38" s="621"/>
      <c r="AL38" s="212"/>
      <c r="AM38" s="620" t="str">
        <f t="shared" si="0"/>
        <v/>
      </c>
      <c r="AN38" s="620"/>
      <c r="AO38" s="621"/>
      <c r="AP38" s="621"/>
      <c r="AQ38" s="621"/>
      <c r="AR38" s="621"/>
      <c r="AS38" s="621"/>
      <c r="AT38" s="621"/>
      <c r="AU38" s="621"/>
      <c r="AV38" s="621"/>
      <c r="AW38" s="621"/>
      <c r="AX38" s="621"/>
      <c r="AY38" s="621"/>
      <c r="AZ38" s="621"/>
      <c r="BA38" s="621"/>
      <c r="BB38" s="621"/>
      <c r="BC38" s="621"/>
      <c r="BD38" s="212"/>
      <c r="BE38" s="620" t="str">
        <f t="shared" si="1"/>
        <v/>
      </c>
      <c r="BF38" s="620"/>
      <c r="BG38" s="621"/>
      <c r="BH38" s="621"/>
      <c r="BI38" s="621"/>
      <c r="BJ38" s="621"/>
      <c r="BK38" s="621"/>
      <c r="BL38" s="621"/>
      <c r="BM38" s="621"/>
      <c r="BN38" s="621"/>
      <c r="BO38" s="621"/>
      <c r="BP38" s="621"/>
      <c r="BQ38" s="621"/>
      <c r="BR38" s="621"/>
      <c r="BS38" s="621"/>
      <c r="BT38" s="621"/>
      <c r="BU38" s="621"/>
      <c r="BV38" s="212"/>
      <c r="BW38" s="620">
        <f t="shared" si="2"/>
        <v>9</v>
      </c>
      <c r="BX38" s="620"/>
      <c r="BY38" s="621" t="str">
        <f>IF('各会計、関係団体の財政状況及び健全化判断比率'!B72="","",'各会計、関係団体の財政状況及び健全化判断比率'!B72)</f>
        <v>沖縄県介護保険広域連合（一般会計）</v>
      </c>
      <c r="BZ38" s="621"/>
      <c r="CA38" s="621"/>
      <c r="CB38" s="621"/>
      <c r="CC38" s="621"/>
      <c r="CD38" s="621"/>
      <c r="CE38" s="621"/>
      <c r="CF38" s="621"/>
      <c r="CG38" s="621"/>
      <c r="CH38" s="621"/>
      <c r="CI38" s="621"/>
      <c r="CJ38" s="621"/>
      <c r="CK38" s="621"/>
      <c r="CL38" s="621"/>
      <c r="CM38" s="621"/>
      <c r="CN38" s="212"/>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09"/>
      <c r="DG38" s="622" t="str">
        <f>IF('各会計、関係団体の財政状況及び健全化判断比率'!BR11="","",'各会計、関係団体の財政状況及び健全化判断比率'!BR11)</f>
        <v/>
      </c>
      <c r="DH38" s="622"/>
      <c r="DI38" s="216"/>
      <c r="DJ38" s="184"/>
      <c r="DK38" s="184"/>
      <c r="DL38" s="184"/>
      <c r="DM38" s="184"/>
      <c r="DN38" s="184"/>
      <c r="DO38" s="184"/>
    </row>
    <row r="39" spans="1:119" ht="32.25" customHeight="1" x14ac:dyDescent="0.15">
      <c r="A39" s="185"/>
      <c r="B39" s="211"/>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2"/>
      <c r="U39" s="620" t="str">
        <f t="shared" si="4"/>
        <v/>
      </c>
      <c r="V39" s="620"/>
      <c r="W39" s="621"/>
      <c r="X39" s="621"/>
      <c r="Y39" s="621"/>
      <c r="Z39" s="621"/>
      <c r="AA39" s="621"/>
      <c r="AB39" s="621"/>
      <c r="AC39" s="621"/>
      <c r="AD39" s="621"/>
      <c r="AE39" s="621"/>
      <c r="AF39" s="621"/>
      <c r="AG39" s="621"/>
      <c r="AH39" s="621"/>
      <c r="AI39" s="621"/>
      <c r="AJ39" s="621"/>
      <c r="AK39" s="621"/>
      <c r="AL39" s="212"/>
      <c r="AM39" s="620" t="str">
        <f t="shared" si="0"/>
        <v/>
      </c>
      <c r="AN39" s="620"/>
      <c r="AO39" s="621"/>
      <c r="AP39" s="621"/>
      <c r="AQ39" s="621"/>
      <c r="AR39" s="621"/>
      <c r="AS39" s="621"/>
      <c r="AT39" s="621"/>
      <c r="AU39" s="621"/>
      <c r="AV39" s="621"/>
      <c r="AW39" s="621"/>
      <c r="AX39" s="621"/>
      <c r="AY39" s="621"/>
      <c r="AZ39" s="621"/>
      <c r="BA39" s="621"/>
      <c r="BB39" s="621"/>
      <c r="BC39" s="621"/>
      <c r="BD39" s="212"/>
      <c r="BE39" s="620" t="str">
        <f t="shared" si="1"/>
        <v/>
      </c>
      <c r="BF39" s="620"/>
      <c r="BG39" s="621"/>
      <c r="BH39" s="621"/>
      <c r="BI39" s="621"/>
      <c r="BJ39" s="621"/>
      <c r="BK39" s="621"/>
      <c r="BL39" s="621"/>
      <c r="BM39" s="621"/>
      <c r="BN39" s="621"/>
      <c r="BO39" s="621"/>
      <c r="BP39" s="621"/>
      <c r="BQ39" s="621"/>
      <c r="BR39" s="621"/>
      <c r="BS39" s="621"/>
      <c r="BT39" s="621"/>
      <c r="BU39" s="621"/>
      <c r="BV39" s="212"/>
      <c r="BW39" s="620">
        <f t="shared" si="2"/>
        <v>10</v>
      </c>
      <c r="BX39" s="620"/>
      <c r="BY39" s="621" t="str">
        <f>IF('各会計、関係団体の財政状況及び健全化判断比率'!B73="","",'各会計、関係団体の財政状況及び健全化判断比率'!B73)</f>
        <v>沖縄県介護保険広域連合（特別会計）</v>
      </c>
      <c r="BZ39" s="621"/>
      <c r="CA39" s="621"/>
      <c r="CB39" s="621"/>
      <c r="CC39" s="621"/>
      <c r="CD39" s="621"/>
      <c r="CE39" s="621"/>
      <c r="CF39" s="621"/>
      <c r="CG39" s="621"/>
      <c r="CH39" s="621"/>
      <c r="CI39" s="621"/>
      <c r="CJ39" s="621"/>
      <c r="CK39" s="621"/>
      <c r="CL39" s="621"/>
      <c r="CM39" s="621"/>
      <c r="CN39" s="212"/>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09"/>
      <c r="DG39" s="622" t="str">
        <f>IF('各会計、関係団体の財政状況及び健全化判断比率'!BR12="","",'各会計、関係団体の財政状況及び健全化判断比率'!BR12)</f>
        <v/>
      </c>
      <c r="DH39" s="622"/>
      <c r="DI39" s="216"/>
      <c r="DJ39" s="184"/>
      <c r="DK39" s="184"/>
      <c r="DL39" s="184"/>
      <c r="DM39" s="184"/>
      <c r="DN39" s="184"/>
      <c r="DO39" s="184"/>
    </row>
    <row r="40" spans="1:119" ht="32.25" customHeight="1" x14ac:dyDescent="0.15">
      <c r="A40" s="185"/>
      <c r="B40" s="211"/>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2"/>
      <c r="U40" s="620" t="str">
        <f t="shared" si="4"/>
        <v/>
      </c>
      <c r="V40" s="620"/>
      <c r="W40" s="621"/>
      <c r="X40" s="621"/>
      <c r="Y40" s="621"/>
      <c r="Z40" s="621"/>
      <c r="AA40" s="621"/>
      <c r="AB40" s="621"/>
      <c r="AC40" s="621"/>
      <c r="AD40" s="621"/>
      <c r="AE40" s="621"/>
      <c r="AF40" s="621"/>
      <c r="AG40" s="621"/>
      <c r="AH40" s="621"/>
      <c r="AI40" s="621"/>
      <c r="AJ40" s="621"/>
      <c r="AK40" s="621"/>
      <c r="AL40" s="212"/>
      <c r="AM40" s="620" t="str">
        <f t="shared" si="0"/>
        <v/>
      </c>
      <c r="AN40" s="620"/>
      <c r="AO40" s="621"/>
      <c r="AP40" s="621"/>
      <c r="AQ40" s="621"/>
      <c r="AR40" s="621"/>
      <c r="AS40" s="621"/>
      <c r="AT40" s="621"/>
      <c r="AU40" s="621"/>
      <c r="AV40" s="621"/>
      <c r="AW40" s="621"/>
      <c r="AX40" s="621"/>
      <c r="AY40" s="621"/>
      <c r="AZ40" s="621"/>
      <c r="BA40" s="621"/>
      <c r="BB40" s="621"/>
      <c r="BC40" s="621"/>
      <c r="BD40" s="212"/>
      <c r="BE40" s="620" t="str">
        <f t="shared" si="1"/>
        <v/>
      </c>
      <c r="BF40" s="620"/>
      <c r="BG40" s="621"/>
      <c r="BH40" s="621"/>
      <c r="BI40" s="621"/>
      <c r="BJ40" s="621"/>
      <c r="BK40" s="621"/>
      <c r="BL40" s="621"/>
      <c r="BM40" s="621"/>
      <c r="BN40" s="621"/>
      <c r="BO40" s="621"/>
      <c r="BP40" s="621"/>
      <c r="BQ40" s="621"/>
      <c r="BR40" s="621"/>
      <c r="BS40" s="621"/>
      <c r="BT40" s="621"/>
      <c r="BU40" s="621"/>
      <c r="BV40" s="212"/>
      <c r="BW40" s="620">
        <f t="shared" si="2"/>
        <v>11</v>
      </c>
      <c r="BX40" s="620"/>
      <c r="BY40" s="621" t="str">
        <f>IF('各会計、関係団体の財政状況及び健全化判断比率'!B74="","",'各会計、関係団体の財政状況及び健全化判断比率'!B74)</f>
        <v>沖縄県後期高齢者医療広域連合（一般会計）</v>
      </c>
      <c r="BZ40" s="621"/>
      <c r="CA40" s="621"/>
      <c r="CB40" s="621"/>
      <c r="CC40" s="621"/>
      <c r="CD40" s="621"/>
      <c r="CE40" s="621"/>
      <c r="CF40" s="621"/>
      <c r="CG40" s="621"/>
      <c r="CH40" s="621"/>
      <c r="CI40" s="621"/>
      <c r="CJ40" s="621"/>
      <c r="CK40" s="621"/>
      <c r="CL40" s="621"/>
      <c r="CM40" s="621"/>
      <c r="CN40" s="212"/>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09"/>
      <c r="DG40" s="622" t="str">
        <f>IF('各会計、関係団体の財政状況及び健全化判断比率'!BR13="","",'各会計、関係団体の財政状況及び健全化判断比率'!BR13)</f>
        <v/>
      </c>
      <c r="DH40" s="622"/>
      <c r="DI40" s="216"/>
      <c r="DJ40" s="184"/>
      <c r="DK40" s="184"/>
      <c r="DL40" s="184"/>
      <c r="DM40" s="184"/>
      <c r="DN40" s="184"/>
      <c r="DO40" s="184"/>
    </row>
    <row r="41" spans="1:119" ht="32.25" customHeight="1" x14ac:dyDescent="0.15">
      <c r="A41" s="185"/>
      <c r="B41" s="211"/>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2"/>
      <c r="U41" s="620" t="str">
        <f t="shared" si="4"/>
        <v/>
      </c>
      <c r="V41" s="620"/>
      <c r="W41" s="621"/>
      <c r="X41" s="621"/>
      <c r="Y41" s="621"/>
      <c r="Z41" s="621"/>
      <c r="AA41" s="621"/>
      <c r="AB41" s="621"/>
      <c r="AC41" s="621"/>
      <c r="AD41" s="621"/>
      <c r="AE41" s="621"/>
      <c r="AF41" s="621"/>
      <c r="AG41" s="621"/>
      <c r="AH41" s="621"/>
      <c r="AI41" s="621"/>
      <c r="AJ41" s="621"/>
      <c r="AK41" s="621"/>
      <c r="AL41" s="212"/>
      <c r="AM41" s="620" t="str">
        <f t="shared" si="0"/>
        <v/>
      </c>
      <c r="AN41" s="620"/>
      <c r="AO41" s="621"/>
      <c r="AP41" s="621"/>
      <c r="AQ41" s="621"/>
      <c r="AR41" s="621"/>
      <c r="AS41" s="621"/>
      <c r="AT41" s="621"/>
      <c r="AU41" s="621"/>
      <c r="AV41" s="621"/>
      <c r="AW41" s="621"/>
      <c r="AX41" s="621"/>
      <c r="AY41" s="621"/>
      <c r="AZ41" s="621"/>
      <c r="BA41" s="621"/>
      <c r="BB41" s="621"/>
      <c r="BC41" s="621"/>
      <c r="BD41" s="212"/>
      <c r="BE41" s="620" t="str">
        <f t="shared" si="1"/>
        <v/>
      </c>
      <c r="BF41" s="620"/>
      <c r="BG41" s="621"/>
      <c r="BH41" s="621"/>
      <c r="BI41" s="621"/>
      <c r="BJ41" s="621"/>
      <c r="BK41" s="621"/>
      <c r="BL41" s="621"/>
      <c r="BM41" s="621"/>
      <c r="BN41" s="621"/>
      <c r="BO41" s="621"/>
      <c r="BP41" s="621"/>
      <c r="BQ41" s="621"/>
      <c r="BR41" s="621"/>
      <c r="BS41" s="621"/>
      <c r="BT41" s="621"/>
      <c r="BU41" s="621"/>
      <c r="BV41" s="212"/>
      <c r="BW41" s="620">
        <f t="shared" si="2"/>
        <v>12</v>
      </c>
      <c r="BX41" s="620"/>
      <c r="BY41" s="621" t="str">
        <f>IF('各会計、関係団体の財政状況及び健全化判断比率'!B75="","",'各会計、関係団体の財政状況及び健全化判断比率'!B75)</f>
        <v>沖縄県後期高齢者医療広域連合（特別会計）</v>
      </c>
      <c r="BZ41" s="621"/>
      <c r="CA41" s="621"/>
      <c r="CB41" s="621"/>
      <c r="CC41" s="621"/>
      <c r="CD41" s="621"/>
      <c r="CE41" s="621"/>
      <c r="CF41" s="621"/>
      <c r="CG41" s="621"/>
      <c r="CH41" s="621"/>
      <c r="CI41" s="621"/>
      <c r="CJ41" s="621"/>
      <c r="CK41" s="621"/>
      <c r="CL41" s="621"/>
      <c r="CM41" s="621"/>
      <c r="CN41" s="212"/>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09"/>
      <c r="DG41" s="622" t="str">
        <f>IF('各会計、関係団体の財政状況及び健全化判断比率'!BR14="","",'各会計、関係団体の財政状況及び健全化判断比率'!BR14)</f>
        <v/>
      </c>
      <c r="DH41" s="622"/>
      <c r="DI41" s="216"/>
      <c r="DJ41" s="184"/>
      <c r="DK41" s="184"/>
      <c r="DL41" s="184"/>
      <c r="DM41" s="184"/>
      <c r="DN41" s="184"/>
      <c r="DO41" s="184"/>
    </row>
    <row r="42" spans="1:119" ht="32.25" customHeight="1" x14ac:dyDescent="0.15">
      <c r="A42" s="184"/>
      <c r="B42" s="211"/>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2"/>
      <c r="U42" s="620" t="str">
        <f t="shared" si="4"/>
        <v/>
      </c>
      <c r="V42" s="620"/>
      <c r="W42" s="621"/>
      <c r="X42" s="621"/>
      <c r="Y42" s="621"/>
      <c r="Z42" s="621"/>
      <c r="AA42" s="621"/>
      <c r="AB42" s="621"/>
      <c r="AC42" s="621"/>
      <c r="AD42" s="621"/>
      <c r="AE42" s="621"/>
      <c r="AF42" s="621"/>
      <c r="AG42" s="621"/>
      <c r="AH42" s="621"/>
      <c r="AI42" s="621"/>
      <c r="AJ42" s="621"/>
      <c r="AK42" s="621"/>
      <c r="AL42" s="212"/>
      <c r="AM42" s="620" t="str">
        <f t="shared" si="0"/>
        <v/>
      </c>
      <c r="AN42" s="620"/>
      <c r="AO42" s="621"/>
      <c r="AP42" s="621"/>
      <c r="AQ42" s="621"/>
      <c r="AR42" s="621"/>
      <c r="AS42" s="621"/>
      <c r="AT42" s="621"/>
      <c r="AU42" s="621"/>
      <c r="AV42" s="621"/>
      <c r="AW42" s="621"/>
      <c r="AX42" s="621"/>
      <c r="AY42" s="621"/>
      <c r="AZ42" s="621"/>
      <c r="BA42" s="621"/>
      <c r="BB42" s="621"/>
      <c r="BC42" s="621"/>
      <c r="BD42" s="212"/>
      <c r="BE42" s="620" t="str">
        <f t="shared" si="1"/>
        <v/>
      </c>
      <c r="BF42" s="620"/>
      <c r="BG42" s="621"/>
      <c r="BH42" s="621"/>
      <c r="BI42" s="621"/>
      <c r="BJ42" s="621"/>
      <c r="BK42" s="621"/>
      <c r="BL42" s="621"/>
      <c r="BM42" s="621"/>
      <c r="BN42" s="621"/>
      <c r="BO42" s="621"/>
      <c r="BP42" s="621"/>
      <c r="BQ42" s="621"/>
      <c r="BR42" s="621"/>
      <c r="BS42" s="621"/>
      <c r="BT42" s="621"/>
      <c r="BU42" s="621"/>
      <c r="BV42" s="212"/>
      <c r="BW42" s="620">
        <f t="shared" si="2"/>
        <v>13</v>
      </c>
      <c r="BX42" s="620"/>
      <c r="BY42" s="621" t="str">
        <f>IF('各会計、関係団体の財政状況及び健全化判断比率'!B76="","",'各会計、関係団体の財政状況及び健全化判断比率'!B76)</f>
        <v>沖縄県町村交通災害共済組合</v>
      </c>
      <c r="BZ42" s="621"/>
      <c r="CA42" s="621"/>
      <c r="CB42" s="621"/>
      <c r="CC42" s="621"/>
      <c r="CD42" s="621"/>
      <c r="CE42" s="621"/>
      <c r="CF42" s="621"/>
      <c r="CG42" s="621"/>
      <c r="CH42" s="621"/>
      <c r="CI42" s="621"/>
      <c r="CJ42" s="621"/>
      <c r="CK42" s="621"/>
      <c r="CL42" s="621"/>
      <c r="CM42" s="621"/>
      <c r="CN42" s="212"/>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09"/>
      <c r="DG42" s="622" t="str">
        <f>IF('各会計、関係団体の財政状況及び健全化判断比率'!BR15="","",'各会計、関係団体の財政状況及び健全化判断比率'!BR15)</f>
        <v/>
      </c>
      <c r="DH42" s="622"/>
      <c r="DI42" s="216"/>
      <c r="DJ42" s="184"/>
      <c r="DK42" s="184"/>
      <c r="DL42" s="184"/>
      <c r="DM42" s="184"/>
      <c r="DN42" s="184"/>
      <c r="DO42" s="184"/>
    </row>
    <row r="43" spans="1:119" ht="32.25" customHeight="1" x14ac:dyDescent="0.15">
      <c r="A43" s="184"/>
      <c r="B43" s="211"/>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2"/>
      <c r="U43" s="620" t="str">
        <f t="shared" si="4"/>
        <v/>
      </c>
      <c r="V43" s="620"/>
      <c r="W43" s="621"/>
      <c r="X43" s="621"/>
      <c r="Y43" s="621"/>
      <c r="Z43" s="621"/>
      <c r="AA43" s="621"/>
      <c r="AB43" s="621"/>
      <c r="AC43" s="621"/>
      <c r="AD43" s="621"/>
      <c r="AE43" s="621"/>
      <c r="AF43" s="621"/>
      <c r="AG43" s="621"/>
      <c r="AH43" s="621"/>
      <c r="AI43" s="621"/>
      <c r="AJ43" s="621"/>
      <c r="AK43" s="621"/>
      <c r="AL43" s="212"/>
      <c r="AM43" s="620" t="str">
        <f t="shared" si="0"/>
        <v/>
      </c>
      <c r="AN43" s="620"/>
      <c r="AO43" s="621"/>
      <c r="AP43" s="621"/>
      <c r="AQ43" s="621"/>
      <c r="AR43" s="621"/>
      <c r="AS43" s="621"/>
      <c r="AT43" s="621"/>
      <c r="AU43" s="621"/>
      <c r="AV43" s="621"/>
      <c r="AW43" s="621"/>
      <c r="AX43" s="621"/>
      <c r="AY43" s="621"/>
      <c r="AZ43" s="621"/>
      <c r="BA43" s="621"/>
      <c r="BB43" s="621"/>
      <c r="BC43" s="621"/>
      <c r="BD43" s="212"/>
      <c r="BE43" s="620" t="str">
        <f t="shared" si="1"/>
        <v/>
      </c>
      <c r="BF43" s="620"/>
      <c r="BG43" s="621"/>
      <c r="BH43" s="621"/>
      <c r="BI43" s="621"/>
      <c r="BJ43" s="621"/>
      <c r="BK43" s="621"/>
      <c r="BL43" s="621"/>
      <c r="BM43" s="621"/>
      <c r="BN43" s="621"/>
      <c r="BO43" s="621"/>
      <c r="BP43" s="621"/>
      <c r="BQ43" s="621"/>
      <c r="BR43" s="621"/>
      <c r="BS43" s="621"/>
      <c r="BT43" s="621"/>
      <c r="BU43" s="621"/>
      <c r="BV43" s="212"/>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2"/>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09"/>
      <c r="DG43" s="622" t="str">
        <f>IF('各会計、関係団体の財政状況及び健全化判断比率'!BR16="","",'各会計、関係団体の財政状況及び健全化判断比率'!BR16)</f>
        <v/>
      </c>
      <c r="DH43" s="622"/>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205</v>
      </c>
      <c r="C46" s="184"/>
      <c r="D46" s="184"/>
      <c r="E46" s="184" t="s">
        <v>206</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207</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208</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209</v>
      </c>
    </row>
    <row r="50" spans="5:5" x14ac:dyDescent="0.15">
      <c r="E50" s="186" t="s">
        <v>210</v>
      </c>
    </row>
    <row r="51" spans="5:5" x14ac:dyDescent="0.15">
      <c r="E51" s="186" t="s">
        <v>211</v>
      </c>
    </row>
    <row r="52" spans="5:5" x14ac:dyDescent="0.15">
      <c r="E52" s="186" t="s">
        <v>212</v>
      </c>
    </row>
    <row r="53" spans="5:5" x14ac:dyDescent="0.15"/>
    <row r="54" spans="5:5" x14ac:dyDescent="0.15"/>
    <row r="55" spans="5:5" x14ac:dyDescent="0.15"/>
    <row r="56" spans="5:5" x14ac:dyDescent="0.15"/>
  </sheetData>
  <sheetProtection algorithmName="SHA-512" hashValue="JVDrWOO68cESgm2G03SBJfIf4JQV0iWm1SPHdV8zWqTH89UMSeWoNPzAGH+etrAGQX535mijBqKcduIvQLDoqw==" saltValue="tPEaOFHFqm2tuoKFd+KY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election activeCell="K36" sqref="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3" t="s">
        <v>568</v>
      </c>
      <c r="D34" s="1213"/>
      <c r="E34" s="1214"/>
      <c r="F34" s="32">
        <v>0.94</v>
      </c>
      <c r="G34" s="33">
        <v>0.06</v>
      </c>
      <c r="H34" s="33">
        <v>0</v>
      </c>
      <c r="I34" s="33">
        <v>0.18</v>
      </c>
      <c r="J34" s="34" t="s">
        <v>569</v>
      </c>
      <c r="K34" s="22"/>
      <c r="L34" s="22"/>
      <c r="M34" s="22"/>
      <c r="N34" s="22"/>
      <c r="O34" s="22"/>
      <c r="P34" s="22"/>
    </row>
    <row r="35" spans="1:16" ht="39" customHeight="1" x14ac:dyDescent="0.15">
      <c r="A35" s="22"/>
      <c r="B35" s="35"/>
      <c r="C35" s="1207" t="s">
        <v>570</v>
      </c>
      <c r="D35" s="1208"/>
      <c r="E35" s="1209"/>
      <c r="F35" s="36">
        <v>10.91</v>
      </c>
      <c r="G35" s="37">
        <v>15.26</v>
      </c>
      <c r="H35" s="37">
        <v>7.76</v>
      </c>
      <c r="I35" s="37">
        <v>15.67</v>
      </c>
      <c r="J35" s="38">
        <v>7.95</v>
      </c>
      <c r="K35" s="22"/>
      <c r="L35" s="22"/>
      <c r="M35" s="22"/>
      <c r="N35" s="22"/>
      <c r="O35" s="22"/>
      <c r="P35" s="22"/>
    </row>
    <row r="36" spans="1:16" ht="39" customHeight="1" x14ac:dyDescent="0.15">
      <c r="A36" s="22"/>
      <c r="B36" s="35"/>
      <c r="C36" s="1207" t="s">
        <v>571</v>
      </c>
      <c r="D36" s="1208"/>
      <c r="E36" s="1209"/>
      <c r="F36" s="36">
        <v>0.52</v>
      </c>
      <c r="G36" s="37">
        <v>0.85</v>
      </c>
      <c r="H36" s="37">
        <v>0.82</v>
      </c>
      <c r="I36" s="37">
        <v>0.19</v>
      </c>
      <c r="J36" s="38">
        <v>0.55000000000000004</v>
      </c>
      <c r="K36" s="22"/>
      <c r="L36" s="22"/>
      <c r="M36" s="22"/>
      <c r="N36" s="22"/>
      <c r="O36" s="22"/>
      <c r="P36" s="22"/>
    </row>
    <row r="37" spans="1:16" ht="39" customHeight="1" x14ac:dyDescent="0.15">
      <c r="A37" s="22"/>
      <c r="B37" s="35"/>
      <c r="C37" s="1207" t="s">
        <v>572</v>
      </c>
      <c r="D37" s="1208"/>
      <c r="E37" s="1209"/>
      <c r="F37" s="36">
        <v>0.11</v>
      </c>
      <c r="G37" s="37">
        <v>0.13</v>
      </c>
      <c r="H37" s="37">
        <v>0.11</v>
      </c>
      <c r="I37" s="37">
        <v>0.11</v>
      </c>
      <c r="J37" s="38">
        <v>0.1</v>
      </c>
      <c r="K37" s="22"/>
      <c r="L37" s="22"/>
      <c r="M37" s="22"/>
      <c r="N37" s="22"/>
      <c r="O37" s="22"/>
      <c r="P37" s="22"/>
    </row>
    <row r="38" spans="1:16" ht="39" customHeight="1" x14ac:dyDescent="0.15">
      <c r="A38" s="22"/>
      <c r="B38" s="35"/>
      <c r="C38" s="1207"/>
      <c r="D38" s="1208"/>
      <c r="E38" s="1209"/>
      <c r="F38" s="36"/>
      <c r="G38" s="37"/>
      <c r="H38" s="37"/>
      <c r="I38" s="37"/>
      <c r="J38" s="38"/>
      <c r="K38" s="22"/>
      <c r="L38" s="22"/>
      <c r="M38" s="22"/>
      <c r="N38" s="22"/>
      <c r="O38" s="22"/>
      <c r="P38" s="22"/>
    </row>
    <row r="39" spans="1:16" ht="39" customHeight="1" x14ac:dyDescent="0.15">
      <c r="A39" s="22"/>
      <c r="B39" s="35"/>
      <c r="C39" s="1207"/>
      <c r="D39" s="1208"/>
      <c r="E39" s="1209"/>
      <c r="F39" s="36"/>
      <c r="G39" s="37"/>
      <c r="H39" s="37"/>
      <c r="I39" s="37"/>
      <c r="J39" s="38"/>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573</v>
      </c>
      <c r="D42" s="1208"/>
      <c r="E42" s="1209"/>
      <c r="F42" s="36" t="s">
        <v>519</v>
      </c>
      <c r="G42" s="37" t="s">
        <v>519</v>
      </c>
      <c r="H42" s="37" t="s">
        <v>519</v>
      </c>
      <c r="I42" s="37" t="s">
        <v>519</v>
      </c>
      <c r="J42" s="38" t="s">
        <v>519</v>
      </c>
      <c r="K42" s="22"/>
      <c r="L42" s="22"/>
      <c r="M42" s="22"/>
      <c r="N42" s="22"/>
      <c r="O42" s="22"/>
      <c r="P42" s="22"/>
    </row>
    <row r="43" spans="1:16" ht="39" customHeight="1" thickBot="1" x14ac:dyDescent="0.2">
      <c r="A43" s="22"/>
      <c r="B43" s="40"/>
      <c r="C43" s="1210" t="s">
        <v>574</v>
      </c>
      <c r="D43" s="1211"/>
      <c r="E43" s="1212"/>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Uw67YU7YX8IyPh72i5khMZ6Trw1QPV49lWx3nkcbUA4pXeX6QPoyqvYFEIGUS+goZ2lyWkLgVjG+p5DGXoZkw==" saltValue="AZi4CsEmme9ZHN0dNvw1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52"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609</v>
      </c>
      <c r="L45" s="60">
        <v>628</v>
      </c>
      <c r="M45" s="60">
        <v>585</v>
      </c>
      <c r="N45" s="60">
        <v>615</v>
      </c>
      <c r="O45" s="61">
        <v>630</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519</v>
      </c>
      <c r="L46" s="64" t="s">
        <v>519</v>
      </c>
      <c r="M46" s="64" t="s">
        <v>519</v>
      </c>
      <c r="N46" s="64" t="s">
        <v>519</v>
      </c>
      <c r="O46" s="65" t="s">
        <v>519</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519</v>
      </c>
      <c r="L47" s="64" t="s">
        <v>519</v>
      </c>
      <c r="M47" s="64" t="s">
        <v>519</v>
      </c>
      <c r="N47" s="64" t="s">
        <v>519</v>
      </c>
      <c r="O47" s="65" t="s">
        <v>519</v>
      </c>
      <c r="P47" s="48"/>
      <c r="Q47" s="48"/>
      <c r="R47" s="48"/>
      <c r="S47" s="48"/>
      <c r="T47" s="48"/>
      <c r="U47" s="48"/>
    </row>
    <row r="48" spans="1:21" ht="30.75" customHeight="1" x14ac:dyDescent="0.15">
      <c r="A48" s="48"/>
      <c r="B48" s="1217"/>
      <c r="C48" s="1218"/>
      <c r="D48" s="62"/>
      <c r="E48" s="1223" t="s">
        <v>15</v>
      </c>
      <c r="F48" s="1223"/>
      <c r="G48" s="1223"/>
      <c r="H48" s="1223"/>
      <c r="I48" s="1223"/>
      <c r="J48" s="1224"/>
      <c r="K48" s="63">
        <v>23</v>
      </c>
      <c r="L48" s="64">
        <v>27</v>
      </c>
      <c r="M48" s="64">
        <v>31</v>
      </c>
      <c r="N48" s="64">
        <v>35</v>
      </c>
      <c r="O48" s="65">
        <v>43</v>
      </c>
      <c r="P48" s="48"/>
      <c r="Q48" s="48"/>
      <c r="R48" s="48"/>
      <c r="S48" s="48"/>
      <c r="T48" s="48"/>
      <c r="U48" s="48"/>
    </row>
    <row r="49" spans="1:21" ht="30.75" customHeight="1" x14ac:dyDescent="0.15">
      <c r="A49" s="48"/>
      <c r="B49" s="1217"/>
      <c r="C49" s="1218"/>
      <c r="D49" s="62"/>
      <c r="E49" s="1223" t="s">
        <v>16</v>
      </c>
      <c r="F49" s="1223"/>
      <c r="G49" s="1223"/>
      <c r="H49" s="1223"/>
      <c r="I49" s="1223"/>
      <c r="J49" s="1224"/>
      <c r="K49" s="63">
        <v>46</v>
      </c>
      <c r="L49" s="64">
        <v>54</v>
      </c>
      <c r="M49" s="64">
        <v>59</v>
      </c>
      <c r="N49" s="64">
        <v>64</v>
      </c>
      <c r="O49" s="65">
        <v>46</v>
      </c>
      <c r="P49" s="48"/>
      <c r="Q49" s="48"/>
      <c r="R49" s="48"/>
      <c r="S49" s="48"/>
      <c r="T49" s="48"/>
      <c r="U49" s="48"/>
    </row>
    <row r="50" spans="1:21" ht="30.75" customHeight="1" x14ac:dyDescent="0.15">
      <c r="A50" s="48"/>
      <c r="B50" s="1217"/>
      <c r="C50" s="1218"/>
      <c r="D50" s="62"/>
      <c r="E50" s="1223" t="s">
        <v>17</v>
      </c>
      <c r="F50" s="1223"/>
      <c r="G50" s="1223"/>
      <c r="H50" s="1223"/>
      <c r="I50" s="1223"/>
      <c r="J50" s="1224"/>
      <c r="K50" s="63" t="s">
        <v>519</v>
      </c>
      <c r="L50" s="64" t="s">
        <v>519</v>
      </c>
      <c r="M50" s="64" t="s">
        <v>519</v>
      </c>
      <c r="N50" s="64" t="s">
        <v>519</v>
      </c>
      <c r="O50" s="65" t="s">
        <v>519</v>
      </c>
      <c r="P50" s="48"/>
      <c r="Q50" s="48"/>
      <c r="R50" s="48"/>
      <c r="S50" s="48"/>
      <c r="T50" s="48"/>
      <c r="U50" s="48"/>
    </row>
    <row r="51" spans="1:21" ht="30.75" customHeight="1" x14ac:dyDescent="0.15">
      <c r="A51" s="48"/>
      <c r="B51" s="1219"/>
      <c r="C51" s="1220"/>
      <c r="D51" s="66"/>
      <c r="E51" s="1223" t="s">
        <v>18</v>
      </c>
      <c r="F51" s="1223"/>
      <c r="G51" s="1223"/>
      <c r="H51" s="1223"/>
      <c r="I51" s="1223"/>
      <c r="J51" s="1224"/>
      <c r="K51" s="63">
        <v>0</v>
      </c>
      <c r="L51" s="64">
        <v>0</v>
      </c>
      <c r="M51" s="64">
        <v>0</v>
      </c>
      <c r="N51" s="64" t="s">
        <v>519</v>
      </c>
      <c r="O51" s="65" t="s">
        <v>519</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510</v>
      </c>
      <c r="L52" s="64">
        <v>539</v>
      </c>
      <c r="M52" s="64">
        <v>520</v>
      </c>
      <c r="N52" s="64">
        <v>539</v>
      </c>
      <c r="O52" s="65">
        <v>532</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168</v>
      </c>
      <c r="L53" s="69">
        <v>170</v>
      </c>
      <c r="M53" s="69">
        <v>155</v>
      </c>
      <c r="N53" s="69">
        <v>175</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mFb9ZDA6GNPc4qNMrPIew5SX/6lpIRnXM7Yc6NfXcKWK5PGXnsX7BopQ5RICLA+QdBCqMF3qZ342clRubBJeA==" saltValue="q9/3hWsbnORE/2VMNOT+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K34" zoomScaleSheetLayoutView="100" workbookViewId="0">
      <selection activeCell="S43" sqref="S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1" t="s">
        <v>30</v>
      </c>
      <c r="C41" s="1242"/>
      <c r="D41" s="102"/>
      <c r="E41" s="1247" t="s">
        <v>31</v>
      </c>
      <c r="F41" s="1247"/>
      <c r="G41" s="1247"/>
      <c r="H41" s="1248"/>
      <c r="I41" s="103">
        <v>5735</v>
      </c>
      <c r="J41" s="104">
        <v>5765</v>
      </c>
      <c r="K41" s="104">
        <v>6101</v>
      </c>
      <c r="L41" s="104">
        <v>6033</v>
      </c>
      <c r="M41" s="105">
        <v>6309</v>
      </c>
    </row>
    <row r="42" spans="2:13" ht="27.75" customHeight="1" x14ac:dyDescent="0.15">
      <c r="B42" s="1243"/>
      <c r="C42" s="1244"/>
      <c r="D42" s="106"/>
      <c r="E42" s="1249" t="s">
        <v>32</v>
      </c>
      <c r="F42" s="1249"/>
      <c r="G42" s="1249"/>
      <c r="H42" s="1250"/>
      <c r="I42" s="107" t="s">
        <v>519</v>
      </c>
      <c r="J42" s="108" t="s">
        <v>519</v>
      </c>
      <c r="K42" s="108" t="s">
        <v>519</v>
      </c>
      <c r="L42" s="108" t="s">
        <v>519</v>
      </c>
      <c r="M42" s="109" t="s">
        <v>519</v>
      </c>
    </row>
    <row r="43" spans="2:13" ht="27.75" customHeight="1" x14ac:dyDescent="0.15">
      <c r="B43" s="1243"/>
      <c r="C43" s="1244"/>
      <c r="D43" s="106"/>
      <c r="E43" s="1249" t="s">
        <v>33</v>
      </c>
      <c r="F43" s="1249"/>
      <c r="G43" s="1249"/>
      <c r="H43" s="1250"/>
      <c r="I43" s="107">
        <v>487</v>
      </c>
      <c r="J43" s="108">
        <v>474</v>
      </c>
      <c r="K43" s="108">
        <v>462</v>
      </c>
      <c r="L43" s="108">
        <v>425</v>
      </c>
      <c r="M43" s="109">
        <v>410</v>
      </c>
    </row>
    <row r="44" spans="2:13" ht="27.75" customHeight="1" x14ac:dyDescent="0.15">
      <c r="B44" s="1243"/>
      <c r="C44" s="1244"/>
      <c r="D44" s="106"/>
      <c r="E44" s="1249" t="s">
        <v>34</v>
      </c>
      <c r="F44" s="1249"/>
      <c r="G44" s="1249"/>
      <c r="H44" s="1250"/>
      <c r="I44" s="107">
        <v>501</v>
      </c>
      <c r="J44" s="108">
        <v>407</v>
      </c>
      <c r="K44" s="108">
        <v>346</v>
      </c>
      <c r="L44" s="108">
        <v>278</v>
      </c>
      <c r="M44" s="109">
        <v>225</v>
      </c>
    </row>
    <row r="45" spans="2:13" ht="27.75" customHeight="1" x14ac:dyDescent="0.15">
      <c r="B45" s="1243"/>
      <c r="C45" s="1244"/>
      <c r="D45" s="106"/>
      <c r="E45" s="1249" t="s">
        <v>35</v>
      </c>
      <c r="F45" s="1249"/>
      <c r="G45" s="1249"/>
      <c r="H45" s="1250"/>
      <c r="I45" s="107">
        <v>226</v>
      </c>
      <c r="J45" s="108">
        <v>251</v>
      </c>
      <c r="K45" s="108">
        <v>60</v>
      </c>
      <c r="L45" s="108">
        <v>112</v>
      </c>
      <c r="M45" s="109" t="s">
        <v>519</v>
      </c>
    </row>
    <row r="46" spans="2:13" ht="27.75" customHeight="1" x14ac:dyDescent="0.15">
      <c r="B46" s="1243"/>
      <c r="C46" s="1244"/>
      <c r="D46" s="110"/>
      <c r="E46" s="1249" t="s">
        <v>36</v>
      </c>
      <c r="F46" s="1249"/>
      <c r="G46" s="1249"/>
      <c r="H46" s="1250"/>
      <c r="I46" s="107" t="s">
        <v>519</v>
      </c>
      <c r="J46" s="108" t="s">
        <v>519</v>
      </c>
      <c r="K46" s="108" t="s">
        <v>519</v>
      </c>
      <c r="L46" s="108" t="s">
        <v>519</v>
      </c>
      <c r="M46" s="109" t="s">
        <v>519</v>
      </c>
    </row>
    <row r="47" spans="2:13" ht="27.75" customHeight="1" x14ac:dyDescent="0.15">
      <c r="B47" s="1243"/>
      <c r="C47" s="1244"/>
      <c r="D47" s="111"/>
      <c r="E47" s="1251" t="s">
        <v>37</v>
      </c>
      <c r="F47" s="1252"/>
      <c r="G47" s="1252"/>
      <c r="H47" s="1253"/>
      <c r="I47" s="107" t="s">
        <v>519</v>
      </c>
      <c r="J47" s="108" t="s">
        <v>519</v>
      </c>
      <c r="K47" s="108" t="s">
        <v>519</v>
      </c>
      <c r="L47" s="108" t="s">
        <v>519</v>
      </c>
      <c r="M47" s="109" t="s">
        <v>519</v>
      </c>
    </row>
    <row r="48" spans="2:13" ht="27.75" customHeight="1" x14ac:dyDescent="0.15">
      <c r="B48" s="1243"/>
      <c r="C48" s="1244"/>
      <c r="D48" s="106"/>
      <c r="E48" s="1249" t="s">
        <v>38</v>
      </c>
      <c r="F48" s="1249"/>
      <c r="G48" s="1249"/>
      <c r="H48" s="1250"/>
      <c r="I48" s="107" t="s">
        <v>519</v>
      </c>
      <c r="J48" s="108" t="s">
        <v>519</v>
      </c>
      <c r="K48" s="108" t="s">
        <v>519</v>
      </c>
      <c r="L48" s="108" t="s">
        <v>519</v>
      </c>
      <c r="M48" s="109" t="s">
        <v>519</v>
      </c>
    </row>
    <row r="49" spans="2:13" ht="27.75" customHeight="1" x14ac:dyDescent="0.15">
      <c r="B49" s="1245"/>
      <c r="C49" s="1246"/>
      <c r="D49" s="106"/>
      <c r="E49" s="1249" t="s">
        <v>39</v>
      </c>
      <c r="F49" s="1249"/>
      <c r="G49" s="1249"/>
      <c r="H49" s="1250"/>
      <c r="I49" s="107" t="s">
        <v>519</v>
      </c>
      <c r="J49" s="108" t="s">
        <v>519</v>
      </c>
      <c r="K49" s="108" t="s">
        <v>519</v>
      </c>
      <c r="L49" s="108" t="s">
        <v>519</v>
      </c>
      <c r="M49" s="109" t="s">
        <v>519</v>
      </c>
    </row>
    <row r="50" spans="2:13" ht="27.75" customHeight="1" x14ac:dyDescent="0.15">
      <c r="B50" s="1254" t="s">
        <v>40</v>
      </c>
      <c r="C50" s="1255"/>
      <c r="D50" s="112"/>
      <c r="E50" s="1249" t="s">
        <v>41</v>
      </c>
      <c r="F50" s="1249"/>
      <c r="G50" s="1249"/>
      <c r="H50" s="1250"/>
      <c r="I50" s="107">
        <v>2168</v>
      </c>
      <c r="J50" s="108">
        <v>2252</v>
      </c>
      <c r="K50" s="108">
        <v>2340</v>
      </c>
      <c r="L50" s="108">
        <v>1954</v>
      </c>
      <c r="M50" s="109">
        <v>1788</v>
      </c>
    </row>
    <row r="51" spans="2:13" ht="27.75" customHeight="1" x14ac:dyDescent="0.15">
      <c r="B51" s="1243"/>
      <c r="C51" s="1244"/>
      <c r="D51" s="106"/>
      <c r="E51" s="1249" t="s">
        <v>42</v>
      </c>
      <c r="F51" s="1249"/>
      <c r="G51" s="1249"/>
      <c r="H51" s="1250"/>
      <c r="I51" s="107">
        <v>250</v>
      </c>
      <c r="J51" s="108">
        <v>291</v>
      </c>
      <c r="K51" s="108">
        <v>391</v>
      </c>
      <c r="L51" s="108">
        <v>377</v>
      </c>
      <c r="M51" s="109">
        <v>363</v>
      </c>
    </row>
    <row r="52" spans="2:13" ht="27.75" customHeight="1" x14ac:dyDescent="0.15">
      <c r="B52" s="1245"/>
      <c r="C52" s="1246"/>
      <c r="D52" s="106"/>
      <c r="E52" s="1249" t="s">
        <v>43</v>
      </c>
      <c r="F52" s="1249"/>
      <c r="G52" s="1249"/>
      <c r="H52" s="1250"/>
      <c r="I52" s="107">
        <v>4698</v>
      </c>
      <c r="J52" s="108">
        <v>4643</v>
      </c>
      <c r="K52" s="108">
        <v>4743</v>
      </c>
      <c r="L52" s="108">
        <v>4634</v>
      </c>
      <c r="M52" s="109">
        <v>4593</v>
      </c>
    </row>
    <row r="53" spans="2:13" ht="27.75" customHeight="1" thickBot="1" x14ac:dyDescent="0.2">
      <c r="B53" s="1256" t="s">
        <v>44</v>
      </c>
      <c r="C53" s="1257"/>
      <c r="D53" s="113"/>
      <c r="E53" s="1258" t="s">
        <v>45</v>
      </c>
      <c r="F53" s="1258"/>
      <c r="G53" s="1258"/>
      <c r="H53" s="1259"/>
      <c r="I53" s="114">
        <v>-167</v>
      </c>
      <c r="J53" s="115">
        <v>-290</v>
      </c>
      <c r="K53" s="115">
        <v>-505</v>
      </c>
      <c r="L53" s="115">
        <v>-117</v>
      </c>
      <c r="M53" s="116">
        <v>199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Um1RDRVkygsGc5ZS11sXVZV84BqRqD0tKME4IjH6uOVKgvaQ5HjjT8UXB73+whIJi+AJY4pVvoh4ZlZhlOy5Q==" saltValue="/gTos3VckNgP1J8N5xjd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Normal="10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8" t="s">
        <v>48</v>
      </c>
      <c r="D55" s="1268"/>
      <c r="E55" s="1269"/>
      <c r="F55" s="128">
        <v>324</v>
      </c>
      <c r="G55" s="128">
        <v>404</v>
      </c>
      <c r="H55" s="129">
        <v>554</v>
      </c>
    </row>
    <row r="56" spans="2:8" ht="52.5" customHeight="1" x14ac:dyDescent="0.15">
      <c r="B56" s="130"/>
      <c r="C56" s="1270" t="s">
        <v>49</v>
      </c>
      <c r="D56" s="1270"/>
      <c r="E56" s="1271"/>
      <c r="F56" s="131">
        <v>255</v>
      </c>
      <c r="G56" s="131">
        <v>255</v>
      </c>
      <c r="H56" s="132">
        <v>255</v>
      </c>
    </row>
    <row r="57" spans="2:8" ht="53.25" customHeight="1" x14ac:dyDescent="0.15">
      <c r="B57" s="130"/>
      <c r="C57" s="1272" t="s">
        <v>50</v>
      </c>
      <c r="D57" s="1272"/>
      <c r="E57" s="1273"/>
      <c r="F57" s="133">
        <v>1956</v>
      </c>
      <c r="G57" s="133">
        <v>1581</v>
      </c>
      <c r="H57" s="134">
        <v>996</v>
      </c>
    </row>
    <row r="58" spans="2:8" ht="45.75" customHeight="1" x14ac:dyDescent="0.15">
      <c r="B58" s="135"/>
      <c r="C58" s="1260" t="s">
        <v>581</v>
      </c>
      <c r="D58" s="1261"/>
      <c r="E58" s="1262"/>
      <c r="F58" s="386">
        <v>165</v>
      </c>
      <c r="G58" s="386">
        <v>268</v>
      </c>
      <c r="H58" s="136">
        <v>326</v>
      </c>
    </row>
    <row r="59" spans="2:8" ht="45.75" customHeight="1" x14ac:dyDescent="0.15">
      <c r="B59" s="135"/>
      <c r="C59" s="1260" t="s">
        <v>582</v>
      </c>
      <c r="D59" s="1261"/>
      <c r="E59" s="1262"/>
      <c r="F59" s="386">
        <v>1405</v>
      </c>
      <c r="G59" s="386">
        <v>939</v>
      </c>
      <c r="H59" s="136">
        <v>287</v>
      </c>
    </row>
    <row r="60" spans="2:8" ht="45.75" customHeight="1" x14ac:dyDescent="0.15">
      <c r="B60" s="135"/>
      <c r="C60" s="1260" t="s">
        <v>583</v>
      </c>
      <c r="D60" s="1261"/>
      <c r="E60" s="1262"/>
      <c r="F60" s="386">
        <v>101</v>
      </c>
      <c r="G60" s="386">
        <v>101</v>
      </c>
      <c r="H60" s="136">
        <v>101</v>
      </c>
    </row>
    <row r="61" spans="2:8" ht="45.75" customHeight="1" x14ac:dyDescent="0.15">
      <c r="B61" s="135"/>
      <c r="C61" s="1260" t="s">
        <v>584</v>
      </c>
      <c r="D61" s="1261"/>
      <c r="E61" s="1262"/>
      <c r="F61" s="386">
        <v>89</v>
      </c>
      <c r="G61" s="386">
        <v>89</v>
      </c>
      <c r="H61" s="136">
        <v>89</v>
      </c>
    </row>
    <row r="62" spans="2:8" ht="45.75" customHeight="1" thickBot="1" x14ac:dyDescent="0.2">
      <c r="B62" s="137"/>
      <c r="C62" s="1263" t="s">
        <v>585</v>
      </c>
      <c r="D62" s="1264"/>
      <c r="E62" s="1265"/>
      <c r="F62" s="387">
        <v>54</v>
      </c>
      <c r="G62" s="387">
        <v>54</v>
      </c>
      <c r="H62" s="138">
        <v>54</v>
      </c>
    </row>
    <row r="63" spans="2:8" ht="52.5" customHeight="1" thickBot="1" x14ac:dyDescent="0.2">
      <c r="B63" s="139"/>
      <c r="C63" s="1266" t="s">
        <v>51</v>
      </c>
      <c r="D63" s="1266"/>
      <c r="E63" s="1267"/>
      <c r="F63" s="140">
        <v>2535</v>
      </c>
      <c r="G63" s="140">
        <v>2240</v>
      </c>
      <c r="H63" s="141">
        <v>1805</v>
      </c>
    </row>
    <row r="64" spans="2:8" ht="15" customHeight="1" x14ac:dyDescent="0.15"/>
  </sheetData>
  <sheetProtection algorithmName="SHA-512" hashValue="k+ja8S+kxaLNCV6OqN9l8jMxCYfadWUTrMnIRSypcrLaNC0eGy/F6hd4DfOvr8d/0ZTnOQZ6q+Z9S7X+qNc1oQ==" saltValue="KWR9FN98aBIlCigvOEv6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70" zoomScaleNormal="70" zoomScaleSheetLayoutView="55" workbookViewId="0"/>
  </sheetViews>
  <sheetFormatPr defaultColWidth="0" defaultRowHeight="0" customHeight="1" zeroHeight="1" x14ac:dyDescent="0.15"/>
  <cols>
    <col min="1" max="1" width="6.375" style="1274" customWidth="1"/>
    <col min="2" max="107" width="2.5" style="1274" customWidth="1"/>
    <col min="108" max="108" width="6.125" style="1276" customWidth="1"/>
    <col min="109" max="109" width="5.875" style="1275"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333"/>
      <c r="B1" s="1332"/>
      <c r="DD1" s="1274"/>
      <c r="DE1" s="1274"/>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4"/>
      <c r="DE2" s="1274"/>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4"/>
      <c r="DE3" s="1274"/>
    </row>
    <row r="4" spans="1:143" s="290"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74"/>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74"/>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74"/>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74"/>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74"/>
      <c r="DE19" s="1274"/>
    </row>
    <row r="20" spans="1:351" ht="13.5" x14ac:dyDescent="0.15">
      <c r="DD20" s="1274"/>
      <c r="DE20" s="1274"/>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4"/>
      <c r="MM21" s="1328"/>
    </row>
    <row r="22" spans="1:351" ht="17.25" x14ac:dyDescent="0.15">
      <c r="B22" s="1275"/>
      <c r="MM22" s="1328"/>
    </row>
    <row r="23" spans="1:351" ht="13.5" x14ac:dyDescent="0.15">
      <c r="B23" s="1275"/>
    </row>
    <row r="24" spans="1:351" ht="13.5" x14ac:dyDescent="0.15">
      <c r="B24" s="1275"/>
    </row>
    <row r="25" spans="1:351" ht="13.5" x14ac:dyDescent="0.15">
      <c r="B25" s="1275"/>
    </row>
    <row r="26" spans="1:351" ht="13.5" x14ac:dyDescent="0.15">
      <c r="B26" s="1275"/>
    </row>
    <row r="27" spans="1:351" ht="13.5" x14ac:dyDescent="0.15">
      <c r="B27" s="1275"/>
    </row>
    <row r="28" spans="1:351" ht="13.5" x14ac:dyDescent="0.15">
      <c r="B28" s="1275"/>
    </row>
    <row r="29" spans="1:351" ht="13.5" x14ac:dyDescent="0.15">
      <c r="B29" s="1275"/>
    </row>
    <row r="30" spans="1:351" ht="13.5" x14ac:dyDescent="0.15">
      <c r="B30" s="1275"/>
    </row>
    <row r="31" spans="1:351" ht="13.5" x14ac:dyDescent="0.15">
      <c r="B31" s="1275"/>
    </row>
    <row r="32" spans="1:351" ht="13.5" x14ac:dyDescent="0.15">
      <c r="B32" s="1275"/>
    </row>
    <row r="33" spans="2:109" ht="13.5" x14ac:dyDescent="0.15">
      <c r="B33" s="1275"/>
    </row>
    <row r="34" spans="2:109" ht="13.5" x14ac:dyDescent="0.15">
      <c r="B34" s="1275"/>
    </row>
    <row r="35" spans="2:109" ht="13.5" x14ac:dyDescent="0.15">
      <c r="B35" s="1275"/>
    </row>
    <row r="36" spans="2:109" ht="13.5" x14ac:dyDescent="0.15">
      <c r="B36" s="1275"/>
    </row>
    <row r="37" spans="2:109" ht="13.5" x14ac:dyDescent="0.15">
      <c r="B37" s="1275"/>
    </row>
    <row r="38" spans="2:109" ht="13.5" x14ac:dyDescent="0.15">
      <c r="B38" s="1275"/>
    </row>
    <row r="39" spans="2:109" ht="13.5" x14ac:dyDescent="0.15">
      <c r="B39" s="1280"/>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78"/>
    </row>
    <row r="40" spans="2:109" ht="13.5" x14ac:dyDescent="0.15">
      <c r="B40" s="1316"/>
      <c r="DD40" s="1316"/>
      <c r="DE40" s="1274"/>
    </row>
    <row r="41" spans="2:109" ht="17.25" x14ac:dyDescent="0.15">
      <c r="B41" s="1327" t="s">
        <v>608</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5"/>
      <c r="G42" s="1312"/>
      <c r="I42" s="1311"/>
      <c r="J42" s="1311"/>
      <c r="K42" s="1311"/>
      <c r="AM42" s="1312"/>
      <c r="AN42" s="1312" t="s">
        <v>604</v>
      </c>
      <c r="AP42" s="1311"/>
      <c r="AQ42" s="1311"/>
      <c r="AR42" s="1311"/>
      <c r="AY42" s="1312"/>
      <c r="BA42" s="1311"/>
      <c r="BB42" s="1311"/>
      <c r="BC42" s="1311"/>
      <c r="BK42" s="1312"/>
      <c r="BM42" s="1311"/>
      <c r="BN42" s="1311"/>
      <c r="BO42" s="1311"/>
      <c r="BW42" s="1312"/>
      <c r="BY42" s="1311"/>
      <c r="BZ42" s="1311"/>
      <c r="CA42" s="1311"/>
      <c r="CI42" s="1312"/>
      <c r="CK42" s="1311"/>
      <c r="CL42" s="1311"/>
      <c r="CM42" s="1311"/>
      <c r="CU42" s="1312"/>
      <c r="CW42" s="1311"/>
      <c r="CX42" s="1311"/>
      <c r="CY42" s="1311"/>
    </row>
    <row r="43" spans="2:109" ht="13.5" customHeight="1" x14ac:dyDescent="0.15">
      <c r="B43" s="1275"/>
      <c r="AN43" s="1310" t="s">
        <v>607</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08"/>
    </row>
    <row r="44" spans="2:109" ht="13.5" x14ac:dyDescent="0.15">
      <c r="B44" s="1275"/>
      <c r="AN44" s="1307"/>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5"/>
    </row>
    <row r="45" spans="2:109" ht="13.5" x14ac:dyDescent="0.15">
      <c r="B45" s="1275"/>
      <c r="AN45" s="1307"/>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5"/>
    </row>
    <row r="46" spans="2:109" ht="13.5" x14ac:dyDescent="0.15">
      <c r="B46" s="1275"/>
      <c r="AN46" s="1307"/>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5"/>
    </row>
    <row r="47" spans="2:109" ht="13.5" x14ac:dyDescent="0.15">
      <c r="B47" s="1275"/>
      <c r="AN47" s="1304"/>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2"/>
    </row>
    <row r="48" spans="2:109" ht="13.5" x14ac:dyDescent="0.15">
      <c r="B48" s="1275"/>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ht="13.5" x14ac:dyDescent="0.15">
      <c r="B49" s="1275"/>
      <c r="AN49" s="1274" t="s">
        <v>602</v>
      </c>
    </row>
    <row r="50" spans="1:109" ht="13.5" x14ac:dyDescent="0.15">
      <c r="B50" s="1275"/>
      <c r="G50" s="1287"/>
      <c r="H50" s="1287"/>
      <c r="I50" s="1287"/>
      <c r="J50" s="1287"/>
      <c r="K50" s="1296"/>
      <c r="L50" s="1296"/>
      <c r="M50" s="1295"/>
      <c r="N50" s="1295"/>
      <c r="AN50" s="1294"/>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2"/>
      <c r="BP50" s="1284" t="s">
        <v>561</v>
      </c>
      <c r="BQ50" s="1284"/>
      <c r="BR50" s="1284"/>
      <c r="BS50" s="1284"/>
      <c r="BT50" s="1284"/>
      <c r="BU50" s="1284"/>
      <c r="BV50" s="1284"/>
      <c r="BW50" s="1284"/>
      <c r="BX50" s="1284" t="s">
        <v>562</v>
      </c>
      <c r="BY50" s="1284"/>
      <c r="BZ50" s="1284"/>
      <c r="CA50" s="1284"/>
      <c r="CB50" s="1284"/>
      <c r="CC50" s="1284"/>
      <c r="CD50" s="1284"/>
      <c r="CE50" s="1284"/>
      <c r="CF50" s="1284" t="s">
        <v>563</v>
      </c>
      <c r="CG50" s="1284"/>
      <c r="CH50" s="1284"/>
      <c r="CI50" s="1284"/>
      <c r="CJ50" s="1284"/>
      <c r="CK50" s="1284"/>
      <c r="CL50" s="1284"/>
      <c r="CM50" s="1284"/>
      <c r="CN50" s="1284" t="s">
        <v>564</v>
      </c>
      <c r="CO50" s="1284"/>
      <c r="CP50" s="1284"/>
      <c r="CQ50" s="1284"/>
      <c r="CR50" s="1284"/>
      <c r="CS50" s="1284"/>
      <c r="CT50" s="1284"/>
      <c r="CU50" s="1284"/>
      <c r="CV50" s="1284" t="s">
        <v>565</v>
      </c>
      <c r="CW50" s="1284"/>
      <c r="CX50" s="1284"/>
      <c r="CY50" s="1284"/>
      <c r="CZ50" s="1284"/>
      <c r="DA50" s="1284"/>
      <c r="DB50" s="1284"/>
      <c r="DC50" s="1284"/>
    </row>
    <row r="51" spans="1:109" ht="13.5" customHeight="1" x14ac:dyDescent="0.15">
      <c r="B51" s="1275"/>
      <c r="G51" s="1291"/>
      <c r="H51" s="1291"/>
      <c r="I51" s="1324"/>
      <c r="J51" s="1324"/>
      <c r="K51" s="1290"/>
      <c r="L51" s="1290"/>
      <c r="M51" s="1290"/>
      <c r="N51" s="1290"/>
      <c r="AM51" s="1289"/>
      <c r="AN51" s="1283" t="s">
        <v>601</v>
      </c>
      <c r="AO51" s="1283"/>
      <c r="AP51" s="1283"/>
      <c r="AQ51" s="1283"/>
      <c r="AR51" s="1283"/>
      <c r="AS51" s="1283"/>
      <c r="AT51" s="1283"/>
      <c r="AU51" s="1283"/>
      <c r="AV51" s="1283"/>
      <c r="AW51" s="1283"/>
      <c r="AX51" s="1283"/>
      <c r="AY51" s="1283"/>
      <c r="AZ51" s="1283"/>
      <c r="BA51" s="1283"/>
      <c r="BB51" s="1283" t="s">
        <v>599</v>
      </c>
      <c r="BC51" s="1283"/>
      <c r="BD51" s="1283"/>
      <c r="BE51" s="1283"/>
      <c r="BF51" s="1283"/>
      <c r="BG51" s="1283"/>
      <c r="BH51" s="1283"/>
      <c r="BI51" s="1283"/>
      <c r="BJ51" s="1283"/>
      <c r="BK51" s="1283"/>
      <c r="BL51" s="1283"/>
      <c r="BM51" s="1283"/>
      <c r="BN51" s="1283"/>
      <c r="BO51" s="1283"/>
      <c r="BP51" s="1282"/>
      <c r="BQ51" s="1282"/>
      <c r="BR51" s="1282"/>
      <c r="BS51" s="1282"/>
      <c r="BT51" s="1282"/>
      <c r="BU51" s="1282"/>
      <c r="BV51" s="1282"/>
      <c r="BW51" s="1282"/>
      <c r="BX51" s="1282"/>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v>7.6</v>
      </c>
      <c r="CW51" s="1282"/>
      <c r="CX51" s="1282"/>
      <c r="CY51" s="1282"/>
      <c r="CZ51" s="1282"/>
      <c r="DA51" s="1282"/>
      <c r="DB51" s="1282"/>
      <c r="DC51" s="1282"/>
    </row>
    <row r="52" spans="1:109" ht="13.5" x14ac:dyDescent="0.15">
      <c r="B52" s="1275"/>
      <c r="G52" s="1291"/>
      <c r="H52" s="1291"/>
      <c r="I52" s="1324"/>
      <c r="J52" s="1324"/>
      <c r="K52" s="1290"/>
      <c r="L52" s="1290"/>
      <c r="M52" s="1290"/>
      <c r="N52" s="1290"/>
      <c r="AM52" s="1289"/>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x14ac:dyDescent="0.15">
      <c r="A53" s="1311"/>
      <c r="B53" s="1275"/>
      <c r="G53" s="1291"/>
      <c r="H53" s="1291"/>
      <c r="I53" s="1287"/>
      <c r="J53" s="1287"/>
      <c r="K53" s="1290"/>
      <c r="L53" s="1290"/>
      <c r="M53" s="1290"/>
      <c r="N53" s="1290"/>
      <c r="AM53" s="1289"/>
      <c r="AN53" s="1283"/>
      <c r="AO53" s="1283"/>
      <c r="AP53" s="1283"/>
      <c r="AQ53" s="1283"/>
      <c r="AR53" s="1283"/>
      <c r="AS53" s="1283"/>
      <c r="AT53" s="1283"/>
      <c r="AU53" s="1283"/>
      <c r="AV53" s="1283"/>
      <c r="AW53" s="1283"/>
      <c r="AX53" s="1283"/>
      <c r="AY53" s="1283"/>
      <c r="AZ53" s="1283"/>
      <c r="BA53" s="1283"/>
      <c r="BB53" s="1283" t="s">
        <v>606</v>
      </c>
      <c r="BC53" s="1283"/>
      <c r="BD53" s="1283"/>
      <c r="BE53" s="1283"/>
      <c r="BF53" s="1283"/>
      <c r="BG53" s="1283"/>
      <c r="BH53" s="1283"/>
      <c r="BI53" s="1283"/>
      <c r="BJ53" s="1283"/>
      <c r="BK53" s="1283"/>
      <c r="BL53" s="1283"/>
      <c r="BM53" s="1283"/>
      <c r="BN53" s="1283"/>
      <c r="BO53" s="1283"/>
      <c r="BP53" s="1282">
        <v>48.1</v>
      </c>
      <c r="BQ53" s="1282"/>
      <c r="BR53" s="1282"/>
      <c r="BS53" s="1282"/>
      <c r="BT53" s="1282"/>
      <c r="BU53" s="1282"/>
      <c r="BV53" s="1282"/>
      <c r="BW53" s="1282"/>
      <c r="BX53" s="1282">
        <v>64.099999999999994</v>
      </c>
      <c r="BY53" s="1282"/>
      <c r="BZ53" s="1282"/>
      <c r="CA53" s="1282"/>
      <c r="CB53" s="1282"/>
      <c r="CC53" s="1282"/>
      <c r="CD53" s="1282"/>
      <c r="CE53" s="1282"/>
      <c r="CF53" s="1282">
        <v>48.7</v>
      </c>
      <c r="CG53" s="1282"/>
      <c r="CH53" s="1282"/>
      <c r="CI53" s="1282"/>
      <c r="CJ53" s="1282"/>
      <c r="CK53" s="1282"/>
      <c r="CL53" s="1282"/>
      <c r="CM53" s="1282"/>
      <c r="CN53" s="1282">
        <v>49.4</v>
      </c>
      <c r="CO53" s="1282"/>
      <c r="CP53" s="1282"/>
      <c r="CQ53" s="1282"/>
      <c r="CR53" s="1282"/>
      <c r="CS53" s="1282"/>
      <c r="CT53" s="1282"/>
      <c r="CU53" s="1282"/>
      <c r="CV53" s="1282">
        <v>47.2</v>
      </c>
      <c r="CW53" s="1282"/>
      <c r="CX53" s="1282"/>
      <c r="CY53" s="1282"/>
      <c r="CZ53" s="1282"/>
      <c r="DA53" s="1282"/>
      <c r="DB53" s="1282"/>
      <c r="DC53" s="1282"/>
    </row>
    <row r="54" spans="1:109" ht="13.5" x14ac:dyDescent="0.15">
      <c r="A54" s="1311"/>
      <c r="B54" s="1275"/>
      <c r="G54" s="1291"/>
      <c r="H54" s="1291"/>
      <c r="I54" s="1287"/>
      <c r="J54" s="1287"/>
      <c r="K54" s="1290"/>
      <c r="L54" s="1290"/>
      <c r="M54" s="1290"/>
      <c r="N54" s="1290"/>
      <c r="AM54" s="1289"/>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x14ac:dyDescent="0.15">
      <c r="A55" s="1311"/>
      <c r="B55" s="1275"/>
      <c r="G55" s="1287"/>
      <c r="H55" s="1287"/>
      <c r="I55" s="1287"/>
      <c r="J55" s="1287"/>
      <c r="K55" s="1290"/>
      <c r="L55" s="1290"/>
      <c r="M55" s="1290"/>
      <c r="N55" s="1290"/>
      <c r="AN55" s="1284" t="s">
        <v>600</v>
      </c>
      <c r="AO55" s="1284"/>
      <c r="AP55" s="1284"/>
      <c r="AQ55" s="1284"/>
      <c r="AR55" s="1284"/>
      <c r="AS55" s="1284"/>
      <c r="AT55" s="1284"/>
      <c r="AU55" s="1284"/>
      <c r="AV55" s="1284"/>
      <c r="AW55" s="1284"/>
      <c r="AX55" s="1284"/>
      <c r="AY55" s="1284"/>
      <c r="AZ55" s="1284"/>
      <c r="BA55" s="1284"/>
      <c r="BB55" s="1283" t="s">
        <v>599</v>
      </c>
      <c r="BC55" s="1283"/>
      <c r="BD55" s="1283"/>
      <c r="BE55" s="1283"/>
      <c r="BF55" s="1283"/>
      <c r="BG55" s="1283"/>
      <c r="BH55" s="1283"/>
      <c r="BI55" s="1283"/>
      <c r="BJ55" s="1283"/>
      <c r="BK55" s="1283"/>
      <c r="BL55" s="1283"/>
      <c r="BM55" s="1283"/>
      <c r="BN55" s="1283"/>
      <c r="BO55" s="1283"/>
      <c r="BP55" s="1282">
        <v>0</v>
      </c>
      <c r="BQ55" s="1282"/>
      <c r="BR55" s="1282"/>
      <c r="BS55" s="1282"/>
      <c r="BT55" s="1282"/>
      <c r="BU55" s="1282"/>
      <c r="BV55" s="1282"/>
      <c r="BW55" s="1282"/>
      <c r="BX55" s="1282">
        <v>0</v>
      </c>
      <c r="BY55" s="1282"/>
      <c r="BZ55" s="1282"/>
      <c r="CA55" s="1282"/>
      <c r="CB55" s="1282"/>
      <c r="CC55" s="1282"/>
      <c r="CD55" s="1282"/>
      <c r="CE55" s="1282"/>
      <c r="CF55" s="1282">
        <v>0</v>
      </c>
      <c r="CG55" s="1282"/>
      <c r="CH55" s="1282"/>
      <c r="CI55" s="1282"/>
      <c r="CJ55" s="1282"/>
      <c r="CK55" s="1282"/>
      <c r="CL55" s="1282"/>
      <c r="CM55" s="1282"/>
      <c r="CN55" s="1282">
        <v>0</v>
      </c>
      <c r="CO55" s="1282"/>
      <c r="CP55" s="1282"/>
      <c r="CQ55" s="1282"/>
      <c r="CR55" s="1282"/>
      <c r="CS55" s="1282"/>
      <c r="CT55" s="1282"/>
      <c r="CU55" s="1282"/>
      <c r="CV55" s="1282">
        <v>0</v>
      </c>
      <c r="CW55" s="1282"/>
      <c r="CX55" s="1282"/>
      <c r="CY55" s="1282"/>
      <c r="CZ55" s="1282"/>
      <c r="DA55" s="1282"/>
      <c r="DB55" s="1282"/>
      <c r="DC55" s="1282"/>
    </row>
    <row r="56" spans="1:109" ht="13.5" x14ac:dyDescent="0.15">
      <c r="A56" s="1311"/>
      <c r="B56" s="1275"/>
      <c r="G56" s="1287"/>
      <c r="H56" s="1287"/>
      <c r="I56" s="1287"/>
      <c r="J56" s="1287"/>
      <c r="K56" s="1290"/>
      <c r="L56" s="1290"/>
      <c r="M56" s="1290"/>
      <c r="N56" s="1290"/>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311" customFormat="1" ht="13.5" x14ac:dyDescent="0.15">
      <c r="B57" s="1317"/>
      <c r="G57" s="1287"/>
      <c r="H57" s="1287"/>
      <c r="I57" s="1286"/>
      <c r="J57" s="1286"/>
      <c r="K57" s="1290"/>
      <c r="L57" s="1290"/>
      <c r="M57" s="1290"/>
      <c r="N57" s="1290"/>
      <c r="AM57" s="1274"/>
      <c r="AN57" s="1284"/>
      <c r="AO57" s="1284"/>
      <c r="AP57" s="1284"/>
      <c r="AQ57" s="1284"/>
      <c r="AR57" s="1284"/>
      <c r="AS57" s="1284"/>
      <c r="AT57" s="1284"/>
      <c r="AU57" s="1284"/>
      <c r="AV57" s="1284"/>
      <c r="AW57" s="1284"/>
      <c r="AX57" s="1284"/>
      <c r="AY57" s="1284"/>
      <c r="AZ57" s="1284"/>
      <c r="BA57" s="1284"/>
      <c r="BB57" s="1283" t="s">
        <v>606</v>
      </c>
      <c r="BC57" s="1283"/>
      <c r="BD57" s="1283"/>
      <c r="BE57" s="1283"/>
      <c r="BF57" s="1283"/>
      <c r="BG57" s="1283"/>
      <c r="BH57" s="1283"/>
      <c r="BI57" s="1283"/>
      <c r="BJ57" s="1283"/>
      <c r="BK57" s="1283"/>
      <c r="BL57" s="1283"/>
      <c r="BM57" s="1283"/>
      <c r="BN57" s="1283"/>
      <c r="BO57" s="1283"/>
      <c r="BP57" s="1282">
        <v>57.9</v>
      </c>
      <c r="BQ57" s="1282"/>
      <c r="BR57" s="1282"/>
      <c r="BS57" s="1282"/>
      <c r="BT57" s="1282"/>
      <c r="BU57" s="1282"/>
      <c r="BV57" s="1282"/>
      <c r="BW57" s="1282"/>
      <c r="BX57" s="1282">
        <v>58.2</v>
      </c>
      <c r="BY57" s="1282"/>
      <c r="BZ57" s="1282"/>
      <c r="CA57" s="1282"/>
      <c r="CB57" s="1282"/>
      <c r="CC57" s="1282"/>
      <c r="CD57" s="1282"/>
      <c r="CE57" s="1282"/>
      <c r="CF57" s="1282">
        <v>59.4</v>
      </c>
      <c r="CG57" s="1282"/>
      <c r="CH57" s="1282"/>
      <c r="CI57" s="1282"/>
      <c r="CJ57" s="1282"/>
      <c r="CK57" s="1282"/>
      <c r="CL57" s="1282"/>
      <c r="CM57" s="1282"/>
      <c r="CN57" s="1282">
        <v>60.4</v>
      </c>
      <c r="CO57" s="1282"/>
      <c r="CP57" s="1282"/>
      <c r="CQ57" s="1282"/>
      <c r="CR57" s="1282"/>
      <c r="CS57" s="1282"/>
      <c r="CT57" s="1282"/>
      <c r="CU57" s="1282"/>
      <c r="CV57" s="1282">
        <v>61.5</v>
      </c>
      <c r="CW57" s="1282"/>
      <c r="CX57" s="1282"/>
      <c r="CY57" s="1282"/>
      <c r="CZ57" s="1282"/>
      <c r="DA57" s="1282"/>
      <c r="DB57" s="1282"/>
      <c r="DC57" s="1282"/>
      <c r="DD57" s="1322"/>
      <c r="DE57" s="1317"/>
    </row>
    <row r="58" spans="1:109" s="1311" customFormat="1" ht="13.5" x14ac:dyDescent="0.15">
      <c r="A58" s="1274"/>
      <c r="B58" s="1317"/>
      <c r="G58" s="1287"/>
      <c r="H58" s="1287"/>
      <c r="I58" s="1286"/>
      <c r="J58" s="1286"/>
      <c r="K58" s="1290"/>
      <c r="L58" s="1290"/>
      <c r="M58" s="1290"/>
      <c r="N58" s="1290"/>
      <c r="AM58" s="1274"/>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322"/>
      <c r="DE58" s="1317"/>
    </row>
    <row r="59" spans="1:109" s="1311" customFormat="1" ht="13.5" x14ac:dyDescent="0.15">
      <c r="A59" s="1274"/>
      <c r="B59" s="1317"/>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17"/>
    </row>
    <row r="60" spans="1:109" s="1311" customFormat="1" ht="13.5" x14ac:dyDescent="0.15">
      <c r="A60" s="1274"/>
      <c r="B60" s="1317"/>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17"/>
    </row>
    <row r="61" spans="1:109" s="1311" customFormat="1" ht="13.5" x14ac:dyDescent="0.15">
      <c r="A61" s="1274"/>
      <c r="B61" s="1321"/>
      <c r="C61" s="1320"/>
      <c r="D61" s="1320"/>
      <c r="E61" s="1320"/>
      <c r="F61" s="1320"/>
      <c r="G61" s="1320"/>
      <c r="H61" s="1320"/>
      <c r="I61" s="1320"/>
      <c r="J61" s="1320"/>
      <c r="K61" s="1320"/>
      <c r="L61" s="1320"/>
      <c r="M61" s="1319"/>
      <c r="N61" s="1319"/>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19"/>
      <c r="AT61" s="1319"/>
      <c r="AU61" s="1320"/>
      <c r="AV61" s="1320"/>
      <c r="AW61" s="1320"/>
      <c r="AX61" s="1320"/>
      <c r="AY61" s="1320"/>
      <c r="AZ61" s="1320"/>
      <c r="BA61" s="1320"/>
      <c r="BB61" s="1320"/>
      <c r="BC61" s="1320"/>
      <c r="BD61" s="1320"/>
      <c r="BE61" s="1319"/>
      <c r="BF61" s="1319"/>
      <c r="BG61" s="1320"/>
      <c r="BH61" s="1320"/>
      <c r="BI61" s="1320"/>
      <c r="BJ61" s="1320"/>
      <c r="BK61" s="1320"/>
      <c r="BL61" s="1320"/>
      <c r="BM61" s="1320"/>
      <c r="BN61" s="1320"/>
      <c r="BO61" s="1320"/>
      <c r="BP61" s="1320"/>
      <c r="BQ61" s="1319"/>
      <c r="BR61" s="1319"/>
      <c r="BS61" s="1320"/>
      <c r="BT61" s="1320"/>
      <c r="BU61" s="1320"/>
      <c r="BV61" s="1320"/>
      <c r="BW61" s="1320"/>
      <c r="BX61" s="1320"/>
      <c r="BY61" s="1320"/>
      <c r="BZ61" s="1320"/>
      <c r="CA61" s="1320"/>
      <c r="CB61" s="1320"/>
      <c r="CC61" s="1319"/>
      <c r="CD61" s="1319"/>
      <c r="CE61" s="1320"/>
      <c r="CF61" s="1320"/>
      <c r="CG61" s="1320"/>
      <c r="CH61" s="1320"/>
      <c r="CI61" s="1320"/>
      <c r="CJ61" s="1320"/>
      <c r="CK61" s="1320"/>
      <c r="CL61" s="1320"/>
      <c r="CM61" s="1320"/>
      <c r="CN61" s="1320"/>
      <c r="CO61" s="1319"/>
      <c r="CP61" s="1319"/>
      <c r="CQ61" s="1320"/>
      <c r="CR61" s="1320"/>
      <c r="CS61" s="1320"/>
      <c r="CT61" s="1320"/>
      <c r="CU61" s="1320"/>
      <c r="CV61" s="1320"/>
      <c r="CW61" s="1320"/>
      <c r="CX61" s="1320"/>
      <c r="CY61" s="1320"/>
      <c r="CZ61" s="1320"/>
      <c r="DA61" s="1319"/>
      <c r="DB61" s="1319"/>
      <c r="DC61" s="1319"/>
      <c r="DD61" s="1318"/>
      <c r="DE61" s="1317"/>
    </row>
    <row r="62" spans="1:109" ht="13.5" x14ac:dyDescent="0.15">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6"/>
      <c r="AR62" s="1316"/>
      <c r="AS62" s="1316"/>
      <c r="AT62" s="1316"/>
      <c r="AU62" s="1316"/>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6"/>
      <c r="BV62" s="1316"/>
      <c r="BW62" s="1316"/>
      <c r="BX62" s="1316"/>
      <c r="BY62" s="1316"/>
      <c r="BZ62" s="1316"/>
      <c r="CA62" s="1316"/>
      <c r="CB62" s="1316"/>
      <c r="CC62" s="1316"/>
      <c r="CD62" s="1316"/>
      <c r="CE62" s="1316"/>
      <c r="CF62" s="1316"/>
      <c r="CG62" s="1316"/>
      <c r="CH62" s="1316"/>
      <c r="CI62" s="1316"/>
      <c r="CJ62" s="1316"/>
      <c r="CK62" s="1316"/>
      <c r="CL62" s="1316"/>
      <c r="CM62" s="1316"/>
      <c r="CN62" s="1316"/>
      <c r="CO62" s="1316"/>
      <c r="CP62" s="1316"/>
      <c r="CQ62" s="1316"/>
      <c r="CR62" s="1316"/>
      <c r="CS62" s="1316"/>
      <c r="CT62" s="1316"/>
      <c r="CU62" s="1316"/>
      <c r="CV62" s="1316"/>
      <c r="CW62" s="1316"/>
      <c r="CX62" s="1316"/>
      <c r="CY62" s="1316"/>
      <c r="CZ62" s="1316"/>
      <c r="DA62" s="1316"/>
      <c r="DB62" s="1316"/>
      <c r="DC62" s="1316"/>
      <c r="DD62" s="1316"/>
      <c r="DE62" s="1274"/>
    </row>
    <row r="63" spans="1:109" ht="17.25" x14ac:dyDescent="0.15">
      <c r="B63" s="1315" t="s">
        <v>605</v>
      </c>
    </row>
    <row r="64" spans="1:109" ht="13.5" x14ac:dyDescent="0.15">
      <c r="B64" s="1275"/>
      <c r="G64" s="1312"/>
      <c r="I64" s="1314"/>
      <c r="J64" s="1314"/>
      <c r="K64" s="1314"/>
      <c r="L64" s="1314"/>
      <c r="M64" s="1314"/>
      <c r="N64" s="1313"/>
      <c r="AM64" s="1312"/>
      <c r="AN64" s="1312" t="s">
        <v>604</v>
      </c>
      <c r="AP64" s="1311"/>
      <c r="AQ64" s="1311"/>
      <c r="AR64" s="1311"/>
      <c r="AY64" s="1312"/>
      <c r="BA64" s="1311"/>
      <c r="BB64" s="1311"/>
      <c r="BC64" s="1311"/>
      <c r="BK64" s="1312"/>
      <c r="BM64" s="1311"/>
      <c r="BN64" s="1311"/>
      <c r="BO64" s="1311"/>
      <c r="BW64" s="1312"/>
      <c r="BY64" s="1311"/>
      <c r="BZ64" s="1311"/>
      <c r="CA64" s="1311"/>
      <c r="CI64" s="1312"/>
      <c r="CK64" s="1311"/>
      <c r="CL64" s="1311"/>
      <c r="CM64" s="1311"/>
      <c r="CU64" s="1312"/>
      <c r="CW64" s="1311"/>
      <c r="CX64" s="1311"/>
      <c r="CY64" s="1311"/>
    </row>
    <row r="65" spans="2:107" ht="13.5" x14ac:dyDescent="0.15">
      <c r="B65" s="1275"/>
      <c r="AN65" s="1310" t="s">
        <v>603</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08"/>
    </row>
    <row r="66" spans="2:107" ht="13.5" x14ac:dyDescent="0.15">
      <c r="B66" s="1275"/>
      <c r="AN66" s="1307"/>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5"/>
    </row>
    <row r="67" spans="2:107" ht="13.5" x14ac:dyDescent="0.15">
      <c r="B67" s="1275"/>
      <c r="AN67" s="1307"/>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5"/>
    </row>
    <row r="68" spans="2:107" ht="13.5" x14ac:dyDescent="0.15">
      <c r="B68" s="1275"/>
      <c r="AN68" s="1307"/>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5"/>
    </row>
    <row r="69" spans="2:107" ht="13.5" x14ac:dyDescent="0.15">
      <c r="B69" s="1275"/>
      <c r="AN69" s="1304"/>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2"/>
    </row>
    <row r="70" spans="2:107" ht="13.5" x14ac:dyDescent="0.15">
      <c r="B70" s="1275"/>
      <c r="H70" s="1301"/>
      <c r="I70" s="1301"/>
      <c r="J70" s="1299"/>
      <c r="K70" s="1299"/>
      <c r="L70" s="1298"/>
      <c r="M70" s="1299"/>
      <c r="N70" s="1298"/>
      <c r="AN70" s="1289"/>
      <c r="AO70" s="1289"/>
      <c r="AP70" s="1289"/>
      <c r="AZ70" s="1289"/>
      <c r="BA70" s="1289"/>
      <c r="BB70" s="1289"/>
      <c r="BL70" s="1289"/>
      <c r="BM70" s="1289"/>
      <c r="BN70" s="1289"/>
      <c r="BX70" s="1289"/>
      <c r="BY70" s="1289"/>
      <c r="BZ70" s="1289"/>
      <c r="CJ70" s="1289"/>
      <c r="CK70" s="1289"/>
      <c r="CL70" s="1289"/>
      <c r="CV70" s="1289"/>
      <c r="CW70" s="1289"/>
      <c r="CX70" s="1289"/>
    </row>
    <row r="71" spans="2:107" ht="13.5" x14ac:dyDescent="0.15">
      <c r="B71" s="1275"/>
      <c r="G71" s="1297"/>
      <c r="I71" s="1300"/>
      <c r="J71" s="1299"/>
      <c r="K71" s="1299"/>
      <c r="L71" s="1298"/>
      <c r="M71" s="1299"/>
      <c r="N71" s="1298"/>
      <c r="AM71" s="1297"/>
      <c r="AN71" s="1274" t="s">
        <v>602</v>
      </c>
    </row>
    <row r="72" spans="2:107" ht="13.5" x14ac:dyDescent="0.15">
      <c r="B72" s="1275"/>
      <c r="G72" s="1287"/>
      <c r="H72" s="1287"/>
      <c r="I72" s="1287"/>
      <c r="J72" s="1287"/>
      <c r="K72" s="1296"/>
      <c r="L72" s="1296"/>
      <c r="M72" s="1295"/>
      <c r="N72" s="1295"/>
      <c r="AN72" s="1294"/>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2"/>
      <c r="BP72" s="1284" t="s">
        <v>561</v>
      </c>
      <c r="BQ72" s="1284"/>
      <c r="BR72" s="1284"/>
      <c r="BS72" s="1284"/>
      <c r="BT72" s="1284"/>
      <c r="BU72" s="1284"/>
      <c r="BV72" s="1284"/>
      <c r="BW72" s="1284"/>
      <c r="BX72" s="1284" t="s">
        <v>562</v>
      </c>
      <c r="BY72" s="1284"/>
      <c r="BZ72" s="1284"/>
      <c r="CA72" s="1284"/>
      <c r="CB72" s="1284"/>
      <c r="CC72" s="1284"/>
      <c r="CD72" s="1284"/>
      <c r="CE72" s="1284"/>
      <c r="CF72" s="1284" t="s">
        <v>563</v>
      </c>
      <c r="CG72" s="1284"/>
      <c r="CH72" s="1284"/>
      <c r="CI72" s="1284"/>
      <c r="CJ72" s="1284"/>
      <c r="CK72" s="1284"/>
      <c r="CL72" s="1284"/>
      <c r="CM72" s="1284"/>
      <c r="CN72" s="1284" t="s">
        <v>564</v>
      </c>
      <c r="CO72" s="1284"/>
      <c r="CP72" s="1284"/>
      <c r="CQ72" s="1284"/>
      <c r="CR72" s="1284"/>
      <c r="CS72" s="1284"/>
      <c r="CT72" s="1284"/>
      <c r="CU72" s="1284"/>
      <c r="CV72" s="1284" t="s">
        <v>565</v>
      </c>
      <c r="CW72" s="1284"/>
      <c r="CX72" s="1284"/>
      <c r="CY72" s="1284"/>
      <c r="CZ72" s="1284"/>
      <c r="DA72" s="1284"/>
      <c r="DB72" s="1284"/>
      <c r="DC72" s="1284"/>
    </row>
    <row r="73" spans="2:107" ht="13.5" x14ac:dyDescent="0.15">
      <c r="B73" s="1275"/>
      <c r="G73" s="1291"/>
      <c r="H73" s="1291"/>
      <c r="I73" s="1291"/>
      <c r="J73" s="1291"/>
      <c r="K73" s="1288"/>
      <c r="L73" s="1288"/>
      <c r="M73" s="1288"/>
      <c r="N73" s="1288"/>
      <c r="AM73" s="1289"/>
      <c r="AN73" s="1283" t="s">
        <v>601</v>
      </c>
      <c r="AO73" s="1283"/>
      <c r="AP73" s="1283"/>
      <c r="AQ73" s="1283"/>
      <c r="AR73" s="1283"/>
      <c r="AS73" s="1283"/>
      <c r="AT73" s="1283"/>
      <c r="AU73" s="1283"/>
      <c r="AV73" s="1283"/>
      <c r="AW73" s="1283"/>
      <c r="AX73" s="1283"/>
      <c r="AY73" s="1283"/>
      <c r="AZ73" s="1283"/>
      <c r="BA73" s="1283"/>
      <c r="BB73" s="1283" t="s">
        <v>599</v>
      </c>
      <c r="BC73" s="1283"/>
      <c r="BD73" s="1283"/>
      <c r="BE73" s="1283"/>
      <c r="BF73" s="1283"/>
      <c r="BG73" s="1283"/>
      <c r="BH73" s="1283"/>
      <c r="BI73" s="1283"/>
      <c r="BJ73" s="1283"/>
      <c r="BK73" s="1283"/>
      <c r="BL73" s="1283"/>
      <c r="BM73" s="1283"/>
      <c r="BN73" s="1283"/>
      <c r="BO73" s="1283"/>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v>7.6</v>
      </c>
      <c r="CW73" s="1282"/>
      <c r="CX73" s="1282"/>
      <c r="CY73" s="1282"/>
      <c r="CZ73" s="1282"/>
      <c r="DA73" s="1282"/>
      <c r="DB73" s="1282"/>
      <c r="DC73" s="1282"/>
    </row>
    <row r="74" spans="2:107" ht="13.5" x14ac:dyDescent="0.15">
      <c r="B74" s="1275"/>
      <c r="G74" s="1291"/>
      <c r="H74" s="1291"/>
      <c r="I74" s="1291"/>
      <c r="J74" s="1291"/>
      <c r="K74" s="1288"/>
      <c r="L74" s="1288"/>
      <c r="M74" s="1288"/>
      <c r="N74" s="1288"/>
      <c r="AM74" s="1289"/>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x14ac:dyDescent="0.15">
      <c r="B75" s="1275"/>
      <c r="G75" s="1291"/>
      <c r="H75" s="1291"/>
      <c r="I75" s="1287"/>
      <c r="J75" s="1287"/>
      <c r="K75" s="1290"/>
      <c r="L75" s="1290"/>
      <c r="M75" s="1290"/>
      <c r="N75" s="1290"/>
      <c r="AM75" s="1289"/>
      <c r="AN75" s="1283"/>
      <c r="AO75" s="1283"/>
      <c r="AP75" s="1283"/>
      <c r="AQ75" s="1283"/>
      <c r="AR75" s="1283"/>
      <c r="AS75" s="1283"/>
      <c r="AT75" s="1283"/>
      <c r="AU75" s="1283"/>
      <c r="AV75" s="1283"/>
      <c r="AW75" s="1283"/>
      <c r="AX75" s="1283"/>
      <c r="AY75" s="1283"/>
      <c r="AZ75" s="1283"/>
      <c r="BA75" s="1283"/>
      <c r="BB75" s="1283" t="s">
        <v>598</v>
      </c>
      <c r="BC75" s="1283"/>
      <c r="BD75" s="1283"/>
      <c r="BE75" s="1283"/>
      <c r="BF75" s="1283"/>
      <c r="BG75" s="1283"/>
      <c r="BH75" s="1283"/>
      <c r="BI75" s="1283"/>
      <c r="BJ75" s="1283"/>
      <c r="BK75" s="1283"/>
      <c r="BL75" s="1283"/>
      <c r="BM75" s="1283"/>
      <c r="BN75" s="1283"/>
      <c r="BO75" s="1283"/>
      <c r="BP75" s="1282">
        <v>6.5</v>
      </c>
      <c r="BQ75" s="1282"/>
      <c r="BR75" s="1282"/>
      <c r="BS75" s="1282"/>
      <c r="BT75" s="1282"/>
      <c r="BU75" s="1282"/>
      <c r="BV75" s="1282"/>
      <c r="BW75" s="1282"/>
      <c r="BX75" s="1282">
        <v>6.4</v>
      </c>
      <c r="BY75" s="1282"/>
      <c r="BZ75" s="1282"/>
      <c r="CA75" s="1282"/>
      <c r="CB75" s="1282"/>
      <c r="CC75" s="1282"/>
      <c r="CD75" s="1282"/>
      <c r="CE75" s="1282"/>
      <c r="CF75" s="1282">
        <v>6.5</v>
      </c>
      <c r="CG75" s="1282"/>
      <c r="CH75" s="1282"/>
      <c r="CI75" s="1282"/>
      <c r="CJ75" s="1282"/>
      <c r="CK75" s="1282"/>
      <c r="CL75" s="1282"/>
      <c r="CM75" s="1282"/>
      <c r="CN75" s="1282">
        <v>6.7</v>
      </c>
      <c r="CO75" s="1282"/>
      <c r="CP75" s="1282"/>
      <c r="CQ75" s="1282"/>
      <c r="CR75" s="1282"/>
      <c r="CS75" s="1282"/>
      <c r="CT75" s="1282"/>
      <c r="CU75" s="1282"/>
      <c r="CV75" s="1282">
        <v>6.8</v>
      </c>
      <c r="CW75" s="1282"/>
      <c r="CX75" s="1282"/>
      <c r="CY75" s="1282"/>
      <c r="CZ75" s="1282"/>
      <c r="DA75" s="1282"/>
      <c r="DB75" s="1282"/>
      <c r="DC75" s="1282"/>
    </row>
    <row r="76" spans="2:107" ht="13.5" x14ac:dyDescent="0.15">
      <c r="B76" s="1275"/>
      <c r="G76" s="1291"/>
      <c r="H76" s="1291"/>
      <c r="I76" s="1287"/>
      <c r="J76" s="1287"/>
      <c r="K76" s="1290"/>
      <c r="L76" s="1290"/>
      <c r="M76" s="1290"/>
      <c r="N76" s="1290"/>
      <c r="AM76" s="1289"/>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x14ac:dyDescent="0.15">
      <c r="B77" s="1275"/>
      <c r="G77" s="1287"/>
      <c r="H77" s="1287"/>
      <c r="I77" s="1287"/>
      <c r="J77" s="1287"/>
      <c r="K77" s="1288"/>
      <c r="L77" s="1288"/>
      <c r="M77" s="1288"/>
      <c r="N77" s="1288"/>
      <c r="AN77" s="1284" t="s">
        <v>600</v>
      </c>
      <c r="AO77" s="1284"/>
      <c r="AP77" s="1284"/>
      <c r="AQ77" s="1284"/>
      <c r="AR77" s="1284"/>
      <c r="AS77" s="1284"/>
      <c r="AT77" s="1284"/>
      <c r="AU77" s="1284"/>
      <c r="AV77" s="1284"/>
      <c r="AW77" s="1284"/>
      <c r="AX77" s="1284"/>
      <c r="AY77" s="1284"/>
      <c r="AZ77" s="1284"/>
      <c r="BA77" s="1284"/>
      <c r="BB77" s="1283" t="s">
        <v>599</v>
      </c>
      <c r="BC77" s="1283"/>
      <c r="BD77" s="1283"/>
      <c r="BE77" s="1283"/>
      <c r="BF77" s="1283"/>
      <c r="BG77" s="1283"/>
      <c r="BH77" s="1283"/>
      <c r="BI77" s="1283"/>
      <c r="BJ77" s="1283"/>
      <c r="BK77" s="1283"/>
      <c r="BL77" s="1283"/>
      <c r="BM77" s="1283"/>
      <c r="BN77" s="1283"/>
      <c r="BO77" s="1283"/>
      <c r="BP77" s="1282">
        <v>0</v>
      </c>
      <c r="BQ77" s="1282"/>
      <c r="BR77" s="1282"/>
      <c r="BS77" s="1282"/>
      <c r="BT77" s="1282"/>
      <c r="BU77" s="1282"/>
      <c r="BV77" s="1282"/>
      <c r="BW77" s="1282"/>
      <c r="BX77" s="1282">
        <v>0</v>
      </c>
      <c r="BY77" s="1282"/>
      <c r="BZ77" s="1282"/>
      <c r="CA77" s="1282"/>
      <c r="CB77" s="1282"/>
      <c r="CC77" s="1282"/>
      <c r="CD77" s="1282"/>
      <c r="CE77" s="1282"/>
      <c r="CF77" s="1282">
        <v>0</v>
      </c>
      <c r="CG77" s="1282"/>
      <c r="CH77" s="1282"/>
      <c r="CI77" s="1282"/>
      <c r="CJ77" s="1282"/>
      <c r="CK77" s="1282"/>
      <c r="CL77" s="1282"/>
      <c r="CM77" s="1282"/>
      <c r="CN77" s="1282">
        <v>0</v>
      </c>
      <c r="CO77" s="1282"/>
      <c r="CP77" s="1282"/>
      <c r="CQ77" s="1282"/>
      <c r="CR77" s="1282"/>
      <c r="CS77" s="1282"/>
      <c r="CT77" s="1282"/>
      <c r="CU77" s="1282"/>
      <c r="CV77" s="1282">
        <v>0</v>
      </c>
      <c r="CW77" s="1282"/>
      <c r="CX77" s="1282"/>
      <c r="CY77" s="1282"/>
      <c r="CZ77" s="1282"/>
      <c r="DA77" s="1282"/>
      <c r="DB77" s="1282"/>
      <c r="DC77" s="1282"/>
    </row>
    <row r="78" spans="2:107" ht="13.5" x14ac:dyDescent="0.15">
      <c r="B78" s="1275"/>
      <c r="G78" s="1287"/>
      <c r="H78" s="1287"/>
      <c r="I78" s="1287"/>
      <c r="J78" s="1287"/>
      <c r="K78" s="1288"/>
      <c r="L78" s="1288"/>
      <c r="M78" s="1288"/>
      <c r="N78" s="1288"/>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x14ac:dyDescent="0.15">
      <c r="B79" s="1275"/>
      <c r="G79" s="1287"/>
      <c r="H79" s="1287"/>
      <c r="I79" s="1286"/>
      <c r="J79" s="1286"/>
      <c r="K79" s="1285"/>
      <c r="L79" s="1285"/>
      <c r="M79" s="1285"/>
      <c r="N79" s="1285"/>
      <c r="AN79" s="1284"/>
      <c r="AO79" s="1284"/>
      <c r="AP79" s="1284"/>
      <c r="AQ79" s="1284"/>
      <c r="AR79" s="1284"/>
      <c r="AS79" s="1284"/>
      <c r="AT79" s="1284"/>
      <c r="AU79" s="1284"/>
      <c r="AV79" s="1284"/>
      <c r="AW79" s="1284"/>
      <c r="AX79" s="1284"/>
      <c r="AY79" s="1284"/>
      <c r="AZ79" s="1284"/>
      <c r="BA79" s="1284"/>
      <c r="BB79" s="1283" t="s">
        <v>598</v>
      </c>
      <c r="BC79" s="1283"/>
      <c r="BD79" s="1283"/>
      <c r="BE79" s="1283"/>
      <c r="BF79" s="1283"/>
      <c r="BG79" s="1283"/>
      <c r="BH79" s="1283"/>
      <c r="BI79" s="1283"/>
      <c r="BJ79" s="1283"/>
      <c r="BK79" s="1283"/>
      <c r="BL79" s="1283"/>
      <c r="BM79" s="1283"/>
      <c r="BN79" s="1283"/>
      <c r="BO79" s="1283"/>
      <c r="BP79" s="1282">
        <v>6.9</v>
      </c>
      <c r="BQ79" s="1282"/>
      <c r="BR79" s="1282"/>
      <c r="BS79" s="1282"/>
      <c r="BT79" s="1282"/>
      <c r="BU79" s="1282"/>
      <c r="BV79" s="1282"/>
      <c r="BW79" s="1282"/>
      <c r="BX79" s="1282">
        <v>7.1</v>
      </c>
      <c r="BY79" s="1282"/>
      <c r="BZ79" s="1282"/>
      <c r="CA79" s="1282"/>
      <c r="CB79" s="1282"/>
      <c r="CC79" s="1282"/>
      <c r="CD79" s="1282"/>
      <c r="CE79" s="1282"/>
      <c r="CF79" s="1282">
        <v>7.4</v>
      </c>
      <c r="CG79" s="1282"/>
      <c r="CH79" s="1282"/>
      <c r="CI79" s="1282"/>
      <c r="CJ79" s="1282"/>
      <c r="CK79" s="1282"/>
      <c r="CL79" s="1282"/>
      <c r="CM79" s="1282"/>
      <c r="CN79" s="1282">
        <v>7.4</v>
      </c>
      <c r="CO79" s="1282"/>
      <c r="CP79" s="1282"/>
      <c r="CQ79" s="1282"/>
      <c r="CR79" s="1282"/>
      <c r="CS79" s="1282"/>
      <c r="CT79" s="1282"/>
      <c r="CU79" s="1282"/>
      <c r="CV79" s="1282">
        <v>8</v>
      </c>
      <c r="CW79" s="1282"/>
      <c r="CX79" s="1282"/>
      <c r="CY79" s="1282"/>
      <c r="CZ79" s="1282"/>
      <c r="DA79" s="1282"/>
      <c r="DB79" s="1282"/>
      <c r="DC79" s="1282"/>
    </row>
    <row r="80" spans="2:107" ht="13.5" x14ac:dyDescent="0.15">
      <c r="B80" s="1275"/>
      <c r="G80" s="1287"/>
      <c r="H80" s="1287"/>
      <c r="I80" s="1286"/>
      <c r="J80" s="1286"/>
      <c r="K80" s="1285"/>
      <c r="L80" s="1285"/>
      <c r="M80" s="1285"/>
      <c r="N80" s="1285"/>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x14ac:dyDescent="0.15">
      <c r="B81" s="1275"/>
    </row>
    <row r="82" spans="2:109" ht="17.25" x14ac:dyDescent="0.15">
      <c r="B82" s="1275"/>
      <c r="K82" s="1281"/>
      <c r="L82" s="1281"/>
      <c r="M82" s="1281"/>
      <c r="N82" s="1281"/>
      <c r="AQ82" s="1281"/>
      <c r="AR82" s="1281"/>
      <c r="AS82" s="1281"/>
      <c r="AT82" s="1281"/>
      <c r="BC82" s="1281"/>
      <c r="BD82" s="1281"/>
      <c r="BE82" s="1281"/>
      <c r="BF82" s="1281"/>
      <c r="BO82" s="1281"/>
      <c r="BP82" s="1281"/>
      <c r="BQ82" s="1281"/>
      <c r="BR82" s="1281"/>
      <c r="CA82" s="1281"/>
      <c r="CB82" s="1281"/>
      <c r="CC82" s="1281"/>
      <c r="CD82" s="1281"/>
      <c r="CM82" s="1281"/>
      <c r="CN82" s="1281"/>
      <c r="CO82" s="1281"/>
      <c r="CP82" s="1281"/>
      <c r="CY82" s="1281"/>
      <c r="CZ82" s="1281"/>
      <c r="DA82" s="1281"/>
      <c r="DB82" s="1281"/>
      <c r="DC82" s="1281"/>
    </row>
    <row r="83" spans="2:109" ht="13.5" x14ac:dyDescent="0.15">
      <c r="B83" s="1280"/>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78"/>
    </row>
    <row r="84" spans="2:109" ht="13.5" x14ac:dyDescent="0.15">
      <c r="DD84" s="1274"/>
      <c r="DE84" s="1274"/>
    </row>
    <row r="85" spans="2:109" ht="13.5" x14ac:dyDescent="0.15">
      <c r="DD85" s="1274"/>
      <c r="DE85" s="1274"/>
    </row>
    <row r="86" spans="2:109" ht="13.5" hidden="1" x14ac:dyDescent="0.15">
      <c r="DD86" s="1274"/>
      <c r="DE86" s="1274"/>
    </row>
    <row r="87" spans="2:109" ht="13.5" hidden="1" x14ac:dyDescent="0.15">
      <c r="K87" s="1277"/>
      <c r="AQ87" s="1277"/>
      <c r="BC87" s="1277"/>
      <c r="BO87" s="1277"/>
      <c r="CA87" s="1277"/>
      <c r="CM87" s="1277"/>
      <c r="CY87" s="1277"/>
      <c r="DD87" s="1274"/>
      <c r="DE87" s="1274"/>
    </row>
    <row r="88" spans="2:109" ht="13.5" hidden="1" x14ac:dyDescent="0.15">
      <c r="DD88" s="1274"/>
      <c r="DE88" s="1274"/>
    </row>
    <row r="89" spans="2:109" ht="13.5" hidden="1" x14ac:dyDescent="0.15">
      <c r="DD89" s="1274"/>
      <c r="DE89" s="1274"/>
    </row>
    <row r="90" spans="2:109" ht="13.5" hidden="1" x14ac:dyDescent="0.15">
      <c r="DD90" s="1274"/>
      <c r="DE90" s="1274"/>
    </row>
    <row r="91" spans="2:109" ht="13.5"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irurPLYSQMHpkfPxyL94vxKFIxHkMZ0JxLeFSxt5hXOcwqITJDu6xMrqG2WpNFkD7WV8ffXvrfv2/oVWmOthnQ==" saltValue="8nfROdZOeNOIPc9B0wR7d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sheetData>
  <sheetProtection algorithmName="SHA-512" hashValue="xcd7a4nq3mN0oWfEgdu24+/GBOb3AaZYfdWMnylpW+zJOD+ctEWe4kGgL02GrF58SXJw6ZQ5Wfvnp6QNqJ05bg==" saltValue="Yv0mvQbaBrzjWg13I/Gi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sheetData>
  <sheetProtection algorithmName="SHA-512" hashValue="WI8g8U3WJZQeDffMqnLYLnO9P9vuybljF518A98VBVyVet897wKehuqWa2KjzUk33DcJgudu8geuEmN9kIqLnA==" saltValue="wTt8vut25jaRYN6X+Oa3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558</v>
      </c>
      <c r="G2" s="155"/>
      <c r="H2" s="156"/>
    </row>
    <row r="3" spans="1:8" x14ac:dyDescent="0.15">
      <c r="A3" s="152" t="s">
        <v>551</v>
      </c>
      <c r="B3" s="157"/>
      <c r="C3" s="158"/>
      <c r="D3" s="159">
        <v>288970</v>
      </c>
      <c r="E3" s="160"/>
      <c r="F3" s="161">
        <v>310300</v>
      </c>
      <c r="G3" s="162"/>
      <c r="H3" s="163"/>
    </row>
    <row r="4" spans="1:8" x14ac:dyDescent="0.15">
      <c r="A4" s="164"/>
      <c r="B4" s="165"/>
      <c r="C4" s="166"/>
      <c r="D4" s="167">
        <v>18306</v>
      </c>
      <c r="E4" s="168"/>
      <c r="F4" s="169">
        <v>157576</v>
      </c>
      <c r="G4" s="170"/>
      <c r="H4" s="171"/>
    </row>
    <row r="5" spans="1:8" x14ac:dyDescent="0.15">
      <c r="A5" s="152" t="s">
        <v>553</v>
      </c>
      <c r="B5" s="157"/>
      <c r="C5" s="158"/>
      <c r="D5" s="159">
        <v>301041</v>
      </c>
      <c r="E5" s="160"/>
      <c r="F5" s="161">
        <v>317319</v>
      </c>
      <c r="G5" s="162"/>
      <c r="H5" s="163"/>
    </row>
    <row r="6" spans="1:8" x14ac:dyDescent="0.15">
      <c r="A6" s="164"/>
      <c r="B6" s="165"/>
      <c r="C6" s="166"/>
      <c r="D6" s="167">
        <v>50482</v>
      </c>
      <c r="E6" s="168"/>
      <c r="F6" s="169">
        <v>164214</v>
      </c>
      <c r="G6" s="170"/>
      <c r="H6" s="171"/>
    </row>
    <row r="7" spans="1:8" x14ac:dyDescent="0.15">
      <c r="A7" s="152" t="s">
        <v>554</v>
      </c>
      <c r="B7" s="157"/>
      <c r="C7" s="158"/>
      <c r="D7" s="159">
        <v>501984</v>
      </c>
      <c r="E7" s="160"/>
      <c r="F7" s="161">
        <v>289738</v>
      </c>
      <c r="G7" s="162"/>
      <c r="H7" s="163"/>
    </row>
    <row r="8" spans="1:8" x14ac:dyDescent="0.15">
      <c r="A8" s="164"/>
      <c r="B8" s="165"/>
      <c r="C8" s="166"/>
      <c r="D8" s="167">
        <v>67833</v>
      </c>
      <c r="E8" s="168"/>
      <c r="F8" s="169">
        <v>156238</v>
      </c>
      <c r="G8" s="170"/>
      <c r="H8" s="171"/>
    </row>
    <row r="9" spans="1:8" x14ac:dyDescent="0.15">
      <c r="A9" s="152" t="s">
        <v>555</v>
      </c>
      <c r="B9" s="157"/>
      <c r="C9" s="158"/>
      <c r="D9" s="159">
        <v>282347</v>
      </c>
      <c r="E9" s="160"/>
      <c r="F9" s="161">
        <v>316937</v>
      </c>
      <c r="G9" s="162"/>
      <c r="H9" s="163"/>
    </row>
    <row r="10" spans="1:8" x14ac:dyDescent="0.15">
      <c r="A10" s="164"/>
      <c r="B10" s="165"/>
      <c r="C10" s="166"/>
      <c r="D10" s="167">
        <v>128810</v>
      </c>
      <c r="E10" s="168"/>
      <c r="F10" s="169">
        <v>199150</v>
      </c>
      <c r="G10" s="170"/>
      <c r="H10" s="171"/>
    </row>
    <row r="11" spans="1:8" x14ac:dyDescent="0.15">
      <c r="A11" s="152" t="s">
        <v>556</v>
      </c>
      <c r="B11" s="157"/>
      <c r="C11" s="158"/>
      <c r="D11" s="159">
        <v>432877</v>
      </c>
      <c r="E11" s="160"/>
      <c r="F11" s="161">
        <v>332350</v>
      </c>
      <c r="G11" s="162"/>
      <c r="H11" s="163"/>
    </row>
    <row r="12" spans="1:8" x14ac:dyDescent="0.15">
      <c r="A12" s="164"/>
      <c r="B12" s="165"/>
      <c r="C12" s="172"/>
      <c r="D12" s="167">
        <v>273328</v>
      </c>
      <c r="E12" s="168"/>
      <c r="F12" s="169">
        <v>200453</v>
      </c>
      <c r="G12" s="170"/>
      <c r="H12" s="171"/>
    </row>
    <row r="13" spans="1:8" x14ac:dyDescent="0.15">
      <c r="A13" s="152"/>
      <c r="B13" s="157"/>
      <c r="C13" s="173"/>
      <c r="D13" s="174">
        <v>361444</v>
      </c>
      <c r="E13" s="175"/>
      <c r="F13" s="176">
        <v>313329</v>
      </c>
      <c r="G13" s="177"/>
      <c r="H13" s="163"/>
    </row>
    <row r="14" spans="1:8" x14ac:dyDescent="0.15">
      <c r="A14" s="164"/>
      <c r="B14" s="165"/>
      <c r="C14" s="166"/>
      <c r="D14" s="167">
        <v>107752</v>
      </c>
      <c r="E14" s="168"/>
      <c r="F14" s="169">
        <v>175526</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10.91</v>
      </c>
      <c r="C19" s="178">
        <f>ROUND(VALUE(SUBSTITUTE(実質収支比率等に係る経年分析!G$48,"▲","-")),2)</f>
        <v>15.27</v>
      </c>
      <c r="D19" s="178">
        <f>ROUND(VALUE(SUBSTITUTE(実質収支比率等に係る経年分析!H$48,"▲","-")),2)</f>
        <v>7.77</v>
      </c>
      <c r="E19" s="178">
        <f>ROUND(VALUE(SUBSTITUTE(実質収支比率等に係る経年分析!I$48,"▲","-")),2)</f>
        <v>15.68</v>
      </c>
      <c r="F19" s="178">
        <f>ROUND(VALUE(SUBSTITUTE(実質収支比率等に係る経年分析!J$48,"▲","-")),2)</f>
        <v>7.95</v>
      </c>
    </row>
    <row r="20" spans="1:11" x14ac:dyDescent="0.15">
      <c r="A20" s="178" t="s">
        <v>55</v>
      </c>
      <c r="B20" s="178">
        <f>ROUND(VALUE(SUBSTITUTE(実質収支比率等に係る経年分析!F$47,"▲","-")),2)</f>
        <v>9</v>
      </c>
      <c r="C20" s="178">
        <f>ROUND(VALUE(SUBSTITUTE(実質収支比率等に係る経年分析!G$47,"▲","-")),2)</f>
        <v>8.9700000000000006</v>
      </c>
      <c r="D20" s="178">
        <f>ROUND(VALUE(SUBSTITUTE(実質収支比率等に係る経年分析!H$47,"▲","-")),2)</f>
        <v>10.85</v>
      </c>
      <c r="E20" s="178">
        <f>ROUND(VALUE(SUBSTITUTE(実質収支比率等に係る経年分析!I$47,"▲","-")),2)</f>
        <v>13.52</v>
      </c>
      <c r="F20" s="178">
        <f>ROUND(VALUE(SUBSTITUTE(実質収支比率等に係る経年分析!J$47,"▲","-")),2)</f>
        <v>17.78</v>
      </c>
    </row>
    <row r="21" spans="1:11" x14ac:dyDescent="0.15">
      <c r="A21" s="178" t="s">
        <v>56</v>
      </c>
      <c r="B21" s="178">
        <f>IF(ISNUMBER(VALUE(SUBSTITUTE(実質収支比率等に係る経年分析!F$49,"▲","-"))),ROUND(VALUE(SUBSTITUTE(実質収支比率等に係る経年分析!F$49,"▲","-")),2),NA())</f>
        <v>7.63</v>
      </c>
      <c r="C21" s="178">
        <f>IF(ISNUMBER(VALUE(SUBSTITUTE(実質収支比率等に係る経年分析!G$49,"▲","-"))),ROUND(VALUE(SUBSTITUTE(実質収支比率等に係る経年分析!G$49,"▲","-")),2),NA())</f>
        <v>4.4000000000000004</v>
      </c>
      <c r="D21" s="178">
        <f>IF(ISNUMBER(VALUE(SUBSTITUTE(実質収支比率等に係る経年分析!H$49,"▲","-"))),ROUND(VALUE(SUBSTITUTE(実質収支比率等に係る経年分析!H$49,"▲","-")),2),NA())</f>
        <v>-6.14</v>
      </c>
      <c r="E21" s="178">
        <f>IF(ISNUMBER(VALUE(SUBSTITUTE(実質収支比率等に係る経年分析!I$49,"▲","-"))),ROUND(VALUE(SUBSTITUTE(実質収支比率等に係る経年分析!I$49,"▲","-")),2),NA())</f>
        <v>10.6</v>
      </c>
      <c r="F21" s="178">
        <f>IF(ISNUMBER(VALUE(SUBSTITUTE(実質収支比率等に係る経年分析!J$49,"▲","-"))),ROUND(VALUE(SUBSTITUTE(実質収支比率等に係る経年分析!J$49,"▲","-")),2),NA())</f>
        <v>-2.27</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15">
      <c r="A31" s="179" t="e">
        <f>IF(連結実質赤字比率に係る赤字・黒字の構成分析!C$39="",NA(),連結実質赤字比率に係る赤字・黒字の構成分析!C$39)</f>
        <v>#N/A</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#VALUE!</v>
      </c>
      <c r="K31" s="179" t="e">
        <f>IF(ROUND(VALUE(SUBSTITUTE(連結実質赤字比率に係る赤字・黒字の構成分析!J$39,"▲", "-")), 2) &gt;= 0, ABS(ROUND(VALUE(SUBSTITUTE(連結実質赤字比率に係る赤字・黒字の構成分析!J$39,"▲", "-")), 2)), NA())</f>
        <v>#VALUE!</v>
      </c>
    </row>
    <row r="32" spans="1:11" x14ac:dyDescent="0.15">
      <c r="A32" s="179" t="e">
        <f>IF(連結実質赤字比率に係る赤字・黒字の構成分析!C$38="",NA(),連結実質赤字比率に係る赤字・黒字の構成分析!C$38)</f>
        <v>#N/A</v>
      </c>
      <c r="B32" s="179" t="e">
        <f>IF(ROUND(VALUE(SUBSTITUTE(連結実質赤字比率に係る赤字・黒字の構成分析!F$38,"▲", "-")), 2) &lt; 0, ABS(ROUND(VALUE(SUBSTITUTE(連結実質赤字比率に係る赤字・黒字の構成分析!F$38,"▲", "-")), 2)), NA())</f>
        <v>#VALUE!</v>
      </c>
      <c r="C32" s="179" t="e">
        <f>IF(ROUND(VALUE(SUBSTITUTE(連結実質赤字比率に係る赤字・黒字の構成分析!F$38,"▲", "-")), 2) &gt;= 0, ABS(ROUND(VALUE(SUBSTITUTE(連結実質赤字比率に係る赤字・黒字の構成分析!F$38,"▲", "-")), 2)), NA())</f>
        <v>#VALUE!</v>
      </c>
      <c r="D32" s="179" t="e">
        <f>IF(ROUND(VALUE(SUBSTITUTE(連結実質赤字比率に係る赤字・黒字の構成分析!G$38,"▲", "-")), 2) &lt; 0, ABS(ROUND(VALUE(SUBSTITUTE(連結実質赤字比率に係る赤字・黒字の構成分析!G$38,"▲", "-")), 2)), NA())</f>
        <v>#VALUE!</v>
      </c>
      <c r="E32" s="179" t="e">
        <f>IF(ROUND(VALUE(SUBSTITUTE(連結実質赤字比率に係る赤字・黒字の構成分析!G$38,"▲", "-")), 2) &gt;= 0, ABS(ROUND(VALUE(SUBSTITUTE(連結実質赤字比率に係る赤字・黒字の構成分析!G$38,"▲", "-")), 2)), NA())</f>
        <v>#VALUE!</v>
      </c>
      <c r="F32" s="179" t="e">
        <f>IF(ROUND(VALUE(SUBSTITUTE(連結実質赤字比率に係る赤字・黒字の構成分析!H$38,"▲", "-")), 2) &lt; 0, ABS(ROUND(VALUE(SUBSTITUTE(連結実質赤字比率に係る赤字・黒字の構成分析!H$38,"▲", "-")), 2)), NA())</f>
        <v>#VALUE!</v>
      </c>
      <c r="G32" s="179" t="e">
        <f>IF(ROUND(VALUE(SUBSTITUTE(連結実質赤字比率に係る赤字・黒字の構成分析!H$38,"▲", "-")), 2) &gt;= 0, ABS(ROUND(VALUE(SUBSTITUTE(連結実質赤字比率に係る赤字・黒字の構成分析!H$38,"▲", "-")), 2)), NA())</f>
        <v>#VALUE!</v>
      </c>
      <c r="H32" s="179" t="e">
        <f>IF(ROUND(VALUE(SUBSTITUTE(連結実質赤字比率に係る赤字・黒字の構成分析!I$38,"▲", "-")), 2) &lt; 0, ABS(ROUND(VALUE(SUBSTITUTE(連結実質赤字比率に係る赤字・黒字の構成分析!I$38,"▲", "-")), 2)), NA())</f>
        <v>#VALUE!</v>
      </c>
      <c r="I32" s="179" t="e">
        <f>IF(ROUND(VALUE(SUBSTITUTE(連結実質赤字比率に係る赤字・黒字の構成分析!I$38,"▲", "-")), 2) &gt;= 0, ABS(ROUND(VALUE(SUBSTITUTE(連結実質赤字比率に係る赤字・黒字の構成分析!I$38,"▲", "-")), 2)), NA())</f>
        <v>#VALUE!</v>
      </c>
      <c r="J32" s="179" t="e">
        <f>IF(ROUND(VALUE(SUBSTITUTE(連結実質赤字比率に係る赤字・黒字の構成分析!J$38,"▲", "-")), 2) &lt; 0, ABS(ROUND(VALUE(SUBSTITUTE(連結実質赤字比率に係る赤字・黒字の構成分析!J$38,"▲", "-")), 2)), NA())</f>
        <v>#VALUE!</v>
      </c>
      <c r="K32" s="179" t="e">
        <f>IF(ROUND(VALUE(SUBSTITUTE(連結実質赤字比率に係る赤字・黒字の構成分析!J$38,"▲", "-")), 2) &gt;= 0, ABS(ROUND(VALUE(SUBSTITUTE(連結実質赤字比率に係る赤字・黒字の構成分析!J$38,"▲", "-")), 2)), NA())</f>
        <v>#VALUE!</v>
      </c>
    </row>
    <row r="33" spans="1:16" x14ac:dyDescent="0.15">
      <c r="A33" s="179" t="str">
        <f>IF(連結実質赤字比率に係る赤字・黒字の構成分析!C$37="",NA(),連結実質赤字比率に係る赤字・黒字の構成分析!C$37)</f>
        <v>後期高齢者医療特別会計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0.11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0.13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0.11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0.11</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0.1</v>
      </c>
    </row>
    <row r="34" spans="1:16" x14ac:dyDescent="0.15">
      <c r="A34" s="179" t="str">
        <f>IF(連結実質赤字比率に係る赤字・黒字の構成分析!C$36="",NA(),連結実質赤字比率に係る赤字・黒字の構成分析!C$36)</f>
        <v>簡易水道特別会計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0.52</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0.85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0.82</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0.19</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0.55000000000000004</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10.91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15.26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7.76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15.67</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7.95</v>
      </c>
    </row>
    <row r="36" spans="1:16" x14ac:dyDescent="0.15">
      <c r="A36" s="179" t="str">
        <f>IF(連結実質赤字比率に係る赤字・黒字の構成分析!C$34="",NA(),連結実質赤字比率に係る赤字・黒字の構成分析!C$34)</f>
        <v>国民健康保険特別会計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0.94</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0.06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0</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0.18</v>
      </c>
      <c r="J36" s="179">
        <f>IF(ROUND(VALUE(SUBSTITUTE(連結実質赤字比率に係る赤字・黒字の構成分析!J$34,"▲", "-")), 2) &lt; 0, ABS(ROUND(VALUE(SUBSTITUTE(連結実質赤字比率に係る赤字・黒字の構成分析!J$34,"▲", "-")), 2)), NA())</f>
        <v>0.17</v>
      </c>
      <c r="K36" s="179" t="e">
        <f>IF(ROUND(VALUE(SUBSTITUTE(連結実質赤字比率に係る赤字・黒字の構成分析!J$34,"▲", "-")), 2) &gt;= 0, ABS(ROUND(VALUE(SUBSTITUTE(連結実質赤字比率に係る赤字・黒字の構成分析!J$34,"▲", "-")), 2)), NA())</f>
        <v>#N/A</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510</v>
      </c>
      <c r="E42" s="180"/>
      <c r="F42" s="180"/>
      <c r="G42" s="180">
        <f>'実質公債費比率（分子）の構造'!L$52</f>
        <v>539</v>
      </c>
      <c r="H42" s="180"/>
      <c r="I42" s="180"/>
      <c r="J42" s="180">
        <f>'実質公債費比率（分子）の構造'!M$52</f>
        <v>520</v>
      </c>
      <c r="K42" s="180"/>
      <c r="L42" s="180"/>
      <c r="M42" s="180">
        <f>'実質公債費比率（分子）の構造'!N$52</f>
        <v>539</v>
      </c>
      <c r="N42" s="180"/>
      <c r="O42" s="180"/>
      <c r="P42" s="180">
        <f>'実質公債費比率（分子）の構造'!O$52</f>
        <v>532</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46</v>
      </c>
      <c r="C45" s="180"/>
      <c r="D45" s="180"/>
      <c r="E45" s="180">
        <f>'実質公債費比率（分子）の構造'!L$49</f>
        <v>54</v>
      </c>
      <c r="F45" s="180"/>
      <c r="G45" s="180"/>
      <c r="H45" s="180">
        <f>'実質公債費比率（分子）の構造'!M$49</f>
        <v>59</v>
      </c>
      <c r="I45" s="180"/>
      <c r="J45" s="180"/>
      <c r="K45" s="180">
        <f>'実質公債費比率（分子）の構造'!N$49</f>
        <v>64</v>
      </c>
      <c r="L45" s="180"/>
      <c r="M45" s="180"/>
      <c r="N45" s="180">
        <f>'実質公債費比率（分子）の構造'!O$49</f>
        <v>46</v>
      </c>
      <c r="O45" s="180"/>
      <c r="P45" s="180"/>
    </row>
    <row r="46" spans="1:16" x14ac:dyDescent="0.15">
      <c r="A46" s="180" t="s">
        <v>67</v>
      </c>
      <c r="B46" s="180">
        <f>'実質公債費比率（分子）の構造'!K$48</f>
        <v>23</v>
      </c>
      <c r="C46" s="180"/>
      <c r="D46" s="180"/>
      <c r="E46" s="180">
        <f>'実質公債費比率（分子）の構造'!L$48</f>
        <v>27</v>
      </c>
      <c r="F46" s="180"/>
      <c r="G46" s="180"/>
      <c r="H46" s="180">
        <f>'実質公債費比率（分子）の構造'!M$48</f>
        <v>31</v>
      </c>
      <c r="I46" s="180"/>
      <c r="J46" s="180"/>
      <c r="K46" s="180">
        <f>'実質公債費比率（分子）の構造'!N$48</f>
        <v>35</v>
      </c>
      <c r="L46" s="180"/>
      <c r="M46" s="180"/>
      <c r="N46" s="180">
        <f>'実質公債費比率（分子）の構造'!O$48</f>
        <v>43</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609</v>
      </c>
      <c r="C49" s="180"/>
      <c r="D49" s="180"/>
      <c r="E49" s="180">
        <f>'実質公債費比率（分子）の構造'!L$45</f>
        <v>628</v>
      </c>
      <c r="F49" s="180"/>
      <c r="G49" s="180"/>
      <c r="H49" s="180">
        <f>'実質公債費比率（分子）の構造'!M$45</f>
        <v>585</v>
      </c>
      <c r="I49" s="180"/>
      <c r="J49" s="180"/>
      <c r="K49" s="180">
        <f>'実質公債費比率（分子）の構造'!N$45</f>
        <v>615</v>
      </c>
      <c r="L49" s="180"/>
      <c r="M49" s="180"/>
      <c r="N49" s="180">
        <f>'実質公債費比率（分子）の構造'!O$45</f>
        <v>630</v>
      </c>
      <c r="O49" s="180"/>
      <c r="P49" s="180"/>
    </row>
    <row r="50" spans="1:16" x14ac:dyDescent="0.15">
      <c r="A50" s="180" t="s">
        <v>71</v>
      </c>
      <c r="B50" s="180" t="e">
        <f>NA()</f>
        <v>#N/A</v>
      </c>
      <c r="C50" s="180">
        <f>IF(ISNUMBER('実質公債費比率（分子）の構造'!K$53),'実質公債費比率（分子）の構造'!K$53,NA())</f>
        <v>168</v>
      </c>
      <c r="D50" s="180" t="e">
        <f>NA()</f>
        <v>#N/A</v>
      </c>
      <c r="E50" s="180" t="e">
        <f>NA()</f>
        <v>#N/A</v>
      </c>
      <c r="F50" s="180">
        <f>IF(ISNUMBER('実質公債費比率（分子）の構造'!L$53),'実質公債費比率（分子）の構造'!L$53,NA())</f>
        <v>170</v>
      </c>
      <c r="G50" s="180" t="e">
        <f>NA()</f>
        <v>#N/A</v>
      </c>
      <c r="H50" s="180" t="e">
        <f>NA()</f>
        <v>#N/A</v>
      </c>
      <c r="I50" s="180">
        <f>IF(ISNUMBER('実質公債費比率（分子）の構造'!M$53),'実質公債費比率（分子）の構造'!M$53,NA())</f>
        <v>155</v>
      </c>
      <c r="J50" s="180" t="e">
        <f>NA()</f>
        <v>#N/A</v>
      </c>
      <c r="K50" s="180" t="e">
        <f>NA()</f>
        <v>#N/A</v>
      </c>
      <c r="L50" s="180">
        <f>IF(ISNUMBER('実質公債費比率（分子）の構造'!N$53),'実質公債費比率（分子）の構造'!N$53,NA())</f>
        <v>175</v>
      </c>
      <c r="M50" s="180" t="e">
        <f>NA()</f>
        <v>#N/A</v>
      </c>
      <c r="N50" s="180" t="e">
        <f>NA()</f>
        <v>#N/A</v>
      </c>
      <c r="O50" s="180">
        <f>IF(ISNUMBER('実質公債費比率（分子）の構造'!O$53),'実質公債費比率（分子）の構造'!O$53,NA())</f>
        <v>187</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4698</v>
      </c>
      <c r="E56" s="179"/>
      <c r="F56" s="179"/>
      <c r="G56" s="179">
        <f>'将来負担比率（分子）の構造'!J$52</f>
        <v>4643</v>
      </c>
      <c r="H56" s="179"/>
      <c r="I56" s="179"/>
      <c r="J56" s="179">
        <f>'将来負担比率（分子）の構造'!K$52</f>
        <v>4743</v>
      </c>
      <c r="K56" s="179"/>
      <c r="L56" s="179"/>
      <c r="M56" s="179">
        <f>'将来負担比率（分子）の構造'!L$52</f>
        <v>4634</v>
      </c>
      <c r="N56" s="179"/>
      <c r="O56" s="179"/>
      <c r="P56" s="179">
        <f>'将来負担比率（分子）の構造'!M$52</f>
        <v>4593</v>
      </c>
    </row>
    <row r="57" spans="1:16" x14ac:dyDescent="0.15">
      <c r="A57" s="179" t="s">
        <v>42</v>
      </c>
      <c r="B57" s="179"/>
      <c r="C57" s="179"/>
      <c r="D57" s="179">
        <f>'将来負担比率（分子）の構造'!I$51</f>
        <v>250</v>
      </c>
      <c r="E57" s="179"/>
      <c r="F57" s="179"/>
      <c r="G57" s="179">
        <f>'将来負担比率（分子）の構造'!J$51</f>
        <v>291</v>
      </c>
      <c r="H57" s="179"/>
      <c r="I57" s="179"/>
      <c r="J57" s="179">
        <f>'将来負担比率（分子）の構造'!K$51</f>
        <v>391</v>
      </c>
      <c r="K57" s="179"/>
      <c r="L57" s="179"/>
      <c r="M57" s="179">
        <f>'将来負担比率（分子）の構造'!L$51</f>
        <v>377</v>
      </c>
      <c r="N57" s="179"/>
      <c r="O57" s="179"/>
      <c r="P57" s="179">
        <f>'将来負担比率（分子）の構造'!M$51</f>
        <v>363</v>
      </c>
    </row>
    <row r="58" spans="1:16" x14ac:dyDescent="0.15">
      <c r="A58" s="179" t="s">
        <v>41</v>
      </c>
      <c r="B58" s="179"/>
      <c r="C58" s="179"/>
      <c r="D58" s="179">
        <f>'将来負担比率（分子）の構造'!I$50</f>
        <v>2168</v>
      </c>
      <c r="E58" s="179"/>
      <c r="F58" s="179"/>
      <c r="G58" s="179">
        <f>'将来負担比率（分子）の構造'!J$50</f>
        <v>2252</v>
      </c>
      <c r="H58" s="179"/>
      <c r="I58" s="179"/>
      <c r="J58" s="179">
        <f>'将来負担比率（分子）の構造'!K$50</f>
        <v>2340</v>
      </c>
      <c r="K58" s="179"/>
      <c r="L58" s="179"/>
      <c r="M58" s="179">
        <f>'将来負担比率（分子）の構造'!L$50</f>
        <v>1954</v>
      </c>
      <c r="N58" s="179"/>
      <c r="O58" s="179"/>
      <c r="P58" s="179">
        <f>'将来負担比率（分子）の構造'!M$50</f>
        <v>1788</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226</v>
      </c>
      <c r="C62" s="179"/>
      <c r="D62" s="179"/>
      <c r="E62" s="179">
        <f>'将来負担比率（分子）の構造'!J$45</f>
        <v>251</v>
      </c>
      <c r="F62" s="179"/>
      <c r="G62" s="179"/>
      <c r="H62" s="179">
        <f>'将来負担比率（分子）の構造'!K$45</f>
        <v>60</v>
      </c>
      <c r="I62" s="179"/>
      <c r="J62" s="179"/>
      <c r="K62" s="179">
        <f>'将来負担比率（分子）の構造'!L$45</f>
        <v>112</v>
      </c>
      <c r="L62" s="179"/>
      <c r="M62" s="179"/>
      <c r="N62" s="179" t="str">
        <f>'将来負担比率（分子）の構造'!M$45</f>
        <v>-</v>
      </c>
      <c r="O62" s="179"/>
      <c r="P62" s="179"/>
    </row>
    <row r="63" spans="1:16" x14ac:dyDescent="0.15">
      <c r="A63" s="179" t="s">
        <v>34</v>
      </c>
      <c r="B63" s="179">
        <f>'将来負担比率（分子）の構造'!I$44</f>
        <v>501</v>
      </c>
      <c r="C63" s="179"/>
      <c r="D63" s="179"/>
      <c r="E63" s="179">
        <f>'将来負担比率（分子）の構造'!J$44</f>
        <v>407</v>
      </c>
      <c r="F63" s="179"/>
      <c r="G63" s="179"/>
      <c r="H63" s="179">
        <f>'将来負担比率（分子）の構造'!K$44</f>
        <v>346</v>
      </c>
      <c r="I63" s="179"/>
      <c r="J63" s="179"/>
      <c r="K63" s="179">
        <f>'将来負担比率（分子）の構造'!L$44</f>
        <v>278</v>
      </c>
      <c r="L63" s="179"/>
      <c r="M63" s="179"/>
      <c r="N63" s="179">
        <f>'将来負担比率（分子）の構造'!M$44</f>
        <v>225</v>
      </c>
      <c r="O63" s="179"/>
      <c r="P63" s="179"/>
    </row>
    <row r="64" spans="1:16" x14ac:dyDescent="0.15">
      <c r="A64" s="179" t="s">
        <v>33</v>
      </c>
      <c r="B64" s="179">
        <f>'将来負担比率（分子）の構造'!I$43</f>
        <v>487</v>
      </c>
      <c r="C64" s="179"/>
      <c r="D64" s="179"/>
      <c r="E64" s="179">
        <f>'将来負担比率（分子）の構造'!J$43</f>
        <v>474</v>
      </c>
      <c r="F64" s="179"/>
      <c r="G64" s="179"/>
      <c r="H64" s="179">
        <f>'将来負担比率（分子）の構造'!K$43</f>
        <v>462</v>
      </c>
      <c r="I64" s="179"/>
      <c r="J64" s="179"/>
      <c r="K64" s="179">
        <f>'将来負担比率（分子）の構造'!L$43</f>
        <v>425</v>
      </c>
      <c r="L64" s="179"/>
      <c r="M64" s="179"/>
      <c r="N64" s="179">
        <f>'将来負担比率（分子）の構造'!M$43</f>
        <v>410</v>
      </c>
      <c r="O64" s="179"/>
      <c r="P64" s="179"/>
    </row>
    <row r="65" spans="1:16" x14ac:dyDescent="0.15">
      <c r="A65" s="179" t="s">
        <v>32</v>
      </c>
      <c r="B65" s="179" t="str">
        <f>'将来負担比率（分子）の構造'!I$42</f>
        <v>-</v>
      </c>
      <c r="C65" s="179"/>
      <c r="D65" s="179"/>
      <c r="E65" s="179" t="str">
        <f>'将来負担比率（分子）の構造'!J$42</f>
        <v>-</v>
      </c>
      <c r="F65" s="179"/>
      <c r="G65" s="179"/>
      <c r="H65" s="179" t="str">
        <f>'将来負担比率（分子）の構造'!K$42</f>
        <v>-</v>
      </c>
      <c r="I65" s="179"/>
      <c r="J65" s="179"/>
      <c r="K65" s="179" t="str">
        <f>'将来負担比率（分子）の構造'!L$42</f>
        <v>-</v>
      </c>
      <c r="L65" s="179"/>
      <c r="M65" s="179"/>
      <c r="N65" s="179" t="str">
        <f>'将来負担比率（分子）の構造'!M$42</f>
        <v>-</v>
      </c>
      <c r="O65" s="179"/>
      <c r="P65" s="179"/>
    </row>
    <row r="66" spans="1:16" x14ac:dyDescent="0.15">
      <c r="A66" s="179" t="s">
        <v>31</v>
      </c>
      <c r="B66" s="179">
        <f>'将来負担比率（分子）の構造'!I$41</f>
        <v>5735</v>
      </c>
      <c r="C66" s="179"/>
      <c r="D66" s="179"/>
      <c r="E66" s="179">
        <f>'将来負担比率（分子）の構造'!J$41</f>
        <v>5765</v>
      </c>
      <c r="F66" s="179"/>
      <c r="G66" s="179"/>
      <c r="H66" s="179">
        <f>'将来負担比率（分子）の構造'!K$41</f>
        <v>6101</v>
      </c>
      <c r="I66" s="179"/>
      <c r="J66" s="179"/>
      <c r="K66" s="179">
        <f>'将来負担比率（分子）の構造'!L$41</f>
        <v>6033</v>
      </c>
      <c r="L66" s="179"/>
      <c r="M66" s="179"/>
      <c r="N66" s="179">
        <f>'将来負担比率（分子）の構造'!M$41</f>
        <v>6309</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199</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324</v>
      </c>
      <c r="C72" s="183">
        <f>基金残高に係る経年分析!G55</f>
        <v>404</v>
      </c>
      <c r="D72" s="183">
        <f>基金残高に係る経年分析!H55</f>
        <v>554</v>
      </c>
    </row>
    <row r="73" spans="1:16" x14ac:dyDescent="0.15">
      <c r="A73" s="182" t="s">
        <v>78</v>
      </c>
      <c r="B73" s="183">
        <f>基金残高に係る経年分析!F56</f>
        <v>255</v>
      </c>
      <c r="C73" s="183">
        <f>基金残高に係る経年分析!G56</f>
        <v>255</v>
      </c>
      <c r="D73" s="183">
        <f>基金残高に係る経年分析!H56</f>
        <v>255</v>
      </c>
    </row>
    <row r="74" spans="1:16" x14ac:dyDescent="0.15">
      <c r="A74" s="182" t="s">
        <v>79</v>
      </c>
      <c r="B74" s="183">
        <f>基金残高に係る経年分析!F57</f>
        <v>1956</v>
      </c>
      <c r="C74" s="183">
        <f>基金残高に係る経年分析!G57</f>
        <v>1581</v>
      </c>
      <c r="D74" s="183">
        <f>基金残高に係る経年分析!H57</f>
        <v>996</v>
      </c>
    </row>
  </sheetData>
  <sheetProtection algorithmName="SHA-512" hashValue="51XOukF8BleMsvUkbCsMF3XkVsYZEGfismFiEknUfbYJyj5RpZRlWIfOkYCiAagulMrlc+/GbKBBSc98sXrGNw==" saltValue="xu9yp7JH9hhqS5qfJNb6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CX25"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23" t="s">
        <v>213</v>
      </c>
      <c r="DI1" s="624"/>
      <c r="DJ1" s="624"/>
      <c r="DK1" s="624"/>
      <c r="DL1" s="624"/>
      <c r="DM1" s="624"/>
      <c r="DN1" s="625"/>
      <c r="DO1" s="224"/>
      <c r="DP1" s="623" t="s">
        <v>214</v>
      </c>
      <c r="DQ1" s="624"/>
      <c r="DR1" s="624"/>
      <c r="DS1" s="624"/>
      <c r="DT1" s="624"/>
      <c r="DU1" s="624"/>
      <c r="DV1" s="624"/>
      <c r="DW1" s="624"/>
      <c r="DX1" s="624"/>
      <c r="DY1" s="624"/>
      <c r="DZ1" s="624"/>
      <c r="EA1" s="624"/>
      <c r="EB1" s="624"/>
      <c r="EC1" s="625"/>
      <c r="ED1" s="222"/>
      <c r="EE1" s="222"/>
      <c r="EF1" s="222"/>
      <c r="EG1" s="222"/>
      <c r="EH1" s="222"/>
      <c r="EI1" s="222"/>
      <c r="EJ1" s="222"/>
      <c r="EK1" s="222"/>
      <c r="EL1" s="222"/>
      <c r="EM1" s="222"/>
    </row>
    <row r="2" spans="2:143" ht="22.5" customHeight="1" x14ac:dyDescent="0.15">
      <c r="B2" s="225" t="s">
        <v>215</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28" customFormat="1" ht="11.25" customHeight="1" x14ac:dyDescent="0.15">
      <c r="B5" s="633" t="s">
        <v>226</v>
      </c>
      <c r="C5" s="634"/>
      <c r="D5" s="634"/>
      <c r="E5" s="634"/>
      <c r="F5" s="634"/>
      <c r="G5" s="634"/>
      <c r="H5" s="634"/>
      <c r="I5" s="634"/>
      <c r="J5" s="634"/>
      <c r="K5" s="634"/>
      <c r="L5" s="634"/>
      <c r="M5" s="634"/>
      <c r="N5" s="634"/>
      <c r="O5" s="634"/>
      <c r="P5" s="634"/>
      <c r="Q5" s="635"/>
      <c r="R5" s="636">
        <v>634543</v>
      </c>
      <c r="S5" s="637"/>
      <c r="T5" s="637"/>
      <c r="U5" s="637"/>
      <c r="V5" s="637"/>
      <c r="W5" s="637"/>
      <c r="X5" s="637"/>
      <c r="Y5" s="638"/>
      <c r="Z5" s="639">
        <v>8.5</v>
      </c>
      <c r="AA5" s="639"/>
      <c r="AB5" s="639"/>
      <c r="AC5" s="639"/>
      <c r="AD5" s="640">
        <v>634204</v>
      </c>
      <c r="AE5" s="640"/>
      <c r="AF5" s="640"/>
      <c r="AG5" s="640"/>
      <c r="AH5" s="640"/>
      <c r="AI5" s="640"/>
      <c r="AJ5" s="640"/>
      <c r="AK5" s="640"/>
      <c r="AL5" s="641">
        <v>20.399999999999999</v>
      </c>
      <c r="AM5" s="642"/>
      <c r="AN5" s="642"/>
      <c r="AO5" s="643"/>
      <c r="AP5" s="633" t="s">
        <v>227</v>
      </c>
      <c r="AQ5" s="634"/>
      <c r="AR5" s="634"/>
      <c r="AS5" s="634"/>
      <c r="AT5" s="634"/>
      <c r="AU5" s="634"/>
      <c r="AV5" s="634"/>
      <c r="AW5" s="634"/>
      <c r="AX5" s="634"/>
      <c r="AY5" s="634"/>
      <c r="AZ5" s="634"/>
      <c r="BA5" s="634"/>
      <c r="BB5" s="634"/>
      <c r="BC5" s="634"/>
      <c r="BD5" s="634"/>
      <c r="BE5" s="634"/>
      <c r="BF5" s="635"/>
      <c r="BG5" s="647">
        <v>634543</v>
      </c>
      <c r="BH5" s="648"/>
      <c r="BI5" s="648"/>
      <c r="BJ5" s="648"/>
      <c r="BK5" s="648"/>
      <c r="BL5" s="648"/>
      <c r="BM5" s="648"/>
      <c r="BN5" s="649"/>
      <c r="BO5" s="650">
        <v>100</v>
      </c>
      <c r="BP5" s="650"/>
      <c r="BQ5" s="650"/>
      <c r="BR5" s="650"/>
      <c r="BS5" s="651" t="s">
        <v>228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220</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34817</v>
      </c>
      <c r="S6" s="648"/>
      <c r="T6" s="648"/>
      <c r="U6" s="648"/>
      <c r="V6" s="648"/>
      <c r="W6" s="648"/>
      <c r="X6" s="648"/>
      <c r="Y6" s="649"/>
      <c r="Z6" s="650">
        <v>0.5</v>
      </c>
      <c r="AA6" s="650"/>
      <c r="AB6" s="650"/>
      <c r="AC6" s="650"/>
      <c r="AD6" s="651">
        <v>34817</v>
      </c>
      <c r="AE6" s="651"/>
      <c r="AF6" s="651"/>
      <c r="AG6" s="651"/>
      <c r="AH6" s="651"/>
      <c r="AI6" s="651"/>
      <c r="AJ6" s="651"/>
      <c r="AK6" s="651"/>
      <c r="AL6" s="652">
        <v>1.1000000000000001</v>
      </c>
      <c r="AM6" s="653"/>
      <c r="AN6" s="653"/>
      <c r="AO6" s="654"/>
      <c r="AP6" s="644" t="s">
        <v>233</v>
      </c>
      <c r="AQ6" s="645"/>
      <c r="AR6" s="645"/>
      <c r="AS6" s="645"/>
      <c r="AT6" s="645"/>
      <c r="AU6" s="645"/>
      <c r="AV6" s="645"/>
      <c r="AW6" s="645"/>
      <c r="AX6" s="645"/>
      <c r="AY6" s="645"/>
      <c r="AZ6" s="645"/>
      <c r="BA6" s="645"/>
      <c r="BB6" s="645"/>
      <c r="BC6" s="645"/>
      <c r="BD6" s="645"/>
      <c r="BE6" s="645"/>
      <c r="BF6" s="646"/>
      <c r="BG6" s="647">
        <v>634543</v>
      </c>
      <c r="BH6" s="648"/>
      <c r="BI6" s="648"/>
      <c r="BJ6" s="648"/>
      <c r="BK6" s="648"/>
      <c r="BL6" s="648"/>
      <c r="BM6" s="648"/>
      <c r="BN6" s="649"/>
      <c r="BO6" s="650">
        <v>100</v>
      </c>
      <c r="BP6" s="650"/>
      <c r="BQ6" s="650"/>
      <c r="BR6" s="650"/>
      <c r="BS6" s="651" t="s">
        <v>228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62987</v>
      </c>
      <c r="CS6" s="648"/>
      <c r="CT6" s="648"/>
      <c r="CU6" s="648"/>
      <c r="CV6" s="648"/>
      <c r="CW6" s="648"/>
      <c r="CX6" s="648"/>
      <c r="CY6" s="649"/>
      <c r="CZ6" s="641">
        <v>0.9</v>
      </c>
      <c r="DA6" s="642"/>
      <c r="DB6" s="642"/>
      <c r="DC6" s="661"/>
      <c r="DD6" s="656" t="s">
        <v>228</v>
      </c>
      <c r="DE6" s="648"/>
      <c r="DF6" s="648"/>
      <c r="DG6" s="648"/>
      <c r="DH6" s="648"/>
      <c r="DI6" s="648"/>
      <c r="DJ6" s="648"/>
      <c r="DK6" s="648"/>
      <c r="DL6" s="648"/>
      <c r="DM6" s="648"/>
      <c r="DN6" s="648"/>
      <c r="DO6" s="648"/>
      <c r="DP6" s="649"/>
      <c r="DQ6" s="656">
        <v>62987</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154</v>
      </c>
      <c r="S7" s="648"/>
      <c r="T7" s="648"/>
      <c r="U7" s="648"/>
      <c r="V7" s="648"/>
      <c r="W7" s="648"/>
      <c r="X7" s="648"/>
      <c r="Y7" s="649"/>
      <c r="Z7" s="650">
        <v>0</v>
      </c>
      <c r="AA7" s="650"/>
      <c r="AB7" s="650"/>
      <c r="AC7" s="650"/>
      <c r="AD7" s="651">
        <v>154</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144568</v>
      </c>
      <c r="BH7" s="648"/>
      <c r="BI7" s="648"/>
      <c r="BJ7" s="648"/>
      <c r="BK7" s="648"/>
      <c r="BL7" s="648"/>
      <c r="BM7" s="648"/>
      <c r="BN7" s="649"/>
      <c r="BO7" s="650">
        <v>22.8</v>
      </c>
      <c r="BP7" s="650"/>
      <c r="BQ7" s="650"/>
      <c r="BR7" s="650"/>
      <c r="BS7" s="651" t="s">
        <v>228</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2522185</v>
      </c>
      <c r="CS7" s="648"/>
      <c r="CT7" s="648"/>
      <c r="CU7" s="648"/>
      <c r="CV7" s="648"/>
      <c r="CW7" s="648"/>
      <c r="CX7" s="648"/>
      <c r="CY7" s="649"/>
      <c r="CZ7" s="650">
        <v>35.4</v>
      </c>
      <c r="DA7" s="650"/>
      <c r="DB7" s="650"/>
      <c r="DC7" s="650"/>
      <c r="DD7" s="656">
        <v>1335790</v>
      </c>
      <c r="DE7" s="648"/>
      <c r="DF7" s="648"/>
      <c r="DG7" s="648"/>
      <c r="DH7" s="648"/>
      <c r="DI7" s="648"/>
      <c r="DJ7" s="648"/>
      <c r="DK7" s="648"/>
      <c r="DL7" s="648"/>
      <c r="DM7" s="648"/>
      <c r="DN7" s="648"/>
      <c r="DO7" s="648"/>
      <c r="DP7" s="649"/>
      <c r="DQ7" s="656">
        <v>946647</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460</v>
      </c>
      <c r="S8" s="648"/>
      <c r="T8" s="648"/>
      <c r="U8" s="648"/>
      <c r="V8" s="648"/>
      <c r="W8" s="648"/>
      <c r="X8" s="648"/>
      <c r="Y8" s="649"/>
      <c r="Z8" s="650">
        <v>0</v>
      </c>
      <c r="AA8" s="650"/>
      <c r="AB8" s="650"/>
      <c r="AC8" s="650"/>
      <c r="AD8" s="651">
        <v>460</v>
      </c>
      <c r="AE8" s="651"/>
      <c r="AF8" s="651"/>
      <c r="AG8" s="651"/>
      <c r="AH8" s="651"/>
      <c r="AI8" s="651"/>
      <c r="AJ8" s="651"/>
      <c r="AK8" s="651"/>
      <c r="AL8" s="652">
        <v>0</v>
      </c>
      <c r="AM8" s="653"/>
      <c r="AN8" s="653"/>
      <c r="AO8" s="654"/>
      <c r="AP8" s="644" t="s">
        <v>239</v>
      </c>
      <c r="AQ8" s="645"/>
      <c r="AR8" s="645"/>
      <c r="AS8" s="645"/>
      <c r="AT8" s="645"/>
      <c r="AU8" s="645"/>
      <c r="AV8" s="645"/>
      <c r="AW8" s="645"/>
      <c r="AX8" s="645"/>
      <c r="AY8" s="645"/>
      <c r="AZ8" s="645"/>
      <c r="BA8" s="645"/>
      <c r="BB8" s="645"/>
      <c r="BC8" s="645"/>
      <c r="BD8" s="645"/>
      <c r="BE8" s="645"/>
      <c r="BF8" s="646"/>
      <c r="BG8" s="647">
        <v>6489</v>
      </c>
      <c r="BH8" s="648"/>
      <c r="BI8" s="648"/>
      <c r="BJ8" s="648"/>
      <c r="BK8" s="648"/>
      <c r="BL8" s="648"/>
      <c r="BM8" s="648"/>
      <c r="BN8" s="649"/>
      <c r="BO8" s="650">
        <v>1</v>
      </c>
      <c r="BP8" s="650"/>
      <c r="BQ8" s="650"/>
      <c r="BR8" s="650"/>
      <c r="BS8" s="656" t="s">
        <v>127</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1098713</v>
      </c>
      <c r="CS8" s="648"/>
      <c r="CT8" s="648"/>
      <c r="CU8" s="648"/>
      <c r="CV8" s="648"/>
      <c r="CW8" s="648"/>
      <c r="CX8" s="648"/>
      <c r="CY8" s="649"/>
      <c r="CZ8" s="650">
        <v>15.4</v>
      </c>
      <c r="DA8" s="650"/>
      <c r="DB8" s="650"/>
      <c r="DC8" s="650"/>
      <c r="DD8" s="656" t="s">
        <v>127</v>
      </c>
      <c r="DE8" s="648"/>
      <c r="DF8" s="648"/>
      <c r="DG8" s="648"/>
      <c r="DH8" s="648"/>
      <c r="DI8" s="648"/>
      <c r="DJ8" s="648"/>
      <c r="DK8" s="648"/>
      <c r="DL8" s="648"/>
      <c r="DM8" s="648"/>
      <c r="DN8" s="648"/>
      <c r="DO8" s="648"/>
      <c r="DP8" s="649"/>
      <c r="DQ8" s="656">
        <v>283418</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503</v>
      </c>
      <c r="S9" s="648"/>
      <c r="T9" s="648"/>
      <c r="U9" s="648"/>
      <c r="V9" s="648"/>
      <c r="W9" s="648"/>
      <c r="X9" s="648"/>
      <c r="Y9" s="649"/>
      <c r="Z9" s="650">
        <v>0</v>
      </c>
      <c r="AA9" s="650"/>
      <c r="AB9" s="650"/>
      <c r="AC9" s="650"/>
      <c r="AD9" s="651">
        <v>503</v>
      </c>
      <c r="AE9" s="651"/>
      <c r="AF9" s="651"/>
      <c r="AG9" s="651"/>
      <c r="AH9" s="651"/>
      <c r="AI9" s="651"/>
      <c r="AJ9" s="651"/>
      <c r="AK9" s="651"/>
      <c r="AL9" s="652">
        <v>0</v>
      </c>
      <c r="AM9" s="653"/>
      <c r="AN9" s="653"/>
      <c r="AO9" s="654"/>
      <c r="AP9" s="644" t="s">
        <v>242</v>
      </c>
      <c r="AQ9" s="645"/>
      <c r="AR9" s="645"/>
      <c r="AS9" s="645"/>
      <c r="AT9" s="645"/>
      <c r="AU9" s="645"/>
      <c r="AV9" s="645"/>
      <c r="AW9" s="645"/>
      <c r="AX9" s="645"/>
      <c r="AY9" s="645"/>
      <c r="AZ9" s="645"/>
      <c r="BA9" s="645"/>
      <c r="BB9" s="645"/>
      <c r="BC9" s="645"/>
      <c r="BD9" s="645"/>
      <c r="BE9" s="645"/>
      <c r="BF9" s="646"/>
      <c r="BG9" s="647">
        <v>123290</v>
      </c>
      <c r="BH9" s="648"/>
      <c r="BI9" s="648"/>
      <c r="BJ9" s="648"/>
      <c r="BK9" s="648"/>
      <c r="BL9" s="648"/>
      <c r="BM9" s="648"/>
      <c r="BN9" s="649"/>
      <c r="BO9" s="650">
        <v>19.399999999999999</v>
      </c>
      <c r="BP9" s="650"/>
      <c r="BQ9" s="650"/>
      <c r="BR9" s="650"/>
      <c r="BS9" s="656" t="s">
        <v>228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450966</v>
      </c>
      <c r="CS9" s="648"/>
      <c r="CT9" s="648"/>
      <c r="CU9" s="648"/>
      <c r="CV9" s="648"/>
      <c r="CW9" s="648"/>
      <c r="CX9" s="648"/>
      <c r="CY9" s="649"/>
      <c r="CZ9" s="650">
        <v>6.3</v>
      </c>
      <c r="DA9" s="650"/>
      <c r="DB9" s="650"/>
      <c r="DC9" s="650"/>
      <c r="DD9" s="656" t="s">
        <v>127</v>
      </c>
      <c r="DE9" s="648"/>
      <c r="DF9" s="648"/>
      <c r="DG9" s="648"/>
      <c r="DH9" s="648"/>
      <c r="DI9" s="648"/>
      <c r="DJ9" s="648"/>
      <c r="DK9" s="648"/>
      <c r="DL9" s="648"/>
      <c r="DM9" s="648"/>
      <c r="DN9" s="648"/>
      <c r="DO9" s="648"/>
      <c r="DP9" s="649"/>
      <c r="DQ9" s="656">
        <v>373869</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228</v>
      </c>
      <c r="S10" s="648"/>
      <c r="T10" s="648"/>
      <c r="U10" s="648"/>
      <c r="V10" s="648"/>
      <c r="W10" s="648"/>
      <c r="X10" s="648"/>
      <c r="Y10" s="649"/>
      <c r="Z10" s="650" t="s">
        <v>228</v>
      </c>
      <c r="AA10" s="650"/>
      <c r="AB10" s="650"/>
      <c r="AC10" s="650"/>
      <c r="AD10" s="651" t="s">
        <v>228</v>
      </c>
      <c r="AE10" s="651"/>
      <c r="AF10" s="651"/>
      <c r="AG10" s="651"/>
      <c r="AH10" s="651"/>
      <c r="AI10" s="651"/>
      <c r="AJ10" s="651"/>
      <c r="AK10" s="651"/>
      <c r="AL10" s="652" t="s">
        <v>127</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8890</v>
      </c>
      <c r="BH10" s="648"/>
      <c r="BI10" s="648"/>
      <c r="BJ10" s="648"/>
      <c r="BK10" s="648"/>
      <c r="BL10" s="648"/>
      <c r="BM10" s="648"/>
      <c r="BN10" s="649"/>
      <c r="BO10" s="650">
        <v>1.4</v>
      </c>
      <c r="BP10" s="650"/>
      <c r="BQ10" s="650"/>
      <c r="BR10" s="650"/>
      <c r="BS10" s="656" t="s">
        <v>127</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t="s">
        <v>127</v>
      </c>
      <c r="CS10" s="648"/>
      <c r="CT10" s="648"/>
      <c r="CU10" s="648"/>
      <c r="CV10" s="648"/>
      <c r="CW10" s="648"/>
      <c r="CX10" s="648"/>
      <c r="CY10" s="649"/>
      <c r="CZ10" s="650" t="s">
        <v>127</v>
      </c>
      <c r="DA10" s="650"/>
      <c r="DB10" s="650"/>
      <c r="DC10" s="650"/>
      <c r="DD10" s="656" t="s">
        <v>127</v>
      </c>
      <c r="DE10" s="648"/>
      <c r="DF10" s="648"/>
      <c r="DG10" s="648"/>
      <c r="DH10" s="648"/>
      <c r="DI10" s="648"/>
      <c r="DJ10" s="648"/>
      <c r="DK10" s="648"/>
      <c r="DL10" s="648"/>
      <c r="DM10" s="648"/>
      <c r="DN10" s="648"/>
      <c r="DO10" s="648"/>
      <c r="DP10" s="649"/>
      <c r="DQ10" s="656" t="s">
        <v>127</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97747</v>
      </c>
      <c r="S11" s="648"/>
      <c r="T11" s="648"/>
      <c r="U11" s="648"/>
      <c r="V11" s="648"/>
      <c r="W11" s="648"/>
      <c r="X11" s="648"/>
      <c r="Y11" s="649"/>
      <c r="Z11" s="652">
        <v>1.3</v>
      </c>
      <c r="AA11" s="653"/>
      <c r="AB11" s="653"/>
      <c r="AC11" s="665"/>
      <c r="AD11" s="656">
        <v>97747</v>
      </c>
      <c r="AE11" s="648"/>
      <c r="AF11" s="648"/>
      <c r="AG11" s="648"/>
      <c r="AH11" s="648"/>
      <c r="AI11" s="648"/>
      <c r="AJ11" s="648"/>
      <c r="AK11" s="649"/>
      <c r="AL11" s="652">
        <v>3.1</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5899</v>
      </c>
      <c r="BH11" s="648"/>
      <c r="BI11" s="648"/>
      <c r="BJ11" s="648"/>
      <c r="BK11" s="648"/>
      <c r="BL11" s="648"/>
      <c r="BM11" s="648"/>
      <c r="BN11" s="649"/>
      <c r="BO11" s="650">
        <v>0.9</v>
      </c>
      <c r="BP11" s="650"/>
      <c r="BQ11" s="650"/>
      <c r="BR11" s="650"/>
      <c r="BS11" s="656" t="s">
        <v>127</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416959</v>
      </c>
      <c r="CS11" s="648"/>
      <c r="CT11" s="648"/>
      <c r="CU11" s="648"/>
      <c r="CV11" s="648"/>
      <c r="CW11" s="648"/>
      <c r="CX11" s="648"/>
      <c r="CY11" s="649"/>
      <c r="CZ11" s="650">
        <v>5.9</v>
      </c>
      <c r="DA11" s="650"/>
      <c r="DB11" s="650"/>
      <c r="DC11" s="650"/>
      <c r="DD11" s="656">
        <v>23505</v>
      </c>
      <c r="DE11" s="648"/>
      <c r="DF11" s="648"/>
      <c r="DG11" s="648"/>
      <c r="DH11" s="648"/>
      <c r="DI11" s="648"/>
      <c r="DJ11" s="648"/>
      <c r="DK11" s="648"/>
      <c r="DL11" s="648"/>
      <c r="DM11" s="648"/>
      <c r="DN11" s="648"/>
      <c r="DO11" s="648"/>
      <c r="DP11" s="649"/>
      <c r="DQ11" s="656">
        <v>184940</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228</v>
      </c>
      <c r="S12" s="648"/>
      <c r="T12" s="648"/>
      <c r="U12" s="648"/>
      <c r="V12" s="648"/>
      <c r="W12" s="648"/>
      <c r="X12" s="648"/>
      <c r="Y12" s="649"/>
      <c r="Z12" s="650" t="s">
        <v>127</v>
      </c>
      <c r="AA12" s="650"/>
      <c r="AB12" s="650"/>
      <c r="AC12" s="650"/>
      <c r="AD12" s="651" t="s">
        <v>251</v>
      </c>
      <c r="AE12" s="651"/>
      <c r="AF12" s="651"/>
      <c r="AG12" s="651"/>
      <c r="AH12" s="651"/>
      <c r="AI12" s="651"/>
      <c r="AJ12" s="651"/>
      <c r="AK12" s="651"/>
      <c r="AL12" s="652" t="s">
        <v>228</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445487</v>
      </c>
      <c r="BH12" s="648"/>
      <c r="BI12" s="648"/>
      <c r="BJ12" s="648"/>
      <c r="BK12" s="648"/>
      <c r="BL12" s="648"/>
      <c r="BM12" s="648"/>
      <c r="BN12" s="649"/>
      <c r="BO12" s="650">
        <v>70.2</v>
      </c>
      <c r="BP12" s="650"/>
      <c r="BQ12" s="650"/>
      <c r="BR12" s="650"/>
      <c r="BS12" s="656" t="s">
        <v>127</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470375</v>
      </c>
      <c r="CS12" s="648"/>
      <c r="CT12" s="648"/>
      <c r="CU12" s="648"/>
      <c r="CV12" s="648"/>
      <c r="CW12" s="648"/>
      <c r="CX12" s="648"/>
      <c r="CY12" s="649"/>
      <c r="CZ12" s="650">
        <v>6.6</v>
      </c>
      <c r="DA12" s="650"/>
      <c r="DB12" s="650"/>
      <c r="DC12" s="650"/>
      <c r="DD12" s="656">
        <v>217646</v>
      </c>
      <c r="DE12" s="648"/>
      <c r="DF12" s="648"/>
      <c r="DG12" s="648"/>
      <c r="DH12" s="648"/>
      <c r="DI12" s="648"/>
      <c r="DJ12" s="648"/>
      <c r="DK12" s="648"/>
      <c r="DL12" s="648"/>
      <c r="DM12" s="648"/>
      <c r="DN12" s="648"/>
      <c r="DO12" s="648"/>
      <c r="DP12" s="649"/>
      <c r="DQ12" s="656">
        <v>107844</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228</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228</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221961</v>
      </c>
      <c r="BH13" s="648"/>
      <c r="BI13" s="648"/>
      <c r="BJ13" s="648"/>
      <c r="BK13" s="648"/>
      <c r="BL13" s="648"/>
      <c r="BM13" s="648"/>
      <c r="BN13" s="649"/>
      <c r="BO13" s="650">
        <v>35</v>
      </c>
      <c r="BP13" s="650"/>
      <c r="BQ13" s="650"/>
      <c r="BR13" s="650"/>
      <c r="BS13" s="656" t="s">
        <v>228</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505215</v>
      </c>
      <c r="CS13" s="648"/>
      <c r="CT13" s="648"/>
      <c r="CU13" s="648"/>
      <c r="CV13" s="648"/>
      <c r="CW13" s="648"/>
      <c r="CX13" s="648"/>
      <c r="CY13" s="649"/>
      <c r="CZ13" s="650">
        <v>7.1</v>
      </c>
      <c r="DA13" s="650"/>
      <c r="DB13" s="650"/>
      <c r="DC13" s="650"/>
      <c r="DD13" s="656">
        <v>401242</v>
      </c>
      <c r="DE13" s="648"/>
      <c r="DF13" s="648"/>
      <c r="DG13" s="648"/>
      <c r="DH13" s="648"/>
      <c r="DI13" s="648"/>
      <c r="DJ13" s="648"/>
      <c r="DK13" s="648"/>
      <c r="DL13" s="648"/>
      <c r="DM13" s="648"/>
      <c r="DN13" s="648"/>
      <c r="DO13" s="648"/>
      <c r="DP13" s="649"/>
      <c r="DQ13" s="656">
        <v>228384</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228</v>
      </c>
      <c r="S14" s="648"/>
      <c r="T14" s="648"/>
      <c r="U14" s="648"/>
      <c r="V14" s="648"/>
      <c r="W14" s="648"/>
      <c r="X14" s="648"/>
      <c r="Y14" s="649"/>
      <c r="Z14" s="650" t="s">
        <v>228</v>
      </c>
      <c r="AA14" s="650"/>
      <c r="AB14" s="650"/>
      <c r="AC14" s="650"/>
      <c r="AD14" s="651" t="s">
        <v>127</v>
      </c>
      <c r="AE14" s="651"/>
      <c r="AF14" s="651"/>
      <c r="AG14" s="651"/>
      <c r="AH14" s="651"/>
      <c r="AI14" s="651"/>
      <c r="AJ14" s="651"/>
      <c r="AK14" s="651"/>
      <c r="AL14" s="652" t="s">
        <v>127</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18619</v>
      </c>
      <c r="BH14" s="648"/>
      <c r="BI14" s="648"/>
      <c r="BJ14" s="648"/>
      <c r="BK14" s="648"/>
      <c r="BL14" s="648"/>
      <c r="BM14" s="648"/>
      <c r="BN14" s="649"/>
      <c r="BO14" s="650">
        <v>2.9</v>
      </c>
      <c r="BP14" s="650"/>
      <c r="BQ14" s="650"/>
      <c r="BR14" s="650"/>
      <c r="BS14" s="656" t="s">
        <v>228</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216372</v>
      </c>
      <c r="CS14" s="648"/>
      <c r="CT14" s="648"/>
      <c r="CU14" s="648"/>
      <c r="CV14" s="648"/>
      <c r="CW14" s="648"/>
      <c r="CX14" s="648"/>
      <c r="CY14" s="649"/>
      <c r="CZ14" s="650">
        <v>3</v>
      </c>
      <c r="DA14" s="650"/>
      <c r="DB14" s="650"/>
      <c r="DC14" s="650"/>
      <c r="DD14" s="656" t="s">
        <v>127</v>
      </c>
      <c r="DE14" s="648"/>
      <c r="DF14" s="648"/>
      <c r="DG14" s="648"/>
      <c r="DH14" s="648"/>
      <c r="DI14" s="648"/>
      <c r="DJ14" s="648"/>
      <c r="DK14" s="648"/>
      <c r="DL14" s="648"/>
      <c r="DM14" s="648"/>
      <c r="DN14" s="648"/>
      <c r="DO14" s="648"/>
      <c r="DP14" s="649"/>
      <c r="DQ14" s="656">
        <v>203272</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228</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251</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24459</v>
      </c>
      <c r="BH15" s="648"/>
      <c r="BI15" s="648"/>
      <c r="BJ15" s="648"/>
      <c r="BK15" s="648"/>
      <c r="BL15" s="648"/>
      <c r="BM15" s="648"/>
      <c r="BN15" s="649"/>
      <c r="BO15" s="650">
        <v>3.9</v>
      </c>
      <c r="BP15" s="650"/>
      <c r="BQ15" s="650"/>
      <c r="BR15" s="650"/>
      <c r="BS15" s="656" t="s">
        <v>127</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749691</v>
      </c>
      <c r="CS15" s="648"/>
      <c r="CT15" s="648"/>
      <c r="CU15" s="648"/>
      <c r="CV15" s="648"/>
      <c r="CW15" s="648"/>
      <c r="CX15" s="648"/>
      <c r="CY15" s="649"/>
      <c r="CZ15" s="650">
        <v>10.5</v>
      </c>
      <c r="DA15" s="650"/>
      <c r="DB15" s="650"/>
      <c r="DC15" s="650"/>
      <c r="DD15" s="656">
        <v>19543</v>
      </c>
      <c r="DE15" s="648"/>
      <c r="DF15" s="648"/>
      <c r="DG15" s="648"/>
      <c r="DH15" s="648"/>
      <c r="DI15" s="648"/>
      <c r="DJ15" s="648"/>
      <c r="DK15" s="648"/>
      <c r="DL15" s="648"/>
      <c r="DM15" s="648"/>
      <c r="DN15" s="648"/>
      <c r="DO15" s="648"/>
      <c r="DP15" s="649"/>
      <c r="DQ15" s="656">
        <v>465387</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1943</v>
      </c>
      <c r="S16" s="648"/>
      <c r="T16" s="648"/>
      <c r="U16" s="648"/>
      <c r="V16" s="648"/>
      <c r="W16" s="648"/>
      <c r="X16" s="648"/>
      <c r="Y16" s="649"/>
      <c r="Z16" s="650">
        <v>0</v>
      </c>
      <c r="AA16" s="650"/>
      <c r="AB16" s="650"/>
      <c r="AC16" s="650"/>
      <c r="AD16" s="651">
        <v>1943</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v>1410</v>
      </c>
      <c r="BH16" s="648"/>
      <c r="BI16" s="648"/>
      <c r="BJ16" s="648"/>
      <c r="BK16" s="648"/>
      <c r="BL16" s="648"/>
      <c r="BM16" s="648"/>
      <c r="BN16" s="649"/>
      <c r="BO16" s="650">
        <v>0.2</v>
      </c>
      <c r="BP16" s="650"/>
      <c r="BQ16" s="650"/>
      <c r="BR16" s="650"/>
      <c r="BS16" s="656" t="s">
        <v>228</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t="s">
        <v>127</v>
      </c>
      <c r="CS16" s="648"/>
      <c r="CT16" s="648"/>
      <c r="CU16" s="648"/>
      <c r="CV16" s="648"/>
      <c r="CW16" s="648"/>
      <c r="CX16" s="648"/>
      <c r="CY16" s="649"/>
      <c r="CZ16" s="650" t="s">
        <v>127</v>
      </c>
      <c r="DA16" s="650"/>
      <c r="DB16" s="650"/>
      <c r="DC16" s="650"/>
      <c r="DD16" s="656" t="s">
        <v>228</v>
      </c>
      <c r="DE16" s="648"/>
      <c r="DF16" s="648"/>
      <c r="DG16" s="648"/>
      <c r="DH16" s="648"/>
      <c r="DI16" s="648"/>
      <c r="DJ16" s="648"/>
      <c r="DK16" s="648"/>
      <c r="DL16" s="648"/>
      <c r="DM16" s="648"/>
      <c r="DN16" s="648"/>
      <c r="DO16" s="648"/>
      <c r="DP16" s="649"/>
      <c r="DQ16" s="656" t="s">
        <v>251</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1887</v>
      </c>
      <c r="S17" s="648"/>
      <c r="T17" s="648"/>
      <c r="U17" s="648"/>
      <c r="V17" s="648"/>
      <c r="W17" s="648"/>
      <c r="X17" s="648"/>
      <c r="Y17" s="649"/>
      <c r="Z17" s="650">
        <v>0</v>
      </c>
      <c r="AA17" s="650"/>
      <c r="AB17" s="650"/>
      <c r="AC17" s="650"/>
      <c r="AD17" s="651">
        <v>1887</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228</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630197</v>
      </c>
      <c r="CS17" s="648"/>
      <c r="CT17" s="648"/>
      <c r="CU17" s="648"/>
      <c r="CV17" s="648"/>
      <c r="CW17" s="648"/>
      <c r="CX17" s="648"/>
      <c r="CY17" s="649"/>
      <c r="CZ17" s="650">
        <v>8.8000000000000007</v>
      </c>
      <c r="DA17" s="650"/>
      <c r="DB17" s="650"/>
      <c r="DC17" s="650"/>
      <c r="DD17" s="656" t="s">
        <v>127</v>
      </c>
      <c r="DE17" s="648"/>
      <c r="DF17" s="648"/>
      <c r="DG17" s="648"/>
      <c r="DH17" s="648"/>
      <c r="DI17" s="648"/>
      <c r="DJ17" s="648"/>
      <c r="DK17" s="648"/>
      <c r="DL17" s="648"/>
      <c r="DM17" s="648"/>
      <c r="DN17" s="648"/>
      <c r="DO17" s="648"/>
      <c r="DP17" s="649"/>
      <c r="DQ17" s="656">
        <v>630197</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2063</v>
      </c>
      <c r="S18" s="648"/>
      <c r="T18" s="648"/>
      <c r="U18" s="648"/>
      <c r="V18" s="648"/>
      <c r="W18" s="648"/>
      <c r="X18" s="648"/>
      <c r="Y18" s="649"/>
      <c r="Z18" s="650">
        <v>0</v>
      </c>
      <c r="AA18" s="650"/>
      <c r="AB18" s="650"/>
      <c r="AC18" s="650"/>
      <c r="AD18" s="651">
        <v>2063</v>
      </c>
      <c r="AE18" s="651"/>
      <c r="AF18" s="651"/>
      <c r="AG18" s="651"/>
      <c r="AH18" s="651"/>
      <c r="AI18" s="651"/>
      <c r="AJ18" s="651"/>
      <c r="AK18" s="651"/>
      <c r="AL18" s="652">
        <v>0.1</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127</v>
      </c>
      <c r="DA18" s="650"/>
      <c r="DB18" s="650"/>
      <c r="DC18" s="650"/>
      <c r="DD18" s="656" t="s">
        <v>228</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979</v>
      </c>
      <c r="S19" s="648"/>
      <c r="T19" s="648"/>
      <c r="U19" s="648"/>
      <c r="V19" s="648"/>
      <c r="W19" s="648"/>
      <c r="X19" s="648"/>
      <c r="Y19" s="649"/>
      <c r="Z19" s="650">
        <v>0</v>
      </c>
      <c r="AA19" s="650"/>
      <c r="AB19" s="650"/>
      <c r="AC19" s="650"/>
      <c r="AD19" s="651">
        <v>979</v>
      </c>
      <c r="AE19" s="651"/>
      <c r="AF19" s="651"/>
      <c r="AG19" s="651"/>
      <c r="AH19" s="651"/>
      <c r="AI19" s="651"/>
      <c r="AJ19" s="651"/>
      <c r="AK19" s="651"/>
      <c r="AL19" s="652">
        <v>0</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t="s">
        <v>127</v>
      </c>
      <c r="BH19" s="648"/>
      <c r="BI19" s="648"/>
      <c r="BJ19" s="648"/>
      <c r="BK19" s="648"/>
      <c r="BL19" s="648"/>
      <c r="BM19" s="648"/>
      <c r="BN19" s="649"/>
      <c r="BO19" s="650" t="s">
        <v>228</v>
      </c>
      <c r="BP19" s="650"/>
      <c r="BQ19" s="650"/>
      <c r="BR19" s="650"/>
      <c r="BS19" s="656" t="s">
        <v>228</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928</v>
      </c>
      <c r="S20" s="648"/>
      <c r="T20" s="648"/>
      <c r="U20" s="648"/>
      <c r="V20" s="648"/>
      <c r="W20" s="648"/>
      <c r="X20" s="648"/>
      <c r="Y20" s="649"/>
      <c r="Z20" s="650">
        <v>0</v>
      </c>
      <c r="AA20" s="650"/>
      <c r="AB20" s="650"/>
      <c r="AC20" s="650"/>
      <c r="AD20" s="651">
        <v>928</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t="s">
        <v>127</v>
      </c>
      <c r="BH20" s="648"/>
      <c r="BI20" s="648"/>
      <c r="BJ20" s="648"/>
      <c r="BK20" s="648"/>
      <c r="BL20" s="648"/>
      <c r="BM20" s="648"/>
      <c r="BN20" s="649"/>
      <c r="BO20" s="650" t="s">
        <v>228</v>
      </c>
      <c r="BP20" s="650"/>
      <c r="BQ20" s="650"/>
      <c r="BR20" s="650"/>
      <c r="BS20" s="656" t="s">
        <v>127</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7123660</v>
      </c>
      <c r="CS20" s="648"/>
      <c r="CT20" s="648"/>
      <c r="CU20" s="648"/>
      <c r="CV20" s="648"/>
      <c r="CW20" s="648"/>
      <c r="CX20" s="648"/>
      <c r="CY20" s="649"/>
      <c r="CZ20" s="650">
        <v>100</v>
      </c>
      <c r="DA20" s="650"/>
      <c r="DB20" s="650"/>
      <c r="DC20" s="650"/>
      <c r="DD20" s="656">
        <v>1997726</v>
      </c>
      <c r="DE20" s="648"/>
      <c r="DF20" s="648"/>
      <c r="DG20" s="648"/>
      <c r="DH20" s="648"/>
      <c r="DI20" s="648"/>
      <c r="DJ20" s="648"/>
      <c r="DK20" s="648"/>
      <c r="DL20" s="648"/>
      <c r="DM20" s="648"/>
      <c r="DN20" s="648"/>
      <c r="DO20" s="648"/>
      <c r="DP20" s="649"/>
      <c r="DQ20" s="656">
        <v>3486945</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156</v>
      </c>
      <c r="S21" s="648"/>
      <c r="T21" s="648"/>
      <c r="U21" s="648"/>
      <c r="V21" s="648"/>
      <c r="W21" s="648"/>
      <c r="X21" s="648"/>
      <c r="Y21" s="649"/>
      <c r="Z21" s="650">
        <v>0</v>
      </c>
      <c r="AA21" s="650"/>
      <c r="AB21" s="650"/>
      <c r="AC21" s="650"/>
      <c r="AD21" s="651">
        <v>156</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127</v>
      </c>
      <c r="BH21" s="648"/>
      <c r="BI21" s="648"/>
      <c r="BJ21" s="648"/>
      <c r="BK21" s="648"/>
      <c r="BL21" s="648"/>
      <c r="BM21" s="648"/>
      <c r="BN21" s="649"/>
      <c r="BO21" s="650" t="s">
        <v>228</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2400536</v>
      </c>
      <c r="S22" s="648"/>
      <c r="T22" s="648"/>
      <c r="U22" s="648"/>
      <c r="V22" s="648"/>
      <c r="W22" s="648"/>
      <c r="X22" s="648"/>
      <c r="Y22" s="649"/>
      <c r="Z22" s="650">
        <v>32.200000000000003</v>
      </c>
      <c r="AA22" s="650"/>
      <c r="AB22" s="650"/>
      <c r="AC22" s="650"/>
      <c r="AD22" s="651">
        <v>2242339</v>
      </c>
      <c r="AE22" s="651"/>
      <c r="AF22" s="651"/>
      <c r="AG22" s="651"/>
      <c r="AH22" s="651"/>
      <c r="AI22" s="651"/>
      <c r="AJ22" s="651"/>
      <c r="AK22" s="651"/>
      <c r="AL22" s="652">
        <v>72.2</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228</v>
      </c>
      <c r="BH22" s="648"/>
      <c r="BI22" s="648"/>
      <c r="BJ22" s="648"/>
      <c r="BK22" s="648"/>
      <c r="BL22" s="648"/>
      <c r="BM22" s="648"/>
      <c r="BN22" s="649"/>
      <c r="BO22" s="650" t="s">
        <v>228</v>
      </c>
      <c r="BP22" s="650"/>
      <c r="BQ22" s="650"/>
      <c r="BR22" s="650"/>
      <c r="BS22" s="656" t="s">
        <v>282</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2242339</v>
      </c>
      <c r="S23" s="648"/>
      <c r="T23" s="648"/>
      <c r="U23" s="648"/>
      <c r="V23" s="648"/>
      <c r="W23" s="648"/>
      <c r="X23" s="648"/>
      <c r="Y23" s="649"/>
      <c r="Z23" s="650">
        <v>30.1</v>
      </c>
      <c r="AA23" s="650"/>
      <c r="AB23" s="650"/>
      <c r="AC23" s="650"/>
      <c r="AD23" s="651">
        <v>2242339</v>
      </c>
      <c r="AE23" s="651"/>
      <c r="AF23" s="651"/>
      <c r="AG23" s="651"/>
      <c r="AH23" s="651"/>
      <c r="AI23" s="651"/>
      <c r="AJ23" s="651"/>
      <c r="AK23" s="651"/>
      <c r="AL23" s="652">
        <v>72.2</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228</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158197</v>
      </c>
      <c r="S24" s="648"/>
      <c r="T24" s="648"/>
      <c r="U24" s="648"/>
      <c r="V24" s="648"/>
      <c r="W24" s="648"/>
      <c r="X24" s="648"/>
      <c r="Y24" s="649"/>
      <c r="Z24" s="650">
        <v>2.1</v>
      </c>
      <c r="AA24" s="650"/>
      <c r="AB24" s="650"/>
      <c r="AC24" s="650"/>
      <c r="AD24" s="651" t="s">
        <v>228</v>
      </c>
      <c r="AE24" s="651"/>
      <c r="AF24" s="651"/>
      <c r="AG24" s="651"/>
      <c r="AH24" s="651"/>
      <c r="AI24" s="651"/>
      <c r="AJ24" s="651"/>
      <c r="AK24" s="651"/>
      <c r="AL24" s="652" t="s">
        <v>127</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228</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1981869</v>
      </c>
      <c r="CS24" s="637"/>
      <c r="CT24" s="637"/>
      <c r="CU24" s="637"/>
      <c r="CV24" s="637"/>
      <c r="CW24" s="637"/>
      <c r="CX24" s="637"/>
      <c r="CY24" s="638"/>
      <c r="CZ24" s="641">
        <v>27.8</v>
      </c>
      <c r="DA24" s="642"/>
      <c r="DB24" s="642"/>
      <c r="DC24" s="661"/>
      <c r="DD24" s="685">
        <v>1620851</v>
      </c>
      <c r="DE24" s="637"/>
      <c r="DF24" s="637"/>
      <c r="DG24" s="637"/>
      <c r="DH24" s="637"/>
      <c r="DI24" s="637"/>
      <c r="DJ24" s="637"/>
      <c r="DK24" s="638"/>
      <c r="DL24" s="685">
        <v>1611979</v>
      </c>
      <c r="DM24" s="637"/>
      <c r="DN24" s="637"/>
      <c r="DO24" s="637"/>
      <c r="DP24" s="637"/>
      <c r="DQ24" s="637"/>
      <c r="DR24" s="637"/>
      <c r="DS24" s="637"/>
      <c r="DT24" s="637"/>
      <c r="DU24" s="637"/>
      <c r="DV24" s="638"/>
      <c r="DW24" s="641">
        <v>50.5</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t="s">
        <v>228</v>
      </c>
      <c r="S25" s="648"/>
      <c r="T25" s="648"/>
      <c r="U25" s="648"/>
      <c r="V25" s="648"/>
      <c r="W25" s="648"/>
      <c r="X25" s="648"/>
      <c r="Y25" s="649"/>
      <c r="Z25" s="650" t="s">
        <v>228</v>
      </c>
      <c r="AA25" s="650"/>
      <c r="AB25" s="650"/>
      <c r="AC25" s="650"/>
      <c r="AD25" s="651" t="s">
        <v>127</v>
      </c>
      <c r="AE25" s="651"/>
      <c r="AF25" s="651"/>
      <c r="AG25" s="651"/>
      <c r="AH25" s="651"/>
      <c r="AI25" s="651"/>
      <c r="AJ25" s="651"/>
      <c r="AK25" s="651"/>
      <c r="AL25" s="652" t="s">
        <v>228</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251</v>
      </c>
      <c r="BP25" s="650"/>
      <c r="BQ25" s="650"/>
      <c r="BR25" s="650"/>
      <c r="BS25" s="656" t="s">
        <v>127</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1024473</v>
      </c>
      <c r="CS25" s="681"/>
      <c r="CT25" s="681"/>
      <c r="CU25" s="681"/>
      <c r="CV25" s="681"/>
      <c r="CW25" s="681"/>
      <c r="CX25" s="681"/>
      <c r="CY25" s="682"/>
      <c r="CZ25" s="652">
        <v>14.4</v>
      </c>
      <c r="DA25" s="683"/>
      <c r="DB25" s="683"/>
      <c r="DC25" s="686"/>
      <c r="DD25" s="656">
        <v>915081</v>
      </c>
      <c r="DE25" s="681"/>
      <c r="DF25" s="681"/>
      <c r="DG25" s="681"/>
      <c r="DH25" s="681"/>
      <c r="DI25" s="681"/>
      <c r="DJ25" s="681"/>
      <c r="DK25" s="682"/>
      <c r="DL25" s="656">
        <v>906237</v>
      </c>
      <c r="DM25" s="681"/>
      <c r="DN25" s="681"/>
      <c r="DO25" s="681"/>
      <c r="DP25" s="681"/>
      <c r="DQ25" s="681"/>
      <c r="DR25" s="681"/>
      <c r="DS25" s="681"/>
      <c r="DT25" s="681"/>
      <c r="DU25" s="681"/>
      <c r="DV25" s="682"/>
      <c r="DW25" s="652">
        <v>28.4</v>
      </c>
      <c r="DX25" s="683"/>
      <c r="DY25" s="683"/>
      <c r="DZ25" s="683"/>
      <c r="EA25" s="683"/>
      <c r="EB25" s="683"/>
      <c r="EC25" s="684"/>
    </row>
    <row r="26" spans="2:133" ht="11.25" customHeight="1" x14ac:dyDescent="0.15">
      <c r="B26" s="644" t="s">
        <v>297</v>
      </c>
      <c r="C26" s="645"/>
      <c r="D26" s="645"/>
      <c r="E26" s="645"/>
      <c r="F26" s="645"/>
      <c r="G26" s="645"/>
      <c r="H26" s="645"/>
      <c r="I26" s="645"/>
      <c r="J26" s="645"/>
      <c r="K26" s="645"/>
      <c r="L26" s="645"/>
      <c r="M26" s="645"/>
      <c r="N26" s="645"/>
      <c r="O26" s="645"/>
      <c r="P26" s="645"/>
      <c r="Q26" s="646"/>
      <c r="R26" s="647">
        <v>3174653</v>
      </c>
      <c r="S26" s="648"/>
      <c r="T26" s="648"/>
      <c r="U26" s="648"/>
      <c r="V26" s="648"/>
      <c r="W26" s="648"/>
      <c r="X26" s="648"/>
      <c r="Y26" s="649"/>
      <c r="Z26" s="650">
        <v>42.6</v>
      </c>
      <c r="AA26" s="650"/>
      <c r="AB26" s="650"/>
      <c r="AC26" s="650"/>
      <c r="AD26" s="651">
        <v>3016117</v>
      </c>
      <c r="AE26" s="651"/>
      <c r="AF26" s="651"/>
      <c r="AG26" s="651"/>
      <c r="AH26" s="651"/>
      <c r="AI26" s="651"/>
      <c r="AJ26" s="651"/>
      <c r="AK26" s="651"/>
      <c r="AL26" s="652">
        <v>97.1</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651666</v>
      </c>
      <c r="CS26" s="648"/>
      <c r="CT26" s="648"/>
      <c r="CU26" s="648"/>
      <c r="CV26" s="648"/>
      <c r="CW26" s="648"/>
      <c r="CX26" s="648"/>
      <c r="CY26" s="649"/>
      <c r="CZ26" s="652">
        <v>9.1</v>
      </c>
      <c r="DA26" s="683"/>
      <c r="DB26" s="683"/>
      <c r="DC26" s="686"/>
      <c r="DD26" s="656">
        <v>588903</v>
      </c>
      <c r="DE26" s="648"/>
      <c r="DF26" s="648"/>
      <c r="DG26" s="648"/>
      <c r="DH26" s="648"/>
      <c r="DI26" s="648"/>
      <c r="DJ26" s="648"/>
      <c r="DK26" s="649"/>
      <c r="DL26" s="656" t="s">
        <v>127</v>
      </c>
      <c r="DM26" s="648"/>
      <c r="DN26" s="648"/>
      <c r="DO26" s="648"/>
      <c r="DP26" s="648"/>
      <c r="DQ26" s="648"/>
      <c r="DR26" s="648"/>
      <c r="DS26" s="648"/>
      <c r="DT26" s="648"/>
      <c r="DU26" s="648"/>
      <c r="DV26" s="649"/>
      <c r="DW26" s="652" t="s">
        <v>228</v>
      </c>
      <c r="DX26" s="683"/>
      <c r="DY26" s="683"/>
      <c r="DZ26" s="683"/>
      <c r="EA26" s="683"/>
      <c r="EB26" s="683"/>
      <c r="EC26" s="684"/>
    </row>
    <row r="27" spans="2:133" ht="11.25" customHeight="1" x14ac:dyDescent="0.15">
      <c r="B27" s="644" t="s">
        <v>300</v>
      </c>
      <c r="C27" s="645"/>
      <c r="D27" s="645"/>
      <c r="E27" s="645"/>
      <c r="F27" s="645"/>
      <c r="G27" s="645"/>
      <c r="H27" s="645"/>
      <c r="I27" s="645"/>
      <c r="J27" s="645"/>
      <c r="K27" s="645"/>
      <c r="L27" s="645"/>
      <c r="M27" s="645"/>
      <c r="N27" s="645"/>
      <c r="O27" s="645"/>
      <c r="P27" s="645"/>
      <c r="Q27" s="646"/>
      <c r="R27" s="647">
        <v>1002</v>
      </c>
      <c r="S27" s="648"/>
      <c r="T27" s="648"/>
      <c r="U27" s="648"/>
      <c r="V27" s="648"/>
      <c r="W27" s="648"/>
      <c r="X27" s="648"/>
      <c r="Y27" s="649"/>
      <c r="Z27" s="650">
        <v>0</v>
      </c>
      <c r="AA27" s="650"/>
      <c r="AB27" s="650"/>
      <c r="AC27" s="650"/>
      <c r="AD27" s="651">
        <v>1002</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634543</v>
      </c>
      <c r="BH27" s="648"/>
      <c r="BI27" s="648"/>
      <c r="BJ27" s="648"/>
      <c r="BK27" s="648"/>
      <c r="BL27" s="648"/>
      <c r="BM27" s="648"/>
      <c r="BN27" s="649"/>
      <c r="BO27" s="650">
        <v>100</v>
      </c>
      <c r="BP27" s="650"/>
      <c r="BQ27" s="650"/>
      <c r="BR27" s="650"/>
      <c r="BS27" s="656" t="s">
        <v>127</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327199</v>
      </c>
      <c r="CS27" s="681"/>
      <c r="CT27" s="681"/>
      <c r="CU27" s="681"/>
      <c r="CV27" s="681"/>
      <c r="CW27" s="681"/>
      <c r="CX27" s="681"/>
      <c r="CY27" s="682"/>
      <c r="CZ27" s="652">
        <v>4.5999999999999996</v>
      </c>
      <c r="DA27" s="683"/>
      <c r="DB27" s="683"/>
      <c r="DC27" s="686"/>
      <c r="DD27" s="656">
        <v>75573</v>
      </c>
      <c r="DE27" s="681"/>
      <c r="DF27" s="681"/>
      <c r="DG27" s="681"/>
      <c r="DH27" s="681"/>
      <c r="DI27" s="681"/>
      <c r="DJ27" s="681"/>
      <c r="DK27" s="682"/>
      <c r="DL27" s="656">
        <v>75545</v>
      </c>
      <c r="DM27" s="681"/>
      <c r="DN27" s="681"/>
      <c r="DO27" s="681"/>
      <c r="DP27" s="681"/>
      <c r="DQ27" s="681"/>
      <c r="DR27" s="681"/>
      <c r="DS27" s="681"/>
      <c r="DT27" s="681"/>
      <c r="DU27" s="681"/>
      <c r="DV27" s="682"/>
      <c r="DW27" s="652">
        <v>2.4</v>
      </c>
      <c r="DX27" s="683"/>
      <c r="DY27" s="683"/>
      <c r="DZ27" s="683"/>
      <c r="EA27" s="683"/>
      <c r="EB27" s="683"/>
      <c r="EC27" s="684"/>
    </row>
    <row r="28" spans="2:133" ht="11.25" customHeight="1" x14ac:dyDescent="0.15">
      <c r="B28" s="644" t="s">
        <v>303</v>
      </c>
      <c r="C28" s="645"/>
      <c r="D28" s="645"/>
      <c r="E28" s="645"/>
      <c r="F28" s="645"/>
      <c r="G28" s="645"/>
      <c r="H28" s="645"/>
      <c r="I28" s="645"/>
      <c r="J28" s="645"/>
      <c r="K28" s="645"/>
      <c r="L28" s="645"/>
      <c r="M28" s="645"/>
      <c r="N28" s="645"/>
      <c r="O28" s="645"/>
      <c r="P28" s="645"/>
      <c r="Q28" s="646"/>
      <c r="R28" s="647">
        <v>4138</v>
      </c>
      <c r="S28" s="648"/>
      <c r="T28" s="648"/>
      <c r="U28" s="648"/>
      <c r="V28" s="648"/>
      <c r="W28" s="648"/>
      <c r="X28" s="648"/>
      <c r="Y28" s="649"/>
      <c r="Z28" s="650">
        <v>0.1</v>
      </c>
      <c r="AA28" s="650"/>
      <c r="AB28" s="650"/>
      <c r="AC28" s="650"/>
      <c r="AD28" s="651" t="s">
        <v>127</v>
      </c>
      <c r="AE28" s="651"/>
      <c r="AF28" s="651"/>
      <c r="AG28" s="651"/>
      <c r="AH28" s="651"/>
      <c r="AI28" s="651"/>
      <c r="AJ28" s="651"/>
      <c r="AK28" s="651"/>
      <c r="AL28" s="652" t="s">
        <v>228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630197</v>
      </c>
      <c r="CS28" s="648"/>
      <c r="CT28" s="648"/>
      <c r="CU28" s="648"/>
      <c r="CV28" s="648"/>
      <c r="CW28" s="648"/>
      <c r="CX28" s="648"/>
      <c r="CY28" s="649"/>
      <c r="CZ28" s="652">
        <v>8.8000000000000007</v>
      </c>
      <c r="DA28" s="683"/>
      <c r="DB28" s="683"/>
      <c r="DC28" s="686"/>
      <c r="DD28" s="656">
        <v>630197</v>
      </c>
      <c r="DE28" s="648"/>
      <c r="DF28" s="648"/>
      <c r="DG28" s="648"/>
      <c r="DH28" s="648"/>
      <c r="DI28" s="648"/>
      <c r="DJ28" s="648"/>
      <c r="DK28" s="649"/>
      <c r="DL28" s="656">
        <v>630197</v>
      </c>
      <c r="DM28" s="648"/>
      <c r="DN28" s="648"/>
      <c r="DO28" s="648"/>
      <c r="DP28" s="648"/>
      <c r="DQ28" s="648"/>
      <c r="DR28" s="648"/>
      <c r="DS28" s="648"/>
      <c r="DT28" s="648"/>
      <c r="DU28" s="648"/>
      <c r="DV28" s="649"/>
      <c r="DW28" s="652">
        <v>19.7</v>
      </c>
      <c r="DX28" s="683"/>
      <c r="DY28" s="683"/>
      <c r="DZ28" s="683"/>
      <c r="EA28" s="683"/>
      <c r="EB28" s="683"/>
      <c r="EC28" s="684"/>
    </row>
    <row r="29" spans="2:133" ht="11.25" customHeight="1" x14ac:dyDescent="0.15">
      <c r="B29" s="644" t="s">
        <v>305</v>
      </c>
      <c r="C29" s="645"/>
      <c r="D29" s="645"/>
      <c r="E29" s="645"/>
      <c r="F29" s="645"/>
      <c r="G29" s="645"/>
      <c r="H29" s="645"/>
      <c r="I29" s="645"/>
      <c r="J29" s="645"/>
      <c r="K29" s="645"/>
      <c r="L29" s="645"/>
      <c r="M29" s="645"/>
      <c r="N29" s="645"/>
      <c r="O29" s="645"/>
      <c r="P29" s="645"/>
      <c r="Q29" s="646"/>
      <c r="R29" s="647">
        <v>37440</v>
      </c>
      <c r="S29" s="648"/>
      <c r="T29" s="648"/>
      <c r="U29" s="648"/>
      <c r="V29" s="648"/>
      <c r="W29" s="648"/>
      <c r="X29" s="648"/>
      <c r="Y29" s="649"/>
      <c r="Z29" s="650">
        <v>0.5</v>
      </c>
      <c r="AA29" s="650"/>
      <c r="AB29" s="650"/>
      <c r="AC29" s="650"/>
      <c r="AD29" s="651" t="s">
        <v>127</v>
      </c>
      <c r="AE29" s="651"/>
      <c r="AF29" s="651"/>
      <c r="AG29" s="651"/>
      <c r="AH29" s="651"/>
      <c r="AI29" s="651"/>
      <c r="AJ29" s="651"/>
      <c r="AK29" s="651"/>
      <c r="AL29" s="652" t="s">
        <v>127</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306</v>
      </c>
      <c r="CE29" s="694"/>
      <c r="CF29" s="662" t="s">
        <v>70</v>
      </c>
      <c r="CG29" s="663"/>
      <c r="CH29" s="663"/>
      <c r="CI29" s="663"/>
      <c r="CJ29" s="663"/>
      <c r="CK29" s="663"/>
      <c r="CL29" s="663"/>
      <c r="CM29" s="663"/>
      <c r="CN29" s="663"/>
      <c r="CO29" s="663"/>
      <c r="CP29" s="663"/>
      <c r="CQ29" s="664"/>
      <c r="CR29" s="647">
        <v>630094</v>
      </c>
      <c r="CS29" s="681"/>
      <c r="CT29" s="681"/>
      <c r="CU29" s="681"/>
      <c r="CV29" s="681"/>
      <c r="CW29" s="681"/>
      <c r="CX29" s="681"/>
      <c r="CY29" s="682"/>
      <c r="CZ29" s="652">
        <v>8.8000000000000007</v>
      </c>
      <c r="DA29" s="683"/>
      <c r="DB29" s="683"/>
      <c r="DC29" s="686"/>
      <c r="DD29" s="656">
        <v>630094</v>
      </c>
      <c r="DE29" s="681"/>
      <c r="DF29" s="681"/>
      <c r="DG29" s="681"/>
      <c r="DH29" s="681"/>
      <c r="DI29" s="681"/>
      <c r="DJ29" s="681"/>
      <c r="DK29" s="682"/>
      <c r="DL29" s="656">
        <v>630094</v>
      </c>
      <c r="DM29" s="681"/>
      <c r="DN29" s="681"/>
      <c r="DO29" s="681"/>
      <c r="DP29" s="681"/>
      <c r="DQ29" s="681"/>
      <c r="DR29" s="681"/>
      <c r="DS29" s="681"/>
      <c r="DT29" s="681"/>
      <c r="DU29" s="681"/>
      <c r="DV29" s="682"/>
      <c r="DW29" s="652">
        <v>19.7</v>
      </c>
      <c r="DX29" s="683"/>
      <c r="DY29" s="683"/>
      <c r="DZ29" s="683"/>
      <c r="EA29" s="683"/>
      <c r="EB29" s="683"/>
      <c r="EC29" s="684"/>
    </row>
    <row r="30" spans="2:133" ht="11.25" customHeight="1" x14ac:dyDescent="0.15">
      <c r="B30" s="644" t="s">
        <v>307</v>
      </c>
      <c r="C30" s="645"/>
      <c r="D30" s="645"/>
      <c r="E30" s="645"/>
      <c r="F30" s="645"/>
      <c r="G30" s="645"/>
      <c r="H30" s="645"/>
      <c r="I30" s="645"/>
      <c r="J30" s="645"/>
      <c r="K30" s="645"/>
      <c r="L30" s="645"/>
      <c r="M30" s="645"/>
      <c r="N30" s="645"/>
      <c r="O30" s="645"/>
      <c r="P30" s="645"/>
      <c r="Q30" s="646"/>
      <c r="R30" s="647">
        <v>4621</v>
      </c>
      <c r="S30" s="648"/>
      <c r="T30" s="648"/>
      <c r="U30" s="648"/>
      <c r="V30" s="648"/>
      <c r="W30" s="648"/>
      <c r="X30" s="648"/>
      <c r="Y30" s="649"/>
      <c r="Z30" s="650">
        <v>0.1</v>
      </c>
      <c r="AA30" s="650"/>
      <c r="AB30" s="650"/>
      <c r="AC30" s="650"/>
      <c r="AD30" s="651" t="s">
        <v>127</v>
      </c>
      <c r="AE30" s="651"/>
      <c r="AF30" s="651"/>
      <c r="AG30" s="651"/>
      <c r="AH30" s="651"/>
      <c r="AI30" s="651"/>
      <c r="AJ30" s="651"/>
      <c r="AK30" s="651"/>
      <c r="AL30" s="652" t="s">
        <v>127</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609187</v>
      </c>
      <c r="CS30" s="648"/>
      <c r="CT30" s="648"/>
      <c r="CU30" s="648"/>
      <c r="CV30" s="648"/>
      <c r="CW30" s="648"/>
      <c r="CX30" s="648"/>
      <c r="CY30" s="649"/>
      <c r="CZ30" s="652">
        <v>8.6</v>
      </c>
      <c r="DA30" s="683"/>
      <c r="DB30" s="683"/>
      <c r="DC30" s="686"/>
      <c r="DD30" s="656">
        <v>609187</v>
      </c>
      <c r="DE30" s="648"/>
      <c r="DF30" s="648"/>
      <c r="DG30" s="648"/>
      <c r="DH30" s="648"/>
      <c r="DI30" s="648"/>
      <c r="DJ30" s="648"/>
      <c r="DK30" s="649"/>
      <c r="DL30" s="656">
        <v>609187</v>
      </c>
      <c r="DM30" s="648"/>
      <c r="DN30" s="648"/>
      <c r="DO30" s="648"/>
      <c r="DP30" s="648"/>
      <c r="DQ30" s="648"/>
      <c r="DR30" s="648"/>
      <c r="DS30" s="648"/>
      <c r="DT30" s="648"/>
      <c r="DU30" s="648"/>
      <c r="DV30" s="649"/>
      <c r="DW30" s="652">
        <v>19.100000000000001</v>
      </c>
      <c r="DX30" s="683"/>
      <c r="DY30" s="683"/>
      <c r="DZ30" s="683"/>
      <c r="EA30" s="683"/>
      <c r="EB30" s="683"/>
      <c r="EC30" s="684"/>
    </row>
    <row r="31" spans="2:133" ht="11.25" customHeight="1" x14ac:dyDescent="0.15">
      <c r="B31" s="644" t="s">
        <v>311</v>
      </c>
      <c r="C31" s="645"/>
      <c r="D31" s="645"/>
      <c r="E31" s="645"/>
      <c r="F31" s="645"/>
      <c r="G31" s="645"/>
      <c r="H31" s="645"/>
      <c r="I31" s="645"/>
      <c r="J31" s="645"/>
      <c r="K31" s="645"/>
      <c r="L31" s="645"/>
      <c r="M31" s="645"/>
      <c r="N31" s="645"/>
      <c r="O31" s="645"/>
      <c r="P31" s="645"/>
      <c r="Q31" s="646"/>
      <c r="R31" s="647">
        <v>1195560</v>
      </c>
      <c r="S31" s="648"/>
      <c r="T31" s="648"/>
      <c r="U31" s="648"/>
      <c r="V31" s="648"/>
      <c r="W31" s="648"/>
      <c r="X31" s="648"/>
      <c r="Y31" s="649"/>
      <c r="Z31" s="650">
        <v>16</v>
      </c>
      <c r="AA31" s="650"/>
      <c r="AB31" s="650"/>
      <c r="AC31" s="650"/>
      <c r="AD31" s="651" t="s">
        <v>282</v>
      </c>
      <c r="AE31" s="651"/>
      <c r="AF31" s="651"/>
      <c r="AG31" s="651"/>
      <c r="AH31" s="651"/>
      <c r="AI31" s="651"/>
      <c r="AJ31" s="651"/>
      <c r="AK31" s="651"/>
      <c r="AL31" s="652" t="s">
        <v>228</v>
      </c>
      <c r="AM31" s="653"/>
      <c r="AN31" s="653"/>
      <c r="AO31" s="654"/>
      <c r="AP31" s="704" t="s">
        <v>312</v>
      </c>
      <c r="AQ31" s="705"/>
      <c r="AR31" s="705"/>
      <c r="AS31" s="705"/>
      <c r="AT31" s="710" t="s">
        <v>313</v>
      </c>
      <c r="AU31" s="229"/>
      <c r="AV31" s="229"/>
      <c r="AW31" s="229"/>
      <c r="AX31" s="633" t="s">
        <v>187</v>
      </c>
      <c r="AY31" s="634"/>
      <c r="AZ31" s="634"/>
      <c r="BA31" s="634"/>
      <c r="BB31" s="634"/>
      <c r="BC31" s="634"/>
      <c r="BD31" s="634"/>
      <c r="BE31" s="634"/>
      <c r="BF31" s="635"/>
      <c r="BG31" s="703">
        <v>98.8</v>
      </c>
      <c r="BH31" s="699"/>
      <c r="BI31" s="699"/>
      <c r="BJ31" s="699"/>
      <c r="BK31" s="699"/>
      <c r="BL31" s="699"/>
      <c r="BM31" s="642">
        <v>95</v>
      </c>
      <c r="BN31" s="699"/>
      <c r="BO31" s="699"/>
      <c r="BP31" s="699"/>
      <c r="BQ31" s="700"/>
      <c r="BR31" s="703">
        <v>98.3</v>
      </c>
      <c r="BS31" s="699"/>
      <c r="BT31" s="699"/>
      <c r="BU31" s="699"/>
      <c r="BV31" s="699"/>
      <c r="BW31" s="699"/>
      <c r="BX31" s="642">
        <v>94</v>
      </c>
      <c r="BY31" s="699"/>
      <c r="BZ31" s="699"/>
      <c r="CA31" s="699"/>
      <c r="CB31" s="700"/>
      <c r="CD31" s="695"/>
      <c r="CE31" s="696"/>
      <c r="CF31" s="662" t="s">
        <v>314</v>
      </c>
      <c r="CG31" s="663"/>
      <c r="CH31" s="663"/>
      <c r="CI31" s="663"/>
      <c r="CJ31" s="663"/>
      <c r="CK31" s="663"/>
      <c r="CL31" s="663"/>
      <c r="CM31" s="663"/>
      <c r="CN31" s="663"/>
      <c r="CO31" s="663"/>
      <c r="CP31" s="663"/>
      <c r="CQ31" s="664"/>
      <c r="CR31" s="647">
        <v>20907</v>
      </c>
      <c r="CS31" s="681"/>
      <c r="CT31" s="681"/>
      <c r="CU31" s="681"/>
      <c r="CV31" s="681"/>
      <c r="CW31" s="681"/>
      <c r="CX31" s="681"/>
      <c r="CY31" s="682"/>
      <c r="CZ31" s="652">
        <v>0.3</v>
      </c>
      <c r="DA31" s="683"/>
      <c r="DB31" s="683"/>
      <c r="DC31" s="686"/>
      <c r="DD31" s="656">
        <v>20907</v>
      </c>
      <c r="DE31" s="681"/>
      <c r="DF31" s="681"/>
      <c r="DG31" s="681"/>
      <c r="DH31" s="681"/>
      <c r="DI31" s="681"/>
      <c r="DJ31" s="681"/>
      <c r="DK31" s="682"/>
      <c r="DL31" s="656">
        <v>20907</v>
      </c>
      <c r="DM31" s="681"/>
      <c r="DN31" s="681"/>
      <c r="DO31" s="681"/>
      <c r="DP31" s="681"/>
      <c r="DQ31" s="681"/>
      <c r="DR31" s="681"/>
      <c r="DS31" s="681"/>
      <c r="DT31" s="681"/>
      <c r="DU31" s="681"/>
      <c r="DV31" s="682"/>
      <c r="DW31" s="652">
        <v>0.7</v>
      </c>
      <c r="DX31" s="683"/>
      <c r="DY31" s="683"/>
      <c r="DZ31" s="683"/>
      <c r="EA31" s="683"/>
      <c r="EB31" s="683"/>
      <c r="EC31" s="684"/>
    </row>
    <row r="32" spans="2:133" ht="11.25" customHeight="1" x14ac:dyDescent="0.15">
      <c r="B32" s="714" t="s">
        <v>315</v>
      </c>
      <c r="C32" s="715"/>
      <c r="D32" s="715"/>
      <c r="E32" s="715"/>
      <c r="F32" s="715"/>
      <c r="G32" s="715"/>
      <c r="H32" s="715"/>
      <c r="I32" s="715"/>
      <c r="J32" s="715"/>
      <c r="K32" s="715"/>
      <c r="L32" s="715"/>
      <c r="M32" s="715"/>
      <c r="N32" s="715"/>
      <c r="O32" s="715"/>
      <c r="P32" s="715"/>
      <c r="Q32" s="716"/>
      <c r="R32" s="647">
        <v>89030</v>
      </c>
      <c r="S32" s="648"/>
      <c r="T32" s="648"/>
      <c r="U32" s="648"/>
      <c r="V32" s="648"/>
      <c r="W32" s="648"/>
      <c r="X32" s="648"/>
      <c r="Y32" s="649"/>
      <c r="Z32" s="650">
        <v>1.2</v>
      </c>
      <c r="AA32" s="650"/>
      <c r="AB32" s="650"/>
      <c r="AC32" s="650"/>
      <c r="AD32" s="651">
        <v>89030</v>
      </c>
      <c r="AE32" s="651"/>
      <c r="AF32" s="651"/>
      <c r="AG32" s="651"/>
      <c r="AH32" s="651"/>
      <c r="AI32" s="651"/>
      <c r="AJ32" s="651"/>
      <c r="AK32" s="651"/>
      <c r="AL32" s="652">
        <v>2.9</v>
      </c>
      <c r="AM32" s="653"/>
      <c r="AN32" s="653"/>
      <c r="AO32" s="654"/>
      <c r="AP32" s="706"/>
      <c r="AQ32" s="707"/>
      <c r="AR32" s="707"/>
      <c r="AS32" s="707"/>
      <c r="AT32" s="711"/>
      <c r="AU32" s="228" t="s">
        <v>316</v>
      </c>
      <c r="AV32" s="228"/>
      <c r="AW32" s="228"/>
      <c r="AX32" s="644" t="s">
        <v>317</v>
      </c>
      <c r="AY32" s="645"/>
      <c r="AZ32" s="645"/>
      <c r="BA32" s="645"/>
      <c r="BB32" s="645"/>
      <c r="BC32" s="645"/>
      <c r="BD32" s="645"/>
      <c r="BE32" s="645"/>
      <c r="BF32" s="646"/>
      <c r="BG32" s="713">
        <v>98.8</v>
      </c>
      <c r="BH32" s="681"/>
      <c r="BI32" s="681"/>
      <c r="BJ32" s="681"/>
      <c r="BK32" s="681"/>
      <c r="BL32" s="681"/>
      <c r="BM32" s="653">
        <v>95.4</v>
      </c>
      <c r="BN32" s="701"/>
      <c r="BO32" s="701"/>
      <c r="BP32" s="701"/>
      <c r="BQ32" s="702"/>
      <c r="BR32" s="713">
        <v>98.4</v>
      </c>
      <c r="BS32" s="681"/>
      <c r="BT32" s="681"/>
      <c r="BU32" s="681"/>
      <c r="BV32" s="681"/>
      <c r="BW32" s="681"/>
      <c r="BX32" s="653">
        <v>93.9</v>
      </c>
      <c r="BY32" s="701"/>
      <c r="BZ32" s="701"/>
      <c r="CA32" s="701"/>
      <c r="CB32" s="702"/>
      <c r="CD32" s="697"/>
      <c r="CE32" s="698"/>
      <c r="CF32" s="662" t="s">
        <v>318</v>
      </c>
      <c r="CG32" s="663"/>
      <c r="CH32" s="663"/>
      <c r="CI32" s="663"/>
      <c r="CJ32" s="663"/>
      <c r="CK32" s="663"/>
      <c r="CL32" s="663"/>
      <c r="CM32" s="663"/>
      <c r="CN32" s="663"/>
      <c r="CO32" s="663"/>
      <c r="CP32" s="663"/>
      <c r="CQ32" s="664"/>
      <c r="CR32" s="647">
        <v>103</v>
      </c>
      <c r="CS32" s="648"/>
      <c r="CT32" s="648"/>
      <c r="CU32" s="648"/>
      <c r="CV32" s="648"/>
      <c r="CW32" s="648"/>
      <c r="CX32" s="648"/>
      <c r="CY32" s="649"/>
      <c r="CZ32" s="652">
        <v>0</v>
      </c>
      <c r="DA32" s="683"/>
      <c r="DB32" s="683"/>
      <c r="DC32" s="686"/>
      <c r="DD32" s="656">
        <v>103</v>
      </c>
      <c r="DE32" s="648"/>
      <c r="DF32" s="648"/>
      <c r="DG32" s="648"/>
      <c r="DH32" s="648"/>
      <c r="DI32" s="648"/>
      <c r="DJ32" s="648"/>
      <c r="DK32" s="649"/>
      <c r="DL32" s="656">
        <v>103</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319</v>
      </c>
      <c r="C33" s="645"/>
      <c r="D33" s="645"/>
      <c r="E33" s="645"/>
      <c r="F33" s="645"/>
      <c r="G33" s="645"/>
      <c r="H33" s="645"/>
      <c r="I33" s="645"/>
      <c r="J33" s="645"/>
      <c r="K33" s="645"/>
      <c r="L33" s="645"/>
      <c r="M33" s="645"/>
      <c r="N33" s="645"/>
      <c r="O33" s="645"/>
      <c r="P33" s="645"/>
      <c r="Q33" s="646"/>
      <c r="R33" s="647">
        <v>502122</v>
      </c>
      <c r="S33" s="648"/>
      <c r="T33" s="648"/>
      <c r="U33" s="648"/>
      <c r="V33" s="648"/>
      <c r="W33" s="648"/>
      <c r="X33" s="648"/>
      <c r="Y33" s="649"/>
      <c r="Z33" s="650">
        <v>6.7</v>
      </c>
      <c r="AA33" s="650"/>
      <c r="AB33" s="650"/>
      <c r="AC33" s="650"/>
      <c r="AD33" s="651" t="s">
        <v>127</v>
      </c>
      <c r="AE33" s="651"/>
      <c r="AF33" s="651"/>
      <c r="AG33" s="651"/>
      <c r="AH33" s="651"/>
      <c r="AI33" s="651"/>
      <c r="AJ33" s="651"/>
      <c r="AK33" s="651"/>
      <c r="AL33" s="652" t="s">
        <v>228</v>
      </c>
      <c r="AM33" s="653"/>
      <c r="AN33" s="653"/>
      <c r="AO33" s="654"/>
      <c r="AP33" s="708"/>
      <c r="AQ33" s="709"/>
      <c r="AR33" s="709"/>
      <c r="AS33" s="709"/>
      <c r="AT33" s="712"/>
      <c r="AU33" s="230"/>
      <c r="AV33" s="230"/>
      <c r="AW33" s="230"/>
      <c r="AX33" s="688" t="s">
        <v>320</v>
      </c>
      <c r="AY33" s="689"/>
      <c r="AZ33" s="689"/>
      <c r="BA33" s="689"/>
      <c r="BB33" s="689"/>
      <c r="BC33" s="689"/>
      <c r="BD33" s="689"/>
      <c r="BE33" s="689"/>
      <c r="BF33" s="690"/>
      <c r="BG33" s="717">
        <v>97.4</v>
      </c>
      <c r="BH33" s="718"/>
      <c r="BI33" s="718"/>
      <c r="BJ33" s="718"/>
      <c r="BK33" s="718"/>
      <c r="BL33" s="718"/>
      <c r="BM33" s="719">
        <v>90</v>
      </c>
      <c r="BN33" s="718"/>
      <c r="BO33" s="718"/>
      <c r="BP33" s="718"/>
      <c r="BQ33" s="720"/>
      <c r="BR33" s="717">
        <v>96.5</v>
      </c>
      <c r="BS33" s="718"/>
      <c r="BT33" s="718"/>
      <c r="BU33" s="718"/>
      <c r="BV33" s="718"/>
      <c r="BW33" s="718"/>
      <c r="BX33" s="719">
        <v>88.7</v>
      </c>
      <c r="BY33" s="718"/>
      <c r="BZ33" s="718"/>
      <c r="CA33" s="718"/>
      <c r="CB33" s="720"/>
      <c r="CD33" s="662" t="s">
        <v>321</v>
      </c>
      <c r="CE33" s="663"/>
      <c r="CF33" s="663"/>
      <c r="CG33" s="663"/>
      <c r="CH33" s="663"/>
      <c r="CI33" s="663"/>
      <c r="CJ33" s="663"/>
      <c r="CK33" s="663"/>
      <c r="CL33" s="663"/>
      <c r="CM33" s="663"/>
      <c r="CN33" s="663"/>
      <c r="CO33" s="663"/>
      <c r="CP33" s="663"/>
      <c r="CQ33" s="664"/>
      <c r="CR33" s="647">
        <v>3144065</v>
      </c>
      <c r="CS33" s="681"/>
      <c r="CT33" s="681"/>
      <c r="CU33" s="681"/>
      <c r="CV33" s="681"/>
      <c r="CW33" s="681"/>
      <c r="CX33" s="681"/>
      <c r="CY33" s="682"/>
      <c r="CZ33" s="652">
        <v>44.1</v>
      </c>
      <c r="DA33" s="683"/>
      <c r="DB33" s="683"/>
      <c r="DC33" s="686"/>
      <c r="DD33" s="656">
        <v>1574329</v>
      </c>
      <c r="DE33" s="681"/>
      <c r="DF33" s="681"/>
      <c r="DG33" s="681"/>
      <c r="DH33" s="681"/>
      <c r="DI33" s="681"/>
      <c r="DJ33" s="681"/>
      <c r="DK33" s="682"/>
      <c r="DL33" s="656">
        <v>941363</v>
      </c>
      <c r="DM33" s="681"/>
      <c r="DN33" s="681"/>
      <c r="DO33" s="681"/>
      <c r="DP33" s="681"/>
      <c r="DQ33" s="681"/>
      <c r="DR33" s="681"/>
      <c r="DS33" s="681"/>
      <c r="DT33" s="681"/>
      <c r="DU33" s="681"/>
      <c r="DV33" s="682"/>
      <c r="DW33" s="652">
        <v>29.5</v>
      </c>
      <c r="DX33" s="683"/>
      <c r="DY33" s="683"/>
      <c r="DZ33" s="683"/>
      <c r="EA33" s="683"/>
      <c r="EB33" s="683"/>
      <c r="EC33" s="684"/>
    </row>
    <row r="34" spans="2:133" ht="11.25" customHeight="1" x14ac:dyDescent="0.15">
      <c r="B34" s="644" t="s">
        <v>322</v>
      </c>
      <c r="C34" s="645"/>
      <c r="D34" s="645"/>
      <c r="E34" s="645"/>
      <c r="F34" s="645"/>
      <c r="G34" s="645"/>
      <c r="H34" s="645"/>
      <c r="I34" s="645"/>
      <c r="J34" s="645"/>
      <c r="K34" s="645"/>
      <c r="L34" s="645"/>
      <c r="M34" s="645"/>
      <c r="N34" s="645"/>
      <c r="O34" s="645"/>
      <c r="P34" s="645"/>
      <c r="Q34" s="646"/>
      <c r="R34" s="647">
        <v>59398</v>
      </c>
      <c r="S34" s="648"/>
      <c r="T34" s="648"/>
      <c r="U34" s="648"/>
      <c r="V34" s="648"/>
      <c r="W34" s="648"/>
      <c r="X34" s="648"/>
      <c r="Y34" s="649"/>
      <c r="Z34" s="650">
        <v>0.8</v>
      </c>
      <c r="AA34" s="650"/>
      <c r="AB34" s="650"/>
      <c r="AC34" s="650"/>
      <c r="AD34" s="651" t="s">
        <v>228</v>
      </c>
      <c r="AE34" s="651"/>
      <c r="AF34" s="651"/>
      <c r="AG34" s="651"/>
      <c r="AH34" s="651"/>
      <c r="AI34" s="651"/>
      <c r="AJ34" s="651"/>
      <c r="AK34" s="651"/>
      <c r="AL34" s="652" t="s">
        <v>127</v>
      </c>
      <c r="AM34" s="653"/>
      <c r="AN34" s="653"/>
      <c r="AO34" s="654"/>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62" t="s">
        <v>323</v>
      </c>
      <c r="CE34" s="663"/>
      <c r="CF34" s="663"/>
      <c r="CG34" s="663"/>
      <c r="CH34" s="663"/>
      <c r="CI34" s="663"/>
      <c r="CJ34" s="663"/>
      <c r="CK34" s="663"/>
      <c r="CL34" s="663"/>
      <c r="CM34" s="663"/>
      <c r="CN34" s="663"/>
      <c r="CO34" s="663"/>
      <c r="CP34" s="663"/>
      <c r="CQ34" s="664"/>
      <c r="CR34" s="647">
        <v>1243599</v>
      </c>
      <c r="CS34" s="648"/>
      <c r="CT34" s="648"/>
      <c r="CU34" s="648"/>
      <c r="CV34" s="648"/>
      <c r="CW34" s="648"/>
      <c r="CX34" s="648"/>
      <c r="CY34" s="649"/>
      <c r="CZ34" s="652">
        <v>17.5</v>
      </c>
      <c r="DA34" s="683"/>
      <c r="DB34" s="683"/>
      <c r="DC34" s="686"/>
      <c r="DD34" s="656">
        <v>587641</v>
      </c>
      <c r="DE34" s="648"/>
      <c r="DF34" s="648"/>
      <c r="DG34" s="648"/>
      <c r="DH34" s="648"/>
      <c r="DI34" s="648"/>
      <c r="DJ34" s="648"/>
      <c r="DK34" s="649"/>
      <c r="DL34" s="656">
        <v>361746</v>
      </c>
      <c r="DM34" s="648"/>
      <c r="DN34" s="648"/>
      <c r="DO34" s="648"/>
      <c r="DP34" s="648"/>
      <c r="DQ34" s="648"/>
      <c r="DR34" s="648"/>
      <c r="DS34" s="648"/>
      <c r="DT34" s="648"/>
      <c r="DU34" s="648"/>
      <c r="DV34" s="649"/>
      <c r="DW34" s="652">
        <v>11.3</v>
      </c>
      <c r="DX34" s="683"/>
      <c r="DY34" s="683"/>
      <c r="DZ34" s="683"/>
      <c r="EA34" s="683"/>
      <c r="EB34" s="683"/>
      <c r="EC34" s="684"/>
    </row>
    <row r="35" spans="2:133" ht="11.25" customHeight="1" x14ac:dyDescent="0.15">
      <c r="B35" s="644" t="s">
        <v>324</v>
      </c>
      <c r="C35" s="645"/>
      <c r="D35" s="645"/>
      <c r="E35" s="645"/>
      <c r="F35" s="645"/>
      <c r="G35" s="645"/>
      <c r="H35" s="645"/>
      <c r="I35" s="645"/>
      <c r="J35" s="645"/>
      <c r="K35" s="645"/>
      <c r="L35" s="645"/>
      <c r="M35" s="645"/>
      <c r="N35" s="645"/>
      <c r="O35" s="645"/>
      <c r="P35" s="645"/>
      <c r="Q35" s="646"/>
      <c r="R35" s="647">
        <v>128828</v>
      </c>
      <c r="S35" s="648"/>
      <c r="T35" s="648"/>
      <c r="U35" s="648"/>
      <c r="V35" s="648"/>
      <c r="W35" s="648"/>
      <c r="X35" s="648"/>
      <c r="Y35" s="649"/>
      <c r="Z35" s="650">
        <v>1.7</v>
      </c>
      <c r="AA35" s="650"/>
      <c r="AB35" s="650"/>
      <c r="AC35" s="650"/>
      <c r="AD35" s="651" t="s">
        <v>127</v>
      </c>
      <c r="AE35" s="651"/>
      <c r="AF35" s="651"/>
      <c r="AG35" s="651"/>
      <c r="AH35" s="651"/>
      <c r="AI35" s="651"/>
      <c r="AJ35" s="651"/>
      <c r="AK35" s="651"/>
      <c r="AL35" s="652" t="s">
        <v>127</v>
      </c>
      <c r="AM35" s="653"/>
      <c r="AN35" s="653"/>
      <c r="AO35" s="654"/>
      <c r="AP35" s="233"/>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81591</v>
      </c>
      <c r="CS35" s="681"/>
      <c r="CT35" s="681"/>
      <c r="CU35" s="681"/>
      <c r="CV35" s="681"/>
      <c r="CW35" s="681"/>
      <c r="CX35" s="681"/>
      <c r="CY35" s="682"/>
      <c r="CZ35" s="652">
        <v>1.1000000000000001</v>
      </c>
      <c r="DA35" s="683"/>
      <c r="DB35" s="683"/>
      <c r="DC35" s="686"/>
      <c r="DD35" s="656">
        <v>41390</v>
      </c>
      <c r="DE35" s="681"/>
      <c r="DF35" s="681"/>
      <c r="DG35" s="681"/>
      <c r="DH35" s="681"/>
      <c r="DI35" s="681"/>
      <c r="DJ35" s="681"/>
      <c r="DK35" s="682"/>
      <c r="DL35" s="656">
        <v>7982</v>
      </c>
      <c r="DM35" s="681"/>
      <c r="DN35" s="681"/>
      <c r="DO35" s="681"/>
      <c r="DP35" s="681"/>
      <c r="DQ35" s="681"/>
      <c r="DR35" s="681"/>
      <c r="DS35" s="681"/>
      <c r="DT35" s="681"/>
      <c r="DU35" s="681"/>
      <c r="DV35" s="682"/>
      <c r="DW35" s="652">
        <v>0.3</v>
      </c>
      <c r="DX35" s="683"/>
      <c r="DY35" s="683"/>
      <c r="DZ35" s="683"/>
      <c r="EA35" s="683"/>
      <c r="EB35" s="683"/>
      <c r="EC35" s="684"/>
    </row>
    <row r="36" spans="2:133" ht="11.25" customHeight="1" x14ac:dyDescent="0.15">
      <c r="B36" s="644" t="s">
        <v>328</v>
      </c>
      <c r="C36" s="645"/>
      <c r="D36" s="645"/>
      <c r="E36" s="645"/>
      <c r="F36" s="645"/>
      <c r="G36" s="645"/>
      <c r="H36" s="645"/>
      <c r="I36" s="645"/>
      <c r="J36" s="645"/>
      <c r="K36" s="645"/>
      <c r="L36" s="645"/>
      <c r="M36" s="645"/>
      <c r="N36" s="645"/>
      <c r="O36" s="645"/>
      <c r="P36" s="645"/>
      <c r="Q36" s="646"/>
      <c r="R36" s="647">
        <v>755446</v>
      </c>
      <c r="S36" s="648"/>
      <c r="T36" s="648"/>
      <c r="U36" s="648"/>
      <c r="V36" s="648"/>
      <c r="W36" s="648"/>
      <c r="X36" s="648"/>
      <c r="Y36" s="649"/>
      <c r="Z36" s="650">
        <v>10.1</v>
      </c>
      <c r="AA36" s="650"/>
      <c r="AB36" s="650"/>
      <c r="AC36" s="650"/>
      <c r="AD36" s="651" t="s">
        <v>127</v>
      </c>
      <c r="AE36" s="651"/>
      <c r="AF36" s="651"/>
      <c r="AG36" s="651"/>
      <c r="AH36" s="651"/>
      <c r="AI36" s="651"/>
      <c r="AJ36" s="651"/>
      <c r="AK36" s="651"/>
      <c r="AL36" s="652" t="s">
        <v>228</v>
      </c>
      <c r="AM36" s="653"/>
      <c r="AN36" s="653"/>
      <c r="AO36" s="654"/>
      <c r="AP36" s="233"/>
      <c r="AQ36" s="721" t="s">
        <v>329</v>
      </c>
      <c r="AR36" s="722"/>
      <c r="AS36" s="722"/>
      <c r="AT36" s="722"/>
      <c r="AU36" s="722"/>
      <c r="AV36" s="722"/>
      <c r="AW36" s="722"/>
      <c r="AX36" s="722"/>
      <c r="AY36" s="723"/>
      <c r="AZ36" s="636">
        <v>378809</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t="s">
        <v>228</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1222075</v>
      </c>
      <c r="CS36" s="648"/>
      <c r="CT36" s="648"/>
      <c r="CU36" s="648"/>
      <c r="CV36" s="648"/>
      <c r="CW36" s="648"/>
      <c r="CX36" s="648"/>
      <c r="CY36" s="649"/>
      <c r="CZ36" s="652">
        <v>17.2</v>
      </c>
      <c r="DA36" s="683"/>
      <c r="DB36" s="683"/>
      <c r="DC36" s="686"/>
      <c r="DD36" s="656">
        <v>526754</v>
      </c>
      <c r="DE36" s="648"/>
      <c r="DF36" s="648"/>
      <c r="DG36" s="648"/>
      <c r="DH36" s="648"/>
      <c r="DI36" s="648"/>
      <c r="DJ36" s="648"/>
      <c r="DK36" s="649"/>
      <c r="DL36" s="656">
        <v>393266</v>
      </c>
      <c r="DM36" s="648"/>
      <c r="DN36" s="648"/>
      <c r="DO36" s="648"/>
      <c r="DP36" s="648"/>
      <c r="DQ36" s="648"/>
      <c r="DR36" s="648"/>
      <c r="DS36" s="648"/>
      <c r="DT36" s="648"/>
      <c r="DU36" s="648"/>
      <c r="DV36" s="649"/>
      <c r="DW36" s="652">
        <v>12.3</v>
      </c>
      <c r="DX36" s="683"/>
      <c r="DY36" s="683"/>
      <c r="DZ36" s="683"/>
      <c r="EA36" s="683"/>
      <c r="EB36" s="683"/>
      <c r="EC36" s="684"/>
    </row>
    <row r="37" spans="2:133" ht="11.25" customHeight="1" x14ac:dyDescent="0.15">
      <c r="B37" s="644" t="s">
        <v>332</v>
      </c>
      <c r="C37" s="645"/>
      <c r="D37" s="645"/>
      <c r="E37" s="645"/>
      <c r="F37" s="645"/>
      <c r="G37" s="645"/>
      <c r="H37" s="645"/>
      <c r="I37" s="645"/>
      <c r="J37" s="645"/>
      <c r="K37" s="645"/>
      <c r="L37" s="645"/>
      <c r="M37" s="645"/>
      <c r="N37" s="645"/>
      <c r="O37" s="645"/>
      <c r="P37" s="645"/>
      <c r="Q37" s="646"/>
      <c r="R37" s="647">
        <v>496867</v>
      </c>
      <c r="S37" s="648"/>
      <c r="T37" s="648"/>
      <c r="U37" s="648"/>
      <c r="V37" s="648"/>
      <c r="W37" s="648"/>
      <c r="X37" s="648"/>
      <c r="Y37" s="649"/>
      <c r="Z37" s="650">
        <v>6.7</v>
      </c>
      <c r="AA37" s="650"/>
      <c r="AB37" s="650"/>
      <c r="AC37" s="650"/>
      <c r="AD37" s="651" t="s">
        <v>127</v>
      </c>
      <c r="AE37" s="651"/>
      <c r="AF37" s="651"/>
      <c r="AG37" s="651"/>
      <c r="AH37" s="651"/>
      <c r="AI37" s="651"/>
      <c r="AJ37" s="651"/>
      <c r="AK37" s="651"/>
      <c r="AL37" s="652" t="s">
        <v>228</v>
      </c>
      <c r="AM37" s="653"/>
      <c r="AN37" s="653"/>
      <c r="AO37" s="654"/>
      <c r="AQ37" s="725" t="s">
        <v>333</v>
      </c>
      <c r="AR37" s="726"/>
      <c r="AS37" s="726"/>
      <c r="AT37" s="726"/>
      <c r="AU37" s="726"/>
      <c r="AV37" s="726"/>
      <c r="AW37" s="726"/>
      <c r="AX37" s="726"/>
      <c r="AY37" s="727"/>
      <c r="AZ37" s="647">
        <v>90887</v>
      </c>
      <c r="BA37" s="648"/>
      <c r="BB37" s="648"/>
      <c r="BC37" s="648"/>
      <c r="BD37" s="681"/>
      <c r="BE37" s="681"/>
      <c r="BF37" s="702"/>
      <c r="BG37" s="662" t="s">
        <v>334</v>
      </c>
      <c r="BH37" s="663"/>
      <c r="BI37" s="663"/>
      <c r="BJ37" s="663"/>
      <c r="BK37" s="663"/>
      <c r="BL37" s="663"/>
      <c r="BM37" s="663"/>
      <c r="BN37" s="663"/>
      <c r="BO37" s="663"/>
      <c r="BP37" s="663"/>
      <c r="BQ37" s="663"/>
      <c r="BR37" s="663"/>
      <c r="BS37" s="663"/>
      <c r="BT37" s="663"/>
      <c r="BU37" s="664"/>
      <c r="BV37" s="647" t="s">
        <v>228</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364305</v>
      </c>
      <c r="CS37" s="681"/>
      <c r="CT37" s="681"/>
      <c r="CU37" s="681"/>
      <c r="CV37" s="681"/>
      <c r="CW37" s="681"/>
      <c r="CX37" s="681"/>
      <c r="CY37" s="682"/>
      <c r="CZ37" s="652">
        <v>5.0999999999999996</v>
      </c>
      <c r="DA37" s="683"/>
      <c r="DB37" s="683"/>
      <c r="DC37" s="686"/>
      <c r="DD37" s="656">
        <v>342805</v>
      </c>
      <c r="DE37" s="681"/>
      <c r="DF37" s="681"/>
      <c r="DG37" s="681"/>
      <c r="DH37" s="681"/>
      <c r="DI37" s="681"/>
      <c r="DJ37" s="681"/>
      <c r="DK37" s="682"/>
      <c r="DL37" s="656">
        <v>262498</v>
      </c>
      <c r="DM37" s="681"/>
      <c r="DN37" s="681"/>
      <c r="DO37" s="681"/>
      <c r="DP37" s="681"/>
      <c r="DQ37" s="681"/>
      <c r="DR37" s="681"/>
      <c r="DS37" s="681"/>
      <c r="DT37" s="681"/>
      <c r="DU37" s="681"/>
      <c r="DV37" s="682"/>
      <c r="DW37" s="652">
        <v>8.1999999999999993</v>
      </c>
      <c r="DX37" s="683"/>
      <c r="DY37" s="683"/>
      <c r="DZ37" s="683"/>
      <c r="EA37" s="683"/>
      <c r="EB37" s="683"/>
      <c r="EC37" s="684"/>
    </row>
    <row r="38" spans="2:133" ht="11.25" customHeight="1" x14ac:dyDescent="0.15">
      <c r="B38" s="644" t="s">
        <v>336</v>
      </c>
      <c r="C38" s="645"/>
      <c r="D38" s="645"/>
      <c r="E38" s="645"/>
      <c r="F38" s="645"/>
      <c r="G38" s="645"/>
      <c r="H38" s="645"/>
      <c r="I38" s="645"/>
      <c r="J38" s="645"/>
      <c r="K38" s="645"/>
      <c r="L38" s="645"/>
      <c r="M38" s="645"/>
      <c r="N38" s="645"/>
      <c r="O38" s="645"/>
      <c r="P38" s="645"/>
      <c r="Q38" s="646"/>
      <c r="R38" s="647">
        <v>121033</v>
      </c>
      <c r="S38" s="648"/>
      <c r="T38" s="648"/>
      <c r="U38" s="648"/>
      <c r="V38" s="648"/>
      <c r="W38" s="648"/>
      <c r="X38" s="648"/>
      <c r="Y38" s="649"/>
      <c r="Z38" s="650">
        <v>1.6</v>
      </c>
      <c r="AA38" s="650"/>
      <c r="AB38" s="650"/>
      <c r="AC38" s="650"/>
      <c r="AD38" s="651" t="s">
        <v>228</v>
      </c>
      <c r="AE38" s="651"/>
      <c r="AF38" s="651"/>
      <c r="AG38" s="651"/>
      <c r="AH38" s="651"/>
      <c r="AI38" s="651"/>
      <c r="AJ38" s="651"/>
      <c r="AK38" s="651"/>
      <c r="AL38" s="652" t="s">
        <v>127</v>
      </c>
      <c r="AM38" s="653"/>
      <c r="AN38" s="653"/>
      <c r="AO38" s="654"/>
      <c r="AQ38" s="725" t="s">
        <v>337</v>
      </c>
      <c r="AR38" s="726"/>
      <c r="AS38" s="726"/>
      <c r="AT38" s="726"/>
      <c r="AU38" s="726"/>
      <c r="AV38" s="726"/>
      <c r="AW38" s="726"/>
      <c r="AX38" s="726"/>
      <c r="AY38" s="727"/>
      <c r="AZ38" s="647" t="s">
        <v>228</v>
      </c>
      <c r="BA38" s="648"/>
      <c r="BB38" s="648"/>
      <c r="BC38" s="648"/>
      <c r="BD38" s="681"/>
      <c r="BE38" s="681"/>
      <c r="BF38" s="702"/>
      <c r="BG38" s="662" t="s">
        <v>338</v>
      </c>
      <c r="BH38" s="663"/>
      <c r="BI38" s="663"/>
      <c r="BJ38" s="663"/>
      <c r="BK38" s="663"/>
      <c r="BL38" s="663"/>
      <c r="BM38" s="663"/>
      <c r="BN38" s="663"/>
      <c r="BO38" s="663"/>
      <c r="BP38" s="663"/>
      <c r="BQ38" s="663"/>
      <c r="BR38" s="663"/>
      <c r="BS38" s="663"/>
      <c r="BT38" s="663"/>
      <c r="BU38" s="664"/>
      <c r="BV38" s="647">
        <v>943</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378809</v>
      </c>
      <c r="CS38" s="648"/>
      <c r="CT38" s="648"/>
      <c r="CU38" s="648"/>
      <c r="CV38" s="648"/>
      <c r="CW38" s="648"/>
      <c r="CX38" s="648"/>
      <c r="CY38" s="649"/>
      <c r="CZ38" s="652">
        <v>5.3</v>
      </c>
      <c r="DA38" s="683"/>
      <c r="DB38" s="683"/>
      <c r="DC38" s="686"/>
      <c r="DD38" s="656">
        <v>289086</v>
      </c>
      <c r="DE38" s="648"/>
      <c r="DF38" s="648"/>
      <c r="DG38" s="648"/>
      <c r="DH38" s="648"/>
      <c r="DI38" s="648"/>
      <c r="DJ38" s="648"/>
      <c r="DK38" s="649"/>
      <c r="DL38" s="656">
        <v>178369</v>
      </c>
      <c r="DM38" s="648"/>
      <c r="DN38" s="648"/>
      <c r="DO38" s="648"/>
      <c r="DP38" s="648"/>
      <c r="DQ38" s="648"/>
      <c r="DR38" s="648"/>
      <c r="DS38" s="648"/>
      <c r="DT38" s="648"/>
      <c r="DU38" s="648"/>
      <c r="DV38" s="649"/>
      <c r="DW38" s="652">
        <v>5.6</v>
      </c>
      <c r="DX38" s="683"/>
      <c r="DY38" s="683"/>
      <c r="DZ38" s="683"/>
      <c r="EA38" s="683"/>
      <c r="EB38" s="683"/>
      <c r="EC38" s="684"/>
    </row>
    <row r="39" spans="2:133" ht="11.25" customHeight="1" x14ac:dyDescent="0.15">
      <c r="B39" s="644" t="s">
        <v>340</v>
      </c>
      <c r="C39" s="645"/>
      <c r="D39" s="645"/>
      <c r="E39" s="645"/>
      <c r="F39" s="645"/>
      <c r="G39" s="645"/>
      <c r="H39" s="645"/>
      <c r="I39" s="645"/>
      <c r="J39" s="645"/>
      <c r="K39" s="645"/>
      <c r="L39" s="645"/>
      <c r="M39" s="645"/>
      <c r="N39" s="645"/>
      <c r="O39" s="645"/>
      <c r="P39" s="645"/>
      <c r="Q39" s="646"/>
      <c r="R39" s="647">
        <v>885095</v>
      </c>
      <c r="S39" s="648"/>
      <c r="T39" s="648"/>
      <c r="U39" s="648"/>
      <c r="V39" s="648"/>
      <c r="W39" s="648"/>
      <c r="X39" s="648"/>
      <c r="Y39" s="649"/>
      <c r="Z39" s="650">
        <v>11.9</v>
      </c>
      <c r="AA39" s="650"/>
      <c r="AB39" s="650"/>
      <c r="AC39" s="650"/>
      <c r="AD39" s="651" t="s">
        <v>127</v>
      </c>
      <c r="AE39" s="651"/>
      <c r="AF39" s="651"/>
      <c r="AG39" s="651"/>
      <c r="AH39" s="651"/>
      <c r="AI39" s="651"/>
      <c r="AJ39" s="651"/>
      <c r="AK39" s="651"/>
      <c r="AL39" s="652" t="s">
        <v>127</v>
      </c>
      <c r="AM39" s="653"/>
      <c r="AN39" s="653"/>
      <c r="AO39" s="654"/>
      <c r="AQ39" s="725" t="s">
        <v>341</v>
      </c>
      <c r="AR39" s="726"/>
      <c r="AS39" s="726"/>
      <c r="AT39" s="726"/>
      <c r="AU39" s="726"/>
      <c r="AV39" s="726"/>
      <c r="AW39" s="726"/>
      <c r="AX39" s="726"/>
      <c r="AY39" s="727"/>
      <c r="AZ39" s="647" t="s">
        <v>127</v>
      </c>
      <c r="BA39" s="648"/>
      <c r="BB39" s="648"/>
      <c r="BC39" s="648"/>
      <c r="BD39" s="681"/>
      <c r="BE39" s="681"/>
      <c r="BF39" s="702"/>
      <c r="BG39" s="662" t="s">
        <v>342</v>
      </c>
      <c r="BH39" s="663"/>
      <c r="BI39" s="663"/>
      <c r="BJ39" s="663"/>
      <c r="BK39" s="663"/>
      <c r="BL39" s="663"/>
      <c r="BM39" s="663"/>
      <c r="BN39" s="663"/>
      <c r="BO39" s="663"/>
      <c r="BP39" s="663"/>
      <c r="BQ39" s="663"/>
      <c r="BR39" s="663"/>
      <c r="BS39" s="663"/>
      <c r="BT39" s="663"/>
      <c r="BU39" s="664"/>
      <c r="BV39" s="647">
        <v>1437</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217991</v>
      </c>
      <c r="CS39" s="681"/>
      <c r="CT39" s="681"/>
      <c r="CU39" s="681"/>
      <c r="CV39" s="681"/>
      <c r="CW39" s="681"/>
      <c r="CX39" s="681"/>
      <c r="CY39" s="682"/>
      <c r="CZ39" s="652">
        <v>3.1</v>
      </c>
      <c r="DA39" s="683"/>
      <c r="DB39" s="683"/>
      <c r="DC39" s="686"/>
      <c r="DD39" s="656">
        <v>129458</v>
      </c>
      <c r="DE39" s="681"/>
      <c r="DF39" s="681"/>
      <c r="DG39" s="681"/>
      <c r="DH39" s="681"/>
      <c r="DI39" s="681"/>
      <c r="DJ39" s="681"/>
      <c r="DK39" s="682"/>
      <c r="DL39" s="656" t="s">
        <v>127</v>
      </c>
      <c r="DM39" s="681"/>
      <c r="DN39" s="681"/>
      <c r="DO39" s="681"/>
      <c r="DP39" s="681"/>
      <c r="DQ39" s="681"/>
      <c r="DR39" s="681"/>
      <c r="DS39" s="681"/>
      <c r="DT39" s="681"/>
      <c r="DU39" s="681"/>
      <c r="DV39" s="682"/>
      <c r="DW39" s="652" t="s">
        <v>228</v>
      </c>
      <c r="DX39" s="683"/>
      <c r="DY39" s="683"/>
      <c r="DZ39" s="683"/>
      <c r="EA39" s="683"/>
      <c r="EB39" s="683"/>
      <c r="EC39" s="684"/>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228</v>
      </c>
      <c r="S40" s="648"/>
      <c r="T40" s="648"/>
      <c r="U40" s="648"/>
      <c r="V40" s="648"/>
      <c r="W40" s="648"/>
      <c r="X40" s="648"/>
      <c r="Y40" s="649"/>
      <c r="Z40" s="650" t="s">
        <v>228</v>
      </c>
      <c r="AA40" s="650"/>
      <c r="AB40" s="650"/>
      <c r="AC40" s="650"/>
      <c r="AD40" s="651" t="s">
        <v>127</v>
      </c>
      <c r="AE40" s="651"/>
      <c r="AF40" s="651"/>
      <c r="AG40" s="651"/>
      <c r="AH40" s="651"/>
      <c r="AI40" s="651"/>
      <c r="AJ40" s="651"/>
      <c r="AK40" s="651"/>
      <c r="AL40" s="652" t="s">
        <v>228</v>
      </c>
      <c r="AM40" s="653"/>
      <c r="AN40" s="653"/>
      <c r="AO40" s="654"/>
      <c r="AQ40" s="725" t="s">
        <v>345</v>
      </c>
      <c r="AR40" s="726"/>
      <c r="AS40" s="726"/>
      <c r="AT40" s="726"/>
      <c r="AU40" s="726"/>
      <c r="AV40" s="726"/>
      <c r="AW40" s="726"/>
      <c r="AX40" s="726"/>
      <c r="AY40" s="727"/>
      <c r="AZ40" s="647" t="s">
        <v>228</v>
      </c>
      <c r="BA40" s="648"/>
      <c r="BB40" s="648"/>
      <c r="BC40" s="648"/>
      <c r="BD40" s="681"/>
      <c r="BE40" s="681"/>
      <c r="BF40" s="702"/>
      <c r="BG40" s="728" t="s">
        <v>346</v>
      </c>
      <c r="BH40" s="729"/>
      <c r="BI40" s="729"/>
      <c r="BJ40" s="729"/>
      <c r="BK40" s="729"/>
      <c r="BL40" s="234"/>
      <c r="BM40" s="663" t="s">
        <v>347</v>
      </c>
      <c r="BN40" s="663"/>
      <c r="BO40" s="663"/>
      <c r="BP40" s="663"/>
      <c r="BQ40" s="663"/>
      <c r="BR40" s="663"/>
      <c r="BS40" s="663"/>
      <c r="BT40" s="663"/>
      <c r="BU40" s="664"/>
      <c r="BV40" s="647">
        <v>61</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t="s">
        <v>127</v>
      </c>
      <c r="CS40" s="648"/>
      <c r="CT40" s="648"/>
      <c r="CU40" s="648"/>
      <c r="CV40" s="648"/>
      <c r="CW40" s="648"/>
      <c r="CX40" s="648"/>
      <c r="CY40" s="649"/>
      <c r="CZ40" s="652" t="s">
        <v>228</v>
      </c>
      <c r="DA40" s="683"/>
      <c r="DB40" s="683"/>
      <c r="DC40" s="686"/>
      <c r="DD40" s="656" t="s">
        <v>228</v>
      </c>
      <c r="DE40" s="648"/>
      <c r="DF40" s="648"/>
      <c r="DG40" s="648"/>
      <c r="DH40" s="648"/>
      <c r="DI40" s="648"/>
      <c r="DJ40" s="648"/>
      <c r="DK40" s="649"/>
      <c r="DL40" s="656" t="s">
        <v>127</v>
      </c>
      <c r="DM40" s="648"/>
      <c r="DN40" s="648"/>
      <c r="DO40" s="648"/>
      <c r="DP40" s="648"/>
      <c r="DQ40" s="648"/>
      <c r="DR40" s="648"/>
      <c r="DS40" s="648"/>
      <c r="DT40" s="648"/>
      <c r="DU40" s="648"/>
      <c r="DV40" s="649"/>
      <c r="DW40" s="652" t="s">
        <v>282</v>
      </c>
      <c r="DX40" s="683"/>
      <c r="DY40" s="683"/>
      <c r="DZ40" s="683"/>
      <c r="EA40" s="683"/>
      <c r="EB40" s="683"/>
      <c r="EC40" s="684"/>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228</v>
      </c>
      <c r="AA41" s="650"/>
      <c r="AB41" s="650"/>
      <c r="AC41" s="650"/>
      <c r="AD41" s="651" t="s">
        <v>251</v>
      </c>
      <c r="AE41" s="651"/>
      <c r="AF41" s="651"/>
      <c r="AG41" s="651"/>
      <c r="AH41" s="651"/>
      <c r="AI41" s="651"/>
      <c r="AJ41" s="651"/>
      <c r="AK41" s="651"/>
      <c r="AL41" s="652" t="s">
        <v>228</v>
      </c>
      <c r="AM41" s="653"/>
      <c r="AN41" s="653"/>
      <c r="AO41" s="654"/>
      <c r="AQ41" s="725" t="s">
        <v>350</v>
      </c>
      <c r="AR41" s="726"/>
      <c r="AS41" s="726"/>
      <c r="AT41" s="726"/>
      <c r="AU41" s="726"/>
      <c r="AV41" s="726"/>
      <c r="AW41" s="726"/>
      <c r="AX41" s="726"/>
      <c r="AY41" s="727"/>
      <c r="AZ41" s="647">
        <v>53028</v>
      </c>
      <c r="BA41" s="648"/>
      <c r="BB41" s="648"/>
      <c r="BC41" s="648"/>
      <c r="BD41" s="681"/>
      <c r="BE41" s="681"/>
      <c r="BF41" s="702"/>
      <c r="BG41" s="728"/>
      <c r="BH41" s="729"/>
      <c r="BI41" s="729"/>
      <c r="BJ41" s="729"/>
      <c r="BK41" s="729"/>
      <c r="BL41" s="234"/>
      <c r="BM41" s="663" t="s">
        <v>351</v>
      </c>
      <c r="BN41" s="663"/>
      <c r="BO41" s="663"/>
      <c r="BP41" s="663"/>
      <c r="BQ41" s="663"/>
      <c r="BR41" s="663"/>
      <c r="BS41" s="663"/>
      <c r="BT41" s="663"/>
      <c r="BU41" s="664"/>
      <c r="BV41" s="647">
        <v>3</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228</v>
      </c>
      <c r="CS41" s="681"/>
      <c r="CT41" s="681"/>
      <c r="CU41" s="681"/>
      <c r="CV41" s="681"/>
      <c r="CW41" s="681"/>
      <c r="CX41" s="681"/>
      <c r="CY41" s="682"/>
      <c r="CZ41" s="652" t="s">
        <v>127</v>
      </c>
      <c r="DA41" s="683"/>
      <c r="DB41" s="683"/>
      <c r="DC41" s="686"/>
      <c r="DD41" s="656" t="s">
        <v>228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85395</v>
      </c>
      <c r="S42" s="648"/>
      <c r="T42" s="648"/>
      <c r="U42" s="648"/>
      <c r="V42" s="648"/>
      <c r="W42" s="648"/>
      <c r="X42" s="648"/>
      <c r="Y42" s="649"/>
      <c r="Z42" s="650">
        <v>1.1000000000000001</v>
      </c>
      <c r="AA42" s="650"/>
      <c r="AB42" s="650"/>
      <c r="AC42" s="650"/>
      <c r="AD42" s="651" t="s">
        <v>228</v>
      </c>
      <c r="AE42" s="651"/>
      <c r="AF42" s="651"/>
      <c r="AG42" s="651"/>
      <c r="AH42" s="651"/>
      <c r="AI42" s="651"/>
      <c r="AJ42" s="651"/>
      <c r="AK42" s="651"/>
      <c r="AL42" s="652" t="s">
        <v>228</v>
      </c>
      <c r="AM42" s="653"/>
      <c r="AN42" s="653"/>
      <c r="AO42" s="654"/>
      <c r="AQ42" s="746" t="s">
        <v>354</v>
      </c>
      <c r="AR42" s="747"/>
      <c r="AS42" s="747"/>
      <c r="AT42" s="747"/>
      <c r="AU42" s="747"/>
      <c r="AV42" s="747"/>
      <c r="AW42" s="747"/>
      <c r="AX42" s="747"/>
      <c r="AY42" s="748"/>
      <c r="AZ42" s="738">
        <v>234894</v>
      </c>
      <c r="BA42" s="739"/>
      <c r="BB42" s="739"/>
      <c r="BC42" s="739"/>
      <c r="BD42" s="718"/>
      <c r="BE42" s="718"/>
      <c r="BF42" s="720"/>
      <c r="BG42" s="730"/>
      <c r="BH42" s="731"/>
      <c r="BI42" s="731"/>
      <c r="BJ42" s="731"/>
      <c r="BK42" s="731"/>
      <c r="BL42" s="235"/>
      <c r="BM42" s="673" t="s">
        <v>355</v>
      </c>
      <c r="BN42" s="673"/>
      <c r="BO42" s="673"/>
      <c r="BP42" s="673"/>
      <c r="BQ42" s="673"/>
      <c r="BR42" s="673"/>
      <c r="BS42" s="673"/>
      <c r="BT42" s="673"/>
      <c r="BU42" s="674"/>
      <c r="BV42" s="738">
        <v>349</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1997726</v>
      </c>
      <c r="CS42" s="648"/>
      <c r="CT42" s="648"/>
      <c r="CU42" s="648"/>
      <c r="CV42" s="648"/>
      <c r="CW42" s="648"/>
      <c r="CX42" s="648"/>
      <c r="CY42" s="649"/>
      <c r="CZ42" s="652">
        <v>28</v>
      </c>
      <c r="DA42" s="653"/>
      <c r="DB42" s="653"/>
      <c r="DC42" s="665"/>
      <c r="DD42" s="656">
        <v>291765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7455233</v>
      </c>
      <c r="S43" s="739"/>
      <c r="T43" s="739"/>
      <c r="U43" s="739"/>
      <c r="V43" s="739"/>
      <c r="W43" s="739"/>
      <c r="X43" s="739"/>
      <c r="Y43" s="740"/>
      <c r="Z43" s="741">
        <v>100</v>
      </c>
      <c r="AA43" s="741"/>
      <c r="AB43" s="741"/>
      <c r="AC43" s="741"/>
      <c r="AD43" s="742">
        <v>3106149</v>
      </c>
      <c r="AE43" s="742"/>
      <c r="AF43" s="742"/>
      <c r="AG43" s="742"/>
      <c r="AH43" s="742"/>
      <c r="AI43" s="742"/>
      <c r="AJ43" s="742"/>
      <c r="AK43" s="742"/>
      <c r="AL43" s="743">
        <v>100</v>
      </c>
      <c r="AM43" s="719"/>
      <c r="AN43" s="719"/>
      <c r="AO43" s="744"/>
      <c r="BV43" s="236"/>
      <c r="BW43" s="236"/>
      <c r="BX43" s="236"/>
      <c r="BY43" s="236"/>
      <c r="BZ43" s="236"/>
      <c r="CA43" s="236"/>
      <c r="CB43" s="236"/>
      <c r="CD43" s="644" t="s">
        <v>358</v>
      </c>
      <c r="CE43" s="645"/>
      <c r="CF43" s="645"/>
      <c r="CG43" s="645"/>
      <c r="CH43" s="645"/>
      <c r="CI43" s="645"/>
      <c r="CJ43" s="645"/>
      <c r="CK43" s="645"/>
      <c r="CL43" s="645"/>
      <c r="CM43" s="645"/>
      <c r="CN43" s="645"/>
      <c r="CO43" s="645"/>
      <c r="CP43" s="645"/>
      <c r="CQ43" s="646"/>
      <c r="CR43" s="647" t="s">
        <v>282</v>
      </c>
      <c r="CS43" s="681"/>
      <c r="CT43" s="681"/>
      <c r="CU43" s="681"/>
      <c r="CV43" s="681"/>
      <c r="CW43" s="681"/>
      <c r="CX43" s="681"/>
      <c r="CY43" s="682"/>
      <c r="CZ43" s="652" t="s">
        <v>251</v>
      </c>
      <c r="DA43" s="683"/>
      <c r="DB43" s="683"/>
      <c r="DC43" s="686"/>
      <c r="DD43" s="656" t="s">
        <v>127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59" t="s">
        <v>306</v>
      </c>
      <c r="CE44" s="760"/>
      <c r="CF44" s="644" t="s">
        <v>359</v>
      </c>
      <c r="CG44" s="645"/>
      <c r="CH44" s="645"/>
      <c r="CI44" s="645"/>
      <c r="CJ44" s="645"/>
      <c r="CK44" s="645"/>
      <c r="CL44" s="645"/>
      <c r="CM44" s="645"/>
      <c r="CN44" s="645"/>
      <c r="CO44" s="645"/>
      <c r="CP44" s="645"/>
      <c r="CQ44" s="646"/>
      <c r="CR44" s="647">
        <v>1997726</v>
      </c>
      <c r="CS44" s="648"/>
      <c r="CT44" s="648"/>
      <c r="CU44" s="648"/>
      <c r="CV44" s="648"/>
      <c r="CW44" s="648"/>
      <c r="CX44" s="648"/>
      <c r="CY44" s="649"/>
      <c r="CZ44" s="652">
        <v>28</v>
      </c>
      <c r="DA44" s="653"/>
      <c r="DB44" s="653"/>
      <c r="DC44" s="665"/>
      <c r="DD44" s="656">
        <v>291765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38" t="s">
        <v>360</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61"/>
      <c r="CE45" s="762"/>
      <c r="CF45" s="644" t="s">
        <v>361</v>
      </c>
      <c r="CG45" s="645"/>
      <c r="CH45" s="645"/>
      <c r="CI45" s="645"/>
      <c r="CJ45" s="645"/>
      <c r="CK45" s="645"/>
      <c r="CL45" s="645"/>
      <c r="CM45" s="645"/>
      <c r="CN45" s="645"/>
      <c r="CO45" s="645"/>
      <c r="CP45" s="645"/>
      <c r="CQ45" s="646"/>
      <c r="CR45" s="647">
        <v>736315</v>
      </c>
      <c r="CS45" s="681"/>
      <c r="CT45" s="681"/>
      <c r="CU45" s="681"/>
      <c r="CV45" s="681"/>
      <c r="CW45" s="681"/>
      <c r="CX45" s="681"/>
      <c r="CY45" s="682"/>
      <c r="CZ45" s="652">
        <v>10.3</v>
      </c>
      <c r="DA45" s="683"/>
      <c r="DB45" s="683"/>
      <c r="DC45" s="686"/>
      <c r="DD45" s="656">
        <v>288262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9" t="s">
        <v>362</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61"/>
      <c r="CE46" s="762"/>
      <c r="CF46" s="644" t="s">
        <v>363</v>
      </c>
      <c r="CG46" s="645"/>
      <c r="CH46" s="645"/>
      <c r="CI46" s="645"/>
      <c r="CJ46" s="645"/>
      <c r="CK46" s="645"/>
      <c r="CL46" s="645"/>
      <c r="CM46" s="645"/>
      <c r="CN46" s="645"/>
      <c r="CO46" s="645"/>
      <c r="CP46" s="645"/>
      <c r="CQ46" s="646"/>
      <c r="CR46" s="647">
        <v>1261411</v>
      </c>
      <c r="CS46" s="648"/>
      <c r="CT46" s="648"/>
      <c r="CU46" s="648"/>
      <c r="CV46" s="648"/>
      <c r="CW46" s="648"/>
      <c r="CX46" s="648"/>
      <c r="CY46" s="649"/>
      <c r="CZ46" s="652">
        <v>17.7</v>
      </c>
      <c r="DA46" s="653"/>
      <c r="DB46" s="653"/>
      <c r="DC46" s="665"/>
      <c r="DD46" s="656">
        <v>3503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61"/>
      <c r="CE47" s="762"/>
      <c r="CF47" s="644" t="s">
        <v>365</v>
      </c>
      <c r="CG47" s="645"/>
      <c r="CH47" s="645"/>
      <c r="CI47" s="645"/>
      <c r="CJ47" s="645"/>
      <c r="CK47" s="645"/>
      <c r="CL47" s="645"/>
      <c r="CM47" s="645"/>
      <c r="CN47" s="645"/>
      <c r="CO47" s="645"/>
      <c r="CP47" s="645"/>
      <c r="CQ47" s="646"/>
      <c r="CR47" s="647" t="s">
        <v>228</v>
      </c>
      <c r="CS47" s="681"/>
      <c r="CT47" s="681"/>
      <c r="CU47" s="681"/>
      <c r="CV47" s="681"/>
      <c r="CW47" s="681"/>
      <c r="CX47" s="681"/>
      <c r="CY47" s="682"/>
      <c r="CZ47" s="652" t="s">
        <v>228</v>
      </c>
      <c r="DA47" s="683"/>
      <c r="DB47" s="683"/>
      <c r="DC47" s="686"/>
      <c r="DD47" s="656" t="s">
        <v>251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63"/>
      <c r="CE48" s="764"/>
      <c r="CF48" s="644" t="s">
        <v>366</v>
      </c>
      <c r="CG48" s="645"/>
      <c r="CH48" s="645"/>
      <c r="CI48" s="645"/>
      <c r="CJ48" s="645"/>
      <c r="CK48" s="645"/>
      <c r="CL48" s="645"/>
      <c r="CM48" s="645"/>
      <c r="CN48" s="645"/>
      <c r="CO48" s="645"/>
      <c r="CP48" s="645"/>
      <c r="CQ48" s="646"/>
      <c r="CR48" s="647" t="s">
        <v>228</v>
      </c>
      <c r="CS48" s="648"/>
      <c r="CT48" s="648"/>
      <c r="CU48" s="648"/>
      <c r="CV48" s="648"/>
      <c r="CW48" s="648"/>
      <c r="CX48" s="648"/>
      <c r="CY48" s="649"/>
      <c r="CZ48" s="652" t="s">
        <v>228</v>
      </c>
      <c r="DA48" s="653"/>
      <c r="DB48" s="653"/>
      <c r="DC48" s="665"/>
      <c r="DD48" s="656" t="s">
        <v>282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88" t="s">
        <v>367</v>
      </c>
      <c r="CE49" s="689"/>
      <c r="CF49" s="689"/>
      <c r="CG49" s="689"/>
      <c r="CH49" s="689"/>
      <c r="CI49" s="689"/>
      <c r="CJ49" s="689"/>
      <c r="CK49" s="689"/>
      <c r="CL49" s="689"/>
      <c r="CM49" s="689"/>
      <c r="CN49" s="689"/>
      <c r="CO49" s="689"/>
      <c r="CP49" s="689"/>
      <c r="CQ49" s="690"/>
      <c r="CR49" s="738">
        <v>7123660</v>
      </c>
      <c r="CS49" s="718"/>
      <c r="CT49" s="718"/>
      <c r="CU49" s="718"/>
      <c r="CV49" s="718"/>
      <c r="CW49" s="718"/>
      <c r="CX49" s="718"/>
      <c r="CY49" s="749"/>
      <c r="CZ49" s="743">
        <v>100</v>
      </c>
      <c r="DA49" s="750"/>
      <c r="DB49" s="750"/>
      <c r="DC49" s="751"/>
      <c r="DD49" s="752">
        <v>3486945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dWw5Lplx60qjg25qDHaWl9xrOPh9KQG0U1MBUe427BH+yJ6Uc6JjyoixA8QI+evpXgMKIVJIvjoL3LSTXR4P/w==" saltValue="HfazL3mLyj1GKn2J1blRm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6" zoomScale="70" zoomScaleNormal="25" zoomScaleSheetLayoutView="70" workbookViewId="0">
      <selection activeCell="CH8" sqref="CH8:CL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4" t="s">
        <v>369</v>
      </c>
      <c r="DK2" s="795"/>
      <c r="DL2" s="795"/>
      <c r="DM2" s="795"/>
      <c r="DN2" s="795"/>
      <c r="DO2" s="796"/>
      <c r="DP2" s="249"/>
      <c r="DQ2" s="794" t="s">
        <v>370</v>
      </c>
      <c r="DR2" s="795"/>
      <c r="DS2" s="795"/>
      <c r="DT2" s="795"/>
      <c r="DU2" s="795"/>
      <c r="DV2" s="795"/>
      <c r="DW2" s="795"/>
      <c r="DX2" s="795"/>
      <c r="DY2" s="795"/>
      <c r="DZ2" s="79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6"/>
      <c r="BA5" s="256"/>
      <c r="BB5" s="256"/>
      <c r="BC5" s="256"/>
      <c r="BD5" s="256"/>
      <c r="BE5" s="257"/>
      <c r="BF5" s="257"/>
      <c r="BG5" s="257"/>
      <c r="BH5" s="257"/>
      <c r="BI5" s="257"/>
      <c r="BJ5" s="257"/>
      <c r="BK5" s="257"/>
      <c r="BL5" s="257"/>
      <c r="BM5" s="257"/>
      <c r="BN5" s="257"/>
      <c r="BO5" s="257"/>
      <c r="BP5" s="257"/>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4"/>
    </row>
    <row r="6" spans="1:131" s="255"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2"/>
      <c r="BA6" s="252"/>
      <c r="BB6" s="252"/>
      <c r="BC6" s="252"/>
      <c r="BD6" s="252"/>
      <c r="BE6" s="253"/>
      <c r="BF6" s="253"/>
      <c r="BG6" s="253"/>
      <c r="BH6" s="253"/>
      <c r="BI6" s="253"/>
      <c r="BJ6" s="253"/>
      <c r="BK6" s="253"/>
      <c r="BL6" s="253"/>
      <c r="BM6" s="253"/>
      <c r="BN6" s="253"/>
      <c r="BO6" s="253"/>
      <c r="BP6" s="253"/>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4"/>
    </row>
    <row r="7" spans="1:131" s="255" customFormat="1" ht="26.25" customHeight="1" thickTop="1" x14ac:dyDescent="0.15">
      <c r="A7" s="258">
        <v>1</v>
      </c>
      <c r="B7" s="779" t="s">
        <v>390</v>
      </c>
      <c r="C7" s="780"/>
      <c r="D7" s="780"/>
      <c r="E7" s="780"/>
      <c r="F7" s="780"/>
      <c r="G7" s="780"/>
      <c r="H7" s="780"/>
      <c r="I7" s="780"/>
      <c r="J7" s="780"/>
      <c r="K7" s="780"/>
      <c r="L7" s="780"/>
      <c r="M7" s="780"/>
      <c r="N7" s="780"/>
      <c r="O7" s="780"/>
      <c r="P7" s="781"/>
      <c r="Q7" s="782">
        <v>7455</v>
      </c>
      <c r="R7" s="783"/>
      <c r="S7" s="783"/>
      <c r="T7" s="783"/>
      <c r="U7" s="783"/>
      <c r="V7" s="783">
        <v>7123</v>
      </c>
      <c r="W7" s="783"/>
      <c r="X7" s="783"/>
      <c r="Y7" s="783"/>
      <c r="Z7" s="783"/>
      <c r="AA7" s="783">
        <v>332</v>
      </c>
      <c r="AB7" s="783"/>
      <c r="AC7" s="783"/>
      <c r="AD7" s="783"/>
      <c r="AE7" s="784"/>
      <c r="AF7" s="785">
        <v>248</v>
      </c>
      <c r="AG7" s="786"/>
      <c r="AH7" s="786"/>
      <c r="AI7" s="786"/>
      <c r="AJ7" s="787"/>
      <c r="AK7" s="822">
        <v>0</v>
      </c>
      <c r="AL7" s="823"/>
      <c r="AM7" s="823"/>
      <c r="AN7" s="823"/>
      <c r="AO7" s="823"/>
      <c r="AP7" s="823">
        <v>6308</v>
      </c>
      <c r="AQ7" s="823"/>
      <c r="AR7" s="823"/>
      <c r="AS7" s="823"/>
      <c r="AT7" s="823"/>
      <c r="AU7" s="824"/>
      <c r="AV7" s="824"/>
      <c r="AW7" s="824"/>
      <c r="AX7" s="824"/>
      <c r="AY7" s="825"/>
      <c r="AZ7" s="252"/>
      <c r="BA7" s="252"/>
      <c r="BB7" s="252"/>
      <c r="BC7" s="252"/>
      <c r="BD7" s="252"/>
      <c r="BE7" s="253"/>
      <c r="BF7" s="253"/>
      <c r="BG7" s="253"/>
      <c r="BH7" s="253"/>
      <c r="BI7" s="253"/>
      <c r="BJ7" s="253"/>
      <c r="BK7" s="253"/>
      <c r="BL7" s="253"/>
      <c r="BM7" s="253"/>
      <c r="BN7" s="253"/>
      <c r="BO7" s="253"/>
      <c r="BP7" s="253"/>
      <c r="BQ7" s="259">
        <v>1</v>
      </c>
      <c r="BR7" s="260"/>
      <c r="BS7" s="826" t="s">
        <v>596</v>
      </c>
      <c r="BT7" s="827"/>
      <c r="BU7" s="827"/>
      <c r="BV7" s="827"/>
      <c r="BW7" s="827"/>
      <c r="BX7" s="827"/>
      <c r="BY7" s="827"/>
      <c r="BZ7" s="827"/>
      <c r="CA7" s="827"/>
      <c r="CB7" s="827"/>
      <c r="CC7" s="827"/>
      <c r="CD7" s="827"/>
      <c r="CE7" s="827"/>
      <c r="CF7" s="827"/>
      <c r="CG7" s="828"/>
      <c r="CH7" s="819">
        <v>-1</v>
      </c>
      <c r="CI7" s="820"/>
      <c r="CJ7" s="820"/>
      <c r="CK7" s="820"/>
      <c r="CL7" s="821"/>
      <c r="CM7" s="819">
        <v>38</v>
      </c>
      <c r="CN7" s="820"/>
      <c r="CO7" s="820"/>
      <c r="CP7" s="820"/>
      <c r="CQ7" s="821"/>
      <c r="CR7" s="819">
        <v>25</v>
      </c>
      <c r="CS7" s="820"/>
      <c r="CT7" s="820"/>
      <c r="CU7" s="820"/>
      <c r="CV7" s="821"/>
      <c r="CW7" s="819">
        <v>0</v>
      </c>
      <c r="CX7" s="820"/>
      <c r="CY7" s="820"/>
      <c r="CZ7" s="820"/>
      <c r="DA7" s="821"/>
      <c r="DB7" s="819">
        <v>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4"/>
    </row>
    <row r="8" spans="1:131" s="255" customFormat="1" ht="26.25" customHeight="1" x14ac:dyDescent="0.15">
      <c r="A8" s="261">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2"/>
      <c r="BA8" s="252"/>
      <c r="BB8" s="252"/>
      <c r="BC8" s="252"/>
      <c r="BD8" s="252"/>
      <c r="BE8" s="253"/>
      <c r="BF8" s="253"/>
      <c r="BG8" s="253"/>
      <c r="BH8" s="253"/>
      <c r="BI8" s="253"/>
      <c r="BJ8" s="253"/>
      <c r="BK8" s="253"/>
      <c r="BL8" s="253"/>
      <c r="BM8" s="253"/>
      <c r="BN8" s="253"/>
      <c r="BO8" s="253"/>
      <c r="BP8" s="253"/>
      <c r="BQ8" s="262">
        <v>2</v>
      </c>
      <c r="BR8" s="263"/>
      <c r="BS8" s="816" t="s">
        <v>597</v>
      </c>
      <c r="BT8" s="817"/>
      <c r="BU8" s="817"/>
      <c r="BV8" s="817"/>
      <c r="BW8" s="817"/>
      <c r="BX8" s="817"/>
      <c r="BY8" s="817"/>
      <c r="BZ8" s="817"/>
      <c r="CA8" s="817"/>
      <c r="CB8" s="817"/>
      <c r="CC8" s="817"/>
      <c r="CD8" s="817"/>
      <c r="CE8" s="817"/>
      <c r="CF8" s="817"/>
      <c r="CG8" s="818"/>
      <c r="CH8" s="829">
        <v>14</v>
      </c>
      <c r="CI8" s="830"/>
      <c r="CJ8" s="830"/>
      <c r="CK8" s="830"/>
      <c r="CL8" s="831"/>
      <c r="CM8" s="829">
        <v>18</v>
      </c>
      <c r="CN8" s="830"/>
      <c r="CO8" s="830"/>
      <c r="CP8" s="830"/>
      <c r="CQ8" s="831"/>
      <c r="CR8" s="829">
        <v>1</v>
      </c>
      <c r="CS8" s="830"/>
      <c r="CT8" s="830"/>
      <c r="CU8" s="830"/>
      <c r="CV8" s="831"/>
      <c r="CW8" s="829">
        <v>0</v>
      </c>
      <c r="CX8" s="830"/>
      <c r="CY8" s="830"/>
      <c r="CZ8" s="830"/>
      <c r="DA8" s="831"/>
      <c r="DB8" s="829">
        <v>0</v>
      </c>
      <c r="DC8" s="830"/>
      <c r="DD8" s="830"/>
      <c r="DE8" s="830"/>
      <c r="DF8" s="831"/>
      <c r="DG8" s="829">
        <v>0</v>
      </c>
      <c r="DH8" s="830"/>
      <c r="DI8" s="830"/>
      <c r="DJ8" s="830"/>
      <c r="DK8" s="831"/>
      <c r="DL8" s="829">
        <v>0</v>
      </c>
      <c r="DM8" s="830"/>
      <c r="DN8" s="830"/>
      <c r="DO8" s="830"/>
      <c r="DP8" s="831"/>
      <c r="DQ8" s="829">
        <v>0</v>
      </c>
      <c r="DR8" s="830"/>
      <c r="DS8" s="830"/>
      <c r="DT8" s="830"/>
      <c r="DU8" s="831"/>
      <c r="DV8" s="832"/>
      <c r="DW8" s="833"/>
      <c r="DX8" s="833"/>
      <c r="DY8" s="833"/>
      <c r="DZ8" s="834"/>
      <c r="EA8" s="254"/>
    </row>
    <row r="9" spans="1:131" s="255" customFormat="1" ht="26.25" customHeight="1" x14ac:dyDescent="0.15">
      <c r="A9" s="261">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2"/>
      <c r="BA9" s="252"/>
      <c r="BB9" s="252"/>
      <c r="BC9" s="252"/>
      <c r="BD9" s="252"/>
      <c r="BE9" s="253"/>
      <c r="BF9" s="253"/>
      <c r="BG9" s="253"/>
      <c r="BH9" s="253"/>
      <c r="BI9" s="253"/>
      <c r="BJ9" s="253"/>
      <c r="BK9" s="253"/>
      <c r="BL9" s="253"/>
      <c r="BM9" s="253"/>
      <c r="BN9" s="253"/>
      <c r="BO9" s="253"/>
      <c r="BP9" s="253"/>
      <c r="BQ9" s="262">
        <v>3</v>
      </c>
      <c r="BR9" s="263"/>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4"/>
    </row>
    <row r="10" spans="1:131" s="255" customFormat="1" ht="26.25" customHeight="1" x14ac:dyDescent="0.15">
      <c r="A10" s="261">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2"/>
      <c r="BA10" s="252"/>
      <c r="BB10" s="252"/>
      <c r="BC10" s="252"/>
      <c r="BD10" s="252"/>
      <c r="BE10" s="253"/>
      <c r="BF10" s="253"/>
      <c r="BG10" s="253"/>
      <c r="BH10" s="253"/>
      <c r="BI10" s="253"/>
      <c r="BJ10" s="253"/>
      <c r="BK10" s="253"/>
      <c r="BL10" s="253"/>
      <c r="BM10" s="253"/>
      <c r="BN10" s="253"/>
      <c r="BO10" s="253"/>
      <c r="BP10" s="253"/>
      <c r="BQ10" s="262">
        <v>4</v>
      </c>
      <c r="BR10" s="263"/>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4"/>
    </row>
    <row r="11" spans="1:131" s="255" customFormat="1" ht="26.25" customHeight="1" x14ac:dyDescent="0.15">
      <c r="A11" s="261">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2"/>
      <c r="BA11" s="252"/>
      <c r="BB11" s="252"/>
      <c r="BC11" s="252"/>
      <c r="BD11" s="252"/>
      <c r="BE11" s="253"/>
      <c r="BF11" s="253"/>
      <c r="BG11" s="253"/>
      <c r="BH11" s="253"/>
      <c r="BI11" s="253"/>
      <c r="BJ11" s="253"/>
      <c r="BK11" s="253"/>
      <c r="BL11" s="253"/>
      <c r="BM11" s="253"/>
      <c r="BN11" s="253"/>
      <c r="BO11" s="253"/>
      <c r="BP11" s="253"/>
      <c r="BQ11" s="262">
        <v>5</v>
      </c>
      <c r="BR11" s="263"/>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4"/>
    </row>
    <row r="12" spans="1:131" s="255" customFormat="1" ht="26.25" customHeight="1" x14ac:dyDescent="0.15">
      <c r="A12" s="261">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2"/>
      <c r="BA12" s="252"/>
      <c r="BB12" s="252"/>
      <c r="BC12" s="252"/>
      <c r="BD12" s="252"/>
      <c r="BE12" s="253"/>
      <c r="BF12" s="253"/>
      <c r="BG12" s="253"/>
      <c r="BH12" s="253"/>
      <c r="BI12" s="253"/>
      <c r="BJ12" s="253"/>
      <c r="BK12" s="253"/>
      <c r="BL12" s="253"/>
      <c r="BM12" s="253"/>
      <c r="BN12" s="253"/>
      <c r="BO12" s="253"/>
      <c r="BP12" s="253"/>
      <c r="BQ12" s="262">
        <v>6</v>
      </c>
      <c r="BR12" s="263"/>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4"/>
    </row>
    <row r="13" spans="1:131" s="255" customFormat="1" ht="26.25" customHeight="1" x14ac:dyDescent="0.15">
      <c r="A13" s="261">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2"/>
      <c r="BA13" s="252"/>
      <c r="BB13" s="252"/>
      <c r="BC13" s="252"/>
      <c r="BD13" s="252"/>
      <c r="BE13" s="253"/>
      <c r="BF13" s="253"/>
      <c r="BG13" s="253"/>
      <c r="BH13" s="253"/>
      <c r="BI13" s="253"/>
      <c r="BJ13" s="253"/>
      <c r="BK13" s="253"/>
      <c r="BL13" s="253"/>
      <c r="BM13" s="253"/>
      <c r="BN13" s="253"/>
      <c r="BO13" s="253"/>
      <c r="BP13" s="253"/>
      <c r="BQ13" s="262">
        <v>7</v>
      </c>
      <c r="BR13" s="263"/>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4"/>
    </row>
    <row r="14" spans="1:131" s="255" customFormat="1" ht="26.25" customHeight="1" x14ac:dyDescent="0.15">
      <c r="A14" s="261">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2"/>
      <c r="BA14" s="252"/>
      <c r="BB14" s="252"/>
      <c r="BC14" s="252"/>
      <c r="BD14" s="252"/>
      <c r="BE14" s="253"/>
      <c r="BF14" s="253"/>
      <c r="BG14" s="253"/>
      <c r="BH14" s="253"/>
      <c r="BI14" s="253"/>
      <c r="BJ14" s="253"/>
      <c r="BK14" s="253"/>
      <c r="BL14" s="253"/>
      <c r="BM14" s="253"/>
      <c r="BN14" s="253"/>
      <c r="BO14" s="253"/>
      <c r="BP14" s="253"/>
      <c r="BQ14" s="262">
        <v>8</v>
      </c>
      <c r="BR14" s="263"/>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4"/>
    </row>
    <row r="15" spans="1:131" s="255" customFormat="1" ht="26.25" customHeight="1" x14ac:dyDescent="0.15">
      <c r="A15" s="261">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2"/>
      <c r="BA15" s="252"/>
      <c r="BB15" s="252"/>
      <c r="BC15" s="252"/>
      <c r="BD15" s="252"/>
      <c r="BE15" s="253"/>
      <c r="BF15" s="253"/>
      <c r="BG15" s="253"/>
      <c r="BH15" s="253"/>
      <c r="BI15" s="253"/>
      <c r="BJ15" s="253"/>
      <c r="BK15" s="253"/>
      <c r="BL15" s="253"/>
      <c r="BM15" s="253"/>
      <c r="BN15" s="253"/>
      <c r="BO15" s="253"/>
      <c r="BP15" s="253"/>
      <c r="BQ15" s="262">
        <v>9</v>
      </c>
      <c r="BR15" s="263"/>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4"/>
    </row>
    <row r="16" spans="1:131" s="255" customFormat="1" ht="26.25" customHeight="1" x14ac:dyDescent="0.15">
      <c r="A16" s="261">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2"/>
      <c r="BA16" s="252"/>
      <c r="BB16" s="252"/>
      <c r="BC16" s="252"/>
      <c r="BD16" s="252"/>
      <c r="BE16" s="253"/>
      <c r="BF16" s="253"/>
      <c r="BG16" s="253"/>
      <c r="BH16" s="253"/>
      <c r="BI16" s="253"/>
      <c r="BJ16" s="253"/>
      <c r="BK16" s="253"/>
      <c r="BL16" s="253"/>
      <c r="BM16" s="253"/>
      <c r="BN16" s="253"/>
      <c r="BO16" s="253"/>
      <c r="BP16" s="253"/>
      <c r="BQ16" s="262">
        <v>10</v>
      </c>
      <c r="BR16" s="263"/>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4"/>
    </row>
    <row r="17" spans="1:131" s="255" customFormat="1" ht="26.25" customHeight="1" x14ac:dyDescent="0.15">
      <c r="A17" s="261">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2"/>
      <c r="BA17" s="252"/>
      <c r="BB17" s="252"/>
      <c r="BC17" s="252"/>
      <c r="BD17" s="252"/>
      <c r="BE17" s="253"/>
      <c r="BF17" s="253"/>
      <c r="BG17" s="253"/>
      <c r="BH17" s="253"/>
      <c r="BI17" s="253"/>
      <c r="BJ17" s="253"/>
      <c r="BK17" s="253"/>
      <c r="BL17" s="253"/>
      <c r="BM17" s="253"/>
      <c r="BN17" s="253"/>
      <c r="BO17" s="253"/>
      <c r="BP17" s="253"/>
      <c r="BQ17" s="262">
        <v>11</v>
      </c>
      <c r="BR17" s="263"/>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4"/>
    </row>
    <row r="18" spans="1:131" s="255" customFormat="1" ht="26.25" customHeight="1" x14ac:dyDescent="0.15">
      <c r="A18" s="261">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2"/>
      <c r="BA18" s="252"/>
      <c r="BB18" s="252"/>
      <c r="BC18" s="252"/>
      <c r="BD18" s="252"/>
      <c r="BE18" s="253"/>
      <c r="BF18" s="253"/>
      <c r="BG18" s="253"/>
      <c r="BH18" s="253"/>
      <c r="BI18" s="253"/>
      <c r="BJ18" s="253"/>
      <c r="BK18" s="253"/>
      <c r="BL18" s="253"/>
      <c r="BM18" s="253"/>
      <c r="BN18" s="253"/>
      <c r="BO18" s="253"/>
      <c r="BP18" s="253"/>
      <c r="BQ18" s="262">
        <v>12</v>
      </c>
      <c r="BR18" s="263"/>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4"/>
    </row>
    <row r="19" spans="1:131" s="255" customFormat="1" ht="26.25" customHeight="1" x14ac:dyDescent="0.15">
      <c r="A19" s="261">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2"/>
      <c r="BA19" s="252"/>
      <c r="BB19" s="252"/>
      <c r="BC19" s="252"/>
      <c r="BD19" s="252"/>
      <c r="BE19" s="253"/>
      <c r="BF19" s="253"/>
      <c r="BG19" s="253"/>
      <c r="BH19" s="253"/>
      <c r="BI19" s="253"/>
      <c r="BJ19" s="253"/>
      <c r="BK19" s="253"/>
      <c r="BL19" s="253"/>
      <c r="BM19" s="253"/>
      <c r="BN19" s="253"/>
      <c r="BO19" s="253"/>
      <c r="BP19" s="253"/>
      <c r="BQ19" s="262">
        <v>13</v>
      </c>
      <c r="BR19" s="263"/>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4"/>
    </row>
    <row r="20" spans="1:131" s="255" customFormat="1" ht="26.25" customHeight="1" x14ac:dyDescent="0.15">
      <c r="A20" s="261">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2"/>
      <c r="BA20" s="252"/>
      <c r="BB20" s="252"/>
      <c r="BC20" s="252"/>
      <c r="BD20" s="252"/>
      <c r="BE20" s="253"/>
      <c r="BF20" s="253"/>
      <c r="BG20" s="253"/>
      <c r="BH20" s="253"/>
      <c r="BI20" s="253"/>
      <c r="BJ20" s="253"/>
      <c r="BK20" s="253"/>
      <c r="BL20" s="253"/>
      <c r="BM20" s="253"/>
      <c r="BN20" s="253"/>
      <c r="BO20" s="253"/>
      <c r="BP20" s="253"/>
      <c r="BQ20" s="262">
        <v>14</v>
      </c>
      <c r="BR20" s="263"/>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4"/>
    </row>
    <row r="21" spans="1:131" s="255" customFormat="1" ht="26.25" customHeight="1" thickBot="1" x14ac:dyDescent="0.2">
      <c r="A21" s="261">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2"/>
      <c r="BA21" s="252"/>
      <c r="BB21" s="252"/>
      <c r="BC21" s="252"/>
      <c r="BD21" s="252"/>
      <c r="BE21" s="253"/>
      <c r="BF21" s="253"/>
      <c r="BG21" s="253"/>
      <c r="BH21" s="253"/>
      <c r="BI21" s="253"/>
      <c r="BJ21" s="253"/>
      <c r="BK21" s="253"/>
      <c r="BL21" s="253"/>
      <c r="BM21" s="253"/>
      <c r="BN21" s="253"/>
      <c r="BO21" s="253"/>
      <c r="BP21" s="253"/>
      <c r="BQ21" s="262">
        <v>15</v>
      </c>
      <c r="BR21" s="263"/>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4"/>
    </row>
    <row r="22" spans="1:131" s="255" customFormat="1" ht="26.25" customHeight="1" x14ac:dyDescent="0.15">
      <c r="A22" s="261">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3"/>
      <c r="BF22" s="253"/>
      <c r="BG22" s="253"/>
      <c r="BH22" s="253"/>
      <c r="BI22" s="253"/>
      <c r="BJ22" s="253"/>
      <c r="BK22" s="253"/>
      <c r="BL22" s="253"/>
      <c r="BM22" s="253"/>
      <c r="BN22" s="253"/>
      <c r="BO22" s="253"/>
      <c r="BP22" s="253"/>
      <c r="BQ22" s="262">
        <v>16</v>
      </c>
      <c r="BR22" s="263"/>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4"/>
    </row>
    <row r="23" spans="1:131" s="255" customFormat="1" ht="26.25" customHeight="1" thickBot="1" x14ac:dyDescent="0.2">
      <c r="A23" s="264" t="s">
        <v>392</v>
      </c>
      <c r="B23" s="838" t="s">
        <v>393</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248</v>
      </c>
      <c r="AG23" s="842"/>
      <c r="AH23" s="842"/>
      <c r="AI23" s="842"/>
      <c r="AJ23" s="845"/>
      <c r="AK23" s="846"/>
      <c r="AL23" s="847"/>
      <c r="AM23" s="847"/>
      <c r="AN23" s="847"/>
      <c r="AO23" s="847"/>
      <c r="AP23" s="842"/>
      <c r="AQ23" s="842"/>
      <c r="AR23" s="842"/>
      <c r="AS23" s="842"/>
      <c r="AT23" s="842"/>
      <c r="AU23" s="848"/>
      <c r="AV23" s="848"/>
      <c r="AW23" s="848"/>
      <c r="AX23" s="848"/>
      <c r="AY23" s="849"/>
      <c r="AZ23" s="857" t="s">
        <v>127</v>
      </c>
      <c r="BA23" s="858"/>
      <c r="BB23" s="858"/>
      <c r="BC23" s="858"/>
      <c r="BD23" s="859"/>
      <c r="BE23" s="253"/>
      <c r="BF23" s="253"/>
      <c r="BG23" s="253"/>
      <c r="BH23" s="253"/>
      <c r="BI23" s="253"/>
      <c r="BJ23" s="253"/>
      <c r="BK23" s="253"/>
      <c r="BL23" s="253"/>
      <c r="BM23" s="253"/>
      <c r="BN23" s="253"/>
      <c r="BO23" s="253"/>
      <c r="BP23" s="253"/>
      <c r="BQ23" s="262">
        <v>17</v>
      </c>
      <c r="BR23" s="263"/>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4"/>
    </row>
    <row r="24" spans="1:131" s="255"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2"/>
      <c r="BA24" s="252"/>
      <c r="BB24" s="252"/>
      <c r="BC24" s="252"/>
      <c r="BD24" s="252"/>
      <c r="BE24" s="253"/>
      <c r="BF24" s="253"/>
      <c r="BG24" s="253"/>
      <c r="BH24" s="253"/>
      <c r="BI24" s="253"/>
      <c r="BJ24" s="253"/>
      <c r="BK24" s="253"/>
      <c r="BL24" s="253"/>
      <c r="BM24" s="253"/>
      <c r="BN24" s="253"/>
      <c r="BO24" s="253"/>
      <c r="BP24" s="253"/>
      <c r="BQ24" s="262">
        <v>18</v>
      </c>
      <c r="BR24" s="263"/>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4"/>
    </row>
    <row r="25" spans="1:131" s="247"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2"/>
      <c r="BK25" s="252"/>
      <c r="BL25" s="252"/>
      <c r="BM25" s="252"/>
      <c r="BN25" s="252"/>
      <c r="BO25" s="265"/>
      <c r="BP25" s="265"/>
      <c r="BQ25" s="262">
        <v>19</v>
      </c>
      <c r="BR25" s="263"/>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6"/>
    </row>
    <row r="26" spans="1:131" s="247" customFormat="1" ht="26.25" customHeight="1" x14ac:dyDescent="0.15">
      <c r="A26" s="788" t="s">
        <v>373</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7"/>
      <c r="BJ26" s="252"/>
      <c r="BK26" s="252"/>
      <c r="BL26" s="252"/>
      <c r="BM26" s="252"/>
      <c r="BN26" s="252"/>
      <c r="BO26" s="265"/>
      <c r="BP26" s="265"/>
      <c r="BQ26" s="262">
        <v>20</v>
      </c>
      <c r="BR26" s="263"/>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6"/>
    </row>
    <row r="27" spans="1:131" s="247"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2"/>
      <c r="BK27" s="252"/>
      <c r="BL27" s="252"/>
      <c r="BM27" s="252"/>
      <c r="BN27" s="252"/>
      <c r="BO27" s="265"/>
      <c r="BP27" s="265"/>
      <c r="BQ27" s="262">
        <v>21</v>
      </c>
      <c r="BR27" s="263"/>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6"/>
    </row>
    <row r="28" spans="1:131" s="247" customFormat="1" ht="26.25" customHeight="1" thickTop="1" x14ac:dyDescent="0.15">
      <c r="A28" s="266">
        <v>1</v>
      </c>
      <c r="B28" s="779" t="s">
        <v>404</v>
      </c>
      <c r="C28" s="780"/>
      <c r="D28" s="780"/>
      <c r="E28" s="780"/>
      <c r="F28" s="780"/>
      <c r="G28" s="780"/>
      <c r="H28" s="780"/>
      <c r="I28" s="780"/>
      <c r="J28" s="780"/>
      <c r="K28" s="780"/>
      <c r="L28" s="780"/>
      <c r="M28" s="780"/>
      <c r="N28" s="780"/>
      <c r="O28" s="780"/>
      <c r="P28" s="781"/>
      <c r="Q28" s="870">
        <v>704</v>
      </c>
      <c r="R28" s="871"/>
      <c r="S28" s="871"/>
      <c r="T28" s="871"/>
      <c r="U28" s="871"/>
      <c r="V28" s="871">
        <v>704</v>
      </c>
      <c r="W28" s="871"/>
      <c r="X28" s="871"/>
      <c r="Y28" s="871"/>
      <c r="Z28" s="871"/>
      <c r="AA28" s="871">
        <v>0</v>
      </c>
      <c r="AB28" s="871"/>
      <c r="AC28" s="871"/>
      <c r="AD28" s="871"/>
      <c r="AE28" s="872"/>
      <c r="AF28" s="873">
        <v>-5</v>
      </c>
      <c r="AG28" s="871"/>
      <c r="AH28" s="871"/>
      <c r="AI28" s="871"/>
      <c r="AJ28" s="874"/>
      <c r="AK28" s="875">
        <v>53</v>
      </c>
      <c r="AL28" s="866"/>
      <c r="AM28" s="866"/>
      <c r="AN28" s="866"/>
      <c r="AO28" s="866"/>
      <c r="AP28" s="866">
        <v>0</v>
      </c>
      <c r="AQ28" s="866"/>
      <c r="AR28" s="866"/>
      <c r="AS28" s="866"/>
      <c r="AT28" s="866"/>
      <c r="AU28" s="866">
        <v>53</v>
      </c>
      <c r="AV28" s="866"/>
      <c r="AW28" s="866"/>
      <c r="AX28" s="866"/>
      <c r="AY28" s="866"/>
      <c r="AZ28" s="867">
        <v>0</v>
      </c>
      <c r="BA28" s="867"/>
      <c r="BB28" s="867"/>
      <c r="BC28" s="867"/>
      <c r="BD28" s="867"/>
      <c r="BE28" s="868"/>
      <c r="BF28" s="868"/>
      <c r="BG28" s="868"/>
      <c r="BH28" s="868"/>
      <c r="BI28" s="869"/>
      <c r="BJ28" s="252"/>
      <c r="BK28" s="252"/>
      <c r="BL28" s="252"/>
      <c r="BM28" s="252"/>
      <c r="BN28" s="252"/>
      <c r="BO28" s="265"/>
      <c r="BP28" s="265"/>
      <c r="BQ28" s="262">
        <v>22</v>
      </c>
      <c r="BR28" s="263"/>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6"/>
    </row>
    <row r="29" spans="1:131" s="247" customFormat="1" ht="26.25" customHeight="1" x14ac:dyDescent="0.15">
      <c r="A29" s="266">
        <v>2</v>
      </c>
      <c r="B29" s="803" t="s">
        <v>405</v>
      </c>
      <c r="C29" s="804"/>
      <c r="D29" s="804"/>
      <c r="E29" s="804"/>
      <c r="F29" s="804"/>
      <c r="G29" s="804"/>
      <c r="H29" s="804"/>
      <c r="I29" s="804"/>
      <c r="J29" s="804"/>
      <c r="K29" s="804"/>
      <c r="L29" s="804"/>
      <c r="M29" s="804"/>
      <c r="N29" s="804"/>
      <c r="O29" s="804"/>
      <c r="P29" s="805"/>
      <c r="Q29" s="806">
        <v>57</v>
      </c>
      <c r="R29" s="807"/>
      <c r="S29" s="807"/>
      <c r="T29" s="807"/>
      <c r="U29" s="807"/>
      <c r="V29" s="807">
        <v>54</v>
      </c>
      <c r="W29" s="807"/>
      <c r="X29" s="807"/>
      <c r="Y29" s="807"/>
      <c r="Z29" s="807"/>
      <c r="AA29" s="807">
        <v>3</v>
      </c>
      <c r="AB29" s="807"/>
      <c r="AC29" s="807"/>
      <c r="AD29" s="807"/>
      <c r="AE29" s="808"/>
      <c r="AF29" s="809">
        <v>3</v>
      </c>
      <c r="AG29" s="810"/>
      <c r="AH29" s="810"/>
      <c r="AI29" s="810"/>
      <c r="AJ29" s="811"/>
      <c r="AK29" s="878">
        <v>20</v>
      </c>
      <c r="AL29" s="879"/>
      <c r="AM29" s="879"/>
      <c r="AN29" s="879"/>
      <c r="AO29" s="879"/>
      <c r="AP29" s="879">
        <v>0</v>
      </c>
      <c r="AQ29" s="879"/>
      <c r="AR29" s="879"/>
      <c r="AS29" s="879"/>
      <c r="AT29" s="879"/>
      <c r="AU29" s="879">
        <v>20</v>
      </c>
      <c r="AV29" s="879"/>
      <c r="AW29" s="879"/>
      <c r="AX29" s="879"/>
      <c r="AY29" s="879"/>
      <c r="AZ29" s="880">
        <v>0</v>
      </c>
      <c r="BA29" s="880"/>
      <c r="BB29" s="880"/>
      <c r="BC29" s="880"/>
      <c r="BD29" s="880"/>
      <c r="BE29" s="876"/>
      <c r="BF29" s="876"/>
      <c r="BG29" s="876"/>
      <c r="BH29" s="876"/>
      <c r="BI29" s="877"/>
      <c r="BJ29" s="252"/>
      <c r="BK29" s="252"/>
      <c r="BL29" s="252"/>
      <c r="BM29" s="252"/>
      <c r="BN29" s="252"/>
      <c r="BO29" s="265"/>
      <c r="BP29" s="265"/>
      <c r="BQ29" s="262">
        <v>23</v>
      </c>
      <c r="BR29" s="263"/>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6"/>
    </row>
    <row r="30" spans="1:131" s="247" customFormat="1" ht="26.25" customHeight="1" x14ac:dyDescent="0.15">
      <c r="A30" s="266">
        <v>3</v>
      </c>
      <c r="B30" s="803" t="s">
        <v>406</v>
      </c>
      <c r="C30" s="804"/>
      <c r="D30" s="804"/>
      <c r="E30" s="804"/>
      <c r="F30" s="804"/>
      <c r="G30" s="804"/>
      <c r="H30" s="804"/>
      <c r="I30" s="804"/>
      <c r="J30" s="804"/>
      <c r="K30" s="804"/>
      <c r="L30" s="804"/>
      <c r="M30" s="804"/>
      <c r="N30" s="804"/>
      <c r="O30" s="804"/>
      <c r="P30" s="805"/>
      <c r="Q30" s="806">
        <v>160</v>
      </c>
      <c r="R30" s="807"/>
      <c r="S30" s="807"/>
      <c r="T30" s="807"/>
      <c r="U30" s="807"/>
      <c r="V30" s="807">
        <v>143</v>
      </c>
      <c r="W30" s="807"/>
      <c r="X30" s="807"/>
      <c r="Y30" s="807"/>
      <c r="Z30" s="807"/>
      <c r="AA30" s="807">
        <v>17</v>
      </c>
      <c r="AB30" s="807"/>
      <c r="AC30" s="807"/>
      <c r="AD30" s="807"/>
      <c r="AE30" s="808"/>
      <c r="AF30" s="809">
        <v>17</v>
      </c>
      <c r="AG30" s="810"/>
      <c r="AH30" s="810"/>
      <c r="AI30" s="810"/>
      <c r="AJ30" s="811"/>
      <c r="AK30" s="878">
        <v>92</v>
      </c>
      <c r="AL30" s="879"/>
      <c r="AM30" s="879"/>
      <c r="AN30" s="879"/>
      <c r="AO30" s="879"/>
      <c r="AP30" s="879">
        <v>541</v>
      </c>
      <c r="AQ30" s="879"/>
      <c r="AR30" s="879"/>
      <c r="AS30" s="879"/>
      <c r="AT30" s="879"/>
      <c r="AU30" s="879">
        <v>92</v>
      </c>
      <c r="AV30" s="879"/>
      <c r="AW30" s="879"/>
      <c r="AX30" s="879"/>
      <c r="AY30" s="879"/>
      <c r="AZ30" s="880">
        <v>0</v>
      </c>
      <c r="BA30" s="880"/>
      <c r="BB30" s="880"/>
      <c r="BC30" s="880"/>
      <c r="BD30" s="880"/>
      <c r="BE30" s="876" t="s">
        <v>407</v>
      </c>
      <c r="BF30" s="876"/>
      <c r="BG30" s="876"/>
      <c r="BH30" s="876"/>
      <c r="BI30" s="877"/>
      <c r="BJ30" s="252"/>
      <c r="BK30" s="252"/>
      <c r="BL30" s="252"/>
      <c r="BM30" s="252"/>
      <c r="BN30" s="252"/>
      <c r="BO30" s="265"/>
      <c r="BP30" s="265"/>
      <c r="BQ30" s="262">
        <v>24</v>
      </c>
      <c r="BR30" s="263"/>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6"/>
    </row>
    <row r="31" spans="1:131" s="247" customFormat="1" ht="26.25" customHeight="1" x14ac:dyDescent="0.15">
      <c r="A31" s="266">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2"/>
      <c r="BK31" s="252"/>
      <c r="BL31" s="252"/>
      <c r="BM31" s="252"/>
      <c r="BN31" s="252"/>
      <c r="BO31" s="265"/>
      <c r="BP31" s="265"/>
      <c r="BQ31" s="262">
        <v>25</v>
      </c>
      <c r="BR31" s="263"/>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6"/>
    </row>
    <row r="32" spans="1:131" s="247" customFormat="1" ht="26.25" customHeight="1" x14ac:dyDescent="0.15">
      <c r="A32" s="266">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2"/>
      <c r="BK32" s="252"/>
      <c r="BL32" s="252"/>
      <c r="BM32" s="252"/>
      <c r="BN32" s="252"/>
      <c r="BO32" s="265"/>
      <c r="BP32" s="265"/>
      <c r="BQ32" s="262">
        <v>26</v>
      </c>
      <c r="BR32" s="263"/>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6"/>
    </row>
    <row r="33" spans="1:131" s="247" customFormat="1" ht="26.25" customHeight="1" x14ac:dyDescent="0.15">
      <c r="A33" s="266">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2"/>
      <c r="BK33" s="252"/>
      <c r="BL33" s="252"/>
      <c r="BM33" s="252"/>
      <c r="BN33" s="252"/>
      <c r="BO33" s="265"/>
      <c r="BP33" s="265"/>
      <c r="BQ33" s="262">
        <v>27</v>
      </c>
      <c r="BR33" s="263"/>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6"/>
    </row>
    <row r="34" spans="1:131" s="247" customFormat="1" ht="26.25" customHeight="1" x14ac:dyDescent="0.15">
      <c r="A34" s="266">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2"/>
      <c r="BK34" s="252"/>
      <c r="BL34" s="252"/>
      <c r="BM34" s="252"/>
      <c r="BN34" s="252"/>
      <c r="BO34" s="265"/>
      <c r="BP34" s="265"/>
      <c r="BQ34" s="262">
        <v>28</v>
      </c>
      <c r="BR34" s="263"/>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6"/>
    </row>
    <row r="35" spans="1:131" s="247" customFormat="1" ht="26.25" customHeight="1" x14ac:dyDescent="0.15">
      <c r="A35" s="266">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2"/>
      <c r="BK35" s="252"/>
      <c r="BL35" s="252"/>
      <c r="BM35" s="252"/>
      <c r="BN35" s="252"/>
      <c r="BO35" s="265"/>
      <c r="BP35" s="265"/>
      <c r="BQ35" s="262">
        <v>29</v>
      </c>
      <c r="BR35" s="263"/>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6"/>
    </row>
    <row r="36" spans="1:131" s="247" customFormat="1" ht="26.25" customHeight="1" x14ac:dyDescent="0.15">
      <c r="A36" s="266">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2"/>
      <c r="BK36" s="252"/>
      <c r="BL36" s="252"/>
      <c r="BM36" s="252"/>
      <c r="BN36" s="252"/>
      <c r="BO36" s="265"/>
      <c r="BP36" s="265"/>
      <c r="BQ36" s="262">
        <v>30</v>
      </c>
      <c r="BR36" s="263"/>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6"/>
    </row>
    <row r="37" spans="1:131" s="247" customFormat="1" ht="26.25" customHeight="1" x14ac:dyDescent="0.15">
      <c r="A37" s="266">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2"/>
      <c r="BK37" s="252"/>
      <c r="BL37" s="252"/>
      <c r="BM37" s="252"/>
      <c r="BN37" s="252"/>
      <c r="BO37" s="265"/>
      <c r="BP37" s="265"/>
      <c r="BQ37" s="262">
        <v>31</v>
      </c>
      <c r="BR37" s="263"/>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6"/>
    </row>
    <row r="38" spans="1:131" s="247" customFormat="1" ht="26.25" customHeight="1" x14ac:dyDescent="0.15">
      <c r="A38" s="266">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2"/>
      <c r="BK38" s="252"/>
      <c r="BL38" s="252"/>
      <c r="BM38" s="252"/>
      <c r="BN38" s="252"/>
      <c r="BO38" s="265"/>
      <c r="BP38" s="265"/>
      <c r="BQ38" s="262">
        <v>32</v>
      </c>
      <c r="BR38" s="263"/>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6"/>
    </row>
    <row r="39" spans="1:131" s="247" customFormat="1" ht="26.25" customHeight="1" x14ac:dyDescent="0.15">
      <c r="A39" s="266">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2"/>
      <c r="BK39" s="252"/>
      <c r="BL39" s="252"/>
      <c r="BM39" s="252"/>
      <c r="BN39" s="252"/>
      <c r="BO39" s="265"/>
      <c r="BP39" s="265"/>
      <c r="BQ39" s="262">
        <v>33</v>
      </c>
      <c r="BR39" s="263"/>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6"/>
    </row>
    <row r="40" spans="1:131" s="247" customFormat="1" ht="26.25" customHeight="1" x14ac:dyDescent="0.15">
      <c r="A40" s="261">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2"/>
      <c r="BK40" s="252"/>
      <c r="BL40" s="252"/>
      <c r="BM40" s="252"/>
      <c r="BN40" s="252"/>
      <c r="BO40" s="265"/>
      <c r="BP40" s="265"/>
      <c r="BQ40" s="262">
        <v>34</v>
      </c>
      <c r="BR40" s="263"/>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6"/>
    </row>
    <row r="41" spans="1:131" s="247" customFormat="1" ht="26.25" customHeight="1" x14ac:dyDescent="0.15">
      <c r="A41" s="261">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2"/>
      <c r="BK41" s="252"/>
      <c r="BL41" s="252"/>
      <c r="BM41" s="252"/>
      <c r="BN41" s="252"/>
      <c r="BO41" s="265"/>
      <c r="BP41" s="265"/>
      <c r="BQ41" s="262">
        <v>35</v>
      </c>
      <c r="BR41" s="263"/>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6"/>
    </row>
    <row r="42" spans="1:131" s="247" customFormat="1" ht="26.25" customHeight="1" x14ac:dyDescent="0.15">
      <c r="A42" s="261">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2"/>
      <c r="BK42" s="252"/>
      <c r="BL42" s="252"/>
      <c r="BM42" s="252"/>
      <c r="BN42" s="252"/>
      <c r="BO42" s="265"/>
      <c r="BP42" s="265"/>
      <c r="BQ42" s="262">
        <v>36</v>
      </c>
      <c r="BR42" s="263"/>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6"/>
    </row>
    <row r="43" spans="1:131" s="247" customFormat="1" ht="26.25" customHeight="1" x14ac:dyDescent="0.15">
      <c r="A43" s="261">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2"/>
      <c r="BK43" s="252"/>
      <c r="BL43" s="252"/>
      <c r="BM43" s="252"/>
      <c r="BN43" s="252"/>
      <c r="BO43" s="265"/>
      <c r="BP43" s="265"/>
      <c r="BQ43" s="262">
        <v>37</v>
      </c>
      <c r="BR43" s="263"/>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6"/>
    </row>
    <row r="44" spans="1:131" s="247" customFormat="1" ht="26.25" customHeight="1" x14ac:dyDescent="0.15">
      <c r="A44" s="261">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2"/>
      <c r="BK44" s="252"/>
      <c r="BL44" s="252"/>
      <c r="BM44" s="252"/>
      <c r="BN44" s="252"/>
      <c r="BO44" s="265"/>
      <c r="BP44" s="265"/>
      <c r="BQ44" s="262">
        <v>38</v>
      </c>
      <c r="BR44" s="263"/>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6"/>
    </row>
    <row r="45" spans="1:131" s="247" customFormat="1" ht="26.25" customHeight="1" x14ac:dyDescent="0.15">
      <c r="A45" s="261">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2"/>
      <c r="BK45" s="252"/>
      <c r="BL45" s="252"/>
      <c r="BM45" s="252"/>
      <c r="BN45" s="252"/>
      <c r="BO45" s="265"/>
      <c r="BP45" s="265"/>
      <c r="BQ45" s="262">
        <v>39</v>
      </c>
      <c r="BR45" s="263"/>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6"/>
    </row>
    <row r="46" spans="1:131" s="247" customFormat="1" ht="26.25" customHeight="1" x14ac:dyDescent="0.15">
      <c r="A46" s="261">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2"/>
      <c r="BK46" s="252"/>
      <c r="BL46" s="252"/>
      <c r="BM46" s="252"/>
      <c r="BN46" s="252"/>
      <c r="BO46" s="265"/>
      <c r="BP46" s="265"/>
      <c r="BQ46" s="262">
        <v>40</v>
      </c>
      <c r="BR46" s="263"/>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6"/>
    </row>
    <row r="47" spans="1:131" s="247" customFormat="1" ht="26.25" customHeight="1" x14ac:dyDescent="0.15">
      <c r="A47" s="261">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2"/>
      <c r="BK47" s="252"/>
      <c r="BL47" s="252"/>
      <c r="BM47" s="252"/>
      <c r="BN47" s="252"/>
      <c r="BO47" s="265"/>
      <c r="BP47" s="265"/>
      <c r="BQ47" s="262">
        <v>41</v>
      </c>
      <c r="BR47" s="263"/>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6"/>
    </row>
    <row r="48" spans="1:131" s="247" customFormat="1" ht="26.25" customHeight="1" x14ac:dyDescent="0.15">
      <c r="A48" s="261">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2"/>
      <c r="BK48" s="252"/>
      <c r="BL48" s="252"/>
      <c r="BM48" s="252"/>
      <c r="BN48" s="252"/>
      <c r="BO48" s="265"/>
      <c r="BP48" s="265"/>
      <c r="BQ48" s="262">
        <v>42</v>
      </c>
      <c r="BR48" s="263"/>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6"/>
    </row>
    <row r="49" spans="1:131" s="247" customFormat="1" ht="26.25" customHeight="1" x14ac:dyDescent="0.15">
      <c r="A49" s="261">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2"/>
      <c r="BK49" s="252"/>
      <c r="BL49" s="252"/>
      <c r="BM49" s="252"/>
      <c r="BN49" s="252"/>
      <c r="BO49" s="265"/>
      <c r="BP49" s="265"/>
      <c r="BQ49" s="262">
        <v>43</v>
      </c>
      <c r="BR49" s="263"/>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6"/>
    </row>
    <row r="50" spans="1:131" s="247" customFormat="1" ht="26.25" customHeight="1" x14ac:dyDescent="0.15">
      <c r="A50" s="261">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2"/>
      <c r="BK50" s="252"/>
      <c r="BL50" s="252"/>
      <c r="BM50" s="252"/>
      <c r="BN50" s="252"/>
      <c r="BO50" s="265"/>
      <c r="BP50" s="265"/>
      <c r="BQ50" s="262">
        <v>44</v>
      </c>
      <c r="BR50" s="263"/>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6"/>
    </row>
    <row r="51" spans="1:131" s="247" customFormat="1" ht="26.25" customHeight="1" x14ac:dyDescent="0.15">
      <c r="A51" s="261">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2"/>
      <c r="BK51" s="252"/>
      <c r="BL51" s="252"/>
      <c r="BM51" s="252"/>
      <c r="BN51" s="252"/>
      <c r="BO51" s="265"/>
      <c r="BP51" s="265"/>
      <c r="BQ51" s="262">
        <v>45</v>
      </c>
      <c r="BR51" s="263"/>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6"/>
    </row>
    <row r="52" spans="1:131" s="247" customFormat="1" ht="26.25" customHeight="1" x14ac:dyDescent="0.15">
      <c r="A52" s="261">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2"/>
      <c r="BK52" s="252"/>
      <c r="BL52" s="252"/>
      <c r="BM52" s="252"/>
      <c r="BN52" s="252"/>
      <c r="BO52" s="265"/>
      <c r="BP52" s="265"/>
      <c r="BQ52" s="262">
        <v>46</v>
      </c>
      <c r="BR52" s="263"/>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6"/>
    </row>
    <row r="53" spans="1:131" s="247" customFormat="1" ht="26.25" customHeight="1" x14ac:dyDescent="0.15">
      <c r="A53" s="261">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2"/>
      <c r="BK53" s="252"/>
      <c r="BL53" s="252"/>
      <c r="BM53" s="252"/>
      <c r="BN53" s="252"/>
      <c r="BO53" s="265"/>
      <c r="BP53" s="265"/>
      <c r="BQ53" s="262">
        <v>47</v>
      </c>
      <c r="BR53" s="263"/>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6"/>
    </row>
    <row r="54" spans="1:131" s="247" customFormat="1" ht="26.25" customHeight="1" x14ac:dyDescent="0.15">
      <c r="A54" s="261">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2"/>
      <c r="BK54" s="252"/>
      <c r="BL54" s="252"/>
      <c r="BM54" s="252"/>
      <c r="BN54" s="252"/>
      <c r="BO54" s="265"/>
      <c r="BP54" s="265"/>
      <c r="BQ54" s="262">
        <v>48</v>
      </c>
      <c r="BR54" s="263"/>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6"/>
    </row>
    <row r="55" spans="1:131" s="247" customFormat="1" ht="26.25" customHeight="1" x14ac:dyDescent="0.15">
      <c r="A55" s="261">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2"/>
      <c r="BK55" s="252"/>
      <c r="BL55" s="252"/>
      <c r="BM55" s="252"/>
      <c r="BN55" s="252"/>
      <c r="BO55" s="265"/>
      <c r="BP55" s="265"/>
      <c r="BQ55" s="262">
        <v>49</v>
      </c>
      <c r="BR55" s="263"/>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6"/>
    </row>
    <row r="56" spans="1:131" s="247" customFormat="1" ht="26.25" customHeight="1" x14ac:dyDescent="0.15">
      <c r="A56" s="261">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2"/>
      <c r="BK56" s="252"/>
      <c r="BL56" s="252"/>
      <c r="BM56" s="252"/>
      <c r="BN56" s="252"/>
      <c r="BO56" s="265"/>
      <c r="BP56" s="265"/>
      <c r="BQ56" s="262">
        <v>50</v>
      </c>
      <c r="BR56" s="263"/>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6"/>
    </row>
    <row r="57" spans="1:131" s="247" customFormat="1" ht="26.25" customHeight="1" x14ac:dyDescent="0.15">
      <c r="A57" s="261">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2"/>
      <c r="BK57" s="252"/>
      <c r="BL57" s="252"/>
      <c r="BM57" s="252"/>
      <c r="BN57" s="252"/>
      <c r="BO57" s="265"/>
      <c r="BP57" s="265"/>
      <c r="BQ57" s="262">
        <v>51</v>
      </c>
      <c r="BR57" s="263"/>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6"/>
    </row>
    <row r="58" spans="1:131" s="247" customFormat="1" ht="26.25" customHeight="1" x14ac:dyDescent="0.15">
      <c r="A58" s="261">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2"/>
      <c r="BK58" s="252"/>
      <c r="BL58" s="252"/>
      <c r="BM58" s="252"/>
      <c r="BN58" s="252"/>
      <c r="BO58" s="265"/>
      <c r="BP58" s="265"/>
      <c r="BQ58" s="262">
        <v>52</v>
      </c>
      <c r="BR58" s="263"/>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6"/>
    </row>
    <row r="59" spans="1:131" s="247" customFormat="1" ht="26.25" customHeight="1" x14ac:dyDescent="0.15">
      <c r="A59" s="261">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2"/>
      <c r="BK59" s="252"/>
      <c r="BL59" s="252"/>
      <c r="BM59" s="252"/>
      <c r="BN59" s="252"/>
      <c r="BO59" s="265"/>
      <c r="BP59" s="265"/>
      <c r="BQ59" s="262">
        <v>53</v>
      </c>
      <c r="BR59" s="263"/>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6"/>
    </row>
    <row r="60" spans="1:131" s="247" customFormat="1" ht="26.25" customHeight="1" x14ac:dyDescent="0.15">
      <c r="A60" s="261">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2"/>
      <c r="BK60" s="252"/>
      <c r="BL60" s="252"/>
      <c r="BM60" s="252"/>
      <c r="BN60" s="252"/>
      <c r="BO60" s="265"/>
      <c r="BP60" s="265"/>
      <c r="BQ60" s="262">
        <v>54</v>
      </c>
      <c r="BR60" s="263"/>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6"/>
    </row>
    <row r="61" spans="1:131" s="247" customFormat="1" ht="26.25" customHeight="1" thickBot="1" x14ac:dyDescent="0.2">
      <c r="A61" s="261">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2"/>
      <c r="BK61" s="252"/>
      <c r="BL61" s="252"/>
      <c r="BM61" s="252"/>
      <c r="BN61" s="252"/>
      <c r="BO61" s="265"/>
      <c r="BP61" s="265"/>
      <c r="BQ61" s="262">
        <v>55</v>
      </c>
      <c r="BR61" s="263"/>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6"/>
    </row>
    <row r="62" spans="1:131" s="247" customFormat="1" ht="26.25" customHeight="1" x14ac:dyDescent="0.15">
      <c r="A62" s="261">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408</v>
      </c>
      <c r="BK62" s="854"/>
      <c r="BL62" s="854"/>
      <c r="BM62" s="854"/>
      <c r="BN62" s="855"/>
      <c r="BO62" s="265"/>
      <c r="BP62" s="265"/>
      <c r="BQ62" s="262">
        <v>56</v>
      </c>
      <c r="BR62" s="263"/>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6"/>
    </row>
    <row r="63" spans="1:131" s="247" customFormat="1" ht="26.25" customHeight="1" thickBot="1" x14ac:dyDescent="0.2">
      <c r="A63" s="264" t="s">
        <v>392</v>
      </c>
      <c r="B63" s="838" t="s">
        <v>409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15</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410</v>
      </c>
      <c r="BK63" s="898"/>
      <c r="BL63" s="898"/>
      <c r="BM63" s="898"/>
      <c r="BN63" s="899"/>
      <c r="BO63" s="265"/>
      <c r="BP63" s="265"/>
      <c r="BQ63" s="262">
        <v>57</v>
      </c>
      <c r="BR63" s="263"/>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6"/>
    </row>
    <row r="66" spans="1:131" s="247" customFormat="1" ht="26.25" customHeight="1" x14ac:dyDescent="0.15">
      <c r="A66" s="788" t="s">
        <v>412</v>
      </c>
      <c r="B66" s="789"/>
      <c r="C66" s="789"/>
      <c r="D66" s="789"/>
      <c r="E66" s="789"/>
      <c r="F66" s="789"/>
      <c r="G66" s="789"/>
      <c r="H66" s="789"/>
      <c r="I66" s="789"/>
      <c r="J66" s="789"/>
      <c r="K66" s="789"/>
      <c r="L66" s="789"/>
      <c r="M66" s="789"/>
      <c r="N66" s="789"/>
      <c r="O66" s="789"/>
      <c r="P66" s="790"/>
      <c r="Q66" s="765" t="s">
        <v>413</v>
      </c>
      <c r="R66" s="766"/>
      <c r="S66" s="766"/>
      <c r="T66" s="766"/>
      <c r="U66" s="767"/>
      <c r="V66" s="765" t="s">
        <v>414</v>
      </c>
      <c r="W66" s="766"/>
      <c r="X66" s="766"/>
      <c r="Y66" s="766"/>
      <c r="Z66" s="767"/>
      <c r="AA66" s="765" t="s">
        <v>415</v>
      </c>
      <c r="AB66" s="766"/>
      <c r="AC66" s="766"/>
      <c r="AD66" s="766"/>
      <c r="AE66" s="767"/>
      <c r="AF66" s="900" t="s">
        <v>416</v>
      </c>
      <c r="AG66" s="861"/>
      <c r="AH66" s="861"/>
      <c r="AI66" s="861"/>
      <c r="AJ66" s="901"/>
      <c r="AK66" s="765" t="s">
        <v>417</v>
      </c>
      <c r="AL66" s="789"/>
      <c r="AM66" s="789"/>
      <c r="AN66" s="789"/>
      <c r="AO66" s="790"/>
      <c r="AP66" s="765" t="s">
        <v>401</v>
      </c>
      <c r="AQ66" s="766"/>
      <c r="AR66" s="766"/>
      <c r="AS66" s="766"/>
      <c r="AT66" s="767"/>
      <c r="AU66" s="765" t="s">
        <v>418</v>
      </c>
      <c r="AV66" s="766"/>
      <c r="AW66" s="766"/>
      <c r="AX66" s="766"/>
      <c r="AY66" s="767"/>
      <c r="AZ66" s="765" t="s">
        <v>380</v>
      </c>
      <c r="BA66" s="766"/>
      <c r="BB66" s="766"/>
      <c r="BC66" s="766"/>
      <c r="BD66" s="777"/>
      <c r="BE66" s="265"/>
      <c r="BF66" s="265"/>
      <c r="BG66" s="265"/>
      <c r="BH66" s="265"/>
      <c r="BI66" s="265"/>
      <c r="BJ66" s="265"/>
      <c r="BK66" s="265"/>
      <c r="BL66" s="265"/>
      <c r="BM66" s="265"/>
      <c r="BN66" s="265"/>
      <c r="BO66" s="265"/>
      <c r="BP66" s="265"/>
      <c r="BQ66" s="262">
        <v>60</v>
      </c>
      <c r="BR66" s="267"/>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6"/>
    </row>
    <row r="67" spans="1:131" s="247"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5"/>
      <c r="BF67" s="265"/>
      <c r="BG67" s="265"/>
      <c r="BH67" s="265"/>
      <c r="BI67" s="265"/>
      <c r="BJ67" s="265"/>
      <c r="BK67" s="265"/>
      <c r="BL67" s="265"/>
      <c r="BM67" s="265"/>
      <c r="BN67" s="265"/>
      <c r="BO67" s="265"/>
      <c r="BP67" s="265"/>
      <c r="BQ67" s="262">
        <v>61</v>
      </c>
      <c r="BR67" s="267"/>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6"/>
    </row>
    <row r="68" spans="1:131" s="247" customFormat="1" ht="26.25" customHeight="1" thickTop="1" x14ac:dyDescent="0.15">
      <c r="A68" s="258">
        <v>1</v>
      </c>
      <c r="B68" s="917" t="s">
        <v>586</v>
      </c>
      <c r="C68" s="918"/>
      <c r="D68" s="918"/>
      <c r="E68" s="918"/>
      <c r="F68" s="918"/>
      <c r="G68" s="918"/>
      <c r="H68" s="918"/>
      <c r="I68" s="918"/>
      <c r="J68" s="918"/>
      <c r="K68" s="918"/>
      <c r="L68" s="918"/>
      <c r="M68" s="918"/>
      <c r="N68" s="918"/>
      <c r="O68" s="918"/>
      <c r="P68" s="919"/>
      <c r="Q68" s="920">
        <v>708</v>
      </c>
      <c r="R68" s="914"/>
      <c r="S68" s="914"/>
      <c r="T68" s="914"/>
      <c r="U68" s="914"/>
      <c r="V68" s="914">
        <v>701</v>
      </c>
      <c r="W68" s="914"/>
      <c r="X68" s="914"/>
      <c r="Y68" s="914"/>
      <c r="Z68" s="914"/>
      <c r="AA68" s="914">
        <v>7</v>
      </c>
      <c r="AB68" s="914"/>
      <c r="AC68" s="914"/>
      <c r="AD68" s="914"/>
      <c r="AE68" s="914"/>
      <c r="AF68" s="914">
        <v>7</v>
      </c>
      <c r="AG68" s="914"/>
      <c r="AH68" s="914"/>
      <c r="AI68" s="914"/>
      <c r="AJ68" s="914"/>
      <c r="AK68" s="914">
        <v>0</v>
      </c>
      <c r="AL68" s="914"/>
      <c r="AM68" s="914"/>
      <c r="AN68" s="914"/>
      <c r="AO68" s="914"/>
      <c r="AP68" s="914">
        <v>0</v>
      </c>
      <c r="AQ68" s="914"/>
      <c r="AR68" s="914"/>
      <c r="AS68" s="914"/>
      <c r="AT68" s="914"/>
      <c r="AU68" s="914">
        <v>0</v>
      </c>
      <c r="AV68" s="914"/>
      <c r="AW68" s="914"/>
      <c r="AX68" s="914"/>
      <c r="AY68" s="914"/>
      <c r="AZ68" s="915"/>
      <c r="BA68" s="915"/>
      <c r="BB68" s="915"/>
      <c r="BC68" s="915"/>
      <c r="BD68" s="916"/>
      <c r="BE68" s="265"/>
      <c r="BF68" s="265"/>
      <c r="BG68" s="265"/>
      <c r="BH68" s="265"/>
      <c r="BI68" s="265"/>
      <c r="BJ68" s="265"/>
      <c r="BK68" s="265"/>
      <c r="BL68" s="265"/>
      <c r="BM68" s="265"/>
      <c r="BN68" s="265"/>
      <c r="BO68" s="265"/>
      <c r="BP68" s="265"/>
      <c r="BQ68" s="262">
        <v>62</v>
      </c>
      <c r="BR68" s="267"/>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6"/>
    </row>
    <row r="69" spans="1:131" s="247" customFormat="1" ht="26.25" customHeight="1" x14ac:dyDescent="0.15">
      <c r="A69" s="261">
        <v>2</v>
      </c>
      <c r="B69" s="921" t="s">
        <v>587</v>
      </c>
      <c r="C69" s="922"/>
      <c r="D69" s="922"/>
      <c r="E69" s="922"/>
      <c r="F69" s="922"/>
      <c r="G69" s="922"/>
      <c r="H69" s="922"/>
      <c r="I69" s="922"/>
      <c r="J69" s="922"/>
      <c r="K69" s="922"/>
      <c r="L69" s="922"/>
      <c r="M69" s="922"/>
      <c r="N69" s="922"/>
      <c r="O69" s="922"/>
      <c r="P69" s="923"/>
      <c r="Q69" s="924">
        <v>3518</v>
      </c>
      <c r="R69" s="879"/>
      <c r="S69" s="879"/>
      <c r="T69" s="879"/>
      <c r="U69" s="879"/>
      <c r="V69" s="879">
        <v>3507</v>
      </c>
      <c r="W69" s="879"/>
      <c r="X69" s="879"/>
      <c r="Y69" s="879"/>
      <c r="Z69" s="879"/>
      <c r="AA69" s="879">
        <v>11</v>
      </c>
      <c r="AB69" s="879"/>
      <c r="AC69" s="879"/>
      <c r="AD69" s="879"/>
      <c r="AE69" s="879"/>
      <c r="AF69" s="879">
        <v>11</v>
      </c>
      <c r="AG69" s="879"/>
      <c r="AH69" s="879"/>
      <c r="AI69" s="879"/>
      <c r="AJ69" s="879"/>
      <c r="AK69" s="879">
        <v>25</v>
      </c>
      <c r="AL69" s="879"/>
      <c r="AM69" s="879"/>
      <c r="AN69" s="879"/>
      <c r="AO69" s="879"/>
      <c r="AP69" s="879">
        <v>0</v>
      </c>
      <c r="AQ69" s="879"/>
      <c r="AR69" s="879"/>
      <c r="AS69" s="879"/>
      <c r="AT69" s="879"/>
      <c r="AU69" s="879">
        <v>0</v>
      </c>
      <c r="AV69" s="879"/>
      <c r="AW69" s="879"/>
      <c r="AX69" s="879"/>
      <c r="AY69" s="879"/>
      <c r="AZ69" s="925"/>
      <c r="BA69" s="925"/>
      <c r="BB69" s="925"/>
      <c r="BC69" s="925"/>
      <c r="BD69" s="926"/>
      <c r="BE69" s="265"/>
      <c r="BF69" s="265"/>
      <c r="BG69" s="265"/>
      <c r="BH69" s="265"/>
      <c r="BI69" s="265"/>
      <c r="BJ69" s="265"/>
      <c r="BK69" s="265"/>
      <c r="BL69" s="265"/>
      <c r="BM69" s="265"/>
      <c r="BN69" s="265"/>
      <c r="BO69" s="265"/>
      <c r="BP69" s="265"/>
      <c r="BQ69" s="262">
        <v>63</v>
      </c>
      <c r="BR69" s="267"/>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6"/>
    </row>
    <row r="70" spans="1:131" s="247" customFormat="1" ht="26.25" customHeight="1" x14ac:dyDescent="0.15">
      <c r="A70" s="261">
        <v>3</v>
      </c>
      <c r="B70" s="921" t="s">
        <v>588</v>
      </c>
      <c r="C70" s="922"/>
      <c r="D70" s="922"/>
      <c r="E70" s="922"/>
      <c r="F70" s="922"/>
      <c r="G70" s="922"/>
      <c r="H70" s="922"/>
      <c r="I70" s="922"/>
      <c r="J70" s="922"/>
      <c r="K70" s="922"/>
      <c r="L70" s="922"/>
      <c r="M70" s="922"/>
      <c r="N70" s="922"/>
      <c r="O70" s="922"/>
      <c r="P70" s="923"/>
      <c r="Q70" s="924">
        <v>157</v>
      </c>
      <c r="R70" s="879"/>
      <c r="S70" s="879"/>
      <c r="T70" s="879"/>
      <c r="U70" s="879"/>
      <c r="V70" s="879">
        <v>149</v>
      </c>
      <c r="W70" s="879"/>
      <c r="X70" s="879"/>
      <c r="Y70" s="879"/>
      <c r="Z70" s="879"/>
      <c r="AA70" s="879">
        <v>8</v>
      </c>
      <c r="AB70" s="879"/>
      <c r="AC70" s="879"/>
      <c r="AD70" s="879"/>
      <c r="AE70" s="879"/>
      <c r="AF70" s="879">
        <v>8</v>
      </c>
      <c r="AG70" s="879"/>
      <c r="AH70" s="879"/>
      <c r="AI70" s="879"/>
      <c r="AJ70" s="879"/>
      <c r="AK70" s="879">
        <v>37</v>
      </c>
      <c r="AL70" s="879"/>
      <c r="AM70" s="879"/>
      <c r="AN70" s="879"/>
      <c r="AO70" s="879"/>
      <c r="AP70" s="879">
        <v>0</v>
      </c>
      <c r="AQ70" s="879"/>
      <c r="AR70" s="879"/>
      <c r="AS70" s="879"/>
      <c r="AT70" s="879"/>
      <c r="AU70" s="879">
        <v>0</v>
      </c>
      <c r="AV70" s="879"/>
      <c r="AW70" s="879"/>
      <c r="AX70" s="879"/>
      <c r="AY70" s="879"/>
      <c r="AZ70" s="925"/>
      <c r="BA70" s="925"/>
      <c r="BB70" s="925"/>
      <c r="BC70" s="925"/>
      <c r="BD70" s="926"/>
      <c r="BE70" s="265"/>
      <c r="BF70" s="265"/>
      <c r="BG70" s="265"/>
      <c r="BH70" s="265"/>
      <c r="BI70" s="265"/>
      <c r="BJ70" s="265"/>
      <c r="BK70" s="265"/>
      <c r="BL70" s="265"/>
      <c r="BM70" s="265"/>
      <c r="BN70" s="265"/>
      <c r="BO70" s="265"/>
      <c r="BP70" s="265"/>
      <c r="BQ70" s="262">
        <v>64</v>
      </c>
      <c r="BR70" s="267"/>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6"/>
    </row>
    <row r="71" spans="1:131" s="247" customFormat="1" ht="26.25" customHeight="1" x14ac:dyDescent="0.15">
      <c r="A71" s="261">
        <v>4</v>
      </c>
      <c r="B71" s="921" t="s">
        <v>589</v>
      </c>
      <c r="C71" s="922"/>
      <c r="D71" s="922"/>
      <c r="E71" s="922"/>
      <c r="F71" s="922"/>
      <c r="G71" s="922"/>
      <c r="H71" s="922"/>
      <c r="I71" s="922"/>
      <c r="J71" s="922"/>
      <c r="K71" s="922"/>
      <c r="L71" s="922"/>
      <c r="M71" s="922"/>
      <c r="N71" s="922"/>
      <c r="O71" s="922"/>
      <c r="P71" s="923"/>
      <c r="Q71" s="924">
        <v>7416</v>
      </c>
      <c r="R71" s="879"/>
      <c r="S71" s="879"/>
      <c r="T71" s="879"/>
      <c r="U71" s="879"/>
      <c r="V71" s="879">
        <v>7035</v>
      </c>
      <c r="W71" s="879"/>
      <c r="X71" s="879"/>
      <c r="Y71" s="879"/>
      <c r="Z71" s="879"/>
      <c r="AA71" s="879">
        <v>381</v>
      </c>
      <c r="AB71" s="879"/>
      <c r="AC71" s="879"/>
      <c r="AD71" s="879"/>
      <c r="AE71" s="879"/>
      <c r="AF71" s="879">
        <v>0</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5"/>
      <c r="BF71" s="265"/>
      <c r="BG71" s="265"/>
      <c r="BH71" s="265"/>
      <c r="BI71" s="265"/>
      <c r="BJ71" s="265"/>
      <c r="BK71" s="265"/>
      <c r="BL71" s="265"/>
      <c r="BM71" s="265"/>
      <c r="BN71" s="265"/>
      <c r="BO71" s="265"/>
      <c r="BP71" s="265"/>
      <c r="BQ71" s="262">
        <v>65</v>
      </c>
      <c r="BR71" s="267"/>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6"/>
    </row>
    <row r="72" spans="1:131" s="247" customFormat="1" ht="26.25" customHeight="1" x14ac:dyDescent="0.15">
      <c r="A72" s="261">
        <v>5</v>
      </c>
      <c r="B72" s="921" t="s">
        <v>590</v>
      </c>
      <c r="C72" s="922"/>
      <c r="D72" s="922"/>
      <c r="E72" s="922"/>
      <c r="F72" s="922"/>
      <c r="G72" s="922"/>
      <c r="H72" s="922"/>
      <c r="I72" s="922"/>
      <c r="J72" s="922"/>
      <c r="K72" s="922"/>
      <c r="L72" s="922"/>
      <c r="M72" s="922"/>
      <c r="N72" s="922"/>
      <c r="O72" s="922"/>
      <c r="P72" s="923"/>
      <c r="Q72" s="924">
        <v>1155</v>
      </c>
      <c r="R72" s="879"/>
      <c r="S72" s="879"/>
      <c r="T72" s="879"/>
      <c r="U72" s="879"/>
      <c r="V72" s="879">
        <v>1108</v>
      </c>
      <c r="W72" s="879"/>
      <c r="X72" s="879"/>
      <c r="Y72" s="879"/>
      <c r="Z72" s="879"/>
      <c r="AA72" s="879">
        <v>47</v>
      </c>
      <c r="AB72" s="879"/>
      <c r="AC72" s="879"/>
      <c r="AD72" s="879"/>
      <c r="AE72" s="879"/>
      <c r="AF72" s="879">
        <v>32</v>
      </c>
      <c r="AG72" s="879"/>
      <c r="AH72" s="879"/>
      <c r="AI72" s="879"/>
      <c r="AJ72" s="879"/>
      <c r="AK72" s="879">
        <v>0</v>
      </c>
      <c r="AL72" s="879"/>
      <c r="AM72" s="879"/>
      <c r="AN72" s="879"/>
      <c r="AO72" s="879"/>
      <c r="AP72" s="879">
        <v>0</v>
      </c>
      <c r="AQ72" s="879"/>
      <c r="AR72" s="879"/>
      <c r="AS72" s="879"/>
      <c r="AT72" s="879"/>
      <c r="AU72" s="879">
        <v>0</v>
      </c>
      <c r="AV72" s="879"/>
      <c r="AW72" s="879"/>
      <c r="AX72" s="879"/>
      <c r="AY72" s="879"/>
      <c r="AZ72" s="925"/>
      <c r="BA72" s="925"/>
      <c r="BB72" s="925"/>
      <c r="BC72" s="925"/>
      <c r="BD72" s="926"/>
      <c r="BE72" s="265"/>
      <c r="BF72" s="265"/>
      <c r="BG72" s="265"/>
      <c r="BH72" s="265"/>
      <c r="BI72" s="265"/>
      <c r="BJ72" s="265"/>
      <c r="BK72" s="265"/>
      <c r="BL72" s="265"/>
      <c r="BM72" s="265"/>
      <c r="BN72" s="265"/>
      <c r="BO72" s="265"/>
      <c r="BP72" s="265"/>
      <c r="BQ72" s="262">
        <v>66</v>
      </c>
      <c r="BR72" s="267"/>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6"/>
    </row>
    <row r="73" spans="1:131" s="247" customFormat="1" ht="26.25" customHeight="1" x14ac:dyDescent="0.15">
      <c r="A73" s="261">
        <v>6</v>
      </c>
      <c r="B73" s="921" t="s">
        <v>591</v>
      </c>
      <c r="C73" s="922"/>
      <c r="D73" s="922"/>
      <c r="E73" s="922"/>
      <c r="F73" s="922"/>
      <c r="G73" s="922"/>
      <c r="H73" s="922"/>
      <c r="I73" s="922"/>
      <c r="J73" s="922"/>
      <c r="K73" s="922"/>
      <c r="L73" s="922"/>
      <c r="M73" s="922"/>
      <c r="N73" s="922"/>
      <c r="O73" s="922"/>
      <c r="P73" s="923"/>
      <c r="Q73" s="924">
        <v>36027</v>
      </c>
      <c r="R73" s="879"/>
      <c r="S73" s="879"/>
      <c r="T73" s="879"/>
      <c r="U73" s="879"/>
      <c r="V73" s="879">
        <v>35167</v>
      </c>
      <c r="W73" s="879"/>
      <c r="X73" s="879"/>
      <c r="Y73" s="879"/>
      <c r="Z73" s="879"/>
      <c r="AA73" s="879">
        <v>860</v>
      </c>
      <c r="AB73" s="879"/>
      <c r="AC73" s="879"/>
      <c r="AD73" s="879"/>
      <c r="AE73" s="879"/>
      <c r="AF73" s="879">
        <v>860</v>
      </c>
      <c r="AG73" s="879"/>
      <c r="AH73" s="879"/>
      <c r="AI73" s="879"/>
      <c r="AJ73" s="879"/>
      <c r="AK73" s="879">
        <v>5703</v>
      </c>
      <c r="AL73" s="879"/>
      <c r="AM73" s="879"/>
      <c r="AN73" s="879"/>
      <c r="AO73" s="879"/>
      <c r="AP73" s="879">
        <v>0</v>
      </c>
      <c r="AQ73" s="879"/>
      <c r="AR73" s="879"/>
      <c r="AS73" s="879"/>
      <c r="AT73" s="879"/>
      <c r="AU73" s="879">
        <v>0</v>
      </c>
      <c r="AV73" s="879"/>
      <c r="AW73" s="879"/>
      <c r="AX73" s="879"/>
      <c r="AY73" s="879"/>
      <c r="AZ73" s="925"/>
      <c r="BA73" s="925"/>
      <c r="BB73" s="925"/>
      <c r="BC73" s="925"/>
      <c r="BD73" s="926"/>
      <c r="BE73" s="265"/>
      <c r="BF73" s="265"/>
      <c r="BG73" s="265"/>
      <c r="BH73" s="265"/>
      <c r="BI73" s="265"/>
      <c r="BJ73" s="265"/>
      <c r="BK73" s="265"/>
      <c r="BL73" s="265"/>
      <c r="BM73" s="265"/>
      <c r="BN73" s="265"/>
      <c r="BO73" s="265"/>
      <c r="BP73" s="265"/>
      <c r="BQ73" s="262">
        <v>67</v>
      </c>
      <c r="BR73" s="267"/>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6"/>
    </row>
    <row r="74" spans="1:131" s="247" customFormat="1" ht="26.25" customHeight="1" x14ac:dyDescent="0.15">
      <c r="A74" s="261">
        <v>7</v>
      </c>
      <c r="B74" s="921" t="s">
        <v>592</v>
      </c>
      <c r="C74" s="922"/>
      <c r="D74" s="922"/>
      <c r="E74" s="922"/>
      <c r="F74" s="922"/>
      <c r="G74" s="922"/>
      <c r="H74" s="922"/>
      <c r="I74" s="922"/>
      <c r="J74" s="922"/>
      <c r="K74" s="922"/>
      <c r="L74" s="922"/>
      <c r="M74" s="922"/>
      <c r="N74" s="922"/>
      <c r="O74" s="922"/>
      <c r="P74" s="923"/>
      <c r="Q74" s="924">
        <v>164</v>
      </c>
      <c r="R74" s="879"/>
      <c r="S74" s="879"/>
      <c r="T74" s="879"/>
      <c r="U74" s="879"/>
      <c r="V74" s="879">
        <v>123</v>
      </c>
      <c r="W74" s="879"/>
      <c r="X74" s="879"/>
      <c r="Y74" s="879"/>
      <c r="Z74" s="879"/>
      <c r="AA74" s="879">
        <v>41</v>
      </c>
      <c r="AB74" s="879"/>
      <c r="AC74" s="879"/>
      <c r="AD74" s="879"/>
      <c r="AE74" s="879"/>
      <c r="AF74" s="879">
        <v>41</v>
      </c>
      <c r="AG74" s="879"/>
      <c r="AH74" s="879"/>
      <c r="AI74" s="879"/>
      <c r="AJ74" s="879"/>
      <c r="AK74" s="879">
        <v>0</v>
      </c>
      <c r="AL74" s="879"/>
      <c r="AM74" s="879"/>
      <c r="AN74" s="879"/>
      <c r="AO74" s="879"/>
      <c r="AP74" s="879">
        <v>0</v>
      </c>
      <c r="AQ74" s="879"/>
      <c r="AR74" s="879"/>
      <c r="AS74" s="879"/>
      <c r="AT74" s="879"/>
      <c r="AU74" s="879">
        <v>0</v>
      </c>
      <c r="AV74" s="879"/>
      <c r="AW74" s="879"/>
      <c r="AX74" s="879"/>
      <c r="AY74" s="879"/>
      <c r="AZ74" s="925"/>
      <c r="BA74" s="925"/>
      <c r="BB74" s="925"/>
      <c r="BC74" s="925"/>
      <c r="BD74" s="926"/>
      <c r="BE74" s="265"/>
      <c r="BF74" s="265"/>
      <c r="BG74" s="265"/>
      <c r="BH74" s="265"/>
      <c r="BI74" s="265"/>
      <c r="BJ74" s="265"/>
      <c r="BK74" s="265"/>
      <c r="BL74" s="265"/>
      <c r="BM74" s="265"/>
      <c r="BN74" s="265"/>
      <c r="BO74" s="265"/>
      <c r="BP74" s="265"/>
      <c r="BQ74" s="262">
        <v>68</v>
      </c>
      <c r="BR74" s="267"/>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6"/>
    </row>
    <row r="75" spans="1:131" s="247" customFormat="1" ht="26.25" customHeight="1" x14ac:dyDescent="0.15">
      <c r="A75" s="261">
        <v>8</v>
      </c>
      <c r="B75" s="921" t="s">
        <v>593</v>
      </c>
      <c r="C75" s="922"/>
      <c r="D75" s="922"/>
      <c r="E75" s="922"/>
      <c r="F75" s="922"/>
      <c r="G75" s="922"/>
      <c r="H75" s="922"/>
      <c r="I75" s="922"/>
      <c r="J75" s="922"/>
      <c r="K75" s="922"/>
      <c r="L75" s="922"/>
      <c r="M75" s="922"/>
      <c r="N75" s="922"/>
      <c r="O75" s="922"/>
      <c r="P75" s="923"/>
      <c r="Q75" s="927">
        <v>147920</v>
      </c>
      <c r="R75" s="928"/>
      <c r="S75" s="928"/>
      <c r="T75" s="928"/>
      <c r="U75" s="878"/>
      <c r="V75" s="929">
        <v>139802</v>
      </c>
      <c r="W75" s="928"/>
      <c r="X75" s="928"/>
      <c r="Y75" s="928"/>
      <c r="Z75" s="878"/>
      <c r="AA75" s="929">
        <v>8118</v>
      </c>
      <c r="AB75" s="928"/>
      <c r="AC75" s="928"/>
      <c r="AD75" s="928"/>
      <c r="AE75" s="878"/>
      <c r="AF75" s="929">
        <v>8118</v>
      </c>
      <c r="AG75" s="928"/>
      <c r="AH75" s="928"/>
      <c r="AI75" s="928"/>
      <c r="AJ75" s="878"/>
      <c r="AK75" s="929">
        <v>1654</v>
      </c>
      <c r="AL75" s="928"/>
      <c r="AM75" s="928"/>
      <c r="AN75" s="928"/>
      <c r="AO75" s="878"/>
      <c r="AP75" s="929">
        <v>0</v>
      </c>
      <c r="AQ75" s="928"/>
      <c r="AR75" s="928"/>
      <c r="AS75" s="928"/>
      <c r="AT75" s="878"/>
      <c r="AU75" s="929">
        <v>0</v>
      </c>
      <c r="AV75" s="928"/>
      <c r="AW75" s="928"/>
      <c r="AX75" s="928"/>
      <c r="AY75" s="878"/>
      <c r="AZ75" s="925"/>
      <c r="BA75" s="925"/>
      <c r="BB75" s="925"/>
      <c r="BC75" s="925"/>
      <c r="BD75" s="926"/>
      <c r="BE75" s="265"/>
      <c r="BF75" s="265"/>
      <c r="BG75" s="265"/>
      <c r="BH75" s="265"/>
      <c r="BI75" s="265"/>
      <c r="BJ75" s="265"/>
      <c r="BK75" s="265"/>
      <c r="BL75" s="265"/>
      <c r="BM75" s="265"/>
      <c r="BN75" s="265"/>
      <c r="BO75" s="265"/>
      <c r="BP75" s="265"/>
      <c r="BQ75" s="262">
        <v>69</v>
      </c>
      <c r="BR75" s="267"/>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6"/>
    </row>
    <row r="76" spans="1:131" s="247" customFormat="1" ht="26.25" customHeight="1" x14ac:dyDescent="0.15">
      <c r="A76" s="261">
        <v>9</v>
      </c>
      <c r="B76" s="921" t="s">
        <v>594</v>
      </c>
      <c r="C76" s="922"/>
      <c r="D76" s="922"/>
      <c r="E76" s="922"/>
      <c r="F76" s="922"/>
      <c r="G76" s="922"/>
      <c r="H76" s="922"/>
      <c r="I76" s="922"/>
      <c r="J76" s="922"/>
      <c r="K76" s="922"/>
      <c r="L76" s="922"/>
      <c r="M76" s="922"/>
      <c r="N76" s="922"/>
      <c r="O76" s="922"/>
      <c r="P76" s="923"/>
      <c r="Q76" s="930" t="s">
        <v>595</v>
      </c>
      <c r="R76" s="928"/>
      <c r="S76" s="928"/>
      <c r="T76" s="928"/>
      <c r="U76" s="878"/>
      <c r="V76" s="930" t="s">
        <v>595</v>
      </c>
      <c r="W76" s="928"/>
      <c r="X76" s="928"/>
      <c r="Y76" s="928"/>
      <c r="Z76" s="878"/>
      <c r="AA76" s="930" t="s">
        <v>595</v>
      </c>
      <c r="AB76" s="928"/>
      <c r="AC76" s="928"/>
      <c r="AD76" s="928"/>
      <c r="AE76" s="878"/>
      <c r="AF76" s="930" t="s">
        <v>595</v>
      </c>
      <c r="AG76" s="928"/>
      <c r="AH76" s="928"/>
      <c r="AI76" s="928"/>
      <c r="AJ76" s="878"/>
      <c r="AK76" s="929">
        <v>0</v>
      </c>
      <c r="AL76" s="928"/>
      <c r="AM76" s="928"/>
      <c r="AN76" s="928"/>
      <c r="AO76" s="878"/>
      <c r="AP76" s="929">
        <v>0</v>
      </c>
      <c r="AQ76" s="928"/>
      <c r="AR76" s="928"/>
      <c r="AS76" s="928"/>
      <c r="AT76" s="878"/>
      <c r="AU76" s="929">
        <v>0</v>
      </c>
      <c r="AV76" s="928"/>
      <c r="AW76" s="928"/>
      <c r="AX76" s="928"/>
      <c r="AY76" s="878"/>
      <c r="AZ76" s="925"/>
      <c r="BA76" s="925"/>
      <c r="BB76" s="925"/>
      <c r="BC76" s="925"/>
      <c r="BD76" s="926"/>
      <c r="BE76" s="265"/>
      <c r="BF76" s="265"/>
      <c r="BG76" s="265"/>
      <c r="BH76" s="265"/>
      <c r="BI76" s="265"/>
      <c r="BJ76" s="265"/>
      <c r="BK76" s="265"/>
      <c r="BL76" s="265"/>
      <c r="BM76" s="265"/>
      <c r="BN76" s="265"/>
      <c r="BO76" s="265"/>
      <c r="BP76" s="265"/>
      <c r="BQ76" s="262">
        <v>70</v>
      </c>
      <c r="BR76" s="267"/>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6"/>
    </row>
    <row r="77" spans="1:131" s="247" customFormat="1" ht="26.25" customHeight="1" x14ac:dyDescent="0.15">
      <c r="A77" s="261">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5"/>
      <c r="BF77" s="265"/>
      <c r="BG77" s="265"/>
      <c r="BH77" s="265"/>
      <c r="BI77" s="265"/>
      <c r="BJ77" s="265"/>
      <c r="BK77" s="265"/>
      <c r="BL77" s="265"/>
      <c r="BM77" s="265"/>
      <c r="BN77" s="265"/>
      <c r="BO77" s="265"/>
      <c r="BP77" s="265"/>
      <c r="BQ77" s="262">
        <v>71</v>
      </c>
      <c r="BR77" s="267"/>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6"/>
    </row>
    <row r="78" spans="1:131" s="247" customFormat="1" ht="26.25" customHeight="1" x14ac:dyDescent="0.15">
      <c r="A78" s="261">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5"/>
      <c r="BF78" s="265"/>
      <c r="BG78" s="265"/>
      <c r="BH78" s="265"/>
      <c r="BI78" s="265"/>
      <c r="BJ78" s="268"/>
      <c r="BK78" s="268"/>
      <c r="BL78" s="268"/>
      <c r="BM78" s="268"/>
      <c r="BN78" s="268"/>
      <c r="BO78" s="265"/>
      <c r="BP78" s="265"/>
      <c r="BQ78" s="262">
        <v>72</v>
      </c>
      <c r="BR78" s="267"/>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6"/>
    </row>
    <row r="79" spans="1:131" s="247" customFormat="1" ht="26.25" customHeight="1" x14ac:dyDescent="0.15">
      <c r="A79" s="261">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5"/>
      <c r="BF79" s="265"/>
      <c r="BG79" s="265"/>
      <c r="BH79" s="265"/>
      <c r="BI79" s="265"/>
      <c r="BJ79" s="268"/>
      <c r="BK79" s="268"/>
      <c r="BL79" s="268"/>
      <c r="BM79" s="268"/>
      <c r="BN79" s="268"/>
      <c r="BO79" s="265"/>
      <c r="BP79" s="265"/>
      <c r="BQ79" s="262">
        <v>73</v>
      </c>
      <c r="BR79" s="267"/>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6"/>
    </row>
    <row r="80" spans="1:131" s="247" customFormat="1" ht="26.25" customHeight="1" x14ac:dyDescent="0.15">
      <c r="A80" s="261">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5"/>
      <c r="BF80" s="265"/>
      <c r="BG80" s="265"/>
      <c r="BH80" s="265"/>
      <c r="BI80" s="265"/>
      <c r="BJ80" s="265"/>
      <c r="BK80" s="265"/>
      <c r="BL80" s="265"/>
      <c r="BM80" s="265"/>
      <c r="BN80" s="265"/>
      <c r="BO80" s="265"/>
      <c r="BP80" s="265"/>
      <c r="BQ80" s="262">
        <v>74</v>
      </c>
      <c r="BR80" s="267"/>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6"/>
    </row>
    <row r="81" spans="1:131" s="247" customFormat="1" ht="26.25" customHeight="1" x14ac:dyDescent="0.15">
      <c r="A81" s="261">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5"/>
      <c r="BF81" s="265"/>
      <c r="BG81" s="265"/>
      <c r="BH81" s="265"/>
      <c r="BI81" s="265"/>
      <c r="BJ81" s="265"/>
      <c r="BK81" s="265"/>
      <c r="BL81" s="265"/>
      <c r="BM81" s="265"/>
      <c r="BN81" s="265"/>
      <c r="BO81" s="265"/>
      <c r="BP81" s="265"/>
      <c r="BQ81" s="262">
        <v>75</v>
      </c>
      <c r="BR81" s="267"/>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6"/>
    </row>
    <row r="82" spans="1:131" s="247" customFormat="1" ht="26.25" customHeight="1" x14ac:dyDescent="0.15">
      <c r="A82" s="261">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5"/>
      <c r="BF82" s="265"/>
      <c r="BG82" s="265"/>
      <c r="BH82" s="265"/>
      <c r="BI82" s="265"/>
      <c r="BJ82" s="265"/>
      <c r="BK82" s="265"/>
      <c r="BL82" s="265"/>
      <c r="BM82" s="265"/>
      <c r="BN82" s="265"/>
      <c r="BO82" s="265"/>
      <c r="BP82" s="265"/>
      <c r="BQ82" s="262">
        <v>76</v>
      </c>
      <c r="BR82" s="267"/>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6"/>
    </row>
    <row r="83" spans="1:131" s="247" customFormat="1" ht="26.25" customHeight="1" x14ac:dyDescent="0.15">
      <c r="A83" s="261">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5"/>
      <c r="BF83" s="265"/>
      <c r="BG83" s="265"/>
      <c r="BH83" s="265"/>
      <c r="BI83" s="265"/>
      <c r="BJ83" s="265"/>
      <c r="BK83" s="265"/>
      <c r="BL83" s="265"/>
      <c r="BM83" s="265"/>
      <c r="BN83" s="265"/>
      <c r="BO83" s="265"/>
      <c r="BP83" s="265"/>
      <c r="BQ83" s="262">
        <v>77</v>
      </c>
      <c r="BR83" s="267"/>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6"/>
    </row>
    <row r="84" spans="1:131" s="247" customFormat="1" ht="26.25" customHeight="1" x14ac:dyDescent="0.15">
      <c r="A84" s="261">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5"/>
      <c r="BF84" s="265"/>
      <c r="BG84" s="265"/>
      <c r="BH84" s="265"/>
      <c r="BI84" s="265"/>
      <c r="BJ84" s="265"/>
      <c r="BK84" s="265"/>
      <c r="BL84" s="265"/>
      <c r="BM84" s="265"/>
      <c r="BN84" s="265"/>
      <c r="BO84" s="265"/>
      <c r="BP84" s="265"/>
      <c r="BQ84" s="262">
        <v>78</v>
      </c>
      <c r="BR84" s="267"/>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6"/>
    </row>
    <row r="85" spans="1:131" s="247" customFormat="1" ht="26.25" customHeight="1" x14ac:dyDescent="0.15">
      <c r="A85" s="261">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5"/>
      <c r="BF85" s="265"/>
      <c r="BG85" s="265"/>
      <c r="BH85" s="265"/>
      <c r="BI85" s="265"/>
      <c r="BJ85" s="265"/>
      <c r="BK85" s="265"/>
      <c r="BL85" s="265"/>
      <c r="BM85" s="265"/>
      <c r="BN85" s="265"/>
      <c r="BO85" s="265"/>
      <c r="BP85" s="265"/>
      <c r="BQ85" s="262">
        <v>79</v>
      </c>
      <c r="BR85" s="267"/>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6"/>
    </row>
    <row r="86" spans="1:131" s="247" customFormat="1" ht="26.25" customHeight="1" x14ac:dyDescent="0.15">
      <c r="A86" s="261">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5"/>
      <c r="BF86" s="265"/>
      <c r="BG86" s="265"/>
      <c r="BH86" s="265"/>
      <c r="BI86" s="265"/>
      <c r="BJ86" s="265"/>
      <c r="BK86" s="265"/>
      <c r="BL86" s="265"/>
      <c r="BM86" s="265"/>
      <c r="BN86" s="265"/>
      <c r="BO86" s="265"/>
      <c r="BP86" s="265"/>
      <c r="BQ86" s="262">
        <v>80</v>
      </c>
      <c r="BR86" s="267"/>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6"/>
    </row>
    <row r="87" spans="1:131" s="247" customFormat="1" ht="26.25" customHeight="1" x14ac:dyDescent="0.15">
      <c r="A87" s="269">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5"/>
      <c r="BF87" s="265"/>
      <c r="BG87" s="265"/>
      <c r="BH87" s="265"/>
      <c r="BI87" s="265"/>
      <c r="BJ87" s="265"/>
      <c r="BK87" s="265"/>
      <c r="BL87" s="265"/>
      <c r="BM87" s="265"/>
      <c r="BN87" s="265"/>
      <c r="BO87" s="265"/>
      <c r="BP87" s="265"/>
      <c r="BQ87" s="262">
        <v>81</v>
      </c>
      <c r="BR87" s="267"/>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6"/>
    </row>
    <row r="88" spans="1:131" s="247" customFormat="1" ht="26.25" customHeight="1" thickBot="1" x14ac:dyDescent="0.2">
      <c r="A88" s="264" t="s">
        <v>392</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5"/>
      <c r="BF88" s="265"/>
      <c r="BG88" s="265"/>
      <c r="BH88" s="265"/>
      <c r="BI88" s="265"/>
      <c r="BJ88" s="265"/>
      <c r="BK88" s="265"/>
      <c r="BL88" s="265"/>
      <c r="BM88" s="265"/>
      <c r="BN88" s="265"/>
      <c r="BO88" s="265"/>
      <c r="BP88" s="265"/>
      <c r="BQ88" s="262">
        <v>82</v>
      </c>
      <c r="BR88" s="267"/>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8" t="s">
        <v>420</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c r="CS102" s="898"/>
      <c r="CT102" s="898"/>
      <c r="CU102" s="898"/>
      <c r="CV102" s="942"/>
      <c r="CW102" s="941"/>
      <c r="CX102" s="898"/>
      <c r="CY102" s="898"/>
      <c r="CZ102" s="898"/>
      <c r="DA102" s="942"/>
      <c r="DB102" s="941"/>
      <c r="DC102" s="898"/>
      <c r="DD102" s="898"/>
      <c r="DE102" s="898"/>
      <c r="DF102" s="942"/>
      <c r="DG102" s="941"/>
      <c r="DH102" s="898"/>
      <c r="DI102" s="898"/>
      <c r="DJ102" s="898"/>
      <c r="DK102" s="942"/>
      <c r="DL102" s="941"/>
      <c r="DM102" s="898"/>
      <c r="DN102" s="898"/>
      <c r="DO102" s="898"/>
      <c r="DP102" s="942"/>
      <c r="DQ102" s="941"/>
      <c r="DR102" s="898"/>
      <c r="DS102" s="898"/>
      <c r="DT102" s="898"/>
      <c r="DU102" s="942"/>
      <c r="DV102" s="965"/>
      <c r="DW102" s="966"/>
      <c r="DX102" s="966"/>
      <c r="DY102" s="966"/>
      <c r="DZ102" s="96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8" t="s">
        <v>421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9" t="s">
        <v>422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70" t="s">
        <v>425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6" customFormat="1" ht="26.25" customHeight="1" x14ac:dyDescent="0.15">
      <c r="A109" s="963" t="s">
        <v>427</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428</v>
      </c>
      <c r="AB109" s="944"/>
      <c r="AC109" s="944"/>
      <c r="AD109" s="944"/>
      <c r="AE109" s="945"/>
      <c r="AF109" s="943" t="s">
        <v>429</v>
      </c>
      <c r="AG109" s="944"/>
      <c r="AH109" s="944"/>
      <c r="AI109" s="944"/>
      <c r="AJ109" s="945"/>
      <c r="AK109" s="943" t="s">
        <v>308</v>
      </c>
      <c r="AL109" s="944"/>
      <c r="AM109" s="944"/>
      <c r="AN109" s="944"/>
      <c r="AO109" s="945"/>
      <c r="AP109" s="943" t="s">
        <v>430</v>
      </c>
      <c r="AQ109" s="944"/>
      <c r="AR109" s="944"/>
      <c r="AS109" s="944"/>
      <c r="AT109" s="946"/>
      <c r="AU109" s="963" t="s">
        <v>427</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428</v>
      </c>
      <c r="BR109" s="944"/>
      <c r="BS109" s="944"/>
      <c r="BT109" s="944"/>
      <c r="BU109" s="945"/>
      <c r="BV109" s="943" t="s">
        <v>429</v>
      </c>
      <c r="BW109" s="944"/>
      <c r="BX109" s="944"/>
      <c r="BY109" s="944"/>
      <c r="BZ109" s="945"/>
      <c r="CA109" s="943" t="s">
        <v>308</v>
      </c>
      <c r="CB109" s="944"/>
      <c r="CC109" s="944"/>
      <c r="CD109" s="944"/>
      <c r="CE109" s="945"/>
      <c r="CF109" s="964" t="s">
        <v>430</v>
      </c>
      <c r="CG109" s="964"/>
      <c r="CH109" s="964"/>
      <c r="CI109" s="964"/>
      <c r="CJ109" s="964"/>
      <c r="CK109" s="943" t="s">
        <v>431</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428</v>
      </c>
      <c r="DH109" s="944"/>
      <c r="DI109" s="944"/>
      <c r="DJ109" s="944"/>
      <c r="DK109" s="945"/>
      <c r="DL109" s="943" t="s">
        <v>429</v>
      </c>
      <c r="DM109" s="944"/>
      <c r="DN109" s="944"/>
      <c r="DO109" s="944"/>
      <c r="DP109" s="945"/>
      <c r="DQ109" s="943" t="s">
        <v>308</v>
      </c>
      <c r="DR109" s="944"/>
      <c r="DS109" s="944"/>
      <c r="DT109" s="944"/>
      <c r="DU109" s="945"/>
      <c r="DV109" s="943" t="s">
        <v>430</v>
      </c>
      <c r="DW109" s="944"/>
      <c r="DX109" s="944"/>
      <c r="DY109" s="944"/>
      <c r="DZ109" s="946"/>
    </row>
    <row r="110" spans="1:131" s="246" customFormat="1" ht="26.25" customHeight="1" x14ac:dyDescent="0.15">
      <c r="A110" s="947" t="s">
        <v>432</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584890</v>
      </c>
      <c r="AB110" s="951"/>
      <c r="AC110" s="951"/>
      <c r="AD110" s="951"/>
      <c r="AE110" s="952"/>
      <c r="AF110" s="953">
        <v>614780</v>
      </c>
      <c r="AG110" s="951"/>
      <c r="AH110" s="951"/>
      <c r="AI110" s="951"/>
      <c r="AJ110" s="952"/>
      <c r="AK110" s="953">
        <v>630094</v>
      </c>
      <c r="AL110" s="951"/>
      <c r="AM110" s="951"/>
      <c r="AN110" s="951"/>
      <c r="AO110" s="952"/>
      <c r="AP110" s="954">
        <v>24.2</v>
      </c>
      <c r="AQ110" s="955"/>
      <c r="AR110" s="955"/>
      <c r="AS110" s="955"/>
      <c r="AT110" s="956"/>
      <c r="AU110" s="957" t="s">
        <v>73</v>
      </c>
      <c r="AV110" s="958"/>
      <c r="AW110" s="958"/>
      <c r="AX110" s="958"/>
      <c r="AY110" s="958"/>
      <c r="AZ110" s="999" t="s">
        <v>433</v>
      </c>
      <c r="BA110" s="948"/>
      <c r="BB110" s="948"/>
      <c r="BC110" s="948"/>
      <c r="BD110" s="948"/>
      <c r="BE110" s="948"/>
      <c r="BF110" s="948"/>
      <c r="BG110" s="948"/>
      <c r="BH110" s="948"/>
      <c r="BI110" s="948"/>
      <c r="BJ110" s="948"/>
      <c r="BK110" s="948"/>
      <c r="BL110" s="948"/>
      <c r="BM110" s="948"/>
      <c r="BN110" s="948"/>
      <c r="BO110" s="948"/>
      <c r="BP110" s="949"/>
      <c r="BQ110" s="985">
        <v>6101297</v>
      </c>
      <c r="BR110" s="986"/>
      <c r="BS110" s="986"/>
      <c r="BT110" s="986"/>
      <c r="BU110" s="986"/>
      <c r="BV110" s="986">
        <v>6032829</v>
      </c>
      <c r="BW110" s="986"/>
      <c r="BX110" s="986"/>
      <c r="BY110" s="986"/>
      <c r="BZ110" s="986"/>
      <c r="CA110" s="986">
        <v>6308737</v>
      </c>
      <c r="CB110" s="986"/>
      <c r="CC110" s="986"/>
      <c r="CD110" s="986"/>
      <c r="CE110" s="986"/>
      <c r="CF110" s="1000">
        <v>242.6</v>
      </c>
      <c r="CG110" s="1001"/>
      <c r="CH110" s="1001"/>
      <c r="CI110" s="1001"/>
      <c r="CJ110" s="1001"/>
      <c r="CK110" s="1002" t="s">
        <v>434</v>
      </c>
      <c r="CL110" s="1003"/>
      <c r="CM110" s="982" t="s">
        <v>435</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436</v>
      </c>
      <c r="DH110" s="986"/>
      <c r="DI110" s="986"/>
      <c r="DJ110" s="986"/>
      <c r="DK110" s="986"/>
      <c r="DL110" s="986" t="s">
        <v>437</v>
      </c>
      <c r="DM110" s="986"/>
      <c r="DN110" s="986"/>
      <c r="DO110" s="986"/>
      <c r="DP110" s="986"/>
      <c r="DQ110" s="986" t="s">
        <v>438</v>
      </c>
      <c r="DR110" s="986"/>
      <c r="DS110" s="986"/>
      <c r="DT110" s="986"/>
      <c r="DU110" s="986"/>
      <c r="DV110" s="987" t="s">
        <v>439</v>
      </c>
      <c r="DW110" s="987"/>
      <c r="DX110" s="987"/>
      <c r="DY110" s="987"/>
      <c r="DZ110" s="988"/>
    </row>
    <row r="111" spans="1:131" s="246" customFormat="1" ht="26.25" customHeight="1" x14ac:dyDescent="0.15">
      <c r="A111" s="989" t="s">
        <v>440</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438</v>
      </c>
      <c r="AB111" s="993"/>
      <c r="AC111" s="993"/>
      <c r="AD111" s="993"/>
      <c r="AE111" s="994"/>
      <c r="AF111" s="995" t="s">
        <v>438</v>
      </c>
      <c r="AG111" s="993"/>
      <c r="AH111" s="993"/>
      <c r="AI111" s="993"/>
      <c r="AJ111" s="994"/>
      <c r="AK111" s="995" t="s">
        <v>441</v>
      </c>
      <c r="AL111" s="993"/>
      <c r="AM111" s="993"/>
      <c r="AN111" s="993"/>
      <c r="AO111" s="994"/>
      <c r="AP111" s="996" t="s">
        <v>441</v>
      </c>
      <c r="AQ111" s="997"/>
      <c r="AR111" s="997"/>
      <c r="AS111" s="997"/>
      <c r="AT111" s="998"/>
      <c r="AU111" s="959"/>
      <c r="AV111" s="960"/>
      <c r="AW111" s="960"/>
      <c r="AX111" s="960"/>
      <c r="AY111" s="960"/>
      <c r="AZ111" s="1008" t="s">
        <v>442</v>
      </c>
      <c r="BA111" s="1009"/>
      <c r="BB111" s="1009"/>
      <c r="BC111" s="1009"/>
      <c r="BD111" s="1009"/>
      <c r="BE111" s="1009"/>
      <c r="BF111" s="1009"/>
      <c r="BG111" s="1009"/>
      <c r="BH111" s="1009"/>
      <c r="BI111" s="1009"/>
      <c r="BJ111" s="1009"/>
      <c r="BK111" s="1009"/>
      <c r="BL111" s="1009"/>
      <c r="BM111" s="1009"/>
      <c r="BN111" s="1009"/>
      <c r="BO111" s="1009"/>
      <c r="BP111" s="1010"/>
      <c r="BQ111" s="978" t="s">
        <v>443</v>
      </c>
      <c r="BR111" s="979"/>
      <c r="BS111" s="979"/>
      <c r="BT111" s="979"/>
      <c r="BU111" s="979"/>
      <c r="BV111" s="979" t="s">
        <v>444</v>
      </c>
      <c r="BW111" s="979"/>
      <c r="BX111" s="979"/>
      <c r="BY111" s="979"/>
      <c r="BZ111" s="979"/>
      <c r="CA111" s="979" t="s">
        <v>445</v>
      </c>
      <c r="CB111" s="979"/>
      <c r="CC111" s="979"/>
      <c r="CD111" s="979"/>
      <c r="CE111" s="979"/>
      <c r="CF111" s="973" t="s">
        <v>437</v>
      </c>
      <c r="CG111" s="974"/>
      <c r="CH111" s="974"/>
      <c r="CI111" s="974"/>
      <c r="CJ111" s="974"/>
      <c r="CK111" s="1004"/>
      <c r="CL111" s="1005"/>
      <c r="CM111" s="975" t="s">
        <v>446</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447</v>
      </c>
      <c r="DH111" s="979"/>
      <c r="DI111" s="979"/>
      <c r="DJ111" s="979"/>
      <c r="DK111" s="979"/>
      <c r="DL111" s="979" t="s">
        <v>437</v>
      </c>
      <c r="DM111" s="979"/>
      <c r="DN111" s="979"/>
      <c r="DO111" s="979"/>
      <c r="DP111" s="979"/>
      <c r="DQ111" s="979" t="s">
        <v>443</v>
      </c>
      <c r="DR111" s="979"/>
      <c r="DS111" s="979"/>
      <c r="DT111" s="979"/>
      <c r="DU111" s="979"/>
      <c r="DV111" s="980" t="s">
        <v>436</v>
      </c>
      <c r="DW111" s="980"/>
      <c r="DX111" s="980"/>
      <c r="DY111" s="980"/>
      <c r="DZ111" s="981"/>
    </row>
    <row r="112" spans="1:131" s="246" customFormat="1" ht="26.25" customHeight="1" x14ac:dyDescent="0.15">
      <c r="A112" s="1011" t="s">
        <v>448</v>
      </c>
      <c r="B112" s="1012"/>
      <c r="C112" s="1009" t="s">
        <v>449</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447</v>
      </c>
      <c r="AB112" s="1018"/>
      <c r="AC112" s="1018"/>
      <c r="AD112" s="1018"/>
      <c r="AE112" s="1019"/>
      <c r="AF112" s="1020" t="s">
        <v>445</v>
      </c>
      <c r="AG112" s="1018"/>
      <c r="AH112" s="1018"/>
      <c r="AI112" s="1018"/>
      <c r="AJ112" s="1019"/>
      <c r="AK112" s="1020" t="s">
        <v>436</v>
      </c>
      <c r="AL112" s="1018"/>
      <c r="AM112" s="1018"/>
      <c r="AN112" s="1018"/>
      <c r="AO112" s="1019"/>
      <c r="AP112" s="1021" t="s">
        <v>438</v>
      </c>
      <c r="AQ112" s="1022"/>
      <c r="AR112" s="1022"/>
      <c r="AS112" s="1022"/>
      <c r="AT112" s="1023"/>
      <c r="AU112" s="959"/>
      <c r="AV112" s="960"/>
      <c r="AW112" s="960"/>
      <c r="AX112" s="960"/>
      <c r="AY112" s="960"/>
      <c r="AZ112" s="1008" t="s">
        <v>450</v>
      </c>
      <c r="BA112" s="1009"/>
      <c r="BB112" s="1009"/>
      <c r="BC112" s="1009"/>
      <c r="BD112" s="1009"/>
      <c r="BE112" s="1009"/>
      <c r="BF112" s="1009"/>
      <c r="BG112" s="1009"/>
      <c r="BH112" s="1009"/>
      <c r="BI112" s="1009"/>
      <c r="BJ112" s="1009"/>
      <c r="BK112" s="1009"/>
      <c r="BL112" s="1009"/>
      <c r="BM112" s="1009"/>
      <c r="BN112" s="1009"/>
      <c r="BO112" s="1009"/>
      <c r="BP112" s="1010"/>
      <c r="BQ112" s="978">
        <v>461565</v>
      </c>
      <c r="BR112" s="979"/>
      <c r="BS112" s="979"/>
      <c r="BT112" s="979"/>
      <c r="BU112" s="979"/>
      <c r="BV112" s="979">
        <v>425432</v>
      </c>
      <c r="BW112" s="979"/>
      <c r="BX112" s="979"/>
      <c r="BY112" s="979"/>
      <c r="BZ112" s="979"/>
      <c r="CA112" s="979">
        <v>409562</v>
      </c>
      <c r="CB112" s="979"/>
      <c r="CC112" s="979"/>
      <c r="CD112" s="979"/>
      <c r="CE112" s="979"/>
      <c r="CF112" s="973">
        <v>15.8</v>
      </c>
      <c r="CG112" s="974"/>
      <c r="CH112" s="974"/>
      <c r="CI112" s="974"/>
      <c r="CJ112" s="974"/>
      <c r="CK112" s="1004"/>
      <c r="CL112" s="1005"/>
      <c r="CM112" s="975" t="s">
        <v>451</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443</v>
      </c>
      <c r="DH112" s="979"/>
      <c r="DI112" s="979"/>
      <c r="DJ112" s="979"/>
      <c r="DK112" s="979"/>
      <c r="DL112" s="979" t="s">
        <v>441</v>
      </c>
      <c r="DM112" s="979"/>
      <c r="DN112" s="979"/>
      <c r="DO112" s="979"/>
      <c r="DP112" s="979"/>
      <c r="DQ112" s="979" t="s">
        <v>452</v>
      </c>
      <c r="DR112" s="979"/>
      <c r="DS112" s="979"/>
      <c r="DT112" s="979"/>
      <c r="DU112" s="979"/>
      <c r="DV112" s="980" t="s">
        <v>441</v>
      </c>
      <c r="DW112" s="980"/>
      <c r="DX112" s="980"/>
      <c r="DY112" s="980"/>
      <c r="DZ112" s="981"/>
    </row>
    <row r="113" spans="1:130" s="246" customFormat="1" ht="26.25" customHeight="1" x14ac:dyDescent="0.15">
      <c r="A113" s="1013"/>
      <c r="B113" s="1014"/>
      <c r="C113" s="1009" t="s">
        <v>453</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30619</v>
      </c>
      <c r="AB113" s="993"/>
      <c r="AC113" s="993"/>
      <c r="AD113" s="993"/>
      <c r="AE113" s="994"/>
      <c r="AF113" s="995">
        <v>34698</v>
      </c>
      <c r="AG113" s="993"/>
      <c r="AH113" s="993"/>
      <c r="AI113" s="993"/>
      <c r="AJ113" s="994"/>
      <c r="AK113" s="995">
        <v>42715</v>
      </c>
      <c r="AL113" s="993"/>
      <c r="AM113" s="993"/>
      <c r="AN113" s="993"/>
      <c r="AO113" s="994"/>
      <c r="AP113" s="996">
        <v>1.6</v>
      </c>
      <c r="AQ113" s="997"/>
      <c r="AR113" s="997"/>
      <c r="AS113" s="997"/>
      <c r="AT113" s="998"/>
      <c r="AU113" s="959"/>
      <c r="AV113" s="960"/>
      <c r="AW113" s="960"/>
      <c r="AX113" s="960"/>
      <c r="AY113" s="960"/>
      <c r="AZ113" s="1008" t="s">
        <v>454</v>
      </c>
      <c r="BA113" s="1009"/>
      <c r="BB113" s="1009"/>
      <c r="BC113" s="1009"/>
      <c r="BD113" s="1009"/>
      <c r="BE113" s="1009"/>
      <c r="BF113" s="1009"/>
      <c r="BG113" s="1009"/>
      <c r="BH113" s="1009"/>
      <c r="BI113" s="1009"/>
      <c r="BJ113" s="1009"/>
      <c r="BK113" s="1009"/>
      <c r="BL113" s="1009"/>
      <c r="BM113" s="1009"/>
      <c r="BN113" s="1009"/>
      <c r="BO113" s="1009"/>
      <c r="BP113" s="1010"/>
      <c r="BQ113" s="978">
        <v>346220</v>
      </c>
      <c r="BR113" s="979"/>
      <c r="BS113" s="979"/>
      <c r="BT113" s="979"/>
      <c r="BU113" s="979"/>
      <c r="BV113" s="979">
        <v>278190</v>
      </c>
      <c r="BW113" s="979"/>
      <c r="BX113" s="979"/>
      <c r="BY113" s="979"/>
      <c r="BZ113" s="979"/>
      <c r="CA113" s="979">
        <v>225156</v>
      </c>
      <c r="CB113" s="979"/>
      <c r="CC113" s="979"/>
      <c r="CD113" s="979"/>
      <c r="CE113" s="979"/>
      <c r="CF113" s="973">
        <v>8.6999999999999993</v>
      </c>
      <c r="CG113" s="974"/>
      <c r="CH113" s="974"/>
      <c r="CI113" s="974"/>
      <c r="CJ113" s="974"/>
      <c r="CK113" s="1004"/>
      <c r="CL113" s="1005"/>
      <c r="CM113" s="975" t="s">
        <v>455</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445</v>
      </c>
      <c r="DH113" s="1018"/>
      <c r="DI113" s="1018"/>
      <c r="DJ113" s="1018"/>
      <c r="DK113" s="1019"/>
      <c r="DL113" s="1020" t="s">
        <v>444</v>
      </c>
      <c r="DM113" s="1018"/>
      <c r="DN113" s="1018"/>
      <c r="DO113" s="1018"/>
      <c r="DP113" s="1019"/>
      <c r="DQ113" s="1020" t="s">
        <v>439</v>
      </c>
      <c r="DR113" s="1018"/>
      <c r="DS113" s="1018"/>
      <c r="DT113" s="1018"/>
      <c r="DU113" s="1019"/>
      <c r="DV113" s="1021" t="s">
        <v>444</v>
      </c>
      <c r="DW113" s="1022"/>
      <c r="DX113" s="1022"/>
      <c r="DY113" s="1022"/>
      <c r="DZ113" s="1023"/>
    </row>
    <row r="114" spans="1:130" s="246" customFormat="1" ht="26.25" customHeight="1" x14ac:dyDescent="0.15">
      <c r="A114" s="1013"/>
      <c r="B114" s="1014"/>
      <c r="C114" s="1009" t="s">
        <v>456</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59451</v>
      </c>
      <c r="AB114" s="1018"/>
      <c r="AC114" s="1018"/>
      <c r="AD114" s="1018"/>
      <c r="AE114" s="1019"/>
      <c r="AF114" s="1020">
        <v>64466</v>
      </c>
      <c r="AG114" s="1018"/>
      <c r="AH114" s="1018"/>
      <c r="AI114" s="1018"/>
      <c r="AJ114" s="1019"/>
      <c r="AK114" s="1020">
        <v>45880</v>
      </c>
      <c r="AL114" s="1018"/>
      <c r="AM114" s="1018"/>
      <c r="AN114" s="1018"/>
      <c r="AO114" s="1019"/>
      <c r="AP114" s="1021">
        <v>1.8</v>
      </c>
      <c r="AQ114" s="1022"/>
      <c r="AR114" s="1022"/>
      <c r="AS114" s="1022"/>
      <c r="AT114" s="1023"/>
      <c r="AU114" s="959"/>
      <c r="AV114" s="960"/>
      <c r="AW114" s="960"/>
      <c r="AX114" s="960"/>
      <c r="AY114" s="960"/>
      <c r="AZ114" s="1008" t="s">
        <v>457</v>
      </c>
      <c r="BA114" s="1009"/>
      <c r="BB114" s="1009"/>
      <c r="BC114" s="1009"/>
      <c r="BD114" s="1009"/>
      <c r="BE114" s="1009"/>
      <c r="BF114" s="1009"/>
      <c r="BG114" s="1009"/>
      <c r="BH114" s="1009"/>
      <c r="BI114" s="1009"/>
      <c r="BJ114" s="1009"/>
      <c r="BK114" s="1009"/>
      <c r="BL114" s="1009"/>
      <c r="BM114" s="1009"/>
      <c r="BN114" s="1009"/>
      <c r="BO114" s="1009"/>
      <c r="BP114" s="1010"/>
      <c r="BQ114" s="978">
        <v>59784</v>
      </c>
      <c r="BR114" s="979"/>
      <c r="BS114" s="979"/>
      <c r="BT114" s="979"/>
      <c r="BU114" s="979"/>
      <c r="BV114" s="979">
        <v>111790</v>
      </c>
      <c r="BW114" s="979"/>
      <c r="BX114" s="979"/>
      <c r="BY114" s="979"/>
      <c r="BZ114" s="979"/>
      <c r="CA114" s="979" t="s">
        <v>439</v>
      </c>
      <c r="CB114" s="979"/>
      <c r="CC114" s="979"/>
      <c r="CD114" s="979"/>
      <c r="CE114" s="979"/>
      <c r="CF114" s="973" t="s">
        <v>436</v>
      </c>
      <c r="CG114" s="974"/>
      <c r="CH114" s="974"/>
      <c r="CI114" s="974"/>
      <c r="CJ114" s="974"/>
      <c r="CK114" s="1004"/>
      <c r="CL114" s="1005"/>
      <c r="CM114" s="975" t="s">
        <v>458</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444</v>
      </c>
      <c r="DH114" s="1018"/>
      <c r="DI114" s="1018"/>
      <c r="DJ114" s="1018"/>
      <c r="DK114" s="1019"/>
      <c r="DL114" s="1020" t="s">
        <v>438</v>
      </c>
      <c r="DM114" s="1018"/>
      <c r="DN114" s="1018"/>
      <c r="DO114" s="1018"/>
      <c r="DP114" s="1019"/>
      <c r="DQ114" s="1020" t="s">
        <v>444</v>
      </c>
      <c r="DR114" s="1018"/>
      <c r="DS114" s="1018"/>
      <c r="DT114" s="1018"/>
      <c r="DU114" s="1019"/>
      <c r="DV114" s="1021" t="s">
        <v>436</v>
      </c>
      <c r="DW114" s="1022"/>
      <c r="DX114" s="1022"/>
      <c r="DY114" s="1022"/>
      <c r="DZ114" s="1023"/>
    </row>
    <row r="115" spans="1:130" s="246" customFormat="1" ht="26.25" customHeight="1" x14ac:dyDescent="0.15">
      <c r="A115" s="1013"/>
      <c r="B115" s="1014"/>
      <c r="C115" s="1009" t="s">
        <v>459</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444</v>
      </c>
      <c r="AB115" s="993"/>
      <c r="AC115" s="993"/>
      <c r="AD115" s="993"/>
      <c r="AE115" s="994"/>
      <c r="AF115" s="995" t="s">
        <v>436</v>
      </c>
      <c r="AG115" s="993"/>
      <c r="AH115" s="993"/>
      <c r="AI115" s="993"/>
      <c r="AJ115" s="994"/>
      <c r="AK115" s="995" t="s">
        <v>452</v>
      </c>
      <c r="AL115" s="993"/>
      <c r="AM115" s="993"/>
      <c r="AN115" s="993"/>
      <c r="AO115" s="994"/>
      <c r="AP115" s="996" t="s">
        <v>452</v>
      </c>
      <c r="AQ115" s="997"/>
      <c r="AR115" s="997"/>
      <c r="AS115" s="997"/>
      <c r="AT115" s="998"/>
      <c r="AU115" s="959"/>
      <c r="AV115" s="960"/>
      <c r="AW115" s="960"/>
      <c r="AX115" s="960"/>
      <c r="AY115" s="960"/>
      <c r="AZ115" s="1008" t="s">
        <v>460</v>
      </c>
      <c r="BA115" s="1009"/>
      <c r="BB115" s="1009"/>
      <c r="BC115" s="1009"/>
      <c r="BD115" s="1009"/>
      <c r="BE115" s="1009"/>
      <c r="BF115" s="1009"/>
      <c r="BG115" s="1009"/>
      <c r="BH115" s="1009"/>
      <c r="BI115" s="1009"/>
      <c r="BJ115" s="1009"/>
      <c r="BK115" s="1009"/>
      <c r="BL115" s="1009"/>
      <c r="BM115" s="1009"/>
      <c r="BN115" s="1009"/>
      <c r="BO115" s="1009"/>
      <c r="BP115" s="1010"/>
      <c r="BQ115" s="978" t="s">
        <v>438</v>
      </c>
      <c r="BR115" s="979"/>
      <c r="BS115" s="979"/>
      <c r="BT115" s="979"/>
      <c r="BU115" s="979"/>
      <c r="BV115" s="979" t="s">
        <v>444</v>
      </c>
      <c r="BW115" s="979"/>
      <c r="BX115" s="979"/>
      <c r="BY115" s="979"/>
      <c r="BZ115" s="979"/>
      <c r="CA115" s="979" t="s">
        <v>439</v>
      </c>
      <c r="CB115" s="979"/>
      <c r="CC115" s="979"/>
      <c r="CD115" s="979"/>
      <c r="CE115" s="979"/>
      <c r="CF115" s="973" t="s">
        <v>447</v>
      </c>
      <c r="CG115" s="974"/>
      <c r="CH115" s="974"/>
      <c r="CI115" s="974"/>
      <c r="CJ115" s="974"/>
      <c r="CK115" s="1004"/>
      <c r="CL115" s="1005"/>
      <c r="CM115" s="1008" t="s">
        <v>461</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452</v>
      </c>
      <c r="DH115" s="1018"/>
      <c r="DI115" s="1018"/>
      <c r="DJ115" s="1018"/>
      <c r="DK115" s="1019"/>
      <c r="DL115" s="1020" t="s">
        <v>443</v>
      </c>
      <c r="DM115" s="1018"/>
      <c r="DN115" s="1018"/>
      <c r="DO115" s="1018"/>
      <c r="DP115" s="1019"/>
      <c r="DQ115" s="1020" t="s">
        <v>436</v>
      </c>
      <c r="DR115" s="1018"/>
      <c r="DS115" s="1018"/>
      <c r="DT115" s="1018"/>
      <c r="DU115" s="1019"/>
      <c r="DV115" s="1021" t="s">
        <v>441</v>
      </c>
      <c r="DW115" s="1022"/>
      <c r="DX115" s="1022"/>
      <c r="DY115" s="1022"/>
      <c r="DZ115" s="1023"/>
    </row>
    <row r="116" spans="1:130" s="246" customFormat="1" ht="26.25" customHeight="1" x14ac:dyDescent="0.15">
      <c r="A116" s="1015"/>
      <c r="B116" s="1016"/>
      <c r="C116" s="1024" t="s">
        <v>462</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41</v>
      </c>
      <c r="AB116" s="1018"/>
      <c r="AC116" s="1018"/>
      <c r="AD116" s="1018"/>
      <c r="AE116" s="1019"/>
      <c r="AF116" s="1020" t="s">
        <v>439</v>
      </c>
      <c r="AG116" s="1018"/>
      <c r="AH116" s="1018"/>
      <c r="AI116" s="1018"/>
      <c r="AJ116" s="1019"/>
      <c r="AK116" s="1020" t="s">
        <v>452</v>
      </c>
      <c r="AL116" s="1018"/>
      <c r="AM116" s="1018"/>
      <c r="AN116" s="1018"/>
      <c r="AO116" s="1019"/>
      <c r="AP116" s="1021" t="s">
        <v>439</v>
      </c>
      <c r="AQ116" s="1022"/>
      <c r="AR116" s="1022"/>
      <c r="AS116" s="1022"/>
      <c r="AT116" s="1023"/>
      <c r="AU116" s="959"/>
      <c r="AV116" s="960"/>
      <c r="AW116" s="960"/>
      <c r="AX116" s="960"/>
      <c r="AY116" s="960"/>
      <c r="AZ116" s="1026" t="s">
        <v>463</v>
      </c>
      <c r="BA116" s="1027"/>
      <c r="BB116" s="1027"/>
      <c r="BC116" s="1027"/>
      <c r="BD116" s="1027"/>
      <c r="BE116" s="1027"/>
      <c r="BF116" s="1027"/>
      <c r="BG116" s="1027"/>
      <c r="BH116" s="1027"/>
      <c r="BI116" s="1027"/>
      <c r="BJ116" s="1027"/>
      <c r="BK116" s="1027"/>
      <c r="BL116" s="1027"/>
      <c r="BM116" s="1027"/>
      <c r="BN116" s="1027"/>
      <c r="BO116" s="1027"/>
      <c r="BP116" s="1028"/>
      <c r="BQ116" s="978" t="s">
        <v>438</v>
      </c>
      <c r="BR116" s="979"/>
      <c r="BS116" s="979"/>
      <c r="BT116" s="979"/>
      <c r="BU116" s="979"/>
      <c r="BV116" s="979" t="s">
        <v>443</v>
      </c>
      <c r="BW116" s="979"/>
      <c r="BX116" s="979"/>
      <c r="BY116" s="979"/>
      <c r="BZ116" s="979"/>
      <c r="CA116" s="979" t="s">
        <v>438</v>
      </c>
      <c r="CB116" s="979"/>
      <c r="CC116" s="979"/>
      <c r="CD116" s="979"/>
      <c r="CE116" s="979"/>
      <c r="CF116" s="973" t="s">
        <v>447</v>
      </c>
      <c r="CG116" s="974"/>
      <c r="CH116" s="974"/>
      <c r="CI116" s="974"/>
      <c r="CJ116" s="974"/>
      <c r="CK116" s="1004"/>
      <c r="CL116" s="1005"/>
      <c r="CM116" s="975" t="s">
        <v>464</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441</v>
      </c>
      <c r="DH116" s="1018"/>
      <c r="DI116" s="1018"/>
      <c r="DJ116" s="1018"/>
      <c r="DK116" s="1019"/>
      <c r="DL116" s="1020" t="s">
        <v>444</v>
      </c>
      <c r="DM116" s="1018"/>
      <c r="DN116" s="1018"/>
      <c r="DO116" s="1018"/>
      <c r="DP116" s="1019"/>
      <c r="DQ116" s="1020" t="s">
        <v>443</v>
      </c>
      <c r="DR116" s="1018"/>
      <c r="DS116" s="1018"/>
      <c r="DT116" s="1018"/>
      <c r="DU116" s="1019"/>
      <c r="DV116" s="1021" t="s">
        <v>447</v>
      </c>
      <c r="DW116" s="1022"/>
      <c r="DX116" s="1022"/>
      <c r="DY116" s="1022"/>
      <c r="DZ116" s="1023"/>
    </row>
    <row r="117" spans="1:130" s="246" customFormat="1" ht="26.25" customHeight="1" x14ac:dyDescent="0.15">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465</v>
      </c>
      <c r="Z117" s="945"/>
      <c r="AA117" s="1035">
        <v>675001</v>
      </c>
      <c r="AB117" s="1036"/>
      <c r="AC117" s="1036"/>
      <c r="AD117" s="1036"/>
      <c r="AE117" s="1037"/>
      <c r="AF117" s="1038">
        <v>713944</v>
      </c>
      <c r="AG117" s="1036"/>
      <c r="AH117" s="1036"/>
      <c r="AI117" s="1036"/>
      <c r="AJ117" s="1037"/>
      <c r="AK117" s="1038">
        <v>718689</v>
      </c>
      <c r="AL117" s="1036"/>
      <c r="AM117" s="1036"/>
      <c r="AN117" s="1036"/>
      <c r="AO117" s="1037"/>
      <c r="AP117" s="1039"/>
      <c r="AQ117" s="1040"/>
      <c r="AR117" s="1040"/>
      <c r="AS117" s="1040"/>
      <c r="AT117" s="1041"/>
      <c r="AU117" s="959"/>
      <c r="AV117" s="960"/>
      <c r="AW117" s="960"/>
      <c r="AX117" s="960"/>
      <c r="AY117" s="960"/>
      <c r="AZ117" s="1026" t="s">
        <v>466</v>
      </c>
      <c r="BA117" s="1027"/>
      <c r="BB117" s="1027"/>
      <c r="BC117" s="1027"/>
      <c r="BD117" s="1027"/>
      <c r="BE117" s="1027"/>
      <c r="BF117" s="1027"/>
      <c r="BG117" s="1027"/>
      <c r="BH117" s="1027"/>
      <c r="BI117" s="1027"/>
      <c r="BJ117" s="1027"/>
      <c r="BK117" s="1027"/>
      <c r="BL117" s="1027"/>
      <c r="BM117" s="1027"/>
      <c r="BN117" s="1027"/>
      <c r="BO117" s="1027"/>
      <c r="BP117" s="1028"/>
      <c r="BQ117" s="978" t="s">
        <v>445</v>
      </c>
      <c r="BR117" s="979"/>
      <c r="BS117" s="979"/>
      <c r="BT117" s="979"/>
      <c r="BU117" s="979"/>
      <c r="BV117" s="979" t="s">
        <v>447</v>
      </c>
      <c r="BW117" s="979"/>
      <c r="BX117" s="979"/>
      <c r="BY117" s="979"/>
      <c r="BZ117" s="979"/>
      <c r="CA117" s="979" t="s">
        <v>452</v>
      </c>
      <c r="CB117" s="979"/>
      <c r="CC117" s="979"/>
      <c r="CD117" s="979"/>
      <c r="CE117" s="979"/>
      <c r="CF117" s="973" t="s">
        <v>447</v>
      </c>
      <c r="CG117" s="974"/>
      <c r="CH117" s="974"/>
      <c r="CI117" s="974"/>
      <c r="CJ117" s="974"/>
      <c r="CK117" s="1004"/>
      <c r="CL117" s="1005"/>
      <c r="CM117" s="975" t="s">
        <v>467</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441</v>
      </c>
      <c r="DH117" s="1018"/>
      <c r="DI117" s="1018"/>
      <c r="DJ117" s="1018"/>
      <c r="DK117" s="1019"/>
      <c r="DL117" s="1020" t="s">
        <v>441</v>
      </c>
      <c r="DM117" s="1018"/>
      <c r="DN117" s="1018"/>
      <c r="DO117" s="1018"/>
      <c r="DP117" s="1019"/>
      <c r="DQ117" s="1020" t="s">
        <v>447</v>
      </c>
      <c r="DR117" s="1018"/>
      <c r="DS117" s="1018"/>
      <c r="DT117" s="1018"/>
      <c r="DU117" s="1019"/>
      <c r="DV117" s="1021" t="s">
        <v>441</v>
      </c>
      <c r="DW117" s="1022"/>
      <c r="DX117" s="1022"/>
      <c r="DY117" s="1022"/>
      <c r="DZ117" s="1023"/>
    </row>
    <row r="118" spans="1:130" s="246" customFormat="1" ht="26.25" customHeight="1" x14ac:dyDescent="0.15">
      <c r="A118" s="963" t="s">
        <v>431</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428</v>
      </c>
      <c r="AB118" s="944"/>
      <c r="AC118" s="944"/>
      <c r="AD118" s="944"/>
      <c r="AE118" s="945"/>
      <c r="AF118" s="943" t="s">
        <v>429</v>
      </c>
      <c r="AG118" s="944"/>
      <c r="AH118" s="944"/>
      <c r="AI118" s="944"/>
      <c r="AJ118" s="945"/>
      <c r="AK118" s="943" t="s">
        <v>308</v>
      </c>
      <c r="AL118" s="944"/>
      <c r="AM118" s="944"/>
      <c r="AN118" s="944"/>
      <c r="AO118" s="945"/>
      <c r="AP118" s="1030" t="s">
        <v>430</v>
      </c>
      <c r="AQ118" s="1031"/>
      <c r="AR118" s="1031"/>
      <c r="AS118" s="1031"/>
      <c r="AT118" s="1032"/>
      <c r="AU118" s="959"/>
      <c r="AV118" s="960"/>
      <c r="AW118" s="960"/>
      <c r="AX118" s="960"/>
      <c r="AY118" s="960"/>
      <c r="AZ118" s="1033" t="s">
        <v>468</v>
      </c>
      <c r="BA118" s="1024"/>
      <c r="BB118" s="1024"/>
      <c r="BC118" s="1024"/>
      <c r="BD118" s="1024"/>
      <c r="BE118" s="1024"/>
      <c r="BF118" s="1024"/>
      <c r="BG118" s="1024"/>
      <c r="BH118" s="1024"/>
      <c r="BI118" s="1024"/>
      <c r="BJ118" s="1024"/>
      <c r="BK118" s="1024"/>
      <c r="BL118" s="1024"/>
      <c r="BM118" s="1024"/>
      <c r="BN118" s="1024"/>
      <c r="BO118" s="1024"/>
      <c r="BP118" s="1025"/>
      <c r="BQ118" s="1056" t="s">
        <v>452</v>
      </c>
      <c r="BR118" s="1057"/>
      <c r="BS118" s="1057"/>
      <c r="BT118" s="1057"/>
      <c r="BU118" s="1057"/>
      <c r="BV118" s="1057" t="s">
        <v>447</v>
      </c>
      <c r="BW118" s="1057"/>
      <c r="BX118" s="1057"/>
      <c r="BY118" s="1057"/>
      <c r="BZ118" s="1057"/>
      <c r="CA118" s="1057" t="s">
        <v>447</v>
      </c>
      <c r="CB118" s="1057"/>
      <c r="CC118" s="1057"/>
      <c r="CD118" s="1057"/>
      <c r="CE118" s="1057"/>
      <c r="CF118" s="973" t="s">
        <v>441</v>
      </c>
      <c r="CG118" s="974"/>
      <c r="CH118" s="974"/>
      <c r="CI118" s="974"/>
      <c r="CJ118" s="974"/>
      <c r="CK118" s="1004"/>
      <c r="CL118" s="1005"/>
      <c r="CM118" s="975" t="s">
        <v>469</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447</v>
      </c>
      <c r="DH118" s="1018"/>
      <c r="DI118" s="1018"/>
      <c r="DJ118" s="1018"/>
      <c r="DK118" s="1019"/>
      <c r="DL118" s="1020" t="s">
        <v>441</v>
      </c>
      <c r="DM118" s="1018"/>
      <c r="DN118" s="1018"/>
      <c r="DO118" s="1018"/>
      <c r="DP118" s="1019"/>
      <c r="DQ118" s="1020" t="s">
        <v>445</v>
      </c>
      <c r="DR118" s="1018"/>
      <c r="DS118" s="1018"/>
      <c r="DT118" s="1018"/>
      <c r="DU118" s="1019"/>
      <c r="DV118" s="1021" t="s">
        <v>447</v>
      </c>
      <c r="DW118" s="1022"/>
      <c r="DX118" s="1022"/>
      <c r="DY118" s="1022"/>
      <c r="DZ118" s="1023"/>
    </row>
    <row r="119" spans="1:130" s="246" customFormat="1" ht="26.25" customHeight="1" x14ac:dyDescent="0.15">
      <c r="A119" s="1118" t="s">
        <v>434</v>
      </c>
      <c r="B119" s="1003"/>
      <c r="C119" s="982" t="s">
        <v>435</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436</v>
      </c>
      <c r="AB119" s="951"/>
      <c r="AC119" s="951"/>
      <c r="AD119" s="951"/>
      <c r="AE119" s="952"/>
      <c r="AF119" s="953" t="s">
        <v>447</v>
      </c>
      <c r="AG119" s="951"/>
      <c r="AH119" s="951"/>
      <c r="AI119" s="951"/>
      <c r="AJ119" s="952"/>
      <c r="AK119" s="953" t="s">
        <v>452</v>
      </c>
      <c r="AL119" s="951"/>
      <c r="AM119" s="951"/>
      <c r="AN119" s="951"/>
      <c r="AO119" s="952"/>
      <c r="AP119" s="954" t="s">
        <v>438</v>
      </c>
      <c r="AQ119" s="955"/>
      <c r="AR119" s="955"/>
      <c r="AS119" s="955"/>
      <c r="AT119" s="956"/>
      <c r="AU119" s="961"/>
      <c r="AV119" s="962"/>
      <c r="AW119" s="962"/>
      <c r="AX119" s="962"/>
      <c r="AY119" s="962"/>
      <c r="AZ119" s="277" t="s">
        <v>187</v>
      </c>
      <c r="BA119" s="277"/>
      <c r="BB119" s="277"/>
      <c r="BC119" s="277"/>
      <c r="BD119" s="277"/>
      <c r="BE119" s="277"/>
      <c r="BF119" s="277"/>
      <c r="BG119" s="277"/>
      <c r="BH119" s="277"/>
      <c r="BI119" s="277"/>
      <c r="BJ119" s="277"/>
      <c r="BK119" s="277"/>
      <c r="BL119" s="277"/>
      <c r="BM119" s="277"/>
      <c r="BN119" s="277"/>
      <c r="BO119" s="1034" t="s">
        <v>470</v>
      </c>
      <c r="BP119" s="1065"/>
      <c r="BQ119" s="1056">
        <v>6968866</v>
      </c>
      <c r="BR119" s="1057"/>
      <c r="BS119" s="1057"/>
      <c r="BT119" s="1057"/>
      <c r="BU119" s="1057"/>
      <c r="BV119" s="1057">
        <v>6848241</v>
      </c>
      <c r="BW119" s="1057"/>
      <c r="BX119" s="1057"/>
      <c r="BY119" s="1057"/>
      <c r="BZ119" s="1057"/>
      <c r="CA119" s="1057">
        <v>6943455</v>
      </c>
      <c r="CB119" s="1057"/>
      <c r="CC119" s="1057"/>
      <c r="CD119" s="1057"/>
      <c r="CE119" s="1057"/>
      <c r="CF119" s="1058"/>
      <c r="CG119" s="1059"/>
      <c r="CH119" s="1059"/>
      <c r="CI119" s="1059"/>
      <c r="CJ119" s="1060"/>
      <c r="CK119" s="1006"/>
      <c r="CL119" s="1007"/>
      <c r="CM119" s="1061" t="s">
        <v>471</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452</v>
      </c>
      <c r="DH119" s="1043"/>
      <c r="DI119" s="1043"/>
      <c r="DJ119" s="1043"/>
      <c r="DK119" s="1044"/>
      <c r="DL119" s="1042" t="s">
        <v>444</v>
      </c>
      <c r="DM119" s="1043"/>
      <c r="DN119" s="1043"/>
      <c r="DO119" s="1043"/>
      <c r="DP119" s="1044"/>
      <c r="DQ119" s="1042" t="s">
        <v>452</v>
      </c>
      <c r="DR119" s="1043"/>
      <c r="DS119" s="1043"/>
      <c r="DT119" s="1043"/>
      <c r="DU119" s="1044"/>
      <c r="DV119" s="1045" t="s">
        <v>447</v>
      </c>
      <c r="DW119" s="1046"/>
      <c r="DX119" s="1046"/>
      <c r="DY119" s="1046"/>
      <c r="DZ119" s="1047"/>
    </row>
    <row r="120" spans="1:130" s="246" customFormat="1" ht="26.25" customHeight="1" x14ac:dyDescent="0.15">
      <c r="A120" s="1119"/>
      <c r="B120" s="1005"/>
      <c r="C120" s="975" t="s">
        <v>446</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452</v>
      </c>
      <c r="AB120" s="1018"/>
      <c r="AC120" s="1018"/>
      <c r="AD120" s="1018"/>
      <c r="AE120" s="1019"/>
      <c r="AF120" s="1020" t="s">
        <v>447</v>
      </c>
      <c r="AG120" s="1018"/>
      <c r="AH120" s="1018"/>
      <c r="AI120" s="1018"/>
      <c r="AJ120" s="1019"/>
      <c r="AK120" s="1020" t="s">
        <v>452</v>
      </c>
      <c r="AL120" s="1018"/>
      <c r="AM120" s="1018"/>
      <c r="AN120" s="1018"/>
      <c r="AO120" s="1019"/>
      <c r="AP120" s="1021" t="s">
        <v>452</v>
      </c>
      <c r="AQ120" s="1022"/>
      <c r="AR120" s="1022"/>
      <c r="AS120" s="1022"/>
      <c r="AT120" s="1023"/>
      <c r="AU120" s="1048" t="s">
        <v>472</v>
      </c>
      <c r="AV120" s="1049"/>
      <c r="AW120" s="1049"/>
      <c r="AX120" s="1049"/>
      <c r="AY120" s="1050"/>
      <c r="AZ120" s="999" t="s">
        <v>473</v>
      </c>
      <c r="BA120" s="948"/>
      <c r="BB120" s="948"/>
      <c r="BC120" s="948"/>
      <c r="BD120" s="948"/>
      <c r="BE120" s="948"/>
      <c r="BF120" s="948"/>
      <c r="BG120" s="948"/>
      <c r="BH120" s="948"/>
      <c r="BI120" s="948"/>
      <c r="BJ120" s="948"/>
      <c r="BK120" s="948"/>
      <c r="BL120" s="948"/>
      <c r="BM120" s="948"/>
      <c r="BN120" s="948"/>
      <c r="BO120" s="948"/>
      <c r="BP120" s="949"/>
      <c r="BQ120" s="985">
        <v>2339730</v>
      </c>
      <c r="BR120" s="986"/>
      <c r="BS120" s="986"/>
      <c r="BT120" s="986"/>
      <c r="BU120" s="986"/>
      <c r="BV120" s="986">
        <v>1954192</v>
      </c>
      <c r="BW120" s="986"/>
      <c r="BX120" s="986"/>
      <c r="BY120" s="986"/>
      <c r="BZ120" s="986"/>
      <c r="CA120" s="986">
        <v>1787741</v>
      </c>
      <c r="CB120" s="986"/>
      <c r="CC120" s="986"/>
      <c r="CD120" s="986"/>
      <c r="CE120" s="986"/>
      <c r="CF120" s="1000">
        <v>68.8</v>
      </c>
      <c r="CG120" s="1001"/>
      <c r="CH120" s="1001"/>
      <c r="CI120" s="1001"/>
      <c r="CJ120" s="1001"/>
      <c r="CK120" s="1066" t="s">
        <v>474</v>
      </c>
      <c r="CL120" s="1067"/>
      <c r="CM120" s="1067"/>
      <c r="CN120" s="1067"/>
      <c r="CO120" s="1068"/>
      <c r="CP120" s="1074" t="s">
        <v>475</v>
      </c>
      <c r="CQ120" s="1075"/>
      <c r="CR120" s="1075"/>
      <c r="CS120" s="1075"/>
      <c r="CT120" s="1075"/>
      <c r="CU120" s="1075"/>
      <c r="CV120" s="1075"/>
      <c r="CW120" s="1075"/>
      <c r="CX120" s="1075"/>
      <c r="CY120" s="1075"/>
      <c r="CZ120" s="1075"/>
      <c r="DA120" s="1075"/>
      <c r="DB120" s="1075"/>
      <c r="DC120" s="1075"/>
      <c r="DD120" s="1075"/>
      <c r="DE120" s="1075"/>
      <c r="DF120" s="1076"/>
      <c r="DG120" s="985">
        <v>461565</v>
      </c>
      <c r="DH120" s="986"/>
      <c r="DI120" s="986"/>
      <c r="DJ120" s="986"/>
      <c r="DK120" s="986"/>
      <c r="DL120" s="986">
        <v>425432</v>
      </c>
      <c r="DM120" s="986"/>
      <c r="DN120" s="986"/>
      <c r="DO120" s="986"/>
      <c r="DP120" s="986"/>
      <c r="DQ120" s="986">
        <v>409562</v>
      </c>
      <c r="DR120" s="986"/>
      <c r="DS120" s="986"/>
      <c r="DT120" s="986"/>
      <c r="DU120" s="986"/>
      <c r="DV120" s="987">
        <v>15.8</v>
      </c>
      <c r="DW120" s="987"/>
      <c r="DX120" s="987"/>
      <c r="DY120" s="987"/>
      <c r="DZ120" s="988"/>
    </row>
    <row r="121" spans="1:130" s="246" customFormat="1" ht="26.25" customHeight="1" x14ac:dyDescent="0.15">
      <c r="A121" s="1119"/>
      <c r="B121" s="1005"/>
      <c r="C121" s="1026" t="s">
        <v>476</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447</v>
      </c>
      <c r="AB121" s="1018"/>
      <c r="AC121" s="1018"/>
      <c r="AD121" s="1018"/>
      <c r="AE121" s="1019"/>
      <c r="AF121" s="1020" t="s">
        <v>447</v>
      </c>
      <c r="AG121" s="1018"/>
      <c r="AH121" s="1018"/>
      <c r="AI121" s="1018"/>
      <c r="AJ121" s="1019"/>
      <c r="AK121" s="1020" t="s">
        <v>445</v>
      </c>
      <c r="AL121" s="1018"/>
      <c r="AM121" s="1018"/>
      <c r="AN121" s="1018"/>
      <c r="AO121" s="1019"/>
      <c r="AP121" s="1021" t="s">
        <v>444</v>
      </c>
      <c r="AQ121" s="1022"/>
      <c r="AR121" s="1022"/>
      <c r="AS121" s="1022"/>
      <c r="AT121" s="1023"/>
      <c r="AU121" s="1051"/>
      <c r="AV121" s="1052"/>
      <c r="AW121" s="1052"/>
      <c r="AX121" s="1052"/>
      <c r="AY121" s="1053"/>
      <c r="AZ121" s="1008" t="s">
        <v>477</v>
      </c>
      <c r="BA121" s="1009"/>
      <c r="BB121" s="1009"/>
      <c r="BC121" s="1009"/>
      <c r="BD121" s="1009"/>
      <c r="BE121" s="1009"/>
      <c r="BF121" s="1009"/>
      <c r="BG121" s="1009"/>
      <c r="BH121" s="1009"/>
      <c r="BI121" s="1009"/>
      <c r="BJ121" s="1009"/>
      <c r="BK121" s="1009"/>
      <c r="BL121" s="1009"/>
      <c r="BM121" s="1009"/>
      <c r="BN121" s="1009"/>
      <c r="BO121" s="1009"/>
      <c r="BP121" s="1010"/>
      <c r="BQ121" s="978">
        <v>391461</v>
      </c>
      <c r="BR121" s="979"/>
      <c r="BS121" s="979"/>
      <c r="BT121" s="979"/>
      <c r="BU121" s="979"/>
      <c r="BV121" s="979">
        <v>377455</v>
      </c>
      <c r="BW121" s="979"/>
      <c r="BX121" s="979"/>
      <c r="BY121" s="979"/>
      <c r="BZ121" s="979"/>
      <c r="CA121" s="979">
        <v>363243</v>
      </c>
      <c r="CB121" s="979"/>
      <c r="CC121" s="979"/>
      <c r="CD121" s="979"/>
      <c r="CE121" s="979"/>
      <c r="CF121" s="973">
        <v>14</v>
      </c>
      <c r="CG121" s="974"/>
      <c r="CH121" s="974"/>
      <c r="CI121" s="974"/>
      <c r="CJ121" s="974"/>
      <c r="CK121" s="1069"/>
      <c r="CL121" s="1070"/>
      <c r="CM121" s="1070"/>
      <c r="CN121" s="1070"/>
      <c r="CO121" s="1071"/>
      <c r="CP121" s="1079" t="s">
        <v>478</v>
      </c>
      <c r="CQ121" s="1080"/>
      <c r="CR121" s="1080"/>
      <c r="CS121" s="1080"/>
      <c r="CT121" s="1080"/>
      <c r="CU121" s="1080"/>
      <c r="CV121" s="1080"/>
      <c r="CW121" s="1080"/>
      <c r="CX121" s="1080"/>
      <c r="CY121" s="1080"/>
      <c r="CZ121" s="1080"/>
      <c r="DA121" s="1080"/>
      <c r="DB121" s="1080"/>
      <c r="DC121" s="1080"/>
      <c r="DD121" s="1080"/>
      <c r="DE121" s="1080"/>
      <c r="DF121" s="1081"/>
      <c r="DG121" s="978" t="s">
        <v>452</v>
      </c>
      <c r="DH121" s="979"/>
      <c r="DI121" s="979"/>
      <c r="DJ121" s="979"/>
      <c r="DK121" s="979"/>
      <c r="DL121" s="979" t="s">
        <v>444</v>
      </c>
      <c r="DM121" s="979"/>
      <c r="DN121" s="979"/>
      <c r="DO121" s="979"/>
      <c r="DP121" s="979"/>
      <c r="DQ121" s="979" t="s">
        <v>452</v>
      </c>
      <c r="DR121" s="979"/>
      <c r="DS121" s="979"/>
      <c r="DT121" s="979"/>
      <c r="DU121" s="979"/>
      <c r="DV121" s="980" t="s">
        <v>444</v>
      </c>
      <c r="DW121" s="980"/>
      <c r="DX121" s="980"/>
      <c r="DY121" s="980"/>
      <c r="DZ121" s="981"/>
    </row>
    <row r="122" spans="1:130" s="246" customFormat="1" ht="26.25" customHeight="1" x14ac:dyDescent="0.15">
      <c r="A122" s="1119"/>
      <c r="B122" s="1005"/>
      <c r="C122" s="975" t="s">
        <v>458</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452</v>
      </c>
      <c r="AB122" s="1018"/>
      <c r="AC122" s="1018"/>
      <c r="AD122" s="1018"/>
      <c r="AE122" s="1019"/>
      <c r="AF122" s="1020" t="s">
        <v>447</v>
      </c>
      <c r="AG122" s="1018"/>
      <c r="AH122" s="1018"/>
      <c r="AI122" s="1018"/>
      <c r="AJ122" s="1019"/>
      <c r="AK122" s="1020" t="s">
        <v>452</v>
      </c>
      <c r="AL122" s="1018"/>
      <c r="AM122" s="1018"/>
      <c r="AN122" s="1018"/>
      <c r="AO122" s="1019"/>
      <c r="AP122" s="1021" t="s">
        <v>447</v>
      </c>
      <c r="AQ122" s="1022"/>
      <c r="AR122" s="1022"/>
      <c r="AS122" s="1022"/>
      <c r="AT122" s="1023"/>
      <c r="AU122" s="1051"/>
      <c r="AV122" s="1052"/>
      <c r="AW122" s="1052"/>
      <c r="AX122" s="1052"/>
      <c r="AY122" s="1053"/>
      <c r="AZ122" s="1033" t="s">
        <v>479</v>
      </c>
      <c r="BA122" s="1024"/>
      <c r="BB122" s="1024"/>
      <c r="BC122" s="1024"/>
      <c r="BD122" s="1024"/>
      <c r="BE122" s="1024"/>
      <c r="BF122" s="1024"/>
      <c r="BG122" s="1024"/>
      <c r="BH122" s="1024"/>
      <c r="BI122" s="1024"/>
      <c r="BJ122" s="1024"/>
      <c r="BK122" s="1024"/>
      <c r="BL122" s="1024"/>
      <c r="BM122" s="1024"/>
      <c r="BN122" s="1024"/>
      <c r="BO122" s="1024"/>
      <c r="BP122" s="1025"/>
      <c r="BQ122" s="1056">
        <v>4742552</v>
      </c>
      <c r="BR122" s="1057"/>
      <c r="BS122" s="1057"/>
      <c r="BT122" s="1057"/>
      <c r="BU122" s="1057"/>
      <c r="BV122" s="1057">
        <v>4633577</v>
      </c>
      <c r="BW122" s="1057"/>
      <c r="BX122" s="1057"/>
      <c r="BY122" s="1057"/>
      <c r="BZ122" s="1057"/>
      <c r="CA122" s="1057">
        <v>4593439</v>
      </c>
      <c r="CB122" s="1057"/>
      <c r="CC122" s="1057"/>
      <c r="CD122" s="1057"/>
      <c r="CE122" s="1057"/>
      <c r="CF122" s="1077">
        <v>176.7</v>
      </c>
      <c r="CG122" s="1078"/>
      <c r="CH122" s="1078"/>
      <c r="CI122" s="1078"/>
      <c r="CJ122" s="1078"/>
      <c r="CK122" s="1069"/>
      <c r="CL122" s="1070"/>
      <c r="CM122" s="1070"/>
      <c r="CN122" s="1070"/>
      <c r="CO122" s="1071"/>
      <c r="CP122" s="1079" t="s">
        <v>480</v>
      </c>
      <c r="CQ122" s="1080"/>
      <c r="CR122" s="1080"/>
      <c r="CS122" s="1080"/>
      <c r="CT122" s="1080"/>
      <c r="CU122" s="1080"/>
      <c r="CV122" s="1080"/>
      <c r="CW122" s="1080"/>
      <c r="CX122" s="1080"/>
      <c r="CY122" s="1080"/>
      <c r="CZ122" s="1080"/>
      <c r="DA122" s="1080"/>
      <c r="DB122" s="1080"/>
      <c r="DC122" s="1080"/>
      <c r="DD122" s="1080"/>
      <c r="DE122" s="1080"/>
      <c r="DF122" s="1081"/>
      <c r="DG122" s="978" t="s">
        <v>447</v>
      </c>
      <c r="DH122" s="979"/>
      <c r="DI122" s="979"/>
      <c r="DJ122" s="979"/>
      <c r="DK122" s="979"/>
      <c r="DL122" s="979" t="s">
        <v>443</v>
      </c>
      <c r="DM122" s="979"/>
      <c r="DN122" s="979"/>
      <c r="DO122" s="979"/>
      <c r="DP122" s="979"/>
      <c r="DQ122" s="979" t="s">
        <v>452</v>
      </c>
      <c r="DR122" s="979"/>
      <c r="DS122" s="979"/>
      <c r="DT122" s="979"/>
      <c r="DU122" s="979"/>
      <c r="DV122" s="980" t="s">
        <v>452</v>
      </c>
      <c r="DW122" s="980"/>
      <c r="DX122" s="980"/>
      <c r="DY122" s="980"/>
      <c r="DZ122" s="981"/>
    </row>
    <row r="123" spans="1:130" s="246" customFormat="1" ht="26.25" customHeight="1" x14ac:dyDescent="0.15">
      <c r="A123" s="1119"/>
      <c r="B123" s="1005"/>
      <c r="C123" s="975" t="s">
        <v>464</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452</v>
      </c>
      <c r="AB123" s="1018"/>
      <c r="AC123" s="1018"/>
      <c r="AD123" s="1018"/>
      <c r="AE123" s="1019"/>
      <c r="AF123" s="1020" t="s">
        <v>452</v>
      </c>
      <c r="AG123" s="1018"/>
      <c r="AH123" s="1018"/>
      <c r="AI123" s="1018"/>
      <c r="AJ123" s="1019"/>
      <c r="AK123" s="1020" t="s">
        <v>452</v>
      </c>
      <c r="AL123" s="1018"/>
      <c r="AM123" s="1018"/>
      <c r="AN123" s="1018"/>
      <c r="AO123" s="1019"/>
      <c r="AP123" s="1021" t="s">
        <v>443</v>
      </c>
      <c r="AQ123" s="1022"/>
      <c r="AR123" s="1022"/>
      <c r="AS123" s="1022"/>
      <c r="AT123" s="1023"/>
      <c r="AU123" s="1054"/>
      <c r="AV123" s="1055"/>
      <c r="AW123" s="1055"/>
      <c r="AX123" s="1055"/>
      <c r="AY123" s="1055"/>
      <c r="AZ123" s="277" t="s">
        <v>187</v>
      </c>
      <c r="BA123" s="277"/>
      <c r="BB123" s="277"/>
      <c r="BC123" s="277"/>
      <c r="BD123" s="277"/>
      <c r="BE123" s="277"/>
      <c r="BF123" s="277"/>
      <c r="BG123" s="277"/>
      <c r="BH123" s="277"/>
      <c r="BI123" s="277"/>
      <c r="BJ123" s="277"/>
      <c r="BK123" s="277"/>
      <c r="BL123" s="277"/>
      <c r="BM123" s="277"/>
      <c r="BN123" s="277"/>
      <c r="BO123" s="1034" t="s">
        <v>481</v>
      </c>
      <c r="BP123" s="1065"/>
      <c r="BQ123" s="1125">
        <v>7473743</v>
      </c>
      <c r="BR123" s="1091"/>
      <c r="BS123" s="1091"/>
      <c r="BT123" s="1091"/>
      <c r="BU123" s="1091"/>
      <c r="BV123" s="1091">
        <v>6965224</v>
      </c>
      <c r="BW123" s="1091"/>
      <c r="BX123" s="1091"/>
      <c r="BY123" s="1091"/>
      <c r="BZ123" s="1091"/>
      <c r="CA123" s="1091">
        <v>6744423</v>
      </c>
      <c r="CB123" s="1091"/>
      <c r="CC123" s="1091"/>
      <c r="CD123" s="1091"/>
      <c r="CE123" s="1091"/>
      <c r="CF123" s="1058"/>
      <c r="CG123" s="1059"/>
      <c r="CH123" s="1059"/>
      <c r="CI123" s="1059"/>
      <c r="CJ123" s="1060"/>
      <c r="CK123" s="1069"/>
      <c r="CL123" s="1070"/>
      <c r="CM123" s="1070"/>
      <c r="CN123" s="1070"/>
      <c r="CO123" s="1071"/>
      <c r="CP123" s="1079"/>
      <c r="CQ123" s="1080"/>
      <c r="CR123" s="1080"/>
      <c r="CS123" s="1080"/>
      <c r="CT123" s="1080"/>
      <c r="CU123" s="1080"/>
      <c r="CV123" s="1080"/>
      <c r="CW123" s="1080"/>
      <c r="CX123" s="1080"/>
      <c r="CY123" s="1080"/>
      <c r="CZ123" s="1080"/>
      <c r="DA123" s="1080"/>
      <c r="DB123" s="1080"/>
      <c r="DC123" s="1080"/>
      <c r="DD123" s="1080"/>
      <c r="DE123" s="1080"/>
      <c r="DF123" s="1081"/>
      <c r="DG123" s="1017"/>
      <c r="DH123" s="1018"/>
      <c r="DI123" s="1018"/>
      <c r="DJ123" s="1018"/>
      <c r="DK123" s="1019"/>
      <c r="DL123" s="1020"/>
      <c r="DM123" s="1018"/>
      <c r="DN123" s="1018"/>
      <c r="DO123" s="1018"/>
      <c r="DP123" s="1019"/>
      <c r="DQ123" s="1020"/>
      <c r="DR123" s="1018"/>
      <c r="DS123" s="1018"/>
      <c r="DT123" s="1018"/>
      <c r="DU123" s="1019"/>
      <c r="DV123" s="1021"/>
      <c r="DW123" s="1022"/>
      <c r="DX123" s="1022"/>
      <c r="DY123" s="1022"/>
      <c r="DZ123" s="1023"/>
    </row>
    <row r="124" spans="1:130" s="246" customFormat="1" ht="26.25" customHeight="1" thickBot="1" x14ac:dyDescent="0.2">
      <c r="A124" s="1119"/>
      <c r="B124" s="1005"/>
      <c r="C124" s="975" t="s">
        <v>467</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443</v>
      </c>
      <c r="AB124" s="1018"/>
      <c r="AC124" s="1018"/>
      <c r="AD124" s="1018"/>
      <c r="AE124" s="1019"/>
      <c r="AF124" s="1020" t="s">
        <v>436</v>
      </c>
      <c r="AG124" s="1018"/>
      <c r="AH124" s="1018"/>
      <c r="AI124" s="1018"/>
      <c r="AJ124" s="1019"/>
      <c r="AK124" s="1020" t="s">
        <v>447</v>
      </c>
      <c r="AL124" s="1018"/>
      <c r="AM124" s="1018"/>
      <c r="AN124" s="1018"/>
      <c r="AO124" s="1019"/>
      <c r="AP124" s="1021" t="s">
        <v>443</v>
      </c>
      <c r="AQ124" s="1022"/>
      <c r="AR124" s="1022"/>
      <c r="AS124" s="1022"/>
      <c r="AT124" s="1023"/>
      <c r="AU124" s="1121" t="s">
        <v>482</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436</v>
      </c>
      <c r="BR124" s="1087"/>
      <c r="BS124" s="1087"/>
      <c r="BT124" s="1087"/>
      <c r="BU124" s="1087"/>
      <c r="BV124" s="1087" t="s">
        <v>447</v>
      </c>
      <c r="BW124" s="1087"/>
      <c r="BX124" s="1087"/>
      <c r="BY124" s="1087"/>
      <c r="BZ124" s="1087"/>
      <c r="CA124" s="1087">
        <v>7.6</v>
      </c>
      <c r="CB124" s="1087"/>
      <c r="CC124" s="1087"/>
      <c r="CD124" s="1087"/>
      <c r="CE124" s="1087"/>
      <c r="CF124" s="1088"/>
      <c r="CG124" s="1089"/>
      <c r="CH124" s="1089"/>
      <c r="CI124" s="1089"/>
      <c r="CJ124" s="1090"/>
      <c r="CK124" s="1072"/>
      <c r="CL124" s="1072"/>
      <c r="CM124" s="1072"/>
      <c r="CN124" s="1072"/>
      <c r="CO124" s="1073"/>
      <c r="CP124" s="1079" t="s">
        <v>483</v>
      </c>
      <c r="CQ124" s="1080"/>
      <c r="CR124" s="1080"/>
      <c r="CS124" s="1080"/>
      <c r="CT124" s="1080"/>
      <c r="CU124" s="1080"/>
      <c r="CV124" s="1080"/>
      <c r="CW124" s="1080"/>
      <c r="CX124" s="1080"/>
      <c r="CY124" s="1080"/>
      <c r="CZ124" s="1080"/>
      <c r="DA124" s="1080"/>
      <c r="DB124" s="1080"/>
      <c r="DC124" s="1080"/>
      <c r="DD124" s="1080"/>
      <c r="DE124" s="1080"/>
      <c r="DF124" s="1081"/>
      <c r="DG124" s="1064" t="s">
        <v>438</v>
      </c>
      <c r="DH124" s="1043"/>
      <c r="DI124" s="1043"/>
      <c r="DJ124" s="1043"/>
      <c r="DK124" s="1044"/>
      <c r="DL124" s="1042" t="s">
        <v>436</v>
      </c>
      <c r="DM124" s="1043"/>
      <c r="DN124" s="1043"/>
      <c r="DO124" s="1043"/>
      <c r="DP124" s="1044"/>
      <c r="DQ124" s="1042" t="s">
        <v>438</v>
      </c>
      <c r="DR124" s="1043"/>
      <c r="DS124" s="1043"/>
      <c r="DT124" s="1043"/>
      <c r="DU124" s="1044"/>
      <c r="DV124" s="1045" t="s">
        <v>438</v>
      </c>
      <c r="DW124" s="1046"/>
      <c r="DX124" s="1046"/>
      <c r="DY124" s="1046"/>
      <c r="DZ124" s="1047"/>
    </row>
    <row r="125" spans="1:130" s="246" customFormat="1" ht="26.25" customHeight="1" x14ac:dyDescent="0.15">
      <c r="A125" s="1119"/>
      <c r="B125" s="1005"/>
      <c r="C125" s="975" t="s">
        <v>469</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438</v>
      </c>
      <c r="AB125" s="1018"/>
      <c r="AC125" s="1018"/>
      <c r="AD125" s="1018"/>
      <c r="AE125" s="1019"/>
      <c r="AF125" s="1020" t="s">
        <v>438</v>
      </c>
      <c r="AG125" s="1018"/>
      <c r="AH125" s="1018"/>
      <c r="AI125" s="1018"/>
      <c r="AJ125" s="1019"/>
      <c r="AK125" s="1020" t="s">
        <v>438</v>
      </c>
      <c r="AL125" s="1018"/>
      <c r="AM125" s="1018"/>
      <c r="AN125" s="1018"/>
      <c r="AO125" s="1019"/>
      <c r="AP125" s="1021" t="s">
        <v>438</v>
      </c>
      <c r="AQ125" s="1022"/>
      <c r="AR125" s="1022"/>
      <c r="AS125" s="1022"/>
      <c r="AT125" s="102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2" t="s">
        <v>484</v>
      </c>
      <c r="CL125" s="1067"/>
      <c r="CM125" s="1067"/>
      <c r="CN125" s="1067"/>
      <c r="CO125" s="1068"/>
      <c r="CP125" s="999" t="s">
        <v>485</v>
      </c>
      <c r="CQ125" s="948"/>
      <c r="CR125" s="948"/>
      <c r="CS125" s="948"/>
      <c r="CT125" s="948"/>
      <c r="CU125" s="948"/>
      <c r="CV125" s="948"/>
      <c r="CW125" s="948"/>
      <c r="CX125" s="948"/>
      <c r="CY125" s="948"/>
      <c r="CZ125" s="948"/>
      <c r="DA125" s="948"/>
      <c r="DB125" s="948"/>
      <c r="DC125" s="948"/>
      <c r="DD125" s="948"/>
      <c r="DE125" s="948"/>
      <c r="DF125" s="949"/>
      <c r="DG125" s="985" t="s">
        <v>436</v>
      </c>
      <c r="DH125" s="986"/>
      <c r="DI125" s="986"/>
      <c r="DJ125" s="986"/>
      <c r="DK125" s="986"/>
      <c r="DL125" s="986" t="s">
        <v>436</v>
      </c>
      <c r="DM125" s="986"/>
      <c r="DN125" s="986"/>
      <c r="DO125" s="986"/>
      <c r="DP125" s="986"/>
      <c r="DQ125" s="986" t="s">
        <v>438</v>
      </c>
      <c r="DR125" s="986"/>
      <c r="DS125" s="986"/>
      <c r="DT125" s="986"/>
      <c r="DU125" s="986"/>
      <c r="DV125" s="987" t="s">
        <v>436</v>
      </c>
      <c r="DW125" s="987"/>
      <c r="DX125" s="987"/>
      <c r="DY125" s="987"/>
      <c r="DZ125" s="988"/>
    </row>
    <row r="126" spans="1:130" s="246" customFormat="1" ht="26.25" customHeight="1" thickBot="1" x14ac:dyDescent="0.2">
      <c r="A126" s="1119"/>
      <c r="B126" s="1005"/>
      <c r="C126" s="975" t="s">
        <v>471</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438</v>
      </c>
      <c r="AB126" s="1018"/>
      <c r="AC126" s="1018"/>
      <c r="AD126" s="1018"/>
      <c r="AE126" s="1019"/>
      <c r="AF126" s="1020" t="s">
        <v>438</v>
      </c>
      <c r="AG126" s="1018"/>
      <c r="AH126" s="1018"/>
      <c r="AI126" s="1018"/>
      <c r="AJ126" s="1019"/>
      <c r="AK126" s="1020" t="s">
        <v>438</v>
      </c>
      <c r="AL126" s="1018"/>
      <c r="AM126" s="1018"/>
      <c r="AN126" s="1018"/>
      <c r="AO126" s="1019"/>
      <c r="AP126" s="1021" t="s">
        <v>438</v>
      </c>
      <c r="AQ126" s="1022"/>
      <c r="AR126" s="1022"/>
      <c r="AS126" s="1022"/>
      <c r="AT126" s="102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3"/>
      <c r="CL126" s="1070"/>
      <c r="CM126" s="1070"/>
      <c r="CN126" s="1070"/>
      <c r="CO126" s="1071"/>
      <c r="CP126" s="1008" t="s">
        <v>486</v>
      </c>
      <c r="CQ126" s="1009"/>
      <c r="CR126" s="1009"/>
      <c r="CS126" s="1009"/>
      <c r="CT126" s="1009"/>
      <c r="CU126" s="1009"/>
      <c r="CV126" s="1009"/>
      <c r="CW126" s="1009"/>
      <c r="CX126" s="1009"/>
      <c r="CY126" s="1009"/>
      <c r="CZ126" s="1009"/>
      <c r="DA126" s="1009"/>
      <c r="DB126" s="1009"/>
      <c r="DC126" s="1009"/>
      <c r="DD126" s="1009"/>
      <c r="DE126" s="1009"/>
      <c r="DF126" s="1010"/>
      <c r="DG126" s="978" t="s">
        <v>438</v>
      </c>
      <c r="DH126" s="979"/>
      <c r="DI126" s="979"/>
      <c r="DJ126" s="979"/>
      <c r="DK126" s="979"/>
      <c r="DL126" s="979" t="s">
        <v>438</v>
      </c>
      <c r="DM126" s="979"/>
      <c r="DN126" s="979"/>
      <c r="DO126" s="979"/>
      <c r="DP126" s="979"/>
      <c r="DQ126" s="979" t="s">
        <v>438</v>
      </c>
      <c r="DR126" s="979"/>
      <c r="DS126" s="979"/>
      <c r="DT126" s="979"/>
      <c r="DU126" s="979"/>
      <c r="DV126" s="980" t="s">
        <v>436</v>
      </c>
      <c r="DW126" s="980"/>
      <c r="DX126" s="980"/>
      <c r="DY126" s="980"/>
      <c r="DZ126" s="981"/>
    </row>
    <row r="127" spans="1:130" s="246" customFormat="1" ht="26.25" customHeight="1" x14ac:dyDescent="0.15">
      <c r="A127" s="1120"/>
      <c r="B127" s="1007"/>
      <c r="C127" s="1061" t="s">
        <v>487</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438</v>
      </c>
      <c r="AB127" s="1018"/>
      <c r="AC127" s="1018"/>
      <c r="AD127" s="1018"/>
      <c r="AE127" s="1019"/>
      <c r="AF127" s="1020" t="s">
        <v>436</v>
      </c>
      <c r="AG127" s="1018"/>
      <c r="AH127" s="1018"/>
      <c r="AI127" s="1018"/>
      <c r="AJ127" s="1019"/>
      <c r="AK127" s="1020" t="s">
        <v>438</v>
      </c>
      <c r="AL127" s="1018"/>
      <c r="AM127" s="1018"/>
      <c r="AN127" s="1018"/>
      <c r="AO127" s="1019"/>
      <c r="AP127" s="1021" t="s">
        <v>436</v>
      </c>
      <c r="AQ127" s="1022"/>
      <c r="AR127" s="1022"/>
      <c r="AS127" s="1022"/>
      <c r="AT127" s="1023"/>
      <c r="AU127" s="282"/>
      <c r="AV127" s="282"/>
      <c r="AW127" s="282"/>
      <c r="AX127" s="1092" t="s">
        <v>488</v>
      </c>
      <c r="AY127" s="1093"/>
      <c r="AZ127" s="1093"/>
      <c r="BA127" s="1093"/>
      <c r="BB127" s="1093"/>
      <c r="BC127" s="1093"/>
      <c r="BD127" s="1093"/>
      <c r="BE127" s="1094"/>
      <c r="BF127" s="1095" t="s">
        <v>489</v>
      </c>
      <c r="BG127" s="1093"/>
      <c r="BH127" s="1093"/>
      <c r="BI127" s="1093"/>
      <c r="BJ127" s="1093"/>
      <c r="BK127" s="1093"/>
      <c r="BL127" s="1094"/>
      <c r="BM127" s="1095" t="s">
        <v>490</v>
      </c>
      <c r="BN127" s="1093"/>
      <c r="BO127" s="1093"/>
      <c r="BP127" s="1093"/>
      <c r="BQ127" s="1093"/>
      <c r="BR127" s="1093"/>
      <c r="BS127" s="1094"/>
      <c r="BT127" s="1095" t="s">
        <v>491</v>
      </c>
      <c r="BU127" s="1093"/>
      <c r="BV127" s="1093"/>
      <c r="BW127" s="1093"/>
      <c r="BX127" s="1093"/>
      <c r="BY127" s="1093"/>
      <c r="BZ127" s="1117"/>
      <c r="CA127" s="282"/>
      <c r="CB127" s="282"/>
      <c r="CC127" s="282"/>
      <c r="CD127" s="283"/>
      <c r="CE127" s="283"/>
      <c r="CF127" s="283"/>
      <c r="CG127" s="280"/>
      <c r="CH127" s="280"/>
      <c r="CI127" s="280"/>
      <c r="CJ127" s="281"/>
      <c r="CK127" s="1083"/>
      <c r="CL127" s="1070"/>
      <c r="CM127" s="1070"/>
      <c r="CN127" s="1070"/>
      <c r="CO127" s="1071"/>
      <c r="CP127" s="1008" t="s">
        <v>492</v>
      </c>
      <c r="CQ127" s="1009"/>
      <c r="CR127" s="1009"/>
      <c r="CS127" s="1009"/>
      <c r="CT127" s="1009"/>
      <c r="CU127" s="1009"/>
      <c r="CV127" s="1009"/>
      <c r="CW127" s="1009"/>
      <c r="CX127" s="1009"/>
      <c r="CY127" s="1009"/>
      <c r="CZ127" s="1009"/>
      <c r="DA127" s="1009"/>
      <c r="DB127" s="1009"/>
      <c r="DC127" s="1009"/>
      <c r="DD127" s="1009"/>
      <c r="DE127" s="1009"/>
      <c r="DF127" s="1010"/>
      <c r="DG127" s="978" t="s">
        <v>438</v>
      </c>
      <c r="DH127" s="979"/>
      <c r="DI127" s="979"/>
      <c r="DJ127" s="979"/>
      <c r="DK127" s="979"/>
      <c r="DL127" s="979" t="s">
        <v>438</v>
      </c>
      <c r="DM127" s="979"/>
      <c r="DN127" s="979"/>
      <c r="DO127" s="979"/>
      <c r="DP127" s="979"/>
      <c r="DQ127" s="979" t="s">
        <v>438</v>
      </c>
      <c r="DR127" s="979"/>
      <c r="DS127" s="979"/>
      <c r="DT127" s="979"/>
      <c r="DU127" s="979"/>
      <c r="DV127" s="980" t="s">
        <v>438</v>
      </c>
      <c r="DW127" s="980"/>
      <c r="DX127" s="980"/>
      <c r="DY127" s="980"/>
      <c r="DZ127" s="981"/>
    </row>
    <row r="128" spans="1:130" s="246" customFormat="1" ht="26.25" customHeight="1" thickBot="1" x14ac:dyDescent="0.2">
      <c r="A128" s="1103" t="s">
        <v>493</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494</v>
      </c>
      <c r="X128" s="1105"/>
      <c r="Y128" s="1105"/>
      <c r="Z128" s="1106"/>
      <c r="AA128" s="1107">
        <v>14065</v>
      </c>
      <c r="AB128" s="1108"/>
      <c r="AC128" s="1108"/>
      <c r="AD128" s="1108"/>
      <c r="AE128" s="1109"/>
      <c r="AF128" s="1110">
        <v>16901</v>
      </c>
      <c r="AG128" s="1108"/>
      <c r="AH128" s="1108"/>
      <c r="AI128" s="1108"/>
      <c r="AJ128" s="1109"/>
      <c r="AK128" s="1110">
        <v>16902</v>
      </c>
      <c r="AL128" s="1108"/>
      <c r="AM128" s="1108"/>
      <c r="AN128" s="1108"/>
      <c r="AO128" s="1109"/>
      <c r="AP128" s="1111"/>
      <c r="AQ128" s="1112"/>
      <c r="AR128" s="1112"/>
      <c r="AS128" s="1112"/>
      <c r="AT128" s="1113"/>
      <c r="AU128" s="282"/>
      <c r="AV128" s="282"/>
      <c r="AW128" s="282"/>
      <c r="AX128" s="947" t="s">
        <v>495</v>
      </c>
      <c r="AY128" s="948"/>
      <c r="AZ128" s="948"/>
      <c r="BA128" s="948"/>
      <c r="BB128" s="948"/>
      <c r="BC128" s="948"/>
      <c r="BD128" s="948"/>
      <c r="BE128" s="949"/>
      <c r="BF128" s="1114" t="s">
        <v>436</v>
      </c>
      <c r="BG128" s="1115"/>
      <c r="BH128" s="1115"/>
      <c r="BI128" s="1115"/>
      <c r="BJ128" s="1115"/>
      <c r="BK128" s="1115"/>
      <c r="BL128" s="1116"/>
      <c r="BM128" s="1114">
        <v>15</v>
      </c>
      <c r="BN128" s="1115"/>
      <c r="BO128" s="1115"/>
      <c r="BP128" s="1115"/>
      <c r="BQ128" s="1115"/>
      <c r="BR128" s="1115"/>
      <c r="BS128" s="1116"/>
      <c r="BT128" s="1114">
        <v>20</v>
      </c>
      <c r="BU128" s="1115"/>
      <c r="BV128" s="1115"/>
      <c r="BW128" s="1115"/>
      <c r="BX128" s="1115"/>
      <c r="BY128" s="1115"/>
      <c r="BZ128" s="1138"/>
      <c r="CA128" s="283"/>
      <c r="CB128" s="283"/>
      <c r="CC128" s="283"/>
      <c r="CD128" s="283"/>
      <c r="CE128" s="283"/>
      <c r="CF128" s="283"/>
      <c r="CG128" s="280"/>
      <c r="CH128" s="280"/>
      <c r="CI128" s="280"/>
      <c r="CJ128" s="281"/>
      <c r="CK128" s="1084"/>
      <c r="CL128" s="1085"/>
      <c r="CM128" s="1085"/>
      <c r="CN128" s="1085"/>
      <c r="CO128" s="1086"/>
      <c r="CP128" s="1096" t="s">
        <v>496</v>
      </c>
      <c r="CQ128" s="1097"/>
      <c r="CR128" s="1097"/>
      <c r="CS128" s="1097"/>
      <c r="CT128" s="1097"/>
      <c r="CU128" s="1097"/>
      <c r="CV128" s="1097"/>
      <c r="CW128" s="1097"/>
      <c r="CX128" s="1097"/>
      <c r="CY128" s="1097"/>
      <c r="CZ128" s="1097"/>
      <c r="DA128" s="1097"/>
      <c r="DB128" s="1097"/>
      <c r="DC128" s="1097"/>
      <c r="DD128" s="1097"/>
      <c r="DE128" s="1097"/>
      <c r="DF128" s="1098"/>
      <c r="DG128" s="1099" t="s">
        <v>441</v>
      </c>
      <c r="DH128" s="1100"/>
      <c r="DI128" s="1100"/>
      <c r="DJ128" s="1100"/>
      <c r="DK128" s="1100"/>
      <c r="DL128" s="1100" t="s">
        <v>497</v>
      </c>
      <c r="DM128" s="1100"/>
      <c r="DN128" s="1100"/>
      <c r="DO128" s="1100"/>
      <c r="DP128" s="1100"/>
      <c r="DQ128" s="1100" t="s">
        <v>441</v>
      </c>
      <c r="DR128" s="1100"/>
      <c r="DS128" s="1100"/>
      <c r="DT128" s="1100"/>
      <c r="DU128" s="1100"/>
      <c r="DV128" s="1101" t="s">
        <v>497</v>
      </c>
      <c r="DW128" s="1101"/>
      <c r="DX128" s="1101"/>
      <c r="DY128" s="1101"/>
      <c r="DZ128" s="1102"/>
    </row>
    <row r="129" spans="1:131" s="246"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498</v>
      </c>
      <c r="X129" s="1133"/>
      <c r="Y129" s="1133"/>
      <c r="Z129" s="1134"/>
      <c r="AA129" s="1017">
        <v>2984121</v>
      </c>
      <c r="AB129" s="1018"/>
      <c r="AC129" s="1018"/>
      <c r="AD129" s="1018"/>
      <c r="AE129" s="1019"/>
      <c r="AF129" s="1020">
        <v>2987895</v>
      </c>
      <c r="AG129" s="1018"/>
      <c r="AH129" s="1018"/>
      <c r="AI129" s="1018"/>
      <c r="AJ129" s="1019"/>
      <c r="AK129" s="1020">
        <v>3115531</v>
      </c>
      <c r="AL129" s="1018"/>
      <c r="AM129" s="1018"/>
      <c r="AN129" s="1018"/>
      <c r="AO129" s="1019"/>
      <c r="AP129" s="1135"/>
      <c r="AQ129" s="1136"/>
      <c r="AR129" s="1136"/>
      <c r="AS129" s="1136"/>
      <c r="AT129" s="1137"/>
      <c r="AU129" s="284"/>
      <c r="AV129" s="284"/>
      <c r="AW129" s="284"/>
      <c r="AX129" s="1126" t="s">
        <v>499</v>
      </c>
      <c r="AY129" s="1009"/>
      <c r="AZ129" s="1009"/>
      <c r="BA129" s="1009"/>
      <c r="BB129" s="1009"/>
      <c r="BC129" s="1009"/>
      <c r="BD129" s="1009"/>
      <c r="BE129" s="1010"/>
      <c r="BF129" s="1127" t="s">
        <v>443</v>
      </c>
      <c r="BG129" s="1128"/>
      <c r="BH129" s="1128"/>
      <c r="BI129" s="1128"/>
      <c r="BJ129" s="1128"/>
      <c r="BK129" s="1128"/>
      <c r="BL129" s="1129"/>
      <c r="BM129" s="1127">
        <v>20</v>
      </c>
      <c r="BN129" s="1128"/>
      <c r="BO129" s="1128"/>
      <c r="BP129" s="1128"/>
      <c r="BQ129" s="1128"/>
      <c r="BR129" s="1128"/>
      <c r="BS129" s="1129"/>
      <c r="BT129" s="1127">
        <v>30</v>
      </c>
      <c r="BU129" s="1130"/>
      <c r="BV129" s="1130"/>
      <c r="BW129" s="1130"/>
      <c r="BX129" s="1130"/>
      <c r="BY129" s="1130"/>
      <c r="BZ129" s="113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9" t="s">
        <v>500</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501</v>
      </c>
      <c r="X130" s="1133"/>
      <c r="Y130" s="1133"/>
      <c r="Z130" s="1134"/>
      <c r="AA130" s="1017">
        <v>505778</v>
      </c>
      <c r="AB130" s="1018"/>
      <c r="AC130" s="1018"/>
      <c r="AD130" s="1018"/>
      <c r="AE130" s="1019"/>
      <c r="AF130" s="1020">
        <v>521841</v>
      </c>
      <c r="AG130" s="1018"/>
      <c r="AH130" s="1018"/>
      <c r="AI130" s="1018"/>
      <c r="AJ130" s="1019"/>
      <c r="AK130" s="1020">
        <v>515233</v>
      </c>
      <c r="AL130" s="1018"/>
      <c r="AM130" s="1018"/>
      <c r="AN130" s="1018"/>
      <c r="AO130" s="1019"/>
      <c r="AP130" s="1135"/>
      <c r="AQ130" s="1136"/>
      <c r="AR130" s="1136"/>
      <c r="AS130" s="1136"/>
      <c r="AT130" s="1137"/>
      <c r="AU130" s="284"/>
      <c r="AV130" s="284"/>
      <c r="AW130" s="284"/>
      <c r="AX130" s="1126" t="s">
        <v>502</v>
      </c>
      <c r="AY130" s="1009"/>
      <c r="AZ130" s="1009"/>
      <c r="BA130" s="1009"/>
      <c r="BB130" s="1009"/>
      <c r="BC130" s="1009"/>
      <c r="BD130" s="1009"/>
      <c r="BE130" s="1010"/>
      <c r="BF130" s="1163">
        <v>6.8</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503</v>
      </c>
      <c r="X131" s="1171"/>
      <c r="Y131" s="1171"/>
      <c r="Z131" s="1172"/>
      <c r="AA131" s="1064">
        <v>2478343</v>
      </c>
      <c r="AB131" s="1043"/>
      <c r="AC131" s="1043"/>
      <c r="AD131" s="1043"/>
      <c r="AE131" s="1044"/>
      <c r="AF131" s="1042">
        <v>2466054</v>
      </c>
      <c r="AG131" s="1043"/>
      <c r="AH131" s="1043"/>
      <c r="AI131" s="1043"/>
      <c r="AJ131" s="1044"/>
      <c r="AK131" s="1042">
        <v>2600298</v>
      </c>
      <c r="AL131" s="1043"/>
      <c r="AM131" s="1043"/>
      <c r="AN131" s="1043"/>
      <c r="AO131" s="1044"/>
      <c r="AP131" s="1173"/>
      <c r="AQ131" s="1174"/>
      <c r="AR131" s="1174"/>
      <c r="AS131" s="1174"/>
      <c r="AT131" s="1175"/>
      <c r="AU131" s="284"/>
      <c r="AV131" s="284"/>
      <c r="AW131" s="284"/>
      <c r="AX131" s="1145" t="s">
        <v>504</v>
      </c>
      <c r="AY131" s="1097"/>
      <c r="AZ131" s="1097"/>
      <c r="BA131" s="1097"/>
      <c r="BB131" s="1097"/>
      <c r="BC131" s="1097"/>
      <c r="BD131" s="1097"/>
      <c r="BE131" s="1098"/>
      <c r="BF131" s="1146">
        <v>7.6</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52" t="s">
        <v>505</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506</v>
      </c>
      <c r="W132" s="1156"/>
      <c r="X132" s="1156"/>
      <c r="Y132" s="1156"/>
      <c r="Z132" s="1157"/>
      <c r="AA132" s="1158">
        <v>6.2605539270000001</v>
      </c>
      <c r="AB132" s="1159"/>
      <c r="AC132" s="1159"/>
      <c r="AD132" s="1159"/>
      <c r="AE132" s="1160"/>
      <c r="AF132" s="1161">
        <v>7.1045483999999997</v>
      </c>
      <c r="AG132" s="1159"/>
      <c r="AH132" s="1159"/>
      <c r="AI132" s="1159"/>
      <c r="AJ132" s="1160"/>
      <c r="AK132" s="1161">
        <v>7.1743315570000004</v>
      </c>
      <c r="AL132" s="1159"/>
      <c r="AM132" s="1159"/>
      <c r="AN132" s="1159"/>
      <c r="AO132" s="1160"/>
      <c r="AP132" s="1058"/>
      <c r="AQ132" s="1059"/>
      <c r="AR132" s="1059"/>
      <c r="AS132" s="1059"/>
      <c r="AT132" s="116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507</v>
      </c>
      <c r="W133" s="1139"/>
      <c r="X133" s="1139"/>
      <c r="Y133" s="1139"/>
      <c r="Z133" s="1140"/>
      <c r="AA133" s="1141">
        <v>6.5</v>
      </c>
      <c r="AB133" s="1142"/>
      <c r="AC133" s="1142"/>
      <c r="AD133" s="1142"/>
      <c r="AE133" s="1143"/>
      <c r="AF133" s="1141">
        <v>6.7</v>
      </c>
      <c r="AG133" s="1142"/>
      <c r="AH133" s="1142"/>
      <c r="AI133" s="1142"/>
      <c r="AJ133" s="1143"/>
      <c r="AK133" s="1141">
        <v>6.8</v>
      </c>
      <c r="AL133" s="1142"/>
      <c r="AM133" s="1142"/>
      <c r="AN133" s="1142"/>
      <c r="AO133" s="1143"/>
      <c r="AP133" s="1088"/>
      <c r="AQ133" s="1089"/>
      <c r="AR133" s="1089"/>
      <c r="AS133" s="1089"/>
      <c r="AT133" s="114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Wm1sJc7VF+x8o0xH98xTFsK6vMU76aNVMBdpiOubEZz+IW+R8R27/4z9XMIRHuMOaA9+eigRiAzw5mnDF9Uz6g==" saltValue="i0iV9UR1W/whaN0tZMXY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73" zoomScaleNormal="85" zoomScaleSheetLayoutView="100" workbookViewId="0">
      <selection activeCell="CS71" sqref="CS7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V3sljie9qieUKIcp0GqwuCoxxyCng0s2mnFar8/nWVqRJElZRgCxPT/FLWzUIA5nJAUv6QsZjx7590bCi2nBsw==" saltValue="CEtiWqCQZkA+HYk+5fPy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Z67" zoomScale="120" zoomScaleNormal="12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qG1AhKcSf+g0lRlbPYGbkX5f6EsWR8Gu5b3J/MULyP4P7rzyaqWjIQriy4fUugxDSYDVkCsef8Fh3OZyGg+Ww==" saltValue="svmrYF2kX1zWpBXoy6U6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6"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7"/>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8" t="s">
        <v>516</v>
      </c>
      <c r="AL9" s="1179"/>
      <c r="AM9" s="1179"/>
      <c r="AN9" s="1180"/>
      <c r="AO9" s="312">
        <v>1024473</v>
      </c>
      <c r="AP9" s="312">
        <v>221988</v>
      </c>
      <c r="AQ9" s="313">
        <v>239985</v>
      </c>
      <c r="AR9" s="314">
        <v>-7.5</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8" t="s">
        <v>517</v>
      </c>
      <c r="AL10" s="1179"/>
      <c r="AM10" s="1179"/>
      <c r="AN10" s="1180"/>
      <c r="AO10" s="315">
        <v>195413</v>
      </c>
      <c r="AP10" s="315">
        <v>42343</v>
      </c>
      <c r="AQ10" s="316">
        <v>24622</v>
      </c>
      <c r="AR10" s="317">
        <v>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8" t="s">
        <v>518</v>
      </c>
      <c r="AL11" s="1179"/>
      <c r="AM11" s="1179"/>
      <c r="AN11" s="1180"/>
      <c r="AO11" s="315" t="s">
        <v>519</v>
      </c>
      <c r="AP11" s="315" t="s">
        <v>519</v>
      </c>
      <c r="AQ11" s="316">
        <v>3358</v>
      </c>
      <c r="AR11" s="317" t="s">
        <v>519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8" t="s">
        <v>520</v>
      </c>
      <c r="AL12" s="1179"/>
      <c r="AM12" s="1179"/>
      <c r="AN12" s="1180"/>
      <c r="AO12" s="315" t="s">
        <v>519</v>
      </c>
      <c r="AP12" s="315" t="s">
        <v>519</v>
      </c>
      <c r="AQ12" s="316" t="s">
        <v>519</v>
      </c>
      <c r="AR12" s="317" t="s">
        <v>519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8" t="s">
        <v>521</v>
      </c>
      <c r="AL13" s="1179"/>
      <c r="AM13" s="1179"/>
      <c r="AN13" s="1180"/>
      <c r="AO13" s="315">
        <v>44161</v>
      </c>
      <c r="AP13" s="315">
        <v>9569</v>
      </c>
      <c r="AQ13" s="316">
        <v>7864</v>
      </c>
      <c r="AR13" s="317">
        <v>21.7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8" t="s">
        <v>522</v>
      </c>
      <c r="AL14" s="1179"/>
      <c r="AM14" s="1179"/>
      <c r="AN14" s="1180"/>
      <c r="AO14" s="315" t="s">
        <v>519</v>
      </c>
      <c r="AP14" s="315" t="s">
        <v>519</v>
      </c>
      <c r="AQ14" s="316">
        <v>6185</v>
      </c>
      <c r="AR14" s="317" t="s">
        <v>519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4" t="s">
        <v>523</v>
      </c>
      <c r="AL15" s="1185"/>
      <c r="AM15" s="1185"/>
      <c r="AN15" s="1186"/>
      <c r="AO15" s="315">
        <v>-81364</v>
      </c>
      <c r="AP15" s="315">
        <v>-17630</v>
      </c>
      <c r="AQ15" s="316">
        <v>-18737</v>
      </c>
      <c r="AR15" s="317">
        <v>-5.9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4" t="s">
        <v>187</v>
      </c>
      <c r="AL16" s="1185"/>
      <c r="AM16" s="1185"/>
      <c r="AN16" s="1186"/>
      <c r="AO16" s="315">
        <v>1182683</v>
      </c>
      <c r="AP16" s="315">
        <v>256269</v>
      </c>
      <c r="AQ16" s="316">
        <v>263276</v>
      </c>
      <c r="AR16" s="317">
        <v>-2.7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525</v>
      </c>
      <c r="AP20" s="324" t="s">
        <v>526</v>
      </c>
      <c r="AQ20" s="325" t="s">
        <v>527</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7" t="s">
        <v>528</v>
      </c>
      <c r="AL21" s="1188"/>
      <c r="AM21" s="1188"/>
      <c r="AN21" s="1189"/>
      <c r="AO21" s="328">
        <v>23.19</v>
      </c>
      <c r="AP21" s="329">
        <v>24.56</v>
      </c>
      <c r="AQ21" s="330">
        <v>-1.37</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7" t="s">
        <v>529</v>
      </c>
      <c r="AL22" s="1188"/>
      <c r="AM22" s="1188"/>
      <c r="AN22" s="1189"/>
      <c r="AO22" s="333">
        <v>92.2</v>
      </c>
      <c r="AP22" s="334">
        <v>94.3</v>
      </c>
      <c r="AQ22" s="335">
        <v>-2.1</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6"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7"/>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1" t="s">
        <v>533</v>
      </c>
      <c r="AL32" s="1182"/>
      <c r="AM32" s="1182"/>
      <c r="AN32" s="1183"/>
      <c r="AO32" s="343">
        <v>630094</v>
      </c>
      <c r="AP32" s="343">
        <v>136532</v>
      </c>
      <c r="AQ32" s="344">
        <v>149198</v>
      </c>
      <c r="AR32" s="345">
        <v>-8.5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1" t="s">
        <v>534</v>
      </c>
      <c r="AL33" s="1182"/>
      <c r="AM33" s="1182"/>
      <c r="AN33" s="1183"/>
      <c r="AO33" s="343" t="s">
        <v>519</v>
      </c>
      <c r="AP33" s="343" t="s">
        <v>519</v>
      </c>
      <c r="AQ33" s="344" t="s">
        <v>519</v>
      </c>
      <c r="AR33" s="345"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1" t="s">
        <v>535</v>
      </c>
      <c r="AL34" s="1182"/>
      <c r="AM34" s="1182"/>
      <c r="AN34" s="1183"/>
      <c r="AO34" s="343" t="s">
        <v>519</v>
      </c>
      <c r="AP34" s="343" t="s">
        <v>519</v>
      </c>
      <c r="AQ34" s="344" t="s">
        <v>519</v>
      </c>
      <c r="AR34" s="345"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1" t="s">
        <v>536</v>
      </c>
      <c r="AL35" s="1182"/>
      <c r="AM35" s="1182"/>
      <c r="AN35" s="1183"/>
      <c r="AO35" s="343">
        <v>42715</v>
      </c>
      <c r="AP35" s="343">
        <v>9256</v>
      </c>
      <c r="AQ35" s="344">
        <v>31871</v>
      </c>
      <c r="AR35" s="345">
        <v>-71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1" t="s">
        <v>537</v>
      </c>
      <c r="AL36" s="1182"/>
      <c r="AM36" s="1182"/>
      <c r="AN36" s="1183"/>
      <c r="AO36" s="343">
        <v>45880</v>
      </c>
      <c r="AP36" s="343">
        <v>9941</v>
      </c>
      <c r="AQ36" s="344">
        <v>4984</v>
      </c>
      <c r="AR36" s="345">
        <v>99.5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1" t="s">
        <v>538</v>
      </c>
      <c r="AL37" s="1182"/>
      <c r="AM37" s="1182"/>
      <c r="AN37" s="1183"/>
      <c r="AO37" s="343" t="s">
        <v>519</v>
      </c>
      <c r="AP37" s="343" t="s">
        <v>519</v>
      </c>
      <c r="AQ37" s="344">
        <v>1220</v>
      </c>
      <c r="AR37" s="345"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0" t="s">
        <v>539</v>
      </c>
      <c r="AL38" s="1191"/>
      <c r="AM38" s="1191"/>
      <c r="AN38" s="1192"/>
      <c r="AO38" s="346" t="s">
        <v>519</v>
      </c>
      <c r="AP38" s="346" t="s">
        <v>519</v>
      </c>
      <c r="AQ38" s="347">
        <v>35</v>
      </c>
      <c r="AR38" s="335" t="s">
        <v>519</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0" t="s">
        <v>540</v>
      </c>
      <c r="AL39" s="1191"/>
      <c r="AM39" s="1191"/>
      <c r="AN39" s="1192"/>
      <c r="AO39" s="343">
        <v>-16902</v>
      </c>
      <c r="AP39" s="343">
        <v>-3662</v>
      </c>
      <c r="AQ39" s="344">
        <v>-8070</v>
      </c>
      <c r="AR39" s="345">
        <v>-54.6</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1" t="s">
        <v>541</v>
      </c>
      <c r="AL40" s="1182"/>
      <c r="AM40" s="1182"/>
      <c r="AN40" s="1183"/>
      <c r="AO40" s="343">
        <v>-515233</v>
      </c>
      <c r="AP40" s="343">
        <v>-111643</v>
      </c>
      <c r="AQ40" s="344">
        <v>-130648</v>
      </c>
      <c r="AR40" s="345">
        <v>-14.5</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3" t="s">
        <v>301</v>
      </c>
      <c r="AL41" s="1194"/>
      <c r="AM41" s="1194"/>
      <c r="AN41" s="1195"/>
      <c r="AO41" s="343">
        <v>186554</v>
      </c>
      <c r="AP41" s="343">
        <v>40423</v>
      </c>
      <c r="AQ41" s="344">
        <v>48590</v>
      </c>
      <c r="AR41" s="345">
        <v>-16.8</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542</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544</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96" t="s">
        <v>511</v>
      </c>
      <c r="AN49" s="1198" t="s">
        <v>545</v>
      </c>
      <c r="AO49" s="1199"/>
      <c r="AP49" s="1199"/>
      <c r="AQ49" s="1199"/>
      <c r="AR49" s="120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97"/>
      <c r="AN50" s="359" t="s">
        <v>546</v>
      </c>
      <c r="AO50" s="360" t="s">
        <v>547</v>
      </c>
      <c r="AP50" s="361" t="s">
        <v>548</v>
      </c>
      <c r="AQ50" s="362" t="s">
        <v>549</v>
      </c>
      <c r="AR50" s="363"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551</v>
      </c>
      <c r="AL51" s="356"/>
      <c r="AM51" s="364">
        <v>1430113</v>
      </c>
      <c r="AN51" s="365">
        <v>288970</v>
      </c>
      <c r="AO51" s="366">
        <v>-14.3</v>
      </c>
      <c r="AP51" s="367">
        <v>310300</v>
      </c>
      <c r="AQ51" s="368">
        <v>10.6</v>
      </c>
      <c r="AR51" s="369">
        <v>-24.9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552</v>
      </c>
      <c r="AM52" s="372">
        <v>90598</v>
      </c>
      <c r="AN52" s="373">
        <v>18306</v>
      </c>
      <c r="AO52" s="374">
        <v>26.7</v>
      </c>
      <c r="AP52" s="375">
        <v>157576</v>
      </c>
      <c r="AQ52" s="376">
        <v>23.8</v>
      </c>
      <c r="AR52" s="377">
        <v>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553</v>
      </c>
      <c r="AL53" s="356"/>
      <c r="AM53" s="364">
        <v>1466371</v>
      </c>
      <c r="AN53" s="365">
        <v>301041</v>
      </c>
      <c r="AO53" s="366">
        <v>4.2</v>
      </c>
      <c r="AP53" s="367">
        <v>317319</v>
      </c>
      <c r="AQ53" s="368">
        <v>2.2999999999999998</v>
      </c>
      <c r="AR53" s="369">
        <v>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552</v>
      </c>
      <c r="AM54" s="372">
        <v>245897</v>
      </c>
      <c r="AN54" s="373">
        <v>50482</v>
      </c>
      <c r="AO54" s="374">
        <v>175.8</v>
      </c>
      <c r="AP54" s="375">
        <v>164214</v>
      </c>
      <c r="AQ54" s="376">
        <v>4.2</v>
      </c>
      <c r="AR54" s="377">
        <v>171.6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554</v>
      </c>
      <c r="AL55" s="356"/>
      <c r="AM55" s="364">
        <v>2382415</v>
      </c>
      <c r="AN55" s="365">
        <v>501984</v>
      </c>
      <c r="AO55" s="366">
        <v>66.7</v>
      </c>
      <c r="AP55" s="367">
        <v>289738</v>
      </c>
      <c r="AQ55" s="368">
        <v>-8.6999999999999993</v>
      </c>
      <c r="AR55" s="369">
        <v>75.400000000000006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552</v>
      </c>
      <c r="AM56" s="372">
        <v>321937</v>
      </c>
      <c r="AN56" s="373">
        <v>67833</v>
      </c>
      <c r="AO56" s="374">
        <v>34.4</v>
      </c>
      <c r="AP56" s="375">
        <v>156238</v>
      </c>
      <c r="AQ56" s="376">
        <v>-4.9000000000000004</v>
      </c>
      <c r="AR56" s="377">
        <v>39.299999999999997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555</v>
      </c>
      <c r="AL57" s="356"/>
      <c r="AM57" s="364">
        <v>1319406</v>
      </c>
      <c r="AN57" s="365">
        <v>282347</v>
      </c>
      <c r="AO57" s="366">
        <v>-43.8</v>
      </c>
      <c r="AP57" s="367">
        <v>316937</v>
      </c>
      <c r="AQ57" s="368">
        <v>9.4</v>
      </c>
      <c r="AR57" s="369">
        <v>-53.2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552</v>
      </c>
      <c r="AM58" s="372">
        <v>601930</v>
      </c>
      <c r="AN58" s="373">
        <v>128810</v>
      </c>
      <c r="AO58" s="374">
        <v>89.9</v>
      </c>
      <c r="AP58" s="375">
        <v>199150</v>
      </c>
      <c r="AQ58" s="376">
        <v>27.5</v>
      </c>
      <c r="AR58" s="377">
        <v>62.4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556</v>
      </c>
      <c r="AL59" s="356"/>
      <c r="AM59" s="364">
        <v>1997726</v>
      </c>
      <c r="AN59" s="365">
        <v>432877</v>
      </c>
      <c r="AO59" s="366">
        <v>53.3</v>
      </c>
      <c r="AP59" s="367">
        <v>332350</v>
      </c>
      <c r="AQ59" s="368">
        <v>4.9000000000000004</v>
      </c>
      <c r="AR59" s="369">
        <v>48.4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552</v>
      </c>
      <c r="AM60" s="372">
        <v>1261411</v>
      </c>
      <c r="AN60" s="373">
        <v>273328</v>
      </c>
      <c r="AO60" s="374">
        <v>112.2</v>
      </c>
      <c r="AP60" s="375">
        <v>200453</v>
      </c>
      <c r="AQ60" s="376">
        <v>0.7</v>
      </c>
      <c r="AR60" s="377">
        <v>111.5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557</v>
      </c>
      <c r="AL61" s="378"/>
      <c r="AM61" s="379">
        <v>1719206</v>
      </c>
      <c r="AN61" s="380">
        <v>361444</v>
      </c>
      <c r="AO61" s="381">
        <v>13.2</v>
      </c>
      <c r="AP61" s="382">
        <v>313329</v>
      </c>
      <c r="AQ61" s="383">
        <v>3.7</v>
      </c>
      <c r="AR61" s="369">
        <v>9.5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552</v>
      </c>
      <c r="AM62" s="372">
        <v>504355</v>
      </c>
      <c r="AN62" s="373">
        <v>107752</v>
      </c>
      <c r="AO62" s="374">
        <v>87.8</v>
      </c>
      <c r="AP62" s="375">
        <v>175526</v>
      </c>
      <c r="AQ62" s="376">
        <v>10.3</v>
      </c>
      <c r="AR62" s="377">
        <v>77.5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kkvL7w3ndj0PB/sc9xioVzxGSK8JLlC49YGhVKPyIoyl4elQpyW9HnuIqF5shExpdkWvG70YttGeBdg1y9JEOA==" saltValue="NSO3uhgvNS1mmHrM2mNfb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BG116" sqref="BG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20" spans="125:125" ht="13.5" hidden="1" customHeight="1" x14ac:dyDescent="0.15"/>
    <row r="121" spans="125:125" ht="13.5" hidden="1" customHeight="1" x14ac:dyDescent="0.15">
      <c r="DU121" s="290"/>
    </row>
  </sheetData>
  <sheetProtection algorithmName="SHA-512" hashValue="FHEDaPknh7WgheEDlpBLnSLmJC2y0jmwDFrlng6AIXcFhoT1/Mq62LOM9OWlCkZP5HPMjvBTBIyHBLRkG8lAsw==" saltValue="LDWSNTVGF5oLRAkxoRDb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sheetData>
  <sheetProtection algorithmName="SHA-512" hashValue="CVkDRvI3IEpvmG9z5sGi0nIEE9Td8T/7+tXEWOZZ0g12p3Dyopo9fmAVbb5K0jtDx2+MEAl/sw8+mf7MfBO7sQ==" saltValue="MnLYCUg6gIliZysT2kSf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40" zoomScaleSheetLayoutView="100" workbookViewId="0">
      <selection activeCell="K49" sqref="K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1" t="s">
        <v>3</v>
      </c>
      <c r="D47" s="1201"/>
      <c r="E47" s="1202"/>
      <c r="F47" s="11">
        <v>9</v>
      </c>
      <c r="G47" s="12">
        <v>8.9700000000000006</v>
      </c>
      <c r="H47" s="12">
        <v>10.85</v>
      </c>
      <c r="I47" s="12">
        <v>13.52</v>
      </c>
      <c r="J47" s="13">
        <v>17.78</v>
      </c>
    </row>
    <row r="48" spans="2:10" ht="57.75" customHeight="1" x14ac:dyDescent="0.15">
      <c r="B48" s="14"/>
      <c r="C48" s="1203" t="s">
        <v>4</v>
      </c>
      <c r="D48" s="1203"/>
      <c r="E48" s="1204"/>
      <c r="F48" s="15">
        <v>10.91</v>
      </c>
      <c r="G48" s="16">
        <v>15.27</v>
      </c>
      <c r="H48" s="16">
        <v>7.77</v>
      </c>
      <c r="I48" s="16">
        <v>15.68</v>
      </c>
      <c r="J48" s="17">
        <v>7.95</v>
      </c>
    </row>
    <row r="49" spans="2:10" ht="57.75" customHeight="1" thickBot="1" x14ac:dyDescent="0.2">
      <c r="B49" s="18"/>
      <c r="C49" s="1205" t="s">
        <v>5</v>
      </c>
      <c r="D49" s="1205"/>
      <c r="E49" s="1206"/>
      <c r="F49" s="19">
        <v>7.63</v>
      </c>
      <c r="G49" s="20">
        <v>4.4000000000000004</v>
      </c>
      <c r="H49" s="20" t="s">
        <v>566</v>
      </c>
      <c r="I49" s="20">
        <v>10.6</v>
      </c>
      <c r="J49" s="21" t="s">
        <v>567</v>
      </c>
    </row>
    <row r="50" spans="2:10" ht="13.5" customHeight="1" x14ac:dyDescent="0.15"/>
  </sheetData>
  <sheetProtection algorithmName="SHA-512" hashValue="DOXk1Gw/cW1C2zStdtfgB5xdse5rnrHG0WBdGk2bi4Ee96GrIYdtCZrKWBNhhF/UbQ7VQ2VyMkOLdizcfPJCVQ==" saltValue="/i96/EiNPCYoOh7B180k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2022-03-11T10:35:23Z</cp:lastPrinted>
  <dcterms:created xsi:type="dcterms:W3CDTF">2022-02-02T07:46:27Z</dcterms:created>
  <dcterms:modified xsi:type="dcterms:W3CDTF">2022-10-03T23:47:27Z</dcterms:modified>
  <cp:category/>
</cp:coreProperties>
</file>