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3_財政第2係\♪県調査他・通知（第2係）\R04年度\10公会計関連通知\2022.9.5●【ご依頼：916〆】令和２年度財政状況資料集の作成について（2回目・地方公会計関係）※１通目※\市→県\"/>
    </mc:Choice>
  </mc:AlternateContent>
  <xr:revisionPtr revIDLastSave="0" documentId="13_ncr:1_{660B844C-AAE6-49EB-B6AD-55B3172FA488}" xr6:coauthVersionLast="47" xr6:coauthVersionMax="47" xr10:uidLastSave="{00000000-0000-0000-0000-000000000000}"/>
  <bookViews>
    <workbookView xWindow="-19320" yWindow="825" windowWidth="19440" windowHeight="15000" tabRatio="75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3" i="12" l="1"/>
  <c r="AA32" i="12"/>
  <c r="AA31" i="12"/>
  <c r="AA30" i="12"/>
  <c r="AA29" i="12"/>
  <c r="AA28" i="12"/>
  <c r="AA7" i="12" l="1"/>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BW36" i="10" s="1"/>
  <c r="BW37" i="10" s="1"/>
  <c r="BW38" i="10" s="1"/>
  <c r="BW39" i="10" s="1"/>
  <c r="BW40" i="10" s="1"/>
  <c r="BW41" i="10" s="1"/>
  <c r="U34" i="10"/>
  <c r="C34" i="10"/>
  <c r="CO34" i="10" l="1"/>
  <c r="U35" i="10"/>
  <c r="U36"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<sst xmlns="http://schemas.openxmlformats.org/spreadsheetml/2006/main" count="1125" uniqueCount="619">
  <si>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</si>
  <si>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</si>
  <si>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</si>
  <si>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</si>
  <si>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</si>
  <si>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</si>
  <si>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</si>
  <si>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</si>
  <si>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</si>
  <si>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</si>
  <si>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</si>
  <si>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</si>
  <si>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</si>
  <si>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</si>
  <si>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</si>
  <si>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</si>
  <si>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</si>
  <si>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</si>
  <si>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</si>
  <si>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</si>
  <si>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</si>
  <si>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</si>
  <si>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</si>
  <si>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</si>
  <si>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</si>
  <si>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</si>
  <si>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</si>
  <si>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</si>
  <si>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</si>
  <si>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</si>
  <si>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</si>
  <si>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</si>
  <si>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</si>
  <si>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</si>
  <si>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</si>
  <si>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</si>
  <si>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</si>
  <si>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</si>
  <si>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</si>
  <si>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</si>
  <si>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</si>
  <si>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</si>
  <si>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</si>
  <si>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</si>
  <si>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</si>
  <si>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</si>
  <si>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</si>
  <si>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</si>
  <si>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</si>
  <si>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</si>
  <si>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</si>
  <si>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</si>
  <si>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</si>
  <si>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</si>
  <si>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</si>
  <si>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</si>
  <si>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</si>
  <si>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</si>
  <si>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</si>
  <si>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</si>
  <si>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</si>
  <si>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</si>
  <si>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</si>
  <si>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</si>
  <si>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</si>
  <si>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</si>
  <si>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</si>
  <si>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</si>
  <si>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</si>
  <si>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</si>
  <si>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</si>
  <si>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</si>
  <si>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</si>
  <si>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</si>
  <si>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</si>
  <si>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</si>
  <si>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</si>
  <si>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</si>
  <si>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</si>
  <si>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</si>
  <si>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</si>
  <si>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</si>
  <si>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</si>
  <si>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</si>
  <si>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</si>
  <si>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</si>
  <si>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</si>
  <si>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</si>
  <si>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</si>
  <si>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</si>
  <si>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</si>
  <si>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</si>
  <si>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</si>
  <si>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</si>
  <si>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</si>
  <si>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</si>
  <si>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</si>
  <si>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</si>
  <si>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</si>
  <si>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</si>
  <si>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</si>
  <si>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</si>
  <si>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</si>
  <si>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</si>
  <si>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</si>
  <si>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</si>
  <si>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</si>
  <si>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</si>
  <si>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</si>
  <si>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</si>
  <si>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</si>
  <si>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</si>
  <si>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</si>
  <si>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</si>
  <si>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</si>
  <si>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</si>
  <si>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</si>
  <si>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</si>
  <si>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</si>
  <si>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</si>
  <si>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</si>
  <si>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</si>
  <si>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</si>
  <si>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</si>
  <si>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</si>
  <si>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</si>
  <si>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</si>
  <si>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</si>
  <si>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</si>
  <si>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</si>
  <si>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</si>
  <si>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</si>
  <si>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</si>
  <si>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</si>
  <si>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</si>
  <si>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</si>
  <si>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</si>
  <si>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</si>
  <si>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</si>
  <si>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</si>
  <si>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</si>
  <si>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</si>
  <si>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</si>
  <si>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</si>
  <si>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</si>
  <si>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</si>
  <si>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</si>
  <si>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</si>
  <si>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</si>
  <si>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</si>
  <si>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</si>
  <si>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</si>
  <si>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</si>
  <si>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</si>
  <si>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</si>
  <si>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</si>
  <si>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</si>
  <si>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</si>
  <si>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</si>
  <si>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</si>
  <si>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</si>
  <si>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</si>
  <si>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</si>
  <si>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</si>
  <si>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</si>
  <si>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</si>
  <si>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</si>
  <si>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</si>
  <si>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</si>
  <si>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</si>
  <si>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</si>
  <si>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</si>
  <si>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</si>
  <si>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</si>
  <si>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</si>
  <si>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</si>
  <si>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</si>
  <si>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</si>
  <si>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</si>
  <si>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</si>
  <si>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</si>
  <si>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</si>
  <si>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</si>
  <si>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</si>
  <si>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</si>
  <si>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</si>
  <si>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</si>
  <si>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</si>
  <si>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</si>
  <si>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</si>
  <si>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</si>
  <si>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</si>
  <si>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</si>
  <si>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</si>
  <si>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</si>
  <si>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</si>
  <si>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</si>
  <si>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</si>
  <si>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</si>
  <si>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</si>
  <si>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</si>
  <si>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</si>
  <si>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</si>
  <si>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</si>
  <si>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</si>
  <si>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</si>
  <si>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</si>
  <si>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</si>
  <si>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</si>
  <si>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</si>
  <si>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</si>
  <si>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</si>
  <si>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沖縄県うるま市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</si>
  <si>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</si>
  <si>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</si>
  <si>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</si>
  <si>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</si>
  <si>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</si>
  <si>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</si>
  <si>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</si>
  <si>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</si>
  <si>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</si>
  <si>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</si>
  <si>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</si>
  <si>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</si>
  <si>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</si>
  <si>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</si>
  <si>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</si>
  <si>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</si>
  <si>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</si>
  <si>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</si>
  <si>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</si>
  <si>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</si>
  <si>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</si>
  <si>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</si>
  <si>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</si>
  <si>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</si>
  <si>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</si>
  <si>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</si>
  <si>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</si>
  <si>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</si>
  <si>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</si>
  <si>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</si>
  <si>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</si>
  <si>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</si>
  <si>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</si>
  <si>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</si>
  <si>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</si>
  <si>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</si>
  <si>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</si>
  <si>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</si>
  <si>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</si>
  <si>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</si>
  <si>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</si>
  <si>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</si>
  <si>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</si>
  <si>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</si>
  <si>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</si>
  <si>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</si>
  <si>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</si>
  <si>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</si>
  <si>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</si>
  <si>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</si>
  <si>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</si>
  <si>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</si>
  <si>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</si>
  <si>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</si>
  <si>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</si>
  <si>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</si>
  <si>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</si>
  <si>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</si>
  <si>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</si>
  <si>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</si>
  <si>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</si>
  <si>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</si>
  <si>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</si>
  <si>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</si>
  <si>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</si>
  <si>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</si>
  <si>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</si>
  <si>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</si>
  <si>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</si>
  <si>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</si>
  <si>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</si>
  <si>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</si>
  <si>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</si>
  <si>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</si>
  <si>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</si>
  <si>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</si>
  <si>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</si>
  <si>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</si>
  <si>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</si>
  <si>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</si>
  <si>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</si>
  <si>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</si>
  <si>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</si>
  <si>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</si>
  <si>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</si>
  <si>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</si>
  <si>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</si>
  <si>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</si>
  <si>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</si>
  <si>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</si>
  <si>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</si>
  <si>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</si>
  <si>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</si>
  <si>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</si>
  <si>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</si>
  <si>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</si>
  <si>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</si>
  <si>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</si>
  <si>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</si>
  <si>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</si>
  <si>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</si>
  <si>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</si>
  <si>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</si>
  <si>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</si>
  <si>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</si>
  <si>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</si>
  <si>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</si>
  <si>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</si>
  <si>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</si>
  <si>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</si>
  <si>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</si>
  <si>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</si>
  <si>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</si>
  <si>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</si>
  <si>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</si>
  <si>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</si>
  <si>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</si>
  <si>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</si>
  <si>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</si>
  <si>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</si>
  <si>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</si>
  <si>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</si>
  <si>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</si>
  <si>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</si>
  <si>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</si>
  <si>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</si>
  <si>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</si>
  <si>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</si>
  <si>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</si>
  <si>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</si>
  <si>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</si>
  <si>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</si>
  <si>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</si>
  <si>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</si>
  <si>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</si>
  <si>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</si>
  <si>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</si>
  <si>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</si>
  <si>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</si>
  <si>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</si>
  <si>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</si>
  <si>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</si>
  <si>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</si>
  <si>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</si>
  <si>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</si>
  <si>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</si>
  <si>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</si>
  <si>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</si>
  <si>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</si>
  <si>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</si>
  <si>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</si>
  <si>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</si>
  <si>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</si>
  <si>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</si>
  <si>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</si>
  <si>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沖縄県うるま市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</si>
  <si>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</si>
  <si>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</si>
  <si>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</si>
  <si>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</si>
  <si>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</si>
  <si>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</si>
  <si>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</si>
  <si>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</si>
  <si>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</si>
  <si>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</si>
  <si>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</si>
  <si>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</si>
  <si>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</si>
  <si>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</si>
  <si>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</si>
  <si>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</si>
  <si>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</si>
  <si>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</si>
  <si>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</si>
  <si>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</si>
  <si>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</si>
  <si>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</si>
  <si>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</si>
  <si>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</si>
  <si>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</si>
  <si>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</si>
  <si>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</si>
  <si>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</si>
  <si>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</si>
  <si>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</si>
  <si>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</si>
  <si>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</si>
  <si>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</si>
  <si>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</si>
  <si>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</si>
  <si>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</si>
  <si>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</si>
  <si>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</si>
  <si>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</si>
  <si>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</si>
  <si>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</si>
  <si>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</si>
  <si>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</si>
  <si>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</si>
  <si>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</si>
  <si>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</si>
  <si>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</si>
  <si>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</si>
  <si>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</si>
  <si>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</si>
  <si>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</si>
  <si>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</si>
  <si>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</si>
  <si>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</si>
  <si>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</si>
  <si>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</si>
  <si>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</si>
  <si>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</si>
  <si>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</si>
  <si>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</si>
  <si>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</si>
  <si>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</si>
  <si>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</si>
  <si>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</si>
  <si>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</si>
  <si>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</si>
  <si>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</si>
  <si>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</si>
  <si>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</si>
  <si>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</si>
  <si>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</si>
  <si>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</si>
  <si>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</si>
  <si>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</si>
  <si>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</si>
  <si>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</si>
  <si>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</si>
  <si>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</si>
  <si>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</si>
  <si>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</si>
  <si>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</si>
  <si>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</si>
  <si>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</si>
  <si>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</si>
  <si>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</si>
  <si>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</si>
  <si>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</si>
  <si>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</si>
  <si>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</si>
  <si>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</si>
  <si>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</si>
  <si>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</si>
  <si>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</si>
  <si>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</si>
  <si>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</si>
  <si>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</si>
  <si>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</si>
  <si>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</si>
  <si>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</si>
  <si>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</si>
  <si>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</si>
  <si>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</si>
  <si>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</si>
  <si>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</si>
  <si>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</si>
  <si>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</si>
  <si>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</si>
  <si>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</si>
  <si>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</si>
  <si>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</si>
  <si>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</si>
  <si>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</si>
  <si>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</si>
  <si>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</si>
  <si>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</si>
  <si>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</si>
  <si>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</si>
  <si>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</si>
  <si>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</si>
  <si>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</si>
  <si>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</si>
  <si>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</si>
  <si>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</si>
  <si>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</si>
  <si>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</si>
  <si>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</si>
  <si>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</si>
  <si>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</si>
  <si>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</si>
  <si>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</si>
  <si>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</si>
  <si>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</si>
  <si>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</si>
  <si>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</si>
  <si>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</si>
  <si>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</si>
  <si>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</si>
  <si>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</si>
  <si>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</si>
  <si>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</si>
  <si>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</si>
  <si>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</si>
  <si>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</si>
  <si>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</si>
  <si>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</si>
  <si>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</si>
  <si>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</si>
  <si>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</si>
  <si>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</si>
  <si>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</si>
  <si>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</si>
  <si>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</si>
  <si>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</si>
  <si>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</si>
  <si>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</si>
  <si>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</si>
  <si>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</si>
  <si>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</si>
  <si>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</si>
  <si>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</si>
  <si>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</si>
  <si>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</si>
  <si>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</si>
  <si>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</si>
  <si>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</si>
  <si>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</si>
  <si>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</si>
  <si>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</si>
  <si>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</si>
  <si>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</si>
  <si>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</si>
  <si>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</si>
  <si>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</si>
  <si>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</si>
  <si>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</si>
  <si>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</si>
  <si>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</si>
  <si>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</si>
  <si>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</si>
  <si>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</si>
  <si>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</si>
  <si>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</si>
  <si>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</si>
  <si>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</si>
  <si>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</si>
  <si>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</si>
  <si>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</si>
  <si>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</si>
  <si>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</si>
  <si>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</si>
  <si>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</si>
  <si>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</si>
  <si>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</si>
  <si>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</si>
  <si>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</si>
  <si>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</si>
  <si>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</si>
  <si>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</si>
  <si>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</si>
  <si>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</si>
  <si>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</si>
  <si>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</si>
  <si>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</si>
  <si>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</si>
  <si>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0.10</t>
  </si>
  <si>
    <t>▲ 2.27</t>
  </si>
  <si>
    <t>▲ 2.20</t>
  </si>
  <si>
    <t>一般会計</t>
  </si>
  <si>
    <t>水道事業会計</t>
  </si>
  <si>
    <t>国民健康保険特別会計</t>
  </si>
  <si>
    <t>▲ 0.15</t>
  </si>
  <si>
    <t>介護保険特別会計</t>
  </si>
  <si>
    <t>下水道事業会計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</si>
  <si>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</si>
  <si>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</si>
  <si>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</si>
  <si>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</si>
  <si>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</si>
  <si>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</si>
  <si>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</si>
  <si>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</si>
  <si>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</si>
  <si>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</si>
  <si>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</si>
  <si>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うるま市土地開発公社</t>
    <rPh sb="3" eb="4">
      <t>シ</t>
    </rPh>
    <rPh sb="4" eb="6">
      <t>トチ</t>
    </rPh>
    <rPh sb="6" eb="8">
      <t>カイハツ</t>
    </rPh>
    <rPh sb="8" eb="10">
      <t>コウシャ</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</si>
  <si>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</si>
  <si>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</si>
  <si>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中部衛生施設組合（一般会計）</t>
    <rPh sb="0" eb="2">
      <t>チュウブ</t>
    </rPh>
    <rPh sb="2" eb="4">
      <t>エイセイ</t>
    </rPh>
    <rPh sb="4" eb="6">
      <t>シセツ</t>
    </rPh>
    <rPh sb="6" eb="8">
      <t>クミアイ</t>
    </rPh>
    <rPh sb="9" eb="11">
      <t>イッパン</t>
    </rPh>
    <rPh sb="11" eb="13">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</si>
  <si>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</si>
  <si>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</si>
  <si>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</si>
  <si>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</si>
  <si>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</si>
  <si>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地域振興基金(R02年度末現在)</t>
    <phoneticPr fontId="5"/>
  </si>
  <si>
    <t>公共施設等総合管理基金(R02年度末現在)</t>
    <phoneticPr fontId="5"/>
  </si>
  <si>
    <t>こどもゆめ基金(R02年度末現在)</t>
    <phoneticPr fontId="5"/>
  </si>
  <si>
    <t>特定防衛施設周辺整備調整交付金事業基金(R02年度末現在)</t>
    <phoneticPr fontId="5"/>
  </si>
  <si>
    <t>土地開発基金(R02年度末現在)</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</si>
  <si>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</si>
  <si>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</si>
  <si>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</si>
  <si>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</si>
  <si>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</si>
  <si>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実質公債費比率、将来負担比率ともに類似団体と比較して低水準にある。これは普通建設事業を実施する際、合併特例債の活用や決算剰余金を用いた基金積立てを計画的に取り組んできたことによる。
なお、合併特例債の活用については令和７年度までを計画期間としていることから、今後の地方債活用について充当率や交付税算入率を考慮するとともに普通建設事業のあり方を検討していく必要がある。</t>
    <rPh sb="65" eb="66">
      <t>モチ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</si>
  <si>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</si>
  <si>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</si>
  <si>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</si>
  <si>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普通建設事業を実施する際には、合併特例債等の財政措置の大きな地方債メニューを活用してきたことなどにより、将来負担の軽減を図ってきた結果、将来負担比率が低下している。
有形固定資産減価償却率についても、類似団体内で市民会館・体育館・図書館は高水準であるが、有形固定資産の多くを占める道路や学校施設の計画的更新により、全体では類似団体平均値より低水準となっている。
耐用年数分類別に比較すると、全体的に建物付属設備の減価償却率が高水準にあり、維持管理費が増加してくると想定されることから、今後の施設のあり方（統廃合や長寿命化など）を個別施設計画に基づき検討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</si>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</sst>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2"/>
      <color rgb="FF000000"/>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04188B4-8598-4AC7-9BD2-00E4DFCE94E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5E25-4A07-91E9-E4A6665D63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70935</c:v>
                </c:pt>
                <c:pt idx="1">
                  <c:v>54790</c:v>
                </c:pt>
                <c:pt idx="2">
                  <c:v>72225</c:v>
                </c:pt>
                <c:pt idx="3">
                  <c:v>73948</c:v>
                </c:pt>
                <c:pt idx="4">
                  <c:v>61485</c:v>
                </c:pt>
              </c:numCache>
            </c:numRef>
          </c:val>
          <c:smooth val="0"/>
          <c:extLst>
            <c:ext xmlns:c16="http://schemas.microsoft.com/office/drawing/2014/chart" uri="{C3380CC4-5D6E-409C-BE32-E72D297353CC}">
              <c16:uniqueId val="{00000001-5E25-4A07-91E9-E4A6665D63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8.35</c:v>
                </c:pt>
                <c:pt idx="1">
                  <c:v>8.01</c:v>
                </c:pt>
                <c:pt idx="2">
                  <c:v>6.65</c:v>
                </c:pt>
                <c:pt idx="3">
                  <c:v>8.75</c:v>
                </c:pt>
                <c:pt idx="4">
                  <c:v>10.67</c:v>
                </c:pt>
              </c:numCache>
            </c:numRef>
          </c:val>
          <c:extLst>
            <c:ext xmlns:c16="http://schemas.microsoft.com/office/drawing/2014/chart" uri="{C3380CC4-5D6E-409C-BE32-E72D297353CC}">
              <c16:uniqueId val="{00000000-59FF-4BDF-94E3-0F8432E239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21.65</c:v>
                </c:pt>
                <c:pt idx="1">
                  <c:v>19.23</c:v>
                </c:pt>
                <c:pt idx="2">
                  <c:v>18.239999999999998</c:v>
                </c:pt>
                <c:pt idx="3">
                  <c:v>16.25</c:v>
                </c:pt>
                <c:pt idx="4">
                  <c:v>20.18</c:v>
                </c:pt>
              </c:numCache>
            </c:numRef>
          </c:val>
          <c:extLst>
            <c:ext xmlns:c16="http://schemas.microsoft.com/office/drawing/2014/chart" uri="{C3380CC4-5D6E-409C-BE32-E72D297353CC}">
              <c16:uniqueId val="{00000001-59FF-4BDF-94E3-0F8432E239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c:v>
                </c:pt>
                <c:pt idx="1">
                  <c:v>-2.27</c:v>
                </c:pt>
                <c:pt idx="2">
                  <c:v>-2.2000000000000002</c:v>
                </c:pt>
                <c:pt idx="3">
                  <c:v>0.63</c:v>
                </c:pt>
                <c:pt idx="4">
                  <c:v>6.36</c:v>
                </c:pt>
              </c:numCache>
            </c:numRef>
          </c:val>
          <c:smooth val="0"/>
          <c:extLst>
            <c:ext xmlns:c16="http://schemas.microsoft.com/office/drawing/2014/chart" uri="{C3380CC4-5D6E-409C-BE32-E72D297353CC}">
              <c16:uniqueId val="{00000002-59FF-4BDF-94E3-0F8432E239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0.1</c:v>
                </c:pt>
                <c:pt idx="4">
                  <c:v>#N/A</c:v>
                </c:pt>
                <c:pt idx="5">
                  <c:v>0.15</c:v>
                </c:pt>
                <c:pt idx="6">
                  <c:v>#N/A</c:v>
                </c:pt>
                <c:pt idx="7">
                  <c:v>0.17</c:v>
                </c:pt>
                <c:pt idx="8">
                  <c:v>0</c:v>
                </c:pt>
                <c:pt idx="9">
                  <c:v>0</c:v>
                </c:pt>
              </c:numCache>
            </c:numRef>
          </c:val>
          <c:extLst>
            <c:ext xmlns:c16="http://schemas.microsoft.com/office/drawing/2014/chart" uri="{C3380CC4-5D6E-409C-BE32-E72D297353CC}">
              <c16:uniqueId val="{00000000-F261-4533-A6B2-7966056732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61-4533-A6B2-7966056732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261-4533-A6B2-79660567329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F261-4533-A6B2-79660567329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0.01</c:v>
                </c:pt>
              </c:numCache>
            </c:numRef>
          </c:val>
          <c:extLst>
            <c:ext xmlns:c16="http://schemas.microsoft.com/office/drawing/2014/chart" uri="{C3380CC4-5D6E-409C-BE32-E72D297353CC}">
              <c16:uniqueId val="{00000004-F261-4533-A6B2-79660567329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5-F261-4533-A6B2-79660567329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0.12</c:v>
                </c:pt>
                <c:pt idx="4">
                  <c:v>#N/A</c:v>
                </c:pt>
                <c:pt idx="5">
                  <c:v>0.92</c:v>
                </c:pt>
                <c:pt idx="6">
                  <c:v>#N/A</c:v>
                </c:pt>
                <c:pt idx="7">
                  <c:v>0.77</c:v>
                </c:pt>
                <c:pt idx="8">
                  <c:v>#N/A</c:v>
                </c:pt>
                <c:pt idx="9">
                  <c:v>1.08</c:v>
                </c:pt>
              </c:numCache>
            </c:numRef>
          </c:val>
          <c:extLst>
            <c:ext xmlns:c16="http://schemas.microsoft.com/office/drawing/2014/chart" uri="{C3380CC4-5D6E-409C-BE32-E72D297353CC}">
              <c16:uniqueId val="{00000006-F261-4533-A6B2-79660567329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0.15</c:v>
                </c:pt>
                <c:pt idx="1">
                  <c:v>#N/A</c:v>
                </c:pt>
                <c:pt idx="2">
                  <c:v>#N/A</c:v>
                </c:pt>
                <c:pt idx="3">
                  <c:v>2.35</c:v>
                </c:pt>
                <c:pt idx="4">
                  <c:v>#N/A</c:v>
                </c:pt>
                <c:pt idx="5">
                  <c:v>1.03</c:v>
                </c:pt>
                <c:pt idx="6">
                  <c:v>#N/A</c:v>
                </c:pt>
                <c:pt idx="7">
                  <c:v>1.56</c:v>
                </c:pt>
                <c:pt idx="8">
                  <c:v>#N/A</c:v>
                </c:pt>
                <c:pt idx="9">
                  <c:v>2.11</c:v>
                </c:pt>
              </c:numCache>
            </c:numRef>
          </c:val>
          <c:extLst>
            <c:ext xmlns:c16="http://schemas.microsoft.com/office/drawing/2014/chart" uri="{C3380CC4-5D6E-409C-BE32-E72D297353CC}">
              <c16:uniqueId val="{00000007-F261-4533-A6B2-7966056732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8.4700000000000006</c:v>
                </c:pt>
                <c:pt idx="2">
                  <c:v>#N/A</c:v>
                </c:pt>
                <c:pt idx="3">
                  <c:v>8.5</c:v>
                </c:pt>
                <c:pt idx="4">
                  <c:v>#N/A</c:v>
                </c:pt>
                <c:pt idx="5">
                  <c:v>8.42</c:v>
                </c:pt>
                <c:pt idx="6">
                  <c:v>#N/A</c:v>
                </c:pt>
                <c:pt idx="7">
                  <c:v>8.52</c:v>
                </c:pt>
                <c:pt idx="8">
                  <c:v>#N/A</c:v>
                </c:pt>
                <c:pt idx="9">
                  <c:v>8.42</c:v>
                </c:pt>
              </c:numCache>
            </c:numRef>
          </c:val>
          <c:extLst>
            <c:ext xmlns:c16="http://schemas.microsoft.com/office/drawing/2014/chart" uri="{C3380CC4-5D6E-409C-BE32-E72D297353CC}">
              <c16:uniqueId val="{00000008-F261-4533-A6B2-7966056732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8.35</c:v>
                </c:pt>
                <c:pt idx="2">
                  <c:v>#N/A</c:v>
                </c:pt>
                <c:pt idx="3">
                  <c:v>8</c:v>
                </c:pt>
                <c:pt idx="4">
                  <c:v>#N/A</c:v>
                </c:pt>
                <c:pt idx="5">
                  <c:v>6.64</c:v>
                </c:pt>
                <c:pt idx="6">
                  <c:v>#N/A</c:v>
                </c:pt>
                <c:pt idx="7">
                  <c:v>8.75</c:v>
                </c:pt>
                <c:pt idx="8">
                  <c:v>#N/A</c:v>
                </c:pt>
                <c:pt idx="9">
                  <c:v>10.67</c:v>
                </c:pt>
              </c:numCache>
            </c:numRef>
          </c:val>
          <c:extLst>
            <c:ext xmlns:c16="http://schemas.microsoft.com/office/drawing/2014/chart" uri="{C3380CC4-5D6E-409C-BE32-E72D297353CC}">
              <c16:uniqueId val="{00000009-F261-4533-A6B2-7966056732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4046</c:v>
                </c:pt>
                <c:pt idx="5">
                  <c:v>4111</c:v>
                </c:pt>
                <c:pt idx="8">
                  <c:v>4189</c:v>
                </c:pt>
                <c:pt idx="11">
                  <c:v>4114</c:v>
                </c:pt>
                <c:pt idx="14">
                  <c:v>4151</c:v>
                </c:pt>
              </c:numCache>
            </c:numRef>
          </c:val>
          <c:extLst>
            <c:ext xmlns:c16="http://schemas.microsoft.com/office/drawing/2014/chart" uri="{C3380CC4-5D6E-409C-BE32-E72D297353CC}">
              <c16:uniqueId val="{00000000-87B0-4160-8B7B-6563621633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B0-4160-8B7B-6563621633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B0-4160-8B7B-6563621633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359</c:v>
                </c:pt>
                <c:pt idx="3">
                  <c:v>328</c:v>
                </c:pt>
                <c:pt idx="6">
                  <c:v>101</c:v>
                </c:pt>
                <c:pt idx="9">
                  <c:v>43</c:v>
                </c:pt>
                <c:pt idx="12">
                  <c:v>33</c:v>
                </c:pt>
              </c:numCache>
            </c:numRef>
          </c:val>
          <c:extLst>
            <c:ext xmlns:c16="http://schemas.microsoft.com/office/drawing/2014/chart" uri="{C3380CC4-5D6E-409C-BE32-E72D297353CC}">
              <c16:uniqueId val="{00000003-87B0-4160-8B7B-6563621633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718</c:v>
                </c:pt>
                <c:pt idx="3">
                  <c:v>685</c:v>
                </c:pt>
                <c:pt idx="6">
                  <c:v>737</c:v>
                </c:pt>
                <c:pt idx="9">
                  <c:v>722</c:v>
                </c:pt>
                <c:pt idx="12">
                  <c:v>636</c:v>
                </c:pt>
              </c:numCache>
            </c:numRef>
          </c:val>
          <c:extLst>
            <c:ext xmlns:c16="http://schemas.microsoft.com/office/drawing/2014/chart" uri="{C3380CC4-5D6E-409C-BE32-E72D297353CC}">
              <c16:uniqueId val="{00000004-87B0-4160-8B7B-6563621633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B0-4160-8B7B-6563621633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B0-4160-8B7B-6563621633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4831</c:v>
                </c:pt>
                <c:pt idx="3">
                  <c:v>4953</c:v>
                </c:pt>
                <c:pt idx="6">
                  <c:v>5057</c:v>
                </c:pt>
                <c:pt idx="9">
                  <c:v>4993</c:v>
                </c:pt>
                <c:pt idx="12">
                  <c:v>5041</c:v>
                </c:pt>
              </c:numCache>
            </c:numRef>
          </c:val>
          <c:extLst>
            <c:ext xmlns:c16="http://schemas.microsoft.com/office/drawing/2014/chart" uri="{C3380CC4-5D6E-409C-BE32-E72D297353CC}">
              <c16:uniqueId val="{00000007-87B0-4160-8B7B-6563621633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1862</c:v>
                </c:pt>
                <c:pt idx="2">
                  <c:v>#N/A</c:v>
                </c:pt>
                <c:pt idx="3">
                  <c:v>#N/A</c:v>
                </c:pt>
                <c:pt idx="4">
                  <c:v>1855</c:v>
                </c:pt>
                <c:pt idx="5">
                  <c:v>#N/A</c:v>
                </c:pt>
                <c:pt idx="6">
                  <c:v>#N/A</c:v>
                </c:pt>
                <c:pt idx="7">
                  <c:v>1706</c:v>
                </c:pt>
                <c:pt idx="8">
                  <c:v>#N/A</c:v>
                </c:pt>
                <c:pt idx="9">
                  <c:v>#N/A</c:v>
                </c:pt>
                <c:pt idx="10">
                  <c:v>1644</c:v>
                </c:pt>
                <c:pt idx="11">
                  <c:v>#N/A</c:v>
                </c:pt>
                <c:pt idx="12">
                  <c:v>#N/A</c:v>
                </c:pt>
                <c:pt idx="13">
                  <c:v>1559</c:v>
                </c:pt>
                <c:pt idx="14">
                  <c:v>#N/A</c:v>
                </c:pt>
              </c:numCache>
            </c:numRef>
          </c:val>
          <c:smooth val="0"/>
          <c:extLst>
            <c:ext xmlns:c16="http://schemas.microsoft.com/office/drawing/2014/chart" uri="{C3380CC4-5D6E-409C-BE32-E72D297353CC}">
              <c16:uniqueId val="{00000008-87B0-4160-8B7B-6563621633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45922</c:v>
                </c:pt>
                <c:pt idx="5">
                  <c:v>45107</c:v>
                </c:pt>
                <c:pt idx="8">
                  <c:v>44575</c:v>
                </c:pt>
                <c:pt idx="11">
                  <c:v>43963</c:v>
                </c:pt>
                <c:pt idx="14">
                  <c:v>43232</c:v>
                </c:pt>
              </c:numCache>
            </c:numRef>
          </c:val>
          <c:extLst>
            <c:ext xmlns:c16="http://schemas.microsoft.com/office/drawing/2014/chart" uri="{C3380CC4-5D6E-409C-BE32-E72D297353CC}">
              <c16:uniqueId val="{00000000-D80B-4851-917D-9290C7A717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2198</c:v>
                </c:pt>
                <c:pt idx="5">
                  <c:v>1863</c:v>
                </c:pt>
                <c:pt idx="8">
                  <c:v>1456</c:v>
                </c:pt>
                <c:pt idx="11">
                  <c:v>1416</c:v>
                </c:pt>
                <c:pt idx="14">
                  <c:v>1300</c:v>
                </c:pt>
              </c:numCache>
            </c:numRef>
          </c:val>
          <c:extLst>
            <c:ext xmlns:c16="http://schemas.microsoft.com/office/drawing/2014/chart" uri="{C3380CC4-5D6E-409C-BE32-E72D297353CC}">
              <c16:uniqueId val="{00000001-D80B-4851-917D-9290C7A717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13723</c:v>
                </c:pt>
                <c:pt idx="5">
                  <c:v>14796</c:v>
                </c:pt>
                <c:pt idx="8">
                  <c:v>16300</c:v>
                </c:pt>
                <c:pt idx="11">
                  <c:v>15477</c:v>
                </c:pt>
                <c:pt idx="14">
                  <c:v>15475</c:v>
                </c:pt>
              </c:numCache>
            </c:numRef>
          </c:val>
          <c:extLst>
            <c:ext xmlns:c16="http://schemas.microsoft.com/office/drawing/2014/chart" uri="{C3380CC4-5D6E-409C-BE32-E72D297353CC}">
              <c16:uniqueId val="{00000002-D80B-4851-917D-9290C7A717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0B-4851-917D-9290C7A717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0B-4851-917D-9290C7A717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0B-4851-917D-9290C7A717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2657</c:v>
                </c:pt>
                <c:pt idx="3">
                  <c:v>2378</c:v>
                </c:pt>
                <c:pt idx="6">
                  <c:v>2306</c:v>
                </c:pt>
                <c:pt idx="9">
                  <c:v>2104</c:v>
                </c:pt>
                <c:pt idx="12">
                  <c:v>2092</c:v>
                </c:pt>
              </c:numCache>
            </c:numRef>
          </c:val>
          <c:extLst>
            <c:ext xmlns:c16="http://schemas.microsoft.com/office/drawing/2014/chart" uri="{C3380CC4-5D6E-409C-BE32-E72D297353CC}">
              <c16:uniqueId val="{00000006-D80B-4851-917D-9290C7A717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825</c:v>
                </c:pt>
                <c:pt idx="3">
                  <c:v>523</c:v>
                </c:pt>
                <c:pt idx="6">
                  <c:v>371</c:v>
                </c:pt>
                <c:pt idx="9">
                  <c:v>326</c:v>
                </c:pt>
                <c:pt idx="12">
                  <c:v>294</c:v>
                </c:pt>
              </c:numCache>
            </c:numRef>
          </c:val>
          <c:extLst>
            <c:ext xmlns:c16="http://schemas.microsoft.com/office/drawing/2014/chart" uri="{C3380CC4-5D6E-409C-BE32-E72D297353CC}">
              <c16:uniqueId val="{00000007-D80B-4851-917D-9290C7A717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10184</c:v>
                </c:pt>
                <c:pt idx="3">
                  <c:v>9870</c:v>
                </c:pt>
                <c:pt idx="6">
                  <c:v>9574</c:v>
                </c:pt>
                <c:pt idx="9">
                  <c:v>9110</c:v>
                </c:pt>
                <c:pt idx="12">
                  <c:v>8406</c:v>
                </c:pt>
              </c:numCache>
            </c:numRef>
          </c:val>
          <c:extLst>
            <c:ext xmlns:c16="http://schemas.microsoft.com/office/drawing/2014/chart" uri="{C3380CC4-5D6E-409C-BE32-E72D297353CC}">
              <c16:uniqueId val="{00000008-D80B-4851-917D-9290C7A717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85</c:v>
                </c:pt>
                <c:pt idx="3">
                  <c:v>140</c:v>
                </c:pt>
                <c:pt idx="6">
                  <c:v>0</c:v>
                </c:pt>
                <c:pt idx="9">
                  <c:v>176</c:v>
                </c:pt>
                <c:pt idx="12">
                  <c:v>102</c:v>
                </c:pt>
              </c:numCache>
            </c:numRef>
          </c:val>
          <c:extLst>
            <c:ext xmlns:c16="http://schemas.microsoft.com/office/drawing/2014/chart" uri="{C3380CC4-5D6E-409C-BE32-E72D297353CC}">
              <c16:uniqueId val="{00000009-D80B-4851-917D-9290C7A717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51237</c:v>
                </c:pt>
                <c:pt idx="3">
                  <c:v>49964</c:v>
                </c:pt>
                <c:pt idx="6">
                  <c:v>49492</c:v>
                </c:pt>
                <c:pt idx="9">
                  <c:v>49348</c:v>
                </c:pt>
                <c:pt idx="12">
                  <c:v>48600</c:v>
                </c:pt>
              </c:numCache>
            </c:numRef>
          </c:val>
          <c:extLst>
            <c:ext xmlns:c16="http://schemas.microsoft.com/office/drawing/2014/chart" uri="{C3380CC4-5D6E-409C-BE32-E72D297353CC}">
              <c16:uniqueId val="{0000000A-D80B-4851-917D-9290C7A717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3144</c:v>
                </c:pt>
                <c:pt idx="2">
                  <c:v>#N/A</c:v>
                </c:pt>
                <c:pt idx="3">
                  <c:v>#N/A</c:v>
                </c:pt>
                <c:pt idx="4">
                  <c:v>1108</c:v>
                </c:pt>
                <c:pt idx="5">
                  <c:v>#N/A</c:v>
                </c:pt>
                <c:pt idx="6">
                  <c:v>#N/A</c:v>
                </c:pt>
                <c:pt idx="7">
                  <c:v>0</c:v>
                </c:pt>
                <c:pt idx="8">
                  <c:v>#N/A</c:v>
                </c:pt>
                <c:pt idx="9">
                  <c:v>#N/A</c:v>
                </c:pt>
                <c:pt idx="10">
                  <c:v>209</c:v>
                </c:pt>
                <c:pt idx="11">
                  <c:v>#N/A</c:v>
                </c:pt>
                <c:pt idx="12">
                  <c:v>#N/A</c:v>
                </c:pt>
                <c:pt idx="13">
                  <c:v>0</c:v>
                </c:pt>
                <c:pt idx="14">
                  <c:v>#N/A</c:v>
                </c:pt>
              </c:numCache>
            </c:numRef>
          </c:val>
          <c:smooth val="0"/>
          <c:extLst>
            <c:ext xmlns:c16="http://schemas.microsoft.com/office/drawing/2014/chart" uri="{C3380CC4-5D6E-409C-BE32-E72D297353CC}">
              <c16:uniqueId val="{0000000B-D80B-4851-917D-9290C7A717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5020</c:v>
                </c:pt>
                <c:pt idx="1">
                  <c:v>4565</c:v>
                </c:pt>
                <c:pt idx="2">
                  <c:v>5789</c:v>
                </c:pt>
              </c:numCache>
            </c:numRef>
          </c:val>
          <c:extLst>
            <c:ext xmlns:c16="http://schemas.microsoft.com/office/drawing/2014/chart" uri="{C3380CC4-5D6E-409C-BE32-E72D297353CC}">
              <c16:uniqueId val="{00000000-F4CB-4974-AEA0-94459B2B5D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6048</c:v>
                </c:pt>
                <c:pt idx="1">
                  <c:v>6070</c:v>
                </c:pt>
                <c:pt idx="2">
                  <c:v>5422</c:v>
                </c:pt>
              </c:numCache>
            </c:numRef>
          </c:val>
          <c:extLst>
            <c:ext xmlns:c16="http://schemas.microsoft.com/office/drawing/2014/chart" uri="{C3380CC4-5D6E-409C-BE32-E72D297353CC}">
              <c16:uniqueId val="{00000001-F4CB-4974-AEA0-94459B2B5D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6761</c:v>
                </c:pt>
                <c:pt idx="1">
                  <c:v>6099</c:v>
                </c:pt>
                <c:pt idx="2">
                  <c:v>5503</c:v>
                </c:pt>
              </c:numCache>
            </c:numRef>
          </c:val>
          <c:extLst>
            <c:ext xmlns:c16="http://schemas.microsoft.com/office/drawing/2014/chart" uri="{C3380CC4-5D6E-409C-BE32-E72D297353CC}">
              <c16:uniqueId val="{00000002-F4CB-4974-AEA0-94459B2B5D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{E2BC7A6C-4E2F-4E67-AB85-067DDE8F66DB}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2F-4EE7-BA00-CE83F81852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{810FEA19-730D-4EC8-9A4A-AFDEAAA6AD97}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2F-4EE7-BA00-CE83F81852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{54C0D41C-11A9-4451-B8FC-C76652355BC8}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2F-4EE7-BA00-CE83F81852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{67EA80EB-5D8F-4060-88EE-9BDA0D451DF8}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2F-4EE7-BA00-CE83F81852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{24993E09-D814-403F-A1F8-DE8374DACED6}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2F-4EE7-BA00-CE83F818524F}"/>
                </c:ext>
              </c:extLst>
            </c:dLbl>
            <c:dLbl>
              <c:idx val="8"/>
              <c:layout>
                <c:manualLayout>
                  <c:x val="-2.986490331452708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{623BD224-4771-4A0F-93F0-89667F81AF1A}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2F-4EE7-BA00-CE83F818524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{6E2C4697-7E20-4CE1-A8C5-C276AB4F67AE}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2F-4EE7-BA00-CE83F818524F}"/>
                </c:ext>
              </c:extLst>
            </c:dLbl>
            <c:dLbl>
              <c:idx val="24"/>
              <c:layout>
                <c:manualLayout>
                  <c:x val="-3.429604780527965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{59090388-5A44-4377-8F1A-772B96A064FB}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2F-4EE7-BA00-CE83F818524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{E6AE5945-188B-46FD-9487-D82AC3230E59}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2F-4EE7-BA00-CE83F81852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46.7</c:v>
                </c:pt>
                <c:pt idx="8">
                  <c:v>48.4</c:v>
                </c:pt>
                <c:pt idx="16">
                  <c:v>48.7</c:v>
                </c:pt>
                <c:pt idx="24">
                  <c:v>49.2</c:v>
                </c:pt>
                <c:pt idx="32">
                  <c:v>50.7</c:v>
                </c:pt>
              </c:numCache>
            </c:numRef>
          </c:xVal>
          <c:yVal>
            <c:numRef>
              <c:f>公会計指標分析・財政指標組合せ分析表!$BP$51:$DC$51</c:f>
              <c:numCache>
                <c:formatCode>#,##0.0;"▲ "#,##0.0</c:formatCode>
                <c:ptCount val="40"/>
                <c:pt idx="0">
                  <c:v>13.6</c:v>
                </c:pt>
                <c:pt idx="8">
                  <c:v>4.7</c:v>
                </c:pt>
                <c:pt idx="24">
                  <c:v>0.8</c:v>
                </c:pt>
              </c:numCache>
            </c:numRef>
          </c:yVal>
          <c:smooth val="0"/>
          <c:extLst>
            <c:ext xmlns:c16="http://schemas.microsoft.com/office/drawing/2014/chart" uri="{C3380CC4-5D6E-409C-BE32-E72D297353CC}">
              <c16:uniqueId val="{00000009-F32F-4EE7-BA00-CE83F81852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{41A07C43-4218-4549-8F2E-348951EB013C}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2F-4EE7-BA00-CE83F81852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{12EA988D-59F6-4471-A2B5-057519E7315A}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2F-4EE7-BA00-CE83F81852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{3859D390-D7C0-455C-A6B8-BAA2E8E5DD7D}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2F-4EE7-BA00-CE83F81852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{1D46541D-AC5B-493E-BC71-FF43741B4C43}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2F-4EE7-BA00-CE83F81852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{55C36377-2477-4057-B1CD-9C6EDDF690F3}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2F-4EE7-BA00-CE83F818524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{D419B9C1-4A9B-48E9-BD5D-9BADBC139D0C}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2F-4EE7-BA00-CE83F818524F}"/>
                </c:ext>
              </c:extLst>
            </c:dLbl>
            <c:dLbl>
              <c:idx val="16"/>
              <c:layout>
                <c:manualLayout>
                  <c:x val="-2.882187850471916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{9F0ACC13-CB53-4568-8154-A029BB7ADCA9}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2F-4EE7-BA00-CE83F818524F}"/>
                </c:ext>
              </c:extLst>
            </c:dLbl>
            <c:dLbl>
              <c:idx val="24"/>
              <c:layout>
                <c:manualLayout>
                  <c:x val="-2.4675407126234398E-2"/>
                  <c:y val="-5.778237920109297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{926DA135-0FE9-43D0-AB72-9E2620C98882}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2F-4EE7-BA00-CE83F818524F}"/>
                </c:ext>
              </c:extLst>
            </c:dLbl>
            <c:dLbl>
              <c:idx val="32"/>
              <c:layout>
                <c:manualLayout>
                  <c:x val="-4.2679416139087059E-2"/>
                  <c:y val="-7.169570501063747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{AF9CC6B0-E14F-4868-9526-50C3290CB814}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2F-4EE7-BA00-CE83F81852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F32F-4EE7-BA00-CE83F818524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{74DED239-5683-4D8A-9AC4-72C9721A62FC}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D29-4D95-96CA-A5CEEDB39B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{6A75FF79-FF45-4448-80EF-1115045E168D}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29-4D95-96CA-A5CEEDB39B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{5BEA1A6A-017A-4F30-8D46-0C4925514439}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29-4D95-96CA-A5CEEDB39B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{7E2AAEAF-B57E-4F2E-8A38-D6636CB1D1BD}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29-4D95-96CA-A5CEEDB39B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{DB89B75E-CAD9-4DD3-9DAA-F62748B98FFC}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29-4D95-96CA-A5CEEDB39B2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{22DE92DE-F737-4B7F-8EBC-693E3540D33D}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D29-4D95-96CA-A5CEEDB39B2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{78C9BC4B-59DB-489A-8A59-72CDE3CAC260}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D29-4D95-96CA-A5CEEDB39B2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{6F607176-96B0-41DA-9BA3-3EF4261497C5}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D29-4D95-96CA-A5CEEDB39B2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{DDDC7238-78EA-403C-91FB-50075EE82444}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D29-4D95-96CA-A5CEEDB39B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7.9</c:v>
                </c:pt>
                <c:pt idx="16">
                  <c:v>7.7</c:v>
                </c:pt>
                <c:pt idx="24">
                  <c:v>7.3</c:v>
                </c:pt>
                <c:pt idx="32">
                  <c:v>6.7</c:v>
                </c:pt>
              </c:numCache>
            </c:numRef>
          </c:xVal>
          <c:yVal>
            <c:numRef>
              <c:f>公会計指標分析・財政指標組合せ分析表!$BP$73:$DC$73</c:f>
              <c:numCache>
                <c:formatCode>#,##0.0;"▲ "#,##0.0</c:formatCode>
                <c:ptCount val="40"/>
                <c:pt idx="0">
                  <c:v>13.6</c:v>
                </c:pt>
                <c:pt idx="8">
                  <c:v>4.7</c:v>
                </c:pt>
                <c:pt idx="24">
                  <c:v>0.8</c:v>
                </c:pt>
              </c:numCache>
            </c:numRef>
          </c:yVal>
          <c:smooth val="0"/>
          <c:extLst>
            <c:ext xmlns:c16="http://schemas.microsoft.com/office/drawing/2014/chart" uri="{C3380CC4-5D6E-409C-BE32-E72D297353CC}">
              <c16:uniqueId val="{00000009-7D29-4D95-96CA-A5CEEDB39B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{4A3FD2CB-1AA4-48E4-9567-33301E87829E}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D29-4D95-96CA-A5CEEDB39B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{53D5ACC4-7856-4269-AC4E-993EF4508923}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29-4D95-96CA-A5CEEDB39B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{41567C09-2207-4660-9768-7F01DC516E1E}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29-4D95-96CA-A5CEEDB39B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{666C0D89-0256-49F4-9B64-B8F5F0A86E0F}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29-4D95-96CA-A5CEEDB39B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{16B73C24-2DFE-48D2-8694-D743324FA0BB}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29-4D95-96CA-A5CEEDB39B2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{D4DE69BD-92DB-47BF-8293-2FAD31D19872}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D29-4D95-96CA-A5CEEDB39B2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{54F5766B-BFAF-4033-8E5B-393E97115350}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D29-4D95-96CA-A5CEEDB39B2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{7F2FAEE8-139A-4689-9E83-CBB9B774846D}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D29-4D95-96CA-A5CEEDB39B2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{5E2AB189-A464-4F8C-BDD6-482385503EB3}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D29-4D95-96CA-A5CEEDB39B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7D29-4D95-96CA-A5CEEDB39B29}"/>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Ｒ２年度については、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一般単独事業債等の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償還が開始されたことに伴い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１年度より増額となっている。　</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においては、新市建設計画に基づき、合併特例債を活用した普通建設事業を重点的に行っているため、高い交付税算入率となっているが、合併特例債の活用可能残額も減少してきていることから、今後は合併特例債以外の地方債の活用が想定されており、地方債残高に占める算入公債費の割合の減少が見込まれる。また、合併による類似施設が多いため、老朽化による施設更新に係る地方債が想定され、公共施設等総合管理計画を指針として類似施設の整理縮小、普通建設事業の規模適正化に努めるなど、長期的かつ総合的な視点に立った行財政運営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満期一括償還地方債に係る積立金無し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２４年度以降、決算剰余金等を財源に市債の繰上償還（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２７年度まで）や利率見直し、充当可能基金の積み増しを実施してきたこと、交付税算入率の高い合併特例債を主に活用したことにより、将来負担比率は年々減少してきている。しかしながら、合併特例債の活用可能残額も減少してきていることから、今後は合併特例債以外の地方債の活用が想定されており、地方債残高に占める算入公債費の割合の減少が見込まれ、将来負担比率が増加へ転じる見通しである。引続き、行財政改革を推進し、将来負担を軽減できるよう、普通建設事業の規模適正化に努める等、財政の健全化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沖縄県うるま市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百万円を積立てているが、予算編成時における収支不足分による財政調整基金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百万円、子育て支援施策の充実の推進による、こどもゆめ基金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百万円、公共施設の長寿命化、更新整備等による、公共施設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総合管理基金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百万円、その他の基金繰入により、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百万円の取崩しがあるため、基金残高は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入面の市税においては、収納率向上対策効果により増加傾向であり、財政調整基金等への収支差額及び基金運用による利子の積立を行っているが、歳出面についても、人件費、扶助費等の義務的経費が増加傾向にあります。また、今後における公共施設等の維持管理や更新等も踏まえ、引続き各基金への積立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市民の一体感の醸成を図る事業」、「地域振興及び経済の活性化を図る事業」、「市民との協働のまちづくり推進を図る事業」、「市内に在する団体等が行う地域振興や公共の福祉の向上等に資する活動に対する支援事業」等、新市建設計画に位置付けられた地域振興等の推進</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・こどもゆめ基金　：　子育て支援施策の充実の推進</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　：公共施設等の長寿命化、更新整備、統廃合等の推進</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宮城島高齢者福祉施設整備事業（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百万円）、うるま市プレミアム商品券事業（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コミュニティ供用施設助成事業（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となっております。</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ＩＴ事業支援センター管理費（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百万円）、市民芸術劇場空調吊物改修事業（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百万円）、具志川庭球場改修事業（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百万円）、与勝調理場整備事業（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百万円）等により取り崩しているため</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361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百万円減額となっております。</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うるま市防犯灯設置補助事業等へ活用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を予定。</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・こどもゆめ基金：認定こども園施設整備事業やこども医療費助成事業等への活用を予定。</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公共施設等総合管理基金：小学校及び中学校施設修繕や総合体育館建替事業等への活用を予定。</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公立幼稚園運営費</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、第二調理場調理等業務委託事業</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、生活交通路線維持費</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(42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、勝連城跡周辺文化観光拠点整備事業</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(1,942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等の財源にあてるため、基金を取り崩す（</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1,368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百万円）とともに、予算編成における収支差額及び基金運用利子を積立てた（</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2,591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百万円）ことにより、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223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今後は扶助費等の義務的経費の増加（</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百万円）等に伴い、収支バランスがとれなくなることが見込まれるため、これまで計画的に積立を実施しているところであるが、引続き予算編成時において、基金を計画的に活用していく予定となっている。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償還財源（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650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百万円）とした事から減となっている。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本市は、合併に伴い多くの公共施設等を保有し、通常より財政的に有利な合併特例債を活用し、学校施設及び都市基盤を整備してきたことから、公債費が増加傾向で推移しております。特に、合併特例債の償還等で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年度から令和４年度は、公債費が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億円台と高い水準を見込むことから、償還財源として基金を計画的に活用する予定となっております。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44642E2-8250-49E0-82E6-521A3A875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AE86551-F2DB-4FBC-813C-CE3387731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4A283C2A-11E2-4734-90DB-B92368E60C61}"/>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8595F237-F3CF-4C16-BCB5-D53AA17C6F8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E3EFF799-502D-416E-8F41-2667D8699848}"/>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541DBF4A-67EA-4C5D-B308-865DCCD0138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6270F6EB-D47E-41E5-94E8-1D16A460685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EAC5146-58D6-4239-AB02-04850989EF2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262260F8-620A-4CE4-AB56-357647CDB39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0CFAF5B-ADB3-4559-827F-B65551F2A81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65CC7B0C-CCBD-47E9-AE18-7170703A9611}"/>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42B7EF69-A09D-4227-93ED-A22D3A2A14D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8EEDB966-EB50-4B56-ABA5-B7CDD4262BA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5AF49F70-A18B-4D46-9D78-D4E44CCD767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FDB6CCED-0DB9-4F82-9969-A49E721F4E5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1F58FBD-F30C-4AF3-8A89-BF67C026D10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125,338
124,016
87.02
79,795,191
76,427,977
3,061,072
28,683,645
48,599,924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E2B22BA1-DC14-4231-B17D-30BB105CF84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2DDDE6BF-B8A8-4787-AD5D-FD84F1D7BF8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13A46E67-F3ED-41F7-B89F-8F50C10E0EC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479BB84D-36CC-44AD-8B3E-D68C2F823D2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1AE31BF4-4D89-4215-B463-F3D9901F542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8988E3B3-5B15-4284-AB41-187AC21C5A4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84F472-125F-4B55-9055-71B88214944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1B3876DB-C51E-4D50-97C0-60D3F294301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4BF2B8A9-D5DD-4568-A0C9-B419E0360ED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2C96818F-F656-49AB-AF77-9AEDE79B623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CAE96D59-93FD-44E3-94E4-7018D71276D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800BB939-FAEE-467C-9480-24FBD37159D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B0686CF5-E001-453B-B47E-512676E1204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D014357C-512C-4B28-84E1-B635A192461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C4745EB6-1BD5-432A-BB1C-EB69967D86F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92931511-AFEC-425A-9051-D7F8C75708A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E359DEE3-07A0-4312-80D3-73B809AA570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FCDBCD5C-AA33-4860-9720-7712E49393D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EF80AF97-728B-46C6-AEC3-F082D2AD015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5C63281E-5144-45E0-864B-939F5E75D81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2520AD8F-EB1E-44C2-8B74-A28E8DE42FE3}"/>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52B26B4-B01B-464E-9BF8-A2A5E7CFB54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9BE032B4-645E-41C3-8511-1C1B9DB5B65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769F2992-930E-44AC-9E51-F8A20E749EA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A46778D1-A81C-4449-8265-74AABFF50BBD}"/>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56303036-CBD6-4D0D-A42A-3B214C47CE6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DACB5801-4D38-4B05-9566-4AF71F273E0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7A70E17F-D1E1-4523-9217-1CA18088EFFA}"/>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993F2BA3-F132-4F57-A906-1805A7A9CFB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CA63073E-32C2-4883-A2E2-BE20EE785BE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13DC575B-8D0C-40AB-A9EB-89A5E46F8AC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82B5DF47-C622-4250-9655-E0D93CB25B0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EC2DD528-0B39-43A1-B3BE-03B0525F938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917A965A-4247-462C-8DAB-F9602B9C9A66}"/>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D44DC516-B9AF-47B2-8472-810F77F15B8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ポイントの増の</a:t>
          </a:r>
          <a:r>
            <a:rPr kumimoji="1" lang="en-US" altLang="ja-JP" sz="1100">
              <a:latin typeface="ＭＳ Ｐゴシック" panose="020B0600070205080204" pitchFamily="50" charset="-128"/>
              <a:ea typeface="ＭＳ Ｐゴシック" panose="020B0600070205080204" pitchFamily="50" charset="-128"/>
            </a:rPr>
            <a:t>50.7</a:t>
          </a:r>
          <a:r>
            <a:rPr kumimoji="1" lang="ja-JP" altLang="en-US" sz="1100">
              <a:latin typeface="ＭＳ Ｐゴシック" panose="020B0600070205080204" pitchFamily="50" charset="-128"/>
              <a:ea typeface="ＭＳ Ｐゴシック" panose="020B0600070205080204" pitchFamily="50" charset="-128"/>
            </a:rPr>
            <a:t>％となり、類似団体では低水準にあるものと推測できる。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本市は、平成１７年度から合併特例債を活用した新市の都市基盤整備に取り組んでおり、学校施設や庁舎、道路などが低い値となっている。</a:t>
          </a:r>
          <a:endParaRPr kumimoji="1" lang="en-US" altLang="ja-JP" sz="18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一方で農林水産施設、体育施設など合併以前から設置されている施設については老朽化が進んでおり、今後、個別施設計画に基づいた施設の適切な管理維持に努める必要がある。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32214A9F-5ABF-4C34-A968-4751B172427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BDE9BD8-9AAB-40FF-AB40-6D25F791CBA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EA183E05-2E6D-44F0-BD9C-2DC4930C18FE}"/>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1A188618-EF04-4802-9F01-575EFE52B2D2}"/>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32D7E4F-9DA9-47B0-9891-D1FC739DA7FF}"/>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7D6C55FB-9877-4C11-BD34-6DED21F2C5D5}"/>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75C239A0-F9B1-475C-9A9C-42A987239EB1}"/>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6C5D4936-45F7-4737-9C5B-0BE770A2155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BBDE31A8-771C-4822-A1BE-2C0D1D2C3FD2}"/>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767AB08C-7358-4425-9E81-7144DD769C05}"/>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54BF5744-6F1A-4356-90E3-AA5264CD2957}"/>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F3674C32-A9BE-43B1-B6D6-2C21B8DF2E72}"/>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1AB0F344-242F-4167-9778-6BA551BF9BE7}"/>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904DA1D2-DCDF-4B17-B27B-D1969BB59C8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3DC3297E-2BD4-4411-B827-1C9739A1FA8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3D766039-8C8D-4051-AE80-C7081589B04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9" name="直線コネクタ 68">
          <a:extLst>
            <a:ext uri="{FF2B5EF4-FFF2-40B4-BE49-F238E27FC236}">
              <a16:creationId xmlns:a16="http://schemas.microsoft.com/office/drawing/2014/main" id="{41613979-F479-4D22-B2B4-4B52CA4FF57C}"/>
            </a:ext>
          </a:extLst>
        </xdr:cNvPr>
        <xdr:cNvCxnSpPr/>
      </xdr:nvCxnSpPr>
      <xdr:spPr>
        <a:xfrm flipV="1">
          <a:off x="4760595" y="4537710"/>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70" name="有形固定資産減価償却率最小値テキスト">
          <a:extLst>
            <a:ext uri="{FF2B5EF4-FFF2-40B4-BE49-F238E27FC236}">
              <a16:creationId xmlns:a16="http://schemas.microsoft.com/office/drawing/2014/main" id="{B2455811-DF93-4AF9-A498-3DB1892BB023}"/>
            </a:ext>
          </a:extLst>
        </xdr:cNvPr>
        <xdr:cNvSpPr txBox="1"/>
      </xdr:nvSpPr>
      <xdr:spPr>
        <a:xfrm>
          <a:off x="4813300" y="587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71" name="直線コネクタ 70">
          <a:extLst>
            <a:ext uri="{FF2B5EF4-FFF2-40B4-BE49-F238E27FC236}">
              <a16:creationId xmlns:a16="http://schemas.microsoft.com/office/drawing/2014/main" id="{FCEF9BE8-4C10-4629-8B14-8613E6E134BA}"/>
            </a:ext>
          </a:extLst>
        </xdr:cNvPr>
        <xdr:cNvCxnSpPr/>
      </xdr:nvCxnSpPr>
      <xdr:spPr>
        <a:xfrm>
          <a:off x="4673600" y="586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72" name="有形固定資産減価償却率最大値テキスト">
          <a:extLst>
            <a:ext uri="{FF2B5EF4-FFF2-40B4-BE49-F238E27FC236}">
              <a16:creationId xmlns:a16="http://schemas.microsoft.com/office/drawing/2014/main" id="{32419EDA-CB07-4F8F-9EA0-8E13D1880A2D}"/>
            </a:ext>
          </a:extLst>
        </xdr:cNvPr>
        <xdr:cNvSpPr txBox="1"/>
      </xdr:nvSpPr>
      <xdr:spPr>
        <a:xfrm>
          <a:off x="4813300" y="431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73" name="直線コネクタ 72">
          <a:extLst>
            <a:ext uri="{FF2B5EF4-FFF2-40B4-BE49-F238E27FC236}">
              <a16:creationId xmlns:a16="http://schemas.microsoft.com/office/drawing/2014/main" id="{56CB3746-E098-42A1-89A2-C6F3AFC79C14}"/>
            </a:ext>
          </a:extLst>
        </xdr:cNvPr>
        <xdr:cNvCxnSpPr/>
      </xdr:nvCxnSpPr>
      <xdr:spPr>
        <a:xfrm>
          <a:off x="4673600" y="453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84684</xdr:rowOff>
    </xdr:from>
    <xdr:ext cx="405111" cy="259045"/>
    <xdr:sp macro="" textlink="">
      <xdr:nvSpPr>
        <xdr:cNvPr id="74" name="有形固定資産減価償却率平均値テキスト">
          <a:extLst>
            <a:ext uri="{FF2B5EF4-FFF2-40B4-BE49-F238E27FC236}">
              <a16:creationId xmlns:a16="http://schemas.microsoft.com/office/drawing/2014/main" id="{12F503A3-CD79-4F6F-A6FB-C3308C93240D}"/>
            </a:ext>
          </a:extLst>
        </xdr:cNvPr>
        <xdr:cNvSpPr txBox="1"/>
      </xdr:nvSpPr>
      <xdr:spPr>
        <a:xfrm>
          <a:off x="4813300" y="5228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5" name="フローチャート: 判断 74">
          <a:extLst>
            <a:ext uri="{FF2B5EF4-FFF2-40B4-BE49-F238E27FC236}">
              <a16:creationId xmlns:a16="http://schemas.microsoft.com/office/drawing/2014/main" id="{03DBAF44-3E74-48DF-A768-A210F1A8F07D}"/>
            </a:ext>
          </a:extLst>
        </xdr:cNvPr>
        <xdr:cNvSpPr/>
      </xdr:nvSpPr>
      <xdr:spPr>
        <a:xfrm>
          <a:off x="47117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6" name="フローチャート: 判断 75">
          <a:extLst>
            <a:ext uri="{FF2B5EF4-FFF2-40B4-BE49-F238E27FC236}">
              <a16:creationId xmlns:a16="http://schemas.microsoft.com/office/drawing/2014/main" id="{CF2C3B5D-0590-4743-9010-B5F339745D16}"/>
            </a:ext>
          </a:extLst>
        </xdr:cNvPr>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7" name="フローチャート: 判断 76">
          <a:extLst>
            <a:ext uri="{FF2B5EF4-FFF2-40B4-BE49-F238E27FC236}">
              <a16:creationId xmlns:a16="http://schemas.microsoft.com/office/drawing/2014/main" id="{FB542CC7-A407-426A-A8C5-F89131E2A74E}"/>
            </a:ext>
          </a:extLst>
        </xdr:cNvPr>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8" name="フローチャート: 判断 77">
          <a:extLst>
            <a:ext uri="{FF2B5EF4-FFF2-40B4-BE49-F238E27FC236}">
              <a16:creationId xmlns:a16="http://schemas.microsoft.com/office/drawing/2014/main" id="{DA5FD511-EF88-416A-9EBF-1B0B85C75F9C}"/>
            </a:ext>
          </a:extLst>
        </xdr:cNvPr>
        <xdr:cNvSpPr/>
      </xdr:nvSpPr>
      <xdr:spPr>
        <a:xfrm>
          <a:off x="24765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9" name="フローチャート: 判断 78">
          <a:extLst>
            <a:ext uri="{FF2B5EF4-FFF2-40B4-BE49-F238E27FC236}">
              <a16:creationId xmlns:a16="http://schemas.microsoft.com/office/drawing/2014/main" id="{C9FC0839-47B5-4FB5-BF6E-558569294C2B}"/>
            </a:ext>
          </a:extLst>
        </xdr:cNvPr>
        <xdr:cNvSpPr/>
      </xdr:nvSpPr>
      <xdr:spPr>
        <a:xfrm>
          <a:off x="1714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DD7D75E-0888-4027-AC35-A74C257C5A3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CFE3587-EF89-4AC6-BB03-FCDA69E04E6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E84C477-A099-4290-A30D-07F55DA8173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655DF66-FABD-4117-86E6-FDDCFF752AD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ADA8E6F-CBD2-4EC6-8509-DCFCD1431A0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85" name="楕円 84">
          <a:extLst>
            <a:ext uri="{FF2B5EF4-FFF2-40B4-BE49-F238E27FC236}">
              <a16:creationId xmlns:a16="http://schemas.microsoft.com/office/drawing/2014/main" id="{4D00A57B-697E-4119-A99B-F9B16CF161CE}"/>
            </a:ext>
          </a:extLst>
        </xdr:cNvPr>
        <xdr:cNvSpPr/>
      </xdr:nvSpPr>
      <xdr:spPr>
        <a:xfrm>
          <a:off x="4711700" y="48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97807</xdr:rowOff>
    </xdr:from>
    <xdr:ext cx="405111" cy="259045"/>
    <xdr:sp macro="" textlink="">
      <xdr:nvSpPr>
        <xdr:cNvPr id="86" name="有形固定資産減価償却率該当値テキスト">
          <a:extLst>
            <a:ext uri="{FF2B5EF4-FFF2-40B4-BE49-F238E27FC236}">
              <a16:creationId xmlns:a16="http://schemas.microsoft.com/office/drawing/2014/main" id="{1865F303-65B1-4DA5-8244-008C660B2060}"/>
            </a:ext>
          </a:extLst>
        </xdr:cNvPr>
        <xdr:cNvSpPr txBox="1"/>
      </xdr:nvSpPr>
      <xdr:spPr>
        <a:xfrm>
          <a:off x="4813300" y="47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7" name="楕円 86">
          <a:extLst>
            <a:ext uri="{FF2B5EF4-FFF2-40B4-BE49-F238E27FC236}">
              <a16:creationId xmlns:a16="http://schemas.microsoft.com/office/drawing/2014/main" id="{94C2F3A2-ECB8-466D-866D-3D38D1F4CFA2}"/>
            </a:ext>
          </a:extLst>
        </xdr:cNvPr>
        <xdr:cNvSpPr/>
      </xdr:nvSpPr>
      <xdr:spPr>
        <a:xfrm>
          <a:off x="4000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125730</xdr:rowOff>
    </xdr:to>
    <xdr:cxnSp macro="">
      <xdr:nvCxnSpPr>
        <xdr:cNvPr id="88" name="直線コネクタ 87">
          <a:extLst>
            <a:ext uri="{FF2B5EF4-FFF2-40B4-BE49-F238E27FC236}">
              <a16:creationId xmlns:a16="http://schemas.microsoft.com/office/drawing/2014/main" id="{B7433B5B-8287-44E3-9CCC-366D7240A8C6}"/>
            </a:ext>
          </a:extLst>
        </xdr:cNvPr>
        <xdr:cNvCxnSpPr/>
      </xdr:nvCxnSpPr>
      <xdr:spPr>
        <a:xfrm>
          <a:off x="4051300" y="487235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2963</xdr:rowOff>
    </xdr:from>
    <xdr:to>
      <xdr:col>15</xdr:col>
      <xdr:colOff>187325</xdr:colOff>
      <xdr:row>28</xdr:row>
      <xdr:rowOff>104563</xdr:rowOff>
    </xdr:to>
    <xdr:sp macro="" textlink="">
      <xdr:nvSpPr>
        <xdr:cNvPr id="89" name="楕円 88">
          <a:extLst>
            <a:ext uri="{FF2B5EF4-FFF2-40B4-BE49-F238E27FC236}">
              <a16:creationId xmlns:a16="http://schemas.microsoft.com/office/drawing/2014/main" id="{67D5129F-6E88-4A91-BEE6-6236F6EC9A5C}"/>
            </a:ext>
          </a:extLst>
        </xdr:cNvPr>
        <xdr:cNvSpPr/>
      </xdr:nvSpPr>
      <xdr:spPr>
        <a:xfrm>
          <a:off x="3238500" y="48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53763</xdr:rowOff>
    </xdr:from>
    <xdr:to>
      <xdr:col>19</xdr:col>
      <xdr:colOff>136525</xdr:colOff>
      <xdr:row>28</xdr:row>
      <xdr:rowOff>71755</xdr:rowOff>
    </xdr:to>
    <xdr:cxnSp macro="">
      <xdr:nvCxnSpPr>
        <xdr:cNvPr id="90" name="直線コネクタ 89">
          <a:extLst>
            <a:ext uri="{FF2B5EF4-FFF2-40B4-BE49-F238E27FC236}">
              <a16:creationId xmlns:a16="http://schemas.microsoft.com/office/drawing/2014/main" id="{906599E4-226C-4D28-9097-2C11FBB4DD34}"/>
            </a:ext>
          </a:extLst>
        </xdr:cNvPr>
        <xdr:cNvCxnSpPr/>
      </xdr:nvCxnSpPr>
      <xdr:spPr>
        <a:xfrm>
          <a:off x="3289300" y="485436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163618</xdr:rowOff>
    </xdr:from>
    <xdr:to>
      <xdr:col>11</xdr:col>
      <xdr:colOff>187325</xdr:colOff>
      <xdr:row>28</xdr:row>
      <xdr:rowOff>93768</xdr:rowOff>
    </xdr:to>
    <xdr:sp macro="" textlink="">
      <xdr:nvSpPr>
        <xdr:cNvPr id="91" name="楕円 90">
          <a:extLst>
            <a:ext uri="{FF2B5EF4-FFF2-40B4-BE49-F238E27FC236}">
              <a16:creationId xmlns:a16="http://schemas.microsoft.com/office/drawing/2014/main" id="{FB7190B9-2E58-4933-9373-B2DAFAE28EDB}"/>
            </a:ext>
          </a:extLst>
        </xdr:cNvPr>
        <xdr:cNvSpPr/>
      </xdr:nvSpPr>
      <xdr:spPr>
        <a:xfrm>
          <a:off x="2476500" y="47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42968</xdr:rowOff>
    </xdr:from>
    <xdr:to>
      <xdr:col>15</xdr:col>
      <xdr:colOff>136525</xdr:colOff>
      <xdr:row>28</xdr:row>
      <xdr:rowOff>53763</xdr:rowOff>
    </xdr:to>
    <xdr:cxnSp macro="">
      <xdr:nvCxnSpPr>
        <xdr:cNvPr id="92" name="直線コネクタ 91">
          <a:extLst>
            <a:ext uri="{FF2B5EF4-FFF2-40B4-BE49-F238E27FC236}">
              <a16:creationId xmlns:a16="http://schemas.microsoft.com/office/drawing/2014/main" id="{BC4DCB78-B1C2-4B61-BF54-B00AABE94D30}"/>
            </a:ext>
          </a:extLst>
        </xdr:cNvPr>
        <xdr:cNvCxnSpPr/>
      </xdr:nvCxnSpPr>
      <xdr:spPr>
        <a:xfrm>
          <a:off x="2527300" y="484356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102447</xdr:rowOff>
    </xdr:from>
    <xdr:to>
      <xdr:col>7</xdr:col>
      <xdr:colOff>187325</xdr:colOff>
      <xdr:row>28</xdr:row>
      <xdr:rowOff>32597</xdr:rowOff>
    </xdr:to>
    <xdr:sp macro="" textlink="">
      <xdr:nvSpPr>
        <xdr:cNvPr id="93" name="楕円 92">
          <a:extLst>
            <a:ext uri="{FF2B5EF4-FFF2-40B4-BE49-F238E27FC236}">
              <a16:creationId xmlns:a16="http://schemas.microsoft.com/office/drawing/2014/main" id="{E8F0F380-2473-43BB-A790-639EB3B58E8C}"/>
            </a:ext>
          </a:extLst>
        </xdr:cNvPr>
        <xdr:cNvSpPr/>
      </xdr:nvSpPr>
      <xdr:spPr>
        <a:xfrm>
          <a:off x="1714500" y="47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153247</xdr:rowOff>
    </xdr:from>
    <xdr:to>
      <xdr:col>11</xdr:col>
      <xdr:colOff>136525</xdr:colOff>
      <xdr:row>28</xdr:row>
      <xdr:rowOff>42968</xdr:rowOff>
    </xdr:to>
    <xdr:cxnSp macro="">
      <xdr:nvCxnSpPr>
        <xdr:cNvPr id="94" name="直線コネクタ 93">
          <a:extLst>
            <a:ext uri="{FF2B5EF4-FFF2-40B4-BE49-F238E27FC236}">
              <a16:creationId xmlns:a16="http://schemas.microsoft.com/office/drawing/2014/main" id="{998567DB-8588-4D8B-ABD4-7CFE75401BDA}"/>
            </a:ext>
          </a:extLst>
        </xdr:cNvPr>
        <xdr:cNvCxnSpPr/>
      </xdr:nvCxnSpPr>
      <xdr:spPr>
        <a:xfrm>
          <a:off x="1765300" y="478239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5" name="n_1aveValue有形固定資産減価償却率">
          <a:extLst>
            <a:ext uri="{FF2B5EF4-FFF2-40B4-BE49-F238E27FC236}">
              <a16:creationId xmlns:a16="http://schemas.microsoft.com/office/drawing/2014/main" id="{C915855A-8B67-42E4-A33B-078F5147F22B}"/>
            </a:ext>
          </a:extLst>
        </xdr:cNvPr>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6" name="n_2aveValue有形固定資産減価償却率">
          <a:extLst>
            <a:ext uri="{FF2B5EF4-FFF2-40B4-BE49-F238E27FC236}">
              <a16:creationId xmlns:a16="http://schemas.microsoft.com/office/drawing/2014/main" id="{7108DB14-F180-4330-A8AB-B6576BE86A9B}"/>
            </a:ext>
          </a:extLst>
        </xdr:cNvPr>
        <xdr:cNvSpPr txBox="1"/>
      </xdr:nvSpPr>
      <xdr:spPr>
        <a:xfrm>
          <a:off x="3086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112624</xdr:rowOff>
    </xdr:from>
    <xdr:ext cx="405111" cy="259045"/>
    <xdr:sp macro="" textlink="">
      <xdr:nvSpPr>
        <xdr:cNvPr id="97" name="n_3aveValue有形固定資産減価償却率">
          <a:extLst>
            <a:ext uri="{FF2B5EF4-FFF2-40B4-BE49-F238E27FC236}">
              <a16:creationId xmlns:a16="http://schemas.microsoft.com/office/drawing/2014/main" id="{B7A6930B-A0F6-437D-A4F4-F3368FB5DBBC}"/>
            </a:ext>
          </a:extLst>
        </xdr:cNvPr>
        <xdr:cNvSpPr txBox="1"/>
      </xdr:nvSpPr>
      <xdr:spPr>
        <a:xfrm>
          <a:off x="2324744" y="525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8" name="n_4aveValue有形固定資産減価償却率">
          <a:extLst>
            <a:ext uri="{FF2B5EF4-FFF2-40B4-BE49-F238E27FC236}">
              <a16:creationId xmlns:a16="http://schemas.microsoft.com/office/drawing/2014/main" id="{21EFB070-6305-474C-93B5-834E506B1597}"/>
            </a:ext>
          </a:extLst>
        </xdr:cNvPr>
        <xdr:cNvSpPr txBox="1"/>
      </xdr:nvSpPr>
      <xdr:spPr>
        <a:xfrm>
          <a:off x="1562744" y="520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9" name="n_1mainValue有形固定資産減価償却率">
          <a:extLst>
            <a:ext uri="{FF2B5EF4-FFF2-40B4-BE49-F238E27FC236}">
              <a16:creationId xmlns:a16="http://schemas.microsoft.com/office/drawing/2014/main" id="{9249177A-36FF-47C6-B856-D7946E693FE9}"/>
            </a:ext>
          </a:extLst>
        </xdr:cNvPr>
        <xdr:cNvSpPr txBox="1"/>
      </xdr:nvSpPr>
      <xdr:spPr>
        <a:xfrm>
          <a:off x="38360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121090</xdr:rowOff>
    </xdr:from>
    <xdr:ext cx="405111" cy="259045"/>
    <xdr:sp macro="" textlink="">
      <xdr:nvSpPr>
        <xdr:cNvPr id="100" name="n_2mainValue有形固定資産減価償却率">
          <a:extLst>
            <a:ext uri="{FF2B5EF4-FFF2-40B4-BE49-F238E27FC236}">
              <a16:creationId xmlns:a16="http://schemas.microsoft.com/office/drawing/2014/main" id="{9EC4ECDE-F1BE-46F7-ABEA-13A041E28011}"/>
            </a:ext>
          </a:extLst>
        </xdr:cNvPr>
        <xdr:cNvSpPr txBox="1"/>
      </xdr:nvSpPr>
      <xdr:spPr>
        <a:xfrm>
          <a:off x="3086744" y="457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110295</xdr:rowOff>
    </xdr:from>
    <xdr:ext cx="405111" cy="259045"/>
    <xdr:sp macro="" textlink="">
      <xdr:nvSpPr>
        <xdr:cNvPr id="101" name="n_3mainValue有形固定資産減価償却率">
          <a:extLst>
            <a:ext uri="{FF2B5EF4-FFF2-40B4-BE49-F238E27FC236}">
              <a16:creationId xmlns:a16="http://schemas.microsoft.com/office/drawing/2014/main" id="{C801153C-337D-4764-A93A-A4A719D5ECB4}"/>
            </a:ext>
          </a:extLst>
        </xdr:cNvPr>
        <xdr:cNvSpPr txBox="1"/>
      </xdr:nvSpPr>
      <xdr:spPr>
        <a:xfrm>
          <a:off x="2324744" y="4567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49124</xdr:rowOff>
    </xdr:from>
    <xdr:ext cx="405111" cy="259045"/>
    <xdr:sp macro="" textlink="">
      <xdr:nvSpPr>
        <xdr:cNvPr id="102" name="n_4mainValue有形固定資産減価償却率">
          <a:extLst>
            <a:ext uri="{FF2B5EF4-FFF2-40B4-BE49-F238E27FC236}">
              <a16:creationId xmlns:a16="http://schemas.microsoft.com/office/drawing/2014/main" id="{0D0087C2-E71A-457B-B9A0-7F9D35FC9E5E}"/>
            </a:ext>
          </a:extLst>
        </xdr:cNvPr>
        <xdr:cNvSpPr txBox="1"/>
      </xdr:nvSpPr>
      <xdr:spPr>
        <a:xfrm>
          <a:off x="1562744" y="4506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920D9503-F076-4E51-8E4A-71E03EC8DE6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341C9087-E9ED-422C-9F48-E13EABF3F21A}"/>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210B5875-D9C0-4919-9035-FA48711BDBD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704847E5-E4D1-45E7-959C-E67569C40E9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27233570-6C3C-4456-BFA9-CF223E707D3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778D12F-5724-4300-A79E-6E8CCD51C72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9C3BB20F-5AA1-4751-88DB-AC0E5101CC1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EF863D9F-786C-4880-B940-B47F2A5C4D3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706DEAB-AB36-4C4A-8355-5C3E6D8BC37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97557C1B-74D9-4891-B1D4-C56E05BD121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923A1559-7BE1-4DA6-B0F6-929B4BF0505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2A2FCEB-5CAB-4360-9187-2C9B061BE90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5FEC218-79A4-428E-A884-F45CE3A6973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ﾎﾟｲﾝﾄ増の</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601.5</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％となり、将来負担額等</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は減額したが、</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一般財源等が</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増額しているため</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、前年度よりﾎﾟｲﾝﾄが</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増加している。経常充当一般財源等については、会計年度任用職員制度の移行などによる人件費、少子高齢化に伴う扶助費等の増額が主な要因となっている。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今後は、合併特例債からその他起債への移行により、投資的経費の規模による将来負担額の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増額などが</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予想されるため、効率的・効果的な行政経営による将来負担の抑制強化に努める必要がある。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2DFAFA9F-39CD-47C8-B10A-F00E943DA74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B764DC47-2931-4AF0-8B7A-8E6D8041CE3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92D58C8F-447E-4CA2-960A-FE88835C549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DF0F45EA-2611-4233-9547-15857BD6EF5B}"/>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5120F32C-42E0-4625-A7FA-9F02CFABA563}"/>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14A6DCD6-C749-4C9F-A423-06519AE764DA}"/>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53A89142-C7BC-431C-9E3E-706AD682F7BD}"/>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9E14EC92-330A-48E5-918F-6F6BC91DEA6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C994CAC7-D136-45E0-8CC9-DA2F4B840B6B}"/>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104B20C8-6F0A-4952-BA30-FA2090593B41}"/>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7CEAA3BF-A0EF-4D20-A6F6-AC09F6BE5908}"/>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E3294AE3-88E0-4EAD-996D-6FF34BC11D8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a:extLst>
            <a:ext uri="{FF2B5EF4-FFF2-40B4-BE49-F238E27FC236}">
              <a16:creationId xmlns:a16="http://schemas.microsoft.com/office/drawing/2014/main" id="{C078A9BA-1968-4939-B512-C2C276E3CFA8}"/>
            </a:ext>
          </a:extLst>
        </xdr:cNvPr>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C96113B-1EA2-4325-836C-E2821D14B87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0" name="テキスト ボックス 129">
          <a:extLst>
            <a:ext uri="{FF2B5EF4-FFF2-40B4-BE49-F238E27FC236}">
              <a16:creationId xmlns:a16="http://schemas.microsoft.com/office/drawing/2014/main" id="{AEA3B852-ABDB-469C-85DD-0537C35B0146}"/>
            </a:ext>
          </a:extLst>
        </xdr:cNvPr>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1B570199-6C41-42BA-AA83-8F2A07E5665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32" name="直線コネクタ 131">
          <a:extLst>
            <a:ext uri="{FF2B5EF4-FFF2-40B4-BE49-F238E27FC236}">
              <a16:creationId xmlns:a16="http://schemas.microsoft.com/office/drawing/2014/main" id="{EC87C110-202E-4F41-BF34-1E53A0E3C9C7}"/>
            </a:ext>
          </a:extLst>
        </xdr:cNvPr>
        <xdr:cNvCxnSpPr/>
      </xdr:nvCxnSpPr>
      <xdr:spPr>
        <a:xfrm flipV="1">
          <a:off x="14793595" y="4498848"/>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33" name="債務償還比率最小値テキスト">
          <a:extLst>
            <a:ext uri="{FF2B5EF4-FFF2-40B4-BE49-F238E27FC236}">
              <a16:creationId xmlns:a16="http://schemas.microsoft.com/office/drawing/2014/main" id="{64466C10-7395-44B5-8E54-A69D011F00B8}"/>
            </a:ext>
          </a:extLst>
        </xdr:cNvPr>
        <xdr:cNvSpPr txBox="1"/>
      </xdr:nvSpPr>
      <xdr:spPr>
        <a:xfrm>
          <a:off x="14846300" y="59168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4" name="直線コネクタ 133">
          <a:extLst>
            <a:ext uri="{FF2B5EF4-FFF2-40B4-BE49-F238E27FC236}">
              <a16:creationId xmlns:a16="http://schemas.microsoft.com/office/drawing/2014/main" id="{A1706A5D-87D1-4DCA-B5FF-B57EB4FEC708}"/>
            </a:ext>
          </a:extLst>
        </xdr:cNvPr>
        <xdr:cNvCxnSpPr/>
      </xdr:nvCxnSpPr>
      <xdr:spPr>
        <a:xfrm>
          <a:off x="14706600" y="591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5" name="債務償還比率最大値テキスト">
          <a:extLst>
            <a:ext uri="{FF2B5EF4-FFF2-40B4-BE49-F238E27FC236}">
              <a16:creationId xmlns:a16="http://schemas.microsoft.com/office/drawing/2014/main" id="{99E8F615-C9EA-4FAE-9D87-06515C5A4C1C}"/>
            </a:ext>
          </a:extLst>
        </xdr:cNvPr>
        <xdr:cNvSpPr txBox="1"/>
      </xdr:nvSpPr>
      <xdr:spPr>
        <a:xfrm>
          <a:off x="14846300" y="42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6" name="直線コネクタ 135">
          <a:extLst>
            <a:ext uri="{FF2B5EF4-FFF2-40B4-BE49-F238E27FC236}">
              <a16:creationId xmlns:a16="http://schemas.microsoft.com/office/drawing/2014/main" id="{85CAFBDF-F65E-4C8D-B566-DDDCB71190E6}"/>
            </a:ext>
          </a:extLst>
        </xdr:cNvPr>
        <xdr:cNvCxnSpPr/>
      </xdr:nvCxnSpPr>
      <xdr:spPr>
        <a:xfrm>
          <a:off x="14706600" y="449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77476</xdr:rowOff>
    </xdr:from>
    <xdr:ext cx="469744" cy="259045"/>
    <xdr:sp macro="" textlink="">
      <xdr:nvSpPr>
        <xdr:cNvPr id="137" name="債務償還比率平均値テキスト">
          <a:extLst>
            <a:ext uri="{FF2B5EF4-FFF2-40B4-BE49-F238E27FC236}">
              <a16:creationId xmlns:a16="http://schemas.microsoft.com/office/drawing/2014/main" id="{B0DE4C59-D22A-42E5-8EDE-3896ED6B591C}"/>
            </a:ext>
          </a:extLst>
        </xdr:cNvPr>
        <xdr:cNvSpPr txBox="1"/>
      </xdr:nvSpPr>
      <xdr:spPr>
        <a:xfrm>
          <a:off x="14846300" y="50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8" name="フローチャート: 判断 137">
          <a:extLst>
            <a:ext uri="{FF2B5EF4-FFF2-40B4-BE49-F238E27FC236}">
              <a16:creationId xmlns:a16="http://schemas.microsoft.com/office/drawing/2014/main" id="{20F64C18-B528-4FD1-A268-8B264EF4093C}"/>
            </a:ext>
          </a:extLst>
        </xdr:cNvPr>
        <xdr:cNvSpPr/>
      </xdr:nvSpPr>
      <xdr:spPr>
        <a:xfrm>
          <a:off x="14744700" y="50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39" name="フローチャート: 判断 138">
          <a:extLst>
            <a:ext uri="{FF2B5EF4-FFF2-40B4-BE49-F238E27FC236}">
              <a16:creationId xmlns:a16="http://schemas.microsoft.com/office/drawing/2014/main" id="{38A0ECA4-3AED-4FA7-A770-223034A3D39D}"/>
            </a:ext>
          </a:extLst>
        </xdr:cNvPr>
        <xdr:cNvSpPr/>
      </xdr:nvSpPr>
      <xdr:spPr>
        <a:xfrm>
          <a:off x="14033500" y="51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40" name="フローチャート: 判断 139">
          <a:extLst>
            <a:ext uri="{FF2B5EF4-FFF2-40B4-BE49-F238E27FC236}">
              <a16:creationId xmlns:a16="http://schemas.microsoft.com/office/drawing/2014/main" id="{C6CF5C20-8F70-4209-B6B5-17CF10A20D97}"/>
            </a:ext>
          </a:extLst>
        </xdr:cNvPr>
        <xdr:cNvSpPr/>
      </xdr:nvSpPr>
      <xdr:spPr>
        <a:xfrm>
          <a:off x="13271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41" name="フローチャート: 判断 140">
          <a:extLst>
            <a:ext uri="{FF2B5EF4-FFF2-40B4-BE49-F238E27FC236}">
              <a16:creationId xmlns:a16="http://schemas.microsoft.com/office/drawing/2014/main" id="{841957AE-D6AA-49C7-BDDE-0440079E1CA8}"/>
            </a:ext>
          </a:extLst>
        </xdr:cNvPr>
        <xdr:cNvSpPr/>
      </xdr:nvSpPr>
      <xdr:spPr>
        <a:xfrm>
          <a:off x="12509500" y="4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42" name="フローチャート: 判断 141">
          <a:extLst>
            <a:ext uri="{FF2B5EF4-FFF2-40B4-BE49-F238E27FC236}">
              <a16:creationId xmlns:a16="http://schemas.microsoft.com/office/drawing/2014/main" id="{98303D2F-D61F-4377-BECD-6C6163D85932}"/>
            </a:ext>
          </a:extLst>
        </xdr:cNvPr>
        <xdr:cNvSpPr/>
      </xdr:nvSpPr>
      <xdr:spPr>
        <a:xfrm>
          <a:off x="11747500" y="499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766FCB0-7BD4-4C08-9DB7-742706ABF01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272FBF0-326B-4050-BEE4-8FEB97C5C6C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CFFBA4C-C86C-422C-ABA6-7DC7CE12938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9942393-AD98-42D0-9CEB-E42E9F9850A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984EC3A-99F5-4D00-8E31-EEF8D454280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52441</xdr:rowOff>
    </xdr:from>
    <xdr:to>
      <xdr:col>76</xdr:col>
      <xdr:colOff>73025</xdr:colOff>
      <xdr:row>28</xdr:row>
      <xdr:rowOff>154041</xdr:rowOff>
    </xdr:to>
    <xdr:sp macro="" textlink="">
      <xdr:nvSpPr>
        <xdr:cNvPr id="148" name="楕円 147">
          <a:extLst>
            <a:ext uri="{FF2B5EF4-FFF2-40B4-BE49-F238E27FC236}">
              <a16:creationId xmlns:a16="http://schemas.microsoft.com/office/drawing/2014/main" id="{8923EB7E-90C1-4F43-949A-27C0DD19D303}"/>
            </a:ext>
          </a:extLst>
        </xdr:cNvPr>
        <xdr:cNvSpPr/>
      </xdr:nvSpPr>
      <xdr:spPr>
        <a:xfrm>
          <a:off x="14744700" y="48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75318</xdr:rowOff>
    </xdr:from>
    <xdr:ext cx="469744" cy="259045"/>
    <xdr:sp macro="" textlink="">
      <xdr:nvSpPr>
        <xdr:cNvPr id="149" name="債務償還比率該当値テキスト">
          <a:extLst>
            <a:ext uri="{FF2B5EF4-FFF2-40B4-BE49-F238E27FC236}">
              <a16:creationId xmlns:a16="http://schemas.microsoft.com/office/drawing/2014/main" id="{04BBDC76-5AD3-4A76-B80E-231C991DFDE8}"/>
            </a:ext>
          </a:extLst>
        </xdr:cNvPr>
        <xdr:cNvSpPr txBox="1"/>
      </xdr:nvSpPr>
      <xdr:spPr>
        <a:xfrm>
          <a:off x="14846300" y="470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44164</xdr:rowOff>
    </xdr:from>
    <xdr:to>
      <xdr:col>72</xdr:col>
      <xdr:colOff>123825</xdr:colOff>
      <xdr:row>28</xdr:row>
      <xdr:rowOff>145764</xdr:rowOff>
    </xdr:to>
    <xdr:sp macro="" textlink="">
      <xdr:nvSpPr>
        <xdr:cNvPr id="150" name="楕円 149">
          <a:extLst>
            <a:ext uri="{FF2B5EF4-FFF2-40B4-BE49-F238E27FC236}">
              <a16:creationId xmlns:a16="http://schemas.microsoft.com/office/drawing/2014/main" id="{41658F6C-935F-47E2-9CB7-09051195B15F}"/>
            </a:ext>
          </a:extLst>
        </xdr:cNvPr>
        <xdr:cNvSpPr/>
      </xdr:nvSpPr>
      <xdr:spPr>
        <a:xfrm>
          <a:off x="14033500" y="4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94964</xdr:rowOff>
    </xdr:from>
    <xdr:to>
      <xdr:col>76</xdr:col>
      <xdr:colOff>22225</xdr:colOff>
      <xdr:row>28</xdr:row>
      <xdr:rowOff>103241</xdr:rowOff>
    </xdr:to>
    <xdr:cxnSp macro="">
      <xdr:nvCxnSpPr>
        <xdr:cNvPr id="151" name="直線コネクタ 150">
          <a:extLst>
            <a:ext uri="{FF2B5EF4-FFF2-40B4-BE49-F238E27FC236}">
              <a16:creationId xmlns:a16="http://schemas.microsoft.com/office/drawing/2014/main" id="{F00B5AA5-E474-4833-8E94-9132EBE3D203}"/>
            </a:ext>
          </a:extLst>
        </xdr:cNvPr>
        <xdr:cNvCxnSpPr/>
      </xdr:nvCxnSpPr>
      <xdr:spPr>
        <a:xfrm>
          <a:off x="14084300" y="4895564"/>
          <a:ext cx="7112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6202</xdr:rowOff>
    </xdr:from>
    <xdr:to>
      <xdr:col>68</xdr:col>
      <xdr:colOff>123825</xdr:colOff>
      <xdr:row>28</xdr:row>
      <xdr:rowOff>107802</xdr:rowOff>
    </xdr:to>
    <xdr:sp macro="" textlink="">
      <xdr:nvSpPr>
        <xdr:cNvPr id="152" name="楕円 151">
          <a:extLst>
            <a:ext uri="{FF2B5EF4-FFF2-40B4-BE49-F238E27FC236}">
              <a16:creationId xmlns:a16="http://schemas.microsoft.com/office/drawing/2014/main" id="{0E361861-86F8-43DA-AA2A-791C1DCF01B4}"/>
            </a:ext>
          </a:extLst>
        </xdr:cNvPr>
        <xdr:cNvSpPr/>
      </xdr:nvSpPr>
      <xdr:spPr>
        <a:xfrm>
          <a:off x="13271500" y="48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57002</xdr:rowOff>
    </xdr:from>
    <xdr:to>
      <xdr:col>72</xdr:col>
      <xdr:colOff>73025</xdr:colOff>
      <xdr:row>28</xdr:row>
      <xdr:rowOff>94964</xdr:rowOff>
    </xdr:to>
    <xdr:cxnSp macro="">
      <xdr:nvCxnSpPr>
        <xdr:cNvPr id="153" name="直線コネクタ 152">
          <a:extLst>
            <a:ext uri="{FF2B5EF4-FFF2-40B4-BE49-F238E27FC236}">
              <a16:creationId xmlns:a16="http://schemas.microsoft.com/office/drawing/2014/main" id="{73480A77-3129-4025-84CF-B4604E695B4E}"/>
            </a:ext>
          </a:extLst>
        </xdr:cNvPr>
        <xdr:cNvCxnSpPr/>
      </xdr:nvCxnSpPr>
      <xdr:spPr>
        <a:xfrm>
          <a:off x="13322300" y="4857602"/>
          <a:ext cx="762000" cy="3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125476</xdr:rowOff>
    </xdr:from>
    <xdr:to>
      <xdr:col>64</xdr:col>
      <xdr:colOff>123825</xdr:colOff>
      <xdr:row>28</xdr:row>
      <xdr:rowOff>55626</xdr:rowOff>
    </xdr:to>
    <xdr:sp macro="" textlink="">
      <xdr:nvSpPr>
        <xdr:cNvPr id="154" name="楕円 153">
          <a:extLst>
            <a:ext uri="{FF2B5EF4-FFF2-40B4-BE49-F238E27FC236}">
              <a16:creationId xmlns:a16="http://schemas.microsoft.com/office/drawing/2014/main" id="{A35659BB-7582-423B-A7BF-BF327B908142}"/>
            </a:ext>
          </a:extLst>
        </xdr:cNvPr>
        <xdr:cNvSpPr/>
      </xdr:nvSpPr>
      <xdr:spPr>
        <a:xfrm>
          <a:off x="12509500" y="47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4826</xdr:rowOff>
    </xdr:from>
    <xdr:to>
      <xdr:col>68</xdr:col>
      <xdr:colOff>73025</xdr:colOff>
      <xdr:row>28</xdr:row>
      <xdr:rowOff>57002</xdr:rowOff>
    </xdr:to>
    <xdr:cxnSp macro="">
      <xdr:nvCxnSpPr>
        <xdr:cNvPr id="155" name="直線コネクタ 154">
          <a:extLst>
            <a:ext uri="{FF2B5EF4-FFF2-40B4-BE49-F238E27FC236}">
              <a16:creationId xmlns:a16="http://schemas.microsoft.com/office/drawing/2014/main" id="{4B9DE3A2-9C61-40DC-815A-F4272B6F8991}"/>
            </a:ext>
          </a:extLst>
        </xdr:cNvPr>
        <xdr:cNvCxnSpPr/>
      </xdr:nvCxnSpPr>
      <xdr:spPr>
        <a:xfrm>
          <a:off x="12560300" y="4805426"/>
          <a:ext cx="762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166497</xdr:rowOff>
    </xdr:from>
    <xdr:to>
      <xdr:col>60</xdr:col>
      <xdr:colOff>123825</xdr:colOff>
      <xdr:row>28</xdr:row>
      <xdr:rowOff>96647</xdr:rowOff>
    </xdr:to>
    <xdr:sp macro="" textlink="">
      <xdr:nvSpPr>
        <xdr:cNvPr id="156" name="楕円 155">
          <a:extLst>
            <a:ext uri="{FF2B5EF4-FFF2-40B4-BE49-F238E27FC236}">
              <a16:creationId xmlns:a16="http://schemas.microsoft.com/office/drawing/2014/main" id="{FCB8AB2C-0BD1-4CC1-8F11-78E7AA93E599}"/>
            </a:ext>
          </a:extLst>
        </xdr:cNvPr>
        <xdr:cNvSpPr/>
      </xdr:nvSpPr>
      <xdr:spPr>
        <a:xfrm>
          <a:off x="11747500" y="47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4826</xdr:rowOff>
    </xdr:from>
    <xdr:to>
      <xdr:col>64</xdr:col>
      <xdr:colOff>73025</xdr:colOff>
      <xdr:row>28</xdr:row>
      <xdr:rowOff>45847</xdr:rowOff>
    </xdr:to>
    <xdr:cxnSp macro="">
      <xdr:nvCxnSpPr>
        <xdr:cNvPr id="157" name="直線コネクタ 156">
          <a:extLst>
            <a:ext uri="{FF2B5EF4-FFF2-40B4-BE49-F238E27FC236}">
              <a16:creationId xmlns:a16="http://schemas.microsoft.com/office/drawing/2014/main" id="{33F912C9-FFFD-4AA7-A1A6-5C577FA7D3DF}"/>
            </a:ext>
          </a:extLst>
        </xdr:cNvPr>
        <xdr:cNvCxnSpPr/>
      </xdr:nvCxnSpPr>
      <xdr:spPr>
        <a:xfrm flipV="1">
          <a:off x="11798300" y="4805426"/>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54331</xdr:rowOff>
    </xdr:from>
    <xdr:ext cx="469744" cy="259045"/>
    <xdr:sp macro="" textlink="">
      <xdr:nvSpPr>
        <xdr:cNvPr id="158" name="n_1aveValue債務償還比率">
          <a:extLst>
            <a:ext uri="{FF2B5EF4-FFF2-40B4-BE49-F238E27FC236}">
              <a16:creationId xmlns:a16="http://schemas.microsoft.com/office/drawing/2014/main" id="{F89B01B8-06F7-4A30-998F-C62C63ADFB25}"/>
            </a:ext>
          </a:extLst>
        </xdr:cNvPr>
        <xdr:cNvSpPr txBox="1"/>
      </xdr:nvSpPr>
      <xdr:spPr>
        <a:xfrm>
          <a:off x="13836727" y="51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136542</xdr:rowOff>
    </xdr:from>
    <xdr:ext cx="469744" cy="259045"/>
    <xdr:sp macro="" textlink="">
      <xdr:nvSpPr>
        <xdr:cNvPr id="159" name="n_2aveValue債務償還比率">
          <a:extLst>
            <a:ext uri="{FF2B5EF4-FFF2-40B4-BE49-F238E27FC236}">
              <a16:creationId xmlns:a16="http://schemas.microsoft.com/office/drawing/2014/main" id="{8B730E61-CADD-4875-B6C0-CDF27BF5EC18}"/>
            </a:ext>
          </a:extLst>
        </xdr:cNvPr>
        <xdr:cNvSpPr txBox="1"/>
      </xdr:nvSpPr>
      <xdr:spPr>
        <a:xfrm>
          <a:off x="13087427" y="51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119810</xdr:rowOff>
    </xdr:from>
    <xdr:ext cx="469744" cy="259045"/>
    <xdr:sp macro="" textlink="">
      <xdr:nvSpPr>
        <xdr:cNvPr id="160" name="n_3aveValue債務償還比率">
          <a:extLst>
            <a:ext uri="{FF2B5EF4-FFF2-40B4-BE49-F238E27FC236}">
              <a16:creationId xmlns:a16="http://schemas.microsoft.com/office/drawing/2014/main" id="{DE8B2D34-FB75-4D7B-8BBB-16F096792A33}"/>
            </a:ext>
          </a:extLst>
        </xdr:cNvPr>
        <xdr:cNvSpPr txBox="1"/>
      </xdr:nvSpPr>
      <xdr:spPr>
        <a:xfrm>
          <a:off x="12325427" y="50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118370</xdr:rowOff>
    </xdr:from>
    <xdr:ext cx="469744" cy="259045"/>
    <xdr:sp macro="" textlink="">
      <xdr:nvSpPr>
        <xdr:cNvPr id="161" name="n_4aveValue債務償還比率">
          <a:extLst>
            <a:ext uri="{FF2B5EF4-FFF2-40B4-BE49-F238E27FC236}">
              <a16:creationId xmlns:a16="http://schemas.microsoft.com/office/drawing/2014/main" id="{70A84EEA-5005-4CAC-B1C0-B39552CC9A2A}"/>
            </a:ext>
          </a:extLst>
        </xdr:cNvPr>
        <xdr:cNvSpPr txBox="1"/>
      </xdr:nvSpPr>
      <xdr:spPr>
        <a:xfrm>
          <a:off x="11563427" y="50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162291</xdr:rowOff>
    </xdr:from>
    <xdr:ext cx="469744" cy="259045"/>
    <xdr:sp macro="" textlink="">
      <xdr:nvSpPr>
        <xdr:cNvPr id="162" name="n_1mainValue債務償還比率">
          <a:extLst>
            <a:ext uri="{FF2B5EF4-FFF2-40B4-BE49-F238E27FC236}">
              <a16:creationId xmlns:a16="http://schemas.microsoft.com/office/drawing/2014/main" id="{E21872B0-731B-4863-A756-83C1C9F9D089}"/>
            </a:ext>
          </a:extLst>
        </xdr:cNvPr>
        <xdr:cNvSpPr txBox="1"/>
      </xdr:nvSpPr>
      <xdr:spPr>
        <a:xfrm>
          <a:off x="13836727" y="461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124329</xdr:rowOff>
    </xdr:from>
    <xdr:ext cx="469744" cy="259045"/>
    <xdr:sp macro="" textlink="">
      <xdr:nvSpPr>
        <xdr:cNvPr id="163" name="n_2mainValue債務償還比率">
          <a:extLst>
            <a:ext uri="{FF2B5EF4-FFF2-40B4-BE49-F238E27FC236}">
              <a16:creationId xmlns:a16="http://schemas.microsoft.com/office/drawing/2014/main" id="{0897A1A6-CC41-44E4-95AB-1BC7BEA39424}"/>
            </a:ext>
          </a:extLst>
        </xdr:cNvPr>
        <xdr:cNvSpPr txBox="1"/>
      </xdr:nvSpPr>
      <xdr:spPr>
        <a:xfrm>
          <a:off x="13087427" y="45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72153</xdr:rowOff>
    </xdr:from>
    <xdr:ext cx="469744" cy="259045"/>
    <xdr:sp macro="" textlink="">
      <xdr:nvSpPr>
        <xdr:cNvPr id="164" name="n_3mainValue債務償還比率">
          <a:extLst>
            <a:ext uri="{FF2B5EF4-FFF2-40B4-BE49-F238E27FC236}">
              <a16:creationId xmlns:a16="http://schemas.microsoft.com/office/drawing/2014/main" id="{DD43185F-6F17-4861-9C27-68C26D4B8319}"/>
            </a:ext>
          </a:extLst>
        </xdr:cNvPr>
        <xdr:cNvSpPr txBox="1"/>
      </xdr:nvSpPr>
      <xdr:spPr>
        <a:xfrm>
          <a:off x="12325427" y="452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113174</xdr:rowOff>
    </xdr:from>
    <xdr:ext cx="469744" cy="259045"/>
    <xdr:sp macro="" textlink="">
      <xdr:nvSpPr>
        <xdr:cNvPr id="165" name="n_4mainValue債務償還比率">
          <a:extLst>
            <a:ext uri="{FF2B5EF4-FFF2-40B4-BE49-F238E27FC236}">
              <a16:creationId xmlns:a16="http://schemas.microsoft.com/office/drawing/2014/main" id="{2402E736-B0E5-4CB9-84DE-E5B3CA25958C}"/>
            </a:ext>
          </a:extLst>
        </xdr:cNvPr>
        <xdr:cNvSpPr txBox="1"/>
      </xdr:nvSpPr>
      <xdr:spPr>
        <a:xfrm>
          <a:off x="11563427" y="457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E54844D-56FA-4A3B-9918-8C07418AD018}"/>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82D33CAC-FF01-4D19-A1DE-F17D87D7FC8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26A7509A-AF93-4C11-9867-8F923C521D4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E9CC53C3-2869-46A3-A144-1EFAEFA0CA7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FCE40A25-BDFE-4EAD-BC38-9E6A208AE68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544E8F74-13BC-4FB1-AC25-416C2F008DA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CE35F6-C3E9-4B28-A5FA-28900C6717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F7594E-0CB5-4E18-BE3B-B5A4AD069D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17A4CF-7D90-40E9-A79A-26CDA77B5DD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92C876-5C24-4736-8D62-06DEB2350F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E3C389-108B-4064-945B-5BBB76B77E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C7C38B-E9F4-4B58-9143-CCEAD394C2F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1ADCD2-128B-42B1-8DC5-BF98100E82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21B3F1-83DF-4551-BE59-F6C9D74E6C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880F15-9458-48DC-88AD-F00035F74A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CD2143-4E7E-433F-B08A-F9AF9D5F68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125,338
124,016
87.02
79,795,191
76,427,977
3,061,072
28,683,645
48,599,924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167419-CA27-4F02-AB88-6CAA6CF963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4A484E-2649-4E55-96B4-A3815A4AA1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2C849C-8FF1-4E21-8B09-1438648EF32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385703-224C-44E5-806D-3C33D3A17F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0ACCEE-2917-4DEC-A5D0-9FFDD1CBF7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28A34E-B219-4C46-9D03-5A5C5094FD4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85107C-B3BE-4CF1-889A-2541455972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C2EDF0-8128-453F-900E-A659B9879C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D99119-B509-449B-A245-323647EDE9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16D706-140D-4466-9BBD-092B2D4C09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3167B1-7A3A-4133-82FE-E9207E1A53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7319FB-942A-49D0-9DF6-F36A03BDEB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CEE81F-978E-4FE6-9D99-FEFCC27698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28D4D8-6423-415C-8389-CB6DACDAF3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8EC334-D7AD-4474-91EB-3A1D790A74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2A966D6-B0BC-4F91-9921-E60FF9AAD5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B1C323-4D4A-4DC1-8BCF-46960A0949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A8B87D-CD45-4BD3-9C11-C282B01A87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080F9E-6EF0-4A3E-8C32-7C70ADD88E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484214-CFD6-46D3-AA02-650791589DD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DC7376-7533-401A-A2D3-339954EC58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4F2046-D6E4-469E-AACD-61E681C14B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640375-F078-445B-80CB-A2D39FC8C7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61120B-FD18-4CB7-8DFB-522553CAD2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809B9C-FF87-4463-8B97-3384B68BED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02CD949-4293-4C0B-9F35-554B158E01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9BC481-C296-4B58-9487-BA5125FA9AD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1B79DC-F127-4797-8BA7-154BAD37FE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6040FF-4448-4378-9CCF-D38C9CB3229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80D55DE-A028-4393-B32C-1E4320C67F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E2F2431-663E-4F81-898B-D5BC3B32D8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267877-BB36-4778-9427-7ABA2C3B0A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94711E0-0ED1-420A-AAD6-C5F5DB1145F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FF9B6FA-CC2D-459A-98EB-9E31CDC0A18F}"/>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812F114-3E78-481D-9283-F6AA992A3B4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4FEFE09-7276-442C-91DB-D054063F461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F482110-EE19-4A80-9E82-156DBFE936B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8483759-F79E-408B-89C8-6CDD82DCB91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3F58CE9-9168-42AD-BF60-D424B87EF06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608A2A8-4966-40C1-BF8E-B7356B14E5E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89BA139-38A1-4EE3-AC5D-C005E32A6B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3A91B79-E415-41F0-B88E-141DE17CD5C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79BF57E-90FB-4622-BEC9-58059BF2B12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a:extLst>
            <a:ext uri="{FF2B5EF4-FFF2-40B4-BE49-F238E27FC236}">
              <a16:creationId xmlns:a16="http://schemas.microsoft.com/office/drawing/2014/main" id="{0FECC510-0E2F-454A-9713-6EDE5072B394}"/>
            </a:ext>
          </a:extLst>
        </xdr:cNvPr>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a:extLst>
            <a:ext uri="{FF2B5EF4-FFF2-40B4-BE49-F238E27FC236}">
              <a16:creationId xmlns:a16="http://schemas.microsoft.com/office/drawing/2014/main" id="{21E3F75E-FD46-4221-BC4B-80307D2A4C4C}"/>
            </a:ext>
          </a:extLst>
        </xdr:cNvPr>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a:extLst>
            <a:ext uri="{FF2B5EF4-FFF2-40B4-BE49-F238E27FC236}">
              <a16:creationId xmlns:a16="http://schemas.microsoft.com/office/drawing/2014/main" id="{AF9D51E8-D857-4731-8424-0B8996A6DA59}"/>
            </a:ext>
          </a:extLst>
        </xdr:cNvPr>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FE084630-7D32-43E1-AA6A-743C3CF7535D}"/>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a:extLst>
            <a:ext uri="{FF2B5EF4-FFF2-40B4-BE49-F238E27FC236}">
              <a16:creationId xmlns:a16="http://schemas.microsoft.com/office/drawing/2014/main" id="{704EFE69-D320-40A3-BCD9-A06623299995}"/>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76979</xdr:rowOff>
    </xdr:from>
    <xdr:ext cx="405111" cy="259045"/>
    <xdr:sp macro="" textlink="">
      <xdr:nvSpPr>
        <xdr:cNvPr id="60" name="【道路】&#10;有形固定資産減価償却率平均値テキスト">
          <a:extLst>
            <a:ext uri="{FF2B5EF4-FFF2-40B4-BE49-F238E27FC236}">
              <a16:creationId xmlns:a16="http://schemas.microsoft.com/office/drawing/2014/main" id="{200EFE60-1EB3-4810-8368-9BD07E73B31A}"/>
            </a:ext>
          </a:extLst>
        </xdr:cNvPr>
        <xdr:cNvSpPr txBox="1"/>
      </xdr:nvSpPr>
      <xdr:spPr>
        <a:xfrm>
          <a:off x="4673600" y="624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a:extLst>
            <a:ext uri="{FF2B5EF4-FFF2-40B4-BE49-F238E27FC236}">
              <a16:creationId xmlns:a16="http://schemas.microsoft.com/office/drawing/2014/main" id="{53266FB1-1CF3-4D00-A31D-8E1B766A212C}"/>
            </a:ext>
          </a:extLst>
        </xdr:cNvPr>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a:extLst>
            <a:ext uri="{FF2B5EF4-FFF2-40B4-BE49-F238E27FC236}">
              <a16:creationId xmlns:a16="http://schemas.microsoft.com/office/drawing/2014/main" id="{DC204AFB-7FD9-4C3B-BBEE-AB5C31DD037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a:extLst>
            <a:ext uri="{FF2B5EF4-FFF2-40B4-BE49-F238E27FC236}">
              <a16:creationId xmlns:a16="http://schemas.microsoft.com/office/drawing/2014/main" id="{4A15036B-0D4C-45F0-8669-4433CABE41DC}"/>
            </a:ext>
          </a:extLst>
        </xdr:cNvPr>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a:extLst>
            <a:ext uri="{FF2B5EF4-FFF2-40B4-BE49-F238E27FC236}">
              <a16:creationId xmlns:a16="http://schemas.microsoft.com/office/drawing/2014/main" id="{92F8A0F6-475E-4DD6-A90C-E146B91A701F}"/>
            </a:ext>
          </a:extLst>
        </xdr:cNvPr>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a:extLst>
            <a:ext uri="{FF2B5EF4-FFF2-40B4-BE49-F238E27FC236}">
              <a16:creationId xmlns:a16="http://schemas.microsoft.com/office/drawing/2014/main" id="{4CCDDE1D-CE43-4A8E-907B-5B221B748017}"/>
            </a:ext>
          </a:extLst>
        </xdr:cNvPr>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97495F6-0691-46FC-8A38-8C304AC61C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C4BC9CE-7E93-44B9-A840-265D446E3E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784989C-2BAD-45A5-A4D0-4E0EB6EE0A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2ECF73-3047-45A2-9EE5-6499D904796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E35134-FF4D-4A09-ACA8-BB3D122325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34544</xdr:rowOff>
    </xdr:from>
    <xdr:to>
      <xdr:col>24</xdr:col>
      <xdr:colOff>114300</xdr:colOff>
      <xdr:row>34</xdr:row>
      <xdr:rowOff>136144</xdr:rowOff>
    </xdr:to>
    <xdr:sp macro="" textlink="">
      <xdr:nvSpPr>
        <xdr:cNvPr id="71" name="楕円 70">
          <a:extLst>
            <a:ext uri="{FF2B5EF4-FFF2-40B4-BE49-F238E27FC236}">
              <a16:creationId xmlns:a16="http://schemas.microsoft.com/office/drawing/2014/main" id="{CF130B99-8B71-4785-8DEE-77CA03C7CF2F}"/>
            </a:ext>
          </a:extLst>
        </xdr:cNvPr>
        <xdr:cNvSpPr/>
      </xdr:nvSpPr>
      <xdr:spPr>
        <a:xfrm>
          <a:off x="45847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57421</xdr:rowOff>
    </xdr:from>
    <xdr:ext cx="405111" cy="259045"/>
    <xdr:sp macro="" textlink="">
      <xdr:nvSpPr>
        <xdr:cNvPr id="72" name="【道路】&#10;有形固定資産減価償却率該当値テキスト">
          <a:extLst>
            <a:ext uri="{FF2B5EF4-FFF2-40B4-BE49-F238E27FC236}">
              <a16:creationId xmlns:a16="http://schemas.microsoft.com/office/drawing/2014/main" id="{DF8FC5E6-129E-4E70-AF6A-DEA658BA422D}"/>
            </a:ext>
          </a:extLst>
        </xdr:cNvPr>
        <xdr:cNvSpPr txBox="1"/>
      </xdr:nvSpPr>
      <xdr:spPr>
        <a:xfrm>
          <a:off x="4673600" y="57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146558</xdr:rowOff>
    </xdr:from>
    <xdr:to>
      <xdr:col>20</xdr:col>
      <xdr:colOff>38100</xdr:colOff>
      <xdr:row>34</xdr:row>
      <xdr:rowOff>76708</xdr:rowOff>
    </xdr:to>
    <xdr:sp macro="" textlink="">
      <xdr:nvSpPr>
        <xdr:cNvPr id="73" name="楕円 72">
          <a:extLst>
            <a:ext uri="{FF2B5EF4-FFF2-40B4-BE49-F238E27FC236}">
              <a16:creationId xmlns:a16="http://schemas.microsoft.com/office/drawing/2014/main" id="{2F7494E6-AB96-4373-B8E8-1AFC88A70A2A}"/>
            </a:ext>
          </a:extLst>
        </xdr:cNvPr>
        <xdr:cNvSpPr/>
      </xdr:nvSpPr>
      <xdr:spPr>
        <a:xfrm>
          <a:off x="3746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25908</xdr:rowOff>
    </xdr:from>
    <xdr:to>
      <xdr:col>24</xdr:col>
      <xdr:colOff>63500</xdr:colOff>
      <xdr:row>34</xdr:row>
      <xdr:rowOff>85344</xdr:rowOff>
    </xdr:to>
    <xdr:cxnSp macro="">
      <xdr:nvCxnSpPr>
        <xdr:cNvPr id="74" name="直線コネクタ 73">
          <a:extLst>
            <a:ext uri="{FF2B5EF4-FFF2-40B4-BE49-F238E27FC236}">
              <a16:creationId xmlns:a16="http://schemas.microsoft.com/office/drawing/2014/main" id="{0CAB23BF-746E-459F-B8C0-9E2854EB896F}"/>
            </a:ext>
          </a:extLst>
        </xdr:cNvPr>
        <xdr:cNvCxnSpPr/>
      </xdr:nvCxnSpPr>
      <xdr:spPr>
        <a:xfrm>
          <a:off x="3797300" y="58552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105410</xdr:rowOff>
    </xdr:from>
    <xdr:to>
      <xdr:col>15</xdr:col>
      <xdr:colOff>101600</xdr:colOff>
      <xdr:row>34</xdr:row>
      <xdr:rowOff>35560</xdr:rowOff>
    </xdr:to>
    <xdr:sp macro="" textlink="">
      <xdr:nvSpPr>
        <xdr:cNvPr id="75" name="楕円 74">
          <a:extLst>
            <a:ext uri="{FF2B5EF4-FFF2-40B4-BE49-F238E27FC236}">
              <a16:creationId xmlns:a16="http://schemas.microsoft.com/office/drawing/2014/main" id="{C4672A38-7BF2-41C5-89CC-6A2EF71B8FF5}"/>
            </a:ext>
          </a:extLst>
        </xdr:cNvPr>
        <xdr:cNvSpPr/>
      </xdr:nvSpPr>
      <xdr:spPr>
        <a:xfrm>
          <a:off x="2857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156210</xdr:rowOff>
    </xdr:from>
    <xdr:to>
      <xdr:col>19</xdr:col>
      <xdr:colOff>177800</xdr:colOff>
      <xdr:row>34</xdr:row>
      <xdr:rowOff>25908</xdr:rowOff>
    </xdr:to>
    <xdr:cxnSp macro="">
      <xdr:nvCxnSpPr>
        <xdr:cNvPr id="76" name="直線コネクタ 75">
          <a:extLst>
            <a:ext uri="{FF2B5EF4-FFF2-40B4-BE49-F238E27FC236}">
              <a16:creationId xmlns:a16="http://schemas.microsoft.com/office/drawing/2014/main" id="{4B8C76D1-9CC2-4C10-8BB3-56BC56634C39}"/>
            </a:ext>
          </a:extLst>
        </xdr:cNvPr>
        <xdr:cNvCxnSpPr/>
      </xdr:nvCxnSpPr>
      <xdr:spPr>
        <a:xfrm>
          <a:off x="2908300" y="5814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146558</xdr:rowOff>
    </xdr:from>
    <xdr:to>
      <xdr:col>10</xdr:col>
      <xdr:colOff>165100</xdr:colOff>
      <xdr:row>34</xdr:row>
      <xdr:rowOff>76708</xdr:rowOff>
    </xdr:to>
    <xdr:sp macro="" textlink="">
      <xdr:nvSpPr>
        <xdr:cNvPr id="77" name="楕円 76">
          <a:extLst>
            <a:ext uri="{FF2B5EF4-FFF2-40B4-BE49-F238E27FC236}">
              <a16:creationId xmlns:a16="http://schemas.microsoft.com/office/drawing/2014/main" id="{7E15954D-F635-41C1-92D4-36F34E49A40C}"/>
            </a:ext>
          </a:extLst>
        </xdr:cNvPr>
        <xdr:cNvSpPr/>
      </xdr:nvSpPr>
      <xdr:spPr>
        <a:xfrm>
          <a:off x="1968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156210</xdr:rowOff>
    </xdr:from>
    <xdr:to>
      <xdr:col>15</xdr:col>
      <xdr:colOff>50800</xdr:colOff>
      <xdr:row>34</xdr:row>
      <xdr:rowOff>25908</xdr:rowOff>
    </xdr:to>
    <xdr:cxnSp macro="">
      <xdr:nvCxnSpPr>
        <xdr:cNvPr id="78" name="直線コネクタ 77">
          <a:extLst>
            <a:ext uri="{FF2B5EF4-FFF2-40B4-BE49-F238E27FC236}">
              <a16:creationId xmlns:a16="http://schemas.microsoft.com/office/drawing/2014/main" id="{89E2725B-2209-4873-B416-A96FB0AED757}"/>
            </a:ext>
          </a:extLst>
        </xdr:cNvPr>
        <xdr:cNvCxnSpPr/>
      </xdr:nvCxnSpPr>
      <xdr:spPr>
        <a:xfrm flipV="1">
          <a:off x="2019300" y="5814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100838</xdr:rowOff>
    </xdr:from>
    <xdr:to>
      <xdr:col>6</xdr:col>
      <xdr:colOff>38100</xdr:colOff>
      <xdr:row>34</xdr:row>
      <xdr:rowOff>30988</xdr:rowOff>
    </xdr:to>
    <xdr:sp macro="" textlink="">
      <xdr:nvSpPr>
        <xdr:cNvPr id="79" name="楕円 78">
          <a:extLst>
            <a:ext uri="{FF2B5EF4-FFF2-40B4-BE49-F238E27FC236}">
              <a16:creationId xmlns:a16="http://schemas.microsoft.com/office/drawing/2014/main" id="{9E434CCF-7872-4C9E-9367-AA2739C4CE20}"/>
            </a:ext>
          </a:extLst>
        </xdr:cNvPr>
        <xdr:cNvSpPr/>
      </xdr:nvSpPr>
      <xdr:spPr>
        <a:xfrm>
          <a:off x="1079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151638</xdr:rowOff>
    </xdr:from>
    <xdr:to>
      <xdr:col>10</xdr:col>
      <xdr:colOff>114300</xdr:colOff>
      <xdr:row>34</xdr:row>
      <xdr:rowOff>25908</xdr:rowOff>
    </xdr:to>
    <xdr:cxnSp macro="">
      <xdr:nvCxnSpPr>
        <xdr:cNvPr id="80" name="直線コネクタ 79">
          <a:extLst>
            <a:ext uri="{FF2B5EF4-FFF2-40B4-BE49-F238E27FC236}">
              <a16:creationId xmlns:a16="http://schemas.microsoft.com/office/drawing/2014/main" id="{B2D914E3-4BB5-4E94-A292-1B1C0C93499F}"/>
            </a:ext>
          </a:extLst>
        </xdr:cNvPr>
        <xdr:cNvCxnSpPr/>
      </xdr:nvCxnSpPr>
      <xdr:spPr>
        <a:xfrm>
          <a:off x="1130300" y="5809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1" name="n_1aveValue【道路】&#10;有形固定資産減価償却率">
          <a:extLst>
            <a:ext uri="{FF2B5EF4-FFF2-40B4-BE49-F238E27FC236}">
              <a16:creationId xmlns:a16="http://schemas.microsoft.com/office/drawing/2014/main" id="{74E80F32-C52B-458B-8AE9-A48F372A491F}"/>
            </a:ext>
          </a:extLst>
        </xdr:cNvPr>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92981</xdr:rowOff>
    </xdr:from>
    <xdr:ext cx="405111" cy="259045"/>
    <xdr:sp macro="" textlink="">
      <xdr:nvSpPr>
        <xdr:cNvPr id="82" name="n_2aveValue【道路】&#10;有形固定資産減価償却率">
          <a:extLst>
            <a:ext uri="{FF2B5EF4-FFF2-40B4-BE49-F238E27FC236}">
              <a16:creationId xmlns:a16="http://schemas.microsoft.com/office/drawing/2014/main" id="{1250EF69-2A07-4FFC-846A-A7BD0EC5BF53}"/>
            </a:ext>
          </a:extLst>
        </xdr:cNvPr>
        <xdr:cNvSpPr txBox="1"/>
      </xdr:nvSpPr>
      <xdr:spPr>
        <a:xfrm>
          <a:off x="2705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67835</xdr:rowOff>
    </xdr:from>
    <xdr:ext cx="405111" cy="259045"/>
    <xdr:sp macro="" textlink="">
      <xdr:nvSpPr>
        <xdr:cNvPr id="83" name="n_3aveValue【道路】&#10;有形固定資産減価償却率">
          <a:extLst>
            <a:ext uri="{FF2B5EF4-FFF2-40B4-BE49-F238E27FC236}">
              <a16:creationId xmlns:a16="http://schemas.microsoft.com/office/drawing/2014/main" id="{5F1E2A21-EAD7-451D-8AD9-37B474FDE20C}"/>
            </a:ext>
          </a:extLst>
        </xdr:cNvPr>
        <xdr:cNvSpPr txBox="1"/>
      </xdr:nvSpPr>
      <xdr:spPr>
        <a:xfrm>
          <a:off x="1816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31259</xdr:rowOff>
    </xdr:from>
    <xdr:ext cx="405111" cy="259045"/>
    <xdr:sp macro="" textlink="">
      <xdr:nvSpPr>
        <xdr:cNvPr id="84" name="n_4aveValue【道路】&#10;有形固定資産減価償却率">
          <a:extLst>
            <a:ext uri="{FF2B5EF4-FFF2-40B4-BE49-F238E27FC236}">
              <a16:creationId xmlns:a16="http://schemas.microsoft.com/office/drawing/2014/main" id="{8FAA2E4D-8B76-4B68-AB97-E1E08ED18392}"/>
            </a:ext>
          </a:extLst>
        </xdr:cNvPr>
        <xdr:cNvSpPr txBox="1"/>
      </xdr:nvSpPr>
      <xdr:spPr>
        <a:xfrm>
          <a:off x="92774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93235</xdr:rowOff>
    </xdr:from>
    <xdr:ext cx="405111" cy="259045"/>
    <xdr:sp macro="" textlink="">
      <xdr:nvSpPr>
        <xdr:cNvPr id="85" name="n_1mainValue【道路】&#10;有形固定資産減価償却率">
          <a:extLst>
            <a:ext uri="{FF2B5EF4-FFF2-40B4-BE49-F238E27FC236}">
              <a16:creationId xmlns:a16="http://schemas.microsoft.com/office/drawing/2014/main" id="{D63A01C0-8F15-4B31-A8BA-449E38B6BDB4}"/>
            </a:ext>
          </a:extLst>
        </xdr:cNvPr>
        <xdr:cNvSpPr txBox="1"/>
      </xdr:nvSpPr>
      <xdr:spPr>
        <a:xfrm>
          <a:off x="3582044"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52087</xdr:rowOff>
    </xdr:from>
    <xdr:ext cx="405111" cy="259045"/>
    <xdr:sp macro="" textlink="">
      <xdr:nvSpPr>
        <xdr:cNvPr id="86" name="n_2mainValue【道路】&#10;有形固定資産減価償却率">
          <a:extLst>
            <a:ext uri="{FF2B5EF4-FFF2-40B4-BE49-F238E27FC236}">
              <a16:creationId xmlns:a16="http://schemas.microsoft.com/office/drawing/2014/main" id="{E3A1806C-311D-4444-93EC-A0B495040FA4}"/>
            </a:ext>
          </a:extLst>
        </xdr:cNvPr>
        <xdr:cNvSpPr txBox="1"/>
      </xdr:nvSpPr>
      <xdr:spPr>
        <a:xfrm>
          <a:off x="27057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93235</xdr:rowOff>
    </xdr:from>
    <xdr:ext cx="405111" cy="259045"/>
    <xdr:sp macro="" textlink="">
      <xdr:nvSpPr>
        <xdr:cNvPr id="87" name="n_3mainValue【道路】&#10;有形固定資産減価償却率">
          <a:extLst>
            <a:ext uri="{FF2B5EF4-FFF2-40B4-BE49-F238E27FC236}">
              <a16:creationId xmlns:a16="http://schemas.microsoft.com/office/drawing/2014/main" id="{34EB24DB-AF14-450D-9E01-786C66A747EB}"/>
            </a:ext>
          </a:extLst>
        </xdr:cNvPr>
        <xdr:cNvSpPr txBox="1"/>
      </xdr:nvSpPr>
      <xdr:spPr>
        <a:xfrm>
          <a:off x="1816744"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47515</xdr:rowOff>
    </xdr:from>
    <xdr:ext cx="405111" cy="259045"/>
    <xdr:sp macro="" textlink="">
      <xdr:nvSpPr>
        <xdr:cNvPr id="88" name="n_4mainValue【道路】&#10;有形固定資産減価償却率">
          <a:extLst>
            <a:ext uri="{FF2B5EF4-FFF2-40B4-BE49-F238E27FC236}">
              <a16:creationId xmlns:a16="http://schemas.microsoft.com/office/drawing/2014/main" id="{D09C71C8-ACAD-4799-9518-435BB03B73BA}"/>
            </a:ext>
          </a:extLst>
        </xdr:cNvPr>
        <xdr:cNvSpPr txBox="1"/>
      </xdr:nvSpPr>
      <xdr:spPr>
        <a:xfrm>
          <a:off x="9277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F95EE22-43DD-41EF-BF28-17C61B06BF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32A92EC-DEDA-48BF-81D2-A84433FF5B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590BC40-AAAE-4B1E-A8D4-852F71DF3F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0ECC5A7-F826-4E50-9CCD-53DF345105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0325868-AE02-4179-96E1-BA080709FF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8C644F7-C6DB-4D81-9C50-2C817C3E32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85ABA81-1906-400B-AA46-19A955E18B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8645386-3494-4A40-8B31-4E3E79B08E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14C056E-5956-447C-81A0-7FFC4DED53A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B756FE2-962B-4044-8A05-84D53FA11B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E2E3E19-9A9C-4956-85B7-56178956526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284B648-0FD0-4C09-80CB-6E0D08D5ECE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19FB4B4-991E-44A3-AB7D-6DAA3EEBEB0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2436B17F-A41B-4C3C-B093-3B99BF442F8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C8D5BA2-D393-4968-8538-B1D07DE72F7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1F123C85-13C9-450B-9159-EBC29A81C21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3FAA0B4-1B18-4016-B5D0-D53A846D93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48C4EB89-F0EA-4A78-87A5-CAD3161A9AE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E573673-2EE6-417C-B120-D01A86F684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69A2907-5604-4682-A8D4-2C265F9716D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942C4EB-E69D-4476-A434-FE563B2A996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49031E2C-4E31-44E2-8473-731899FDDF5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C277718-59D4-4092-81C3-14775A28798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a:extLst>
            <a:ext uri="{FF2B5EF4-FFF2-40B4-BE49-F238E27FC236}">
              <a16:creationId xmlns:a16="http://schemas.microsoft.com/office/drawing/2014/main" id="{A7A2956D-641D-440E-AF55-8B346AADFA1B}"/>
            </a:ext>
          </a:extLst>
        </xdr:cNvPr>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a:extLst>
            <a:ext uri="{FF2B5EF4-FFF2-40B4-BE49-F238E27FC236}">
              <a16:creationId xmlns:a16="http://schemas.microsoft.com/office/drawing/2014/main" id="{D8630CE5-9734-4406-86FE-8206258B09D0}"/>
            </a:ext>
          </a:extLst>
        </xdr:cNvPr>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a:extLst>
            <a:ext uri="{FF2B5EF4-FFF2-40B4-BE49-F238E27FC236}">
              <a16:creationId xmlns:a16="http://schemas.microsoft.com/office/drawing/2014/main" id="{D4AF6488-5185-49E3-BE8E-0A92A2034FAC}"/>
            </a:ext>
          </a:extLst>
        </xdr:cNvPr>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a:extLst>
            <a:ext uri="{FF2B5EF4-FFF2-40B4-BE49-F238E27FC236}">
              <a16:creationId xmlns:a16="http://schemas.microsoft.com/office/drawing/2014/main" id="{C4B7C214-DCF0-4F0E-B8AB-13A7173DEDD0}"/>
            </a:ext>
          </a:extLst>
        </xdr:cNvPr>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a:extLst>
            <a:ext uri="{FF2B5EF4-FFF2-40B4-BE49-F238E27FC236}">
              <a16:creationId xmlns:a16="http://schemas.microsoft.com/office/drawing/2014/main" id="{1CE9D3E9-52E4-4F3C-BC57-1E8FD7BF8019}"/>
            </a:ext>
          </a:extLst>
        </xdr:cNvPr>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68851</xdr:rowOff>
    </xdr:from>
    <xdr:ext cx="534377" cy="259045"/>
    <xdr:sp macro="" textlink="">
      <xdr:nvSpPr>
        <xdr:cNvPr id="117" name="【道路】&#10;一人当たり延長平均値テキスト">
          <a:extLst>
            <a:ext uri="{FF2B5EF4-FFF2-40B4-BE49-F238E27FC236}">
              <a16:creationId xmlns:a16="http://schemas.microsoft.com/office/drawing/2014/main" id="{8181D6AD-36C6-4D86-AC4F-EFA7775FDF6B}"/>
            </a:ext>
          </a:extLst>
        </xdr:cNvPr>
        <xdr:cNvSpPr txBox="1"/>
      </xdr:nvSpPr>
      <xdr:spPr>
        <a:xfrm>
          <a:off x="10515600" y="6583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a:extLst>
            <a:ext uri="{FF2B5EF4-FFF2-40B4-BE49-F238E27FC236}">
              <a16:creationId xmlns:a16="http://schemas.microsoft.com/office/drawing/2014/main" id="{E77219E4-BE0F-470C-9E49-240C9BBE11FF}"/>
            </a:ext>
          </a:extLst>
        </xdr:cNvPr>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a:extLst>
            <a:ext uri="{FF2B5EF4-FFF2-40B4-BE49-F238E27FC236}">
              <a16:creationId xmlns:a16="http://schemas.microsoft.com/office/drawing/2014/main" id="{30E9669F-2821-4C3B-8324-4A1E82F8129B}"/>
            </a:ext>
          </a:extLst>
        </xdr:cNvPr>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a:extLst>
            <a:ext uri="{FF2B5EF4-FFF2-40B4-BE49-F238E27FC236}">
              <a16:creationId xmlns:a16="http://schemas.microsoft.com/office/drawing/2014/main" id="{841BF64A-7D07-478C-9241-940262A8A816}"/>
            </a:ext>
          </a:extLst>
        </xdr:cNvPr>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a:extLst>
            <a:ext uri="{FF2B5EF4-FFF2-40B4-BE49-F238E27FC236}">
              <a16:creationId xmlns:a16="http://schemas.microsoft.com/office/drawing/2014/main" id="{104B4FAE-B055-4A0D-8D76-97B1EDDDD405}"/>
            </a:ext>
          </a:extLst>
        </xdr:cNvPr>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a:extLst>
            <a:ext uri="{FF2B5EF4-FFF2-40B4-BE49-F238E27FC236}">
              <a16:creationId xmlns:a16="http://schemas.microsoft.com/office/drawing/2014/main" id="{1B7CB8A9-27C5-4D99-8B38-1ED1DD127739}"/>
            </a:ext>
          </a:extLst>
        </xdr:cNvPr>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D8E737A-458F-4974-A40A-6FC441B1802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15A343B-526B-404A-BABF-21BB5B0D9C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32FB5EA-B2AC-45DF-A56C-3A8679D3D1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AEBE54-B33F-4340-A7A0-E57A654EE4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344713-00F1-4BE3-BAF0-C052278D3BB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8" name="楕円 127">
          <a:extLst>
            <a:ext uri="{FF2B5EF4-FFF2-40B4-BE49-F238E27FC236}">
              <a16:creationId xmlns:a16="http://schemas.microsoft.com/office/drawing/2014/main" id="{A9F1FCFD-E981-44E9-87DF-1381195BB3C5}"/>
            </a:ext>
          </a:extLst>
        </xdr:cNvPr>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29" name="【道路】&#10;一人当たり延長該当値テキスト">
          <a:extLst>
            <a:ext uri="{FF2B5EF4-FFF2-40B4-BE49-F238E27FC236}">
              <a16:creationId xmlns:a16="http://schemas.microsoft.com/office/drawing/2014/main" id="{DE21B4D8-4E77-4E9F-8BCB-7B5EEFECA9DB}"/>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138557</xdr:rowOff>
    </xdr:from>
    <xdr:to>
      <xdr:col>50</xdr:col>
      <xdr:colOff>165100</xdr:colOff>
      <xdr:row>41</xdr:row>
      <xdr:rowOff>68707</xdr:rowOff>
    </xdr:to>
    <xdr:sp macro="" textlink="">
      <xdr:nvSpPr>
        <xdr:cNvPr id="130" name="楕円 129">
          <a:extLst>
            <a:ext uri="{FF2B5EF4-FFF2-40B4-BE49-F238E27FC236}">
              <a16:creationId xmlns:a16="http://schemas.microsoft.com/office/drawing/2014/main" id="{68BA2D26-B468-481E-B229-C7BCD6783F2C}"/>
            </a:ext>
          </a:extLst>
        </xdr:cNvPr>
        <xdr:cNvSpPr/>
      </xdr:nvSpPr>
      <xdr:spPr>
        <a:xfrm>
          <a:off x="9588500" y="69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17907</xdr:rowOff>
    </xdr:from>
    <xdr:to>
      <xdr:col>55</xdr:col>
      <xdr:colOff>0</xdr:colOff>
      <xdr:row>41</xdr:row>
      <xdr:rowOff>19050</xdr:rowOff>
    </xdr:to>
    <xdr:cxnSp macro="">
      <xdr:nvCxnSpPr>
        <xdr:cNvPr id="131" name="直線コネクタ 130">
          <a:extLst>
            <a:ext uri="{FF2B5EF4-FFF2-40B4-BE49-F238E27FC236}">
              <a16:creationId xmlns:a16="http://schemas.microsoft.com/office/drawing/2014/main" id="{7ABEDDFE-BC2B-4507-B1A4-65F65AEF5254}"/>
            </a:ext>
          </a:extLst>
        </xdr:cNvPr>
        <xdr:cNvCxnSpPr/>
      </xdr:nvCxnSpPr>
      <xdr:spPr>
        <a:xfrm>
          <a:off x="9639300" y="70473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138023</xdr:rowOff>
    </xdr:from>
    <xdr:to>
      <xdr:col>46</xdr:col>
      <xdr:colOff>38100</xdr:colOff>
      <xdr:row>41</xdr:row>
      <xdr:rowOff>68173</xdr:rowOff>
    </xdr:to>
    <xdr:sp macro="" textlink="">
      <xdr:nvSpPr>
        <xdr:cNvPr id="132" name="楕円 131">
          <a:extLst>
            <a:ext uri="{FF2B5EF4-FFF2-40B4-BE49-F238E27FC236}">
              <a16:creationId xmlns:a16="http://schemas.microsoft.com/office/drawing/2014/main" id="{009D054D-0F01-4A3E-AE02-A00090BB3216}"/>
            </a:ext>
          </a:extLst>
        </xdr:cNvPr>
        <xdr:cNvSpPr/>
      </xdr:nvSpPr>
      <xdr:spPr>
        <a:xfrm>
          <a:off x="8699500" y="69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17373</xdr:rowOff>
    </xdr:from>
    <xdr:to>
      <xdr:col>50</xdr:col>
      <xdr:colOff>114300</xdr:colOff>
      <xdr:row>41</xdr:row>
      <xdr:rowOff>17907</xdr:rowOff>
    </xdr:to>
    <xdr:cxnSp macro="">
      <xdr:nvCxnSpPr>
        <xdr:cNvPr id="133" name="直線コネクタ 132">
          <a:extLst>
            <a:ext uri="{FF2B5EF4-FFF2-40B4-BE49-F238E27FC236}">
              <a16:creationId xmlns:a16="http://schemas.microsoft.com/office/drawing/2014/main" id="{4CD060F8-C342-4F2E-A7DA-57873D751EA7}"/>
            </a:ext>
          </a:extLst>
        </xdr:cNvPr>
        <xdr:cNvCxnSpPr/>
      </xdr:nvCxnSpPr>
      <xdr:spPr>
        <a:xfrm>
          <a:off x="8750300" y="7046823"/>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137414</xdr:rowOff>
    </xdr:from>
    <xdr:to>
      <xdr:col>41</xdr:col>
      <xdr:colOff>101600</xdr:colOff>
      <xdr:row>41</xdr:row>
      <xdr:rowOff>67564</xdr:rowOff>
    </xdr:to>
    <xdr:sp macro="" textlink="">
      <xdr:nvSpPr>
        <xdr:cNvPr id="134" name="楕円 133">
          <a:extLst>
            <a:ext uri="{FF2B5EF4-FFF2-40B4-BE49-F238E27FC236}">
              <a16:creationId xmlns:a16="http://schemas.microsoft.com/office/drawing/2014/main" id="{A90201FC-3DCC-40C4-8EA0-AE9CE2F906A5}"/>
            </a:ext>
          </a:extLst>
        </xdr:cNvPr>
        <xdr:cNvSpPr/>
      </xdr:nvSpPr>
      <xdr:spPr>
        <a:xfrm>
          <a:off x="7810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16764</xdr:rowOff>
    </xdr:from>
    <xdr:to>
      <xdr:col>45</xdr:col>
      <xdr:colOff>177800</xdr:colOff>
      <xdr:row>41</xdr:row>
      <xdr:rowOff>17373</xdr:rowOff>
    </xdr:to>
    <xdr:cxnSp macro="">
      <xdr:nvCxnSpPr>
        <xdr:cNvPr id="135" name="直線コネクタ 134">
          <a:extLst>
            <a:ext uri="{FF2B5EF4-FFF2-40B4-BE49-F238E27FC236}">
              <a16:creationId xmlns:a16="http://schemas.microsoft.com/office/drawing/2014/main" id="{746C6D7E-F5EE-4AC6-B5C5-F918AC2E842C}"/>
            </a:ext>
          </a:extLst>
        </xdr:cNvPr>
        <xdr:cNvCxnSpPr/>
      </xdr:nvCxnSpPr>
      <xdr:spPr>
        <a:xfrm>
          <a:off x="7861300" y="704621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136461</xdr:rowOff>
    </xdr:from>
    <xdr:to>
      <xdr:col>36</xdr:col>
      <xdr:colOff>165100</xdr:colOff>
      <xdr:row>41</xdr:row>
      <xdr:rowOff>66611</xdr:rowOff>
    </xdr:to>
    <xdr:sp macro="" textlink="">
      <xdr:nvSpPr>
        <xdr:cNvPr id="136" name="楕円 135">
          <a:extLst>
            <a:ext uri="{FF2B5EF4-FFF2-40B4-BE49-F238E27FC236}">
              <a16:creationId xmlns:a16="http://schemas.microsoft.com/office/drawing/2014/main" id="{C943CF43-A64F-4161-978D-C333DF4490AD}"/>
            </a:ext>
          </a:extLst>
        </xdr:cNvPr>
        <xdr:cNvSpPr/>
      </xdr:nvSpPr>
      <xdr:spPr>
        <a:xfrm>
          <a:off x="6921500" y="69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15811</xdr:rowOff>
    </xdr:from>
    <xdr:to>
      <xdr:col>41</xdr:col>
      <xdr:colOff>50800</xdr:colOff>
      <xdr:row>41</xdr:row>
      <xdr:rowOff>16764</xdr:rowOff>
    </xdr:to>
    <xdr:cxnSp macro="">
      <xdr:nvCxnSpPr>
        <xdr:cNvPr id="137" name="直線コネクタ 136">
          <a:extLst>
            <a:ext uri="{FF2B5EF4-FFF2-40B4-BE49-F238E27FC236}">
              <a16:creationId xmlns:a16="http://schemas.microsoft.com/office/drawing/2014/main" id="{93D113B7-0C12-4C58-AF99-01CB0B4F4E0D}"/>
            </a:ext>
          </a:extLst>
        </xdr:cNvPr>
        <xdr:cNvCxnSpPr/>
      </xdr:nvCxnSpPr>
      <xdr:spPr>
        <a:xfrm>
          <a:off x="6972300" y="704526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129011</xdr:rowOff>
    </xdr:from>
    <xdr:ext cx="534377" cy="259045"/>
    <xdr:sp macro="" textlink="">
      <xdr:nvSpPr>
        <xdr:cNvPr id="138" name="n_1aveValue【道路】&#10;一人当たり延長">
          <a:extLst>
            <a:ext uri="{FF2B5EF4-FFF2-40B4-BE49-F238E27FC236}">
              <a16:creationId xmlns:a16="http://schemas.microsoft.com/office/drawing/2014/main" id="{8197B728-F0DE-45D7-A349-E57516022B12}"/>
            </a:ext>
          </a:extLst>
        </xdr:cNvPr>
        <xdr:cNvSpPr txBox="1"/>
      </xdr:nvSpPr>
      <xdr:spPr>
        <a:xfrm>
          <a:off x="9359411" y="6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134955</xdr:rowOff>
    </xdr:from>
    <xdr:ext cx="534377" cy="259045"/>
    <xdr:sp macro="" textlink="">
      <xdr:nvSpPr>
        <xdr:cNvPr id="139" name="n_2aveValue【道路】&#10;一人当たり延長">
          <a:extLst>
            <a:ext uri="{FF2B5EF4-FFF2-40B4-BE49-F238E27FC236}">
              <a16:creationId xmlns:a16="http://schemas.microsoft.com/office/drawing/2014/main" id="{921AA54A-61D7-4E41-BB3A-EF7C1207CBD9}"/>
            </a:ext>
          </a:extLst>
        </xdr:cNvPr>
        <xdr:cNvSpPr txBox="1"/>
      </xdr:nvSpPr>
      <xdr:spPr>
        <a:xfrm>
          <a:off x="84831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142346</xdr:rowOff>
    </xdr:from>
    <xdr:ext cx="534377" cy="259045"/>
    <xdr:sp macro="" textlink="">
      <xdr:nvSpPr>
        <xdr:cNvPr id="140" name="n_3aveValue【道路】&#10;一人当たり延長">
          <a:extLst>
            <a:ext uri="{FF2B5EF4-FFF2-40B4-BE49-F238E27FC236}">
              <a16:creationId xmlns:a16="http://schemas.microsoft.com/office/drawing/2014/main" id="{01CEA978-1C47-428B-A399-A72D5735DA78}"/>
            </a:ext>
          </a:extLst>
        </xdr:cNvPr>
        <xdr:cNvSpPr txBox="1"/>
      </xdr:nvSpPr>
      <xdr:spPr>
        <a:xfrm>
          <a:off x="7594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145089</xdr:rowOff>
    </xdr:from>
    <xdr:ext cx="534377" cy="259045"/>
    <xdr:sp macro="" textlink="">
      <xdr:nvSpPr>
        <xdr:cNvPr id="141" name="n_4aveValue【道路】&#10;一人当たり延長">
          <a:extLst>
            <a:ext uri="{FF2B5EF4-FFF2-40B4-BE49-F238E27FC236}">
              <a16:creationId xmlns:a16="http://schemas.microsoft.com/office/drawing/2014/main" id="{257D66CE-DF56-435F-9962-496213F6BA9D}"/>
            </a:ext>
          </a:extLst>
        </xdr:cNvPr>
        <xdr:cNvSpPr txBox="1"/>
      </xdr:nvSpPr>
      <xdr:spPr>
        <a:xfrm>
          <a:off x="6705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59834</xdr:rowOff>
    </xdr:from>
    <xdr:ext cx="469744" cy="259045"/>
    <xdr:sp macro="" textlink="">
      <xdr:nvSpPr>
        <xdr:cNvPr id="142" name="n_1mainValue【道路】&#10;一人当たり延長">
          <a:extLst>
            <a:ext uri="{FF2B5EF4-FFF2-40B4-BE49-F238E27FC236}">
              <a16:creationId xmlns:a16="http://schemas.microsoft.com/office/drawing/2014/main" id="{959DE920-2D8E-4FBF-A786-471FB1217F71}"/>
            </a:ext>
          </a:extLst>
        </xdr:cNvPr>
        <xdr:cNvSpPr txBox="1"/>
      </xdr:nvSpPr>
      <xdr:spPr>
        <a:xfrm>
          <a:off x="9391727" y="70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59300</xdr:rowOff>
    </xdr:from>
    <xdr:ext cx="469744" cy="259045"/>
    <xdr:sp macro="" textlink="">
      <xdr:nvSpPr>
        <xdr:cNvPr id="143" name="n_2mainValue【道路】&#10;一人当たり延長">
          <a:extLst>
            <a:ext uri="{FF2B5EF4-FFF2-40B4-BE49-F238E27FC236}">
              <a16:creationId xmlns:a16="http://schemas.microsoft.com/office/drawing/2014/main" id="{6D07BFCD-33BF-4C16-8AE2-E8D772291743}"/>
            </a:ext>
          </a:extLst>
        </xdr:cNvPr>
        <xdr:cNvSpPr txBox="1"/>
      </xdr:nvSpPr>
      <xdr:spPr>
        <a:xfrm>
          <a:off x="8515427" y="708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58691</xdr:rowOff>
    </xdr:from>
    <xdr:ext cx="469744" cy="259045"/>
    <xdr:sp macro="" textlink="">
      <xdr:nvSpPr>
        <xdr:cNvPr id="144" name="n_3mainValue【道路】&#10;一人当たり延長">
          <a:extLst>
            <a:ext uri="{FF2B5EF4-FFF2-40B4-BE49-F238E27FC236}">
              <a16:creationId xmlns:a16="http://schemas.microsoft.com/office/drawing/2014/main" id="{A90B6A5B-A6F3-407A-9510-7C5AE90AB091}"/>
            </a:ext>
          </a:extLst>
        </xdr:cNvPr>
        <xdr:cNvSpPr txBox="1"/>
      </xdr:nvSpPr>
      <xdr:spPr>
        <a:xfrm>
          <a:off x="7626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57738</xdr:rowOff>
    </xdr:from>
    <xdr:ext cx="469744" cy="259045"/>
    <xdr:sp macro="" textlink="">
      <xdr:nvSpPr>
        <xdr:cNvPr id="145" name="n_4mainValue【道路】&#10;一人当たり延長">
          <a:extLst>
            <a:ext uri="{FF2B5EF4-FFF2-40B4-BE49-F238E27FC236}">
              <a16:creationId xmlns:a16="http://schemas.microsoft.com/office/drawing/2014/main" id="{65B9AC34-837A-46E6-B995-5259FC9DC95C}"/>
            </a:ext>
          </a:extLst>
        </xdr:cNvPr>
        <xdr:cNvSpPr txBox="1"/>
      </xdr:nvSpPr>
      <xdr:spPr>
        <a:xfrm>
          <a:off x="6737427" y="70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FBE85F3-A0D5-4591-9289-72E639F354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2ED9383-277D-4D16-AE11-FFE11614F09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8371B3F-1630-46BE-8D0D-269C3573E0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DA0D858-60E9-41F4-A12C-753BAFD03E7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2C75AF7-9483-4BCE-A934-2C77DE9063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91CCA0A-46F9-4A75-9C29-ADEF9A9CB4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056A8E8-48E7-40D1-BCE2-CE3853F737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9752366-B47E-4EBD-B2CF-D96DA8F0E4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F29ECB6-5665-4B9C-BC41-1F0071DDA22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13D2517-16A6-4BDE-AF93-6008B627F0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DCBCD8C-6806-4C16-A94B-2B05764DC2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9D5766AF-BC7D-4273-8F43-29892D48447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9A517C4B-F9A2-4EC5-8777-4703EED244C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8C6CD94D-6D5A-4104-A0AB-F5DD65395E0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B16F345D-C79E-4067-9A8B-9B8AC7164D1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1EDEED1-0661-4B09-8EFB-AF90CDF3AC1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A29F57CF-A2F7-4911-872A-61070F0A4A8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5468EF50-4E48-4F86-89CB-516C2425683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0E9B5CC-DB8E-4A5D-9185-3BE310E56E3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66B1D91B-68C8-476C-8AA0-C46CE44D7D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28A7B173-FCFD-4FC3-90D0-D9F6AD0D157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660F3576-155B-44E7-A0DD-652854E1A6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179E5D9F-37F2-4F6E-8174-62E038E63E8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8E80002B-B5D3-4A07-93E1-5CB13E19C7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a:extLst>
            <a:ext uri="{FF2B5EF4-FFF2-40B4-BE49-F238E27FC236}">
              <a16:creationId xmlns:a16="http://schemas.microsoft.com/office/drawing/2014/main" id="{87F07B9F-0490-4A7D-8B91-40BDB648CDB4}"/>
            </a:ext>
          </a:extLst>
        </xdr:cNvPr>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1B0AFB85-6CF9-49FF-9B4F-1F6DA61BE40C}"/>
            </a:ext>
          </a:extLst>
        </xdr:cNvPr>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a:extLst>
            <a:ext uri="{FF2B5EF4-FFF2-40B4-BE49-F238E27FC236}">
              <a16:creationId xmlns:a16="http://schemas.microsoft.com/office/drawing/2014/main" id="{C52DADB8-ABE1-4212-883B-0AE4AECFB799}"/>
            </a:ext>
          </a:extLst>
        </xdr:cNvPr>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746989E9-E399-40F5-AF44-CC572078A0CF}"/>
            </a:ext>
          </a:extLst>
        </xdr:cNvPr>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a:extLst>
            <a:ext uri="{FF2B5EF4-FFF2-40B4-BE49-F238E27FC236}">
              <a16:creationId xmlns:a16="http://schemas.microsoft.com/office/drawing/2014/main" id="{C63303F3-5AA4-41E6-8091-7C829925B236}"/>
            </a:ext>
          </a:extLst>
        </xdr:cNvPr>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DC5574D-B057-4B47-8DBC-8C06374E1966}"/>
            </a:ext>
          </a:extLst>
        </xdr:cNvPr>
        <xdr:cNvSpPr txBox="1"/>
      </xdr:nvSpPr>
      <xdr:spPr>
        <a:xfrm>
          <a:off x="4673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a:extLst>
            <a:ext uri="{FF2B5EF4-FFF2-40B4-BE49-F238E27FC236}">
              <a16:creationId xmlns:a16="http://schemas.microsoft.com/office/drawing/2014/main" id="{B1EC7F2C-66E0-4210-9A80-58AC844F5F07}"/>
            </a:ext>
          </a:extLst>
        </xdr:cNvPr>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a:extLst>
            <a:ext uri="{FF2B5EF4-FFF2-40B4-BE49-F238E27FC236}">
              <a16:creationId xmlns:a16="http://schemas.microsoft.com/office/drawing/2014/main" id="{90DBB618-134E-485F-9B3F-BF2C1A9F6711}"/>
            </a:ext>
          </a:extLst>
        </xdr:cNvPr>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a:extLst>
            <a:ext uri="{FF2B5EF4-FFF2-40B4-BE49-F238E27FC236}">
              <a16:creationId xmlns:a16="http://schemas.microsoft.com/office/drawing/2014/main" id="{6A14EE5E-6026-4688-99A5-57435FB2AC82}"/>
            </a:ext>
          </a:extLst>
        </xdr:cNvPr>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a:extLst>
            <a:ext uri="{FF2B5EF4-FFF2-40B4-BE49-F238E27FC236}">
              <a16:creationId xmlns:a16="http://schemas.microsoft.com/office/drawing/2014/main" id="{DDB97C04-9D6A-4183-BD1D-D0AB4A83BB9E}"/>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a:extLst>
            <a:ext uri="{FF2B5EF4-FFF2-40B4-BE49-F238E27FC236}">
              <a16:creationId xmlns:a16="http://schemas.microsoft.com/office/drawing/2014/main" id="{514AD147-76B4-4E2A-BFE0-B9F0C0F559AB}"/>
            </a:ext>
          </a:extLst>
        </xdr:cNvPr>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2598166-E92E-459F-AD3B-F88C228BCB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D7F47FE-C75C-4328-80B7-C50B3C2010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E3B27A0-E649-4C58-97EF-6AADDB38F0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D62DA31-86ED-40F5-80BF-64C2A33183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A31FA82-DC80-4D23-A18B-93228012D0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86" name="楕円 185">
          <a:extLst>
            <a:ext uri="{FF2B5EF4-FFF2-40B4-BE49-F238E27FC236}">
              <a16:creationId xmlns:a16="http://schemas.microsoft.com/office/drawing/2014/main" id="{7A3655EF-A6F7-4C6A-81E6-FB3A588155CB}"/>
            </a:ext>
          </a:extLst>
        </xdr:cNvPr>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EE8FA725-6E77-4BFC-AC6B-E103E7F71797}"/>
            </a:ext>
          </a:extLst>
        </xdr:cNvPr>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88" name="楕円 187">
          <a:extLst>
            <a:ext uri="{FF2B5EF4-FFF2-40B4-BE49-F238E27FC236}">
              <a16:creationId xmlns:a16="http://schemas.microsoft.com/office/drawing/2014/main" id="{857D7B5F-1C6A-4036-A285-3D3DEFB6AABA}"/>
            </a:ext>
          </a:extLst>
        </xdr:cNvPr>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74295</xdr:rowOff>
    </xdr:from>
    <xdr:to>
      <xdr:col>24</xdr:col>
      <xdr:colOff>63500</xdr:colOff>
      <xdr:row>59</xdr:row>
      <xdr:rowOff>106680</xdr:rowOff>
    </xdr:to>
    <xdr:cxnSp macro="">
      <xdr:nvCxnSpPr>
        <xdr:cNvPr id="189" name="直線コネクタ 188">
          <a:extLst>
            <a:ext uri="{FF2B5EF4-FFF2-40B4-BE49-F238E27FC236}">
              <a16:creationId xmlns:a16="http://schemas.microsoft.com/office/drawing/2014/main" id="{5F919658-AC03-4D52-BF8A-532F478BAE94}"/>
            </a:ext>
          </a:extLst>
        </xdr:cNvPr>
        <xdr:cNvCxnSpPr/>
      </xdr:nvCxnSpPr>
      <xdr:spPr>
        <a:xfrm>
          <a:off x="3797300" y="101898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90" name="楕円 189">
          <a:extLst>
            <a:ext uri="{FF2B5EF4-FFF2-40B4-BE49-F238E27FC236}">
              <a16:creationId xmlns:a16="http://schemas.microsoft.com/office/drawing/2014/main" id="{0E4588E4-A367-46A7-AD36-30B8AAF2DF0F}"/>
            </a:ext>
          </a:extLst>
        </xdr:cNvPr>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49530</xdr:rowOff>
    </xdr:from>
    <xdr:to>
      <xdr:col>19</xdr:col>
      <xdr:colOff>177800</xdr:colOff>
      <xdr:row>59</xdr:row>
      <xdr:rowOff>74295</xdr:rowOff>
    </xdr:to>
    <xdr:cxnSp macro="">
      <xdr:nvCxnSpPr>
        <xdr:cNvPr id="191" name="直線コネクタ 190">
          <a:extLst>
            <a:ext uri="{FF2B5EF4-FFF2-40B4-BE49-F238E27FC236}">
              <a16:creationId xmlns:a16="http://schemas.microsoft.com/office/drawing/2014/main" id="{7CC68A24-97F8-4955-8D1C-8CE9C8733C7F}"/>
            </a:ext>
          </a:extLst>
        </xdr:cNvPr>
        <xdr:cNvCxnSpPr/>
      </xdr:nvCxnSpPr>
      <xdr:spPr>
        <a:xfrm>
          <a:off x="2908300" y="10165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92" name="楕円 191">
          <a:extLst>
            <a:ext uri="{FF2B5EF4-FFF2-40B4-BE49-F238E27FC236}">
              <a16:creationId xmlns:a16="http://schemas.microsoft.com/office/drawing/2014/main" id="{D803B93D-4DC1-4975-8FAD-8CA92B6887D4}"/>
            </a:ext>
          </a:extLst>
        </xdr:cNvPr>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49530</xdr:rowOff>
    </xdr:to>
    <xdr:cxnSp macro="">
      <xdr:nvCxnSpPr>
        <xdr:cNvPr id="193" name="直線コネクタ 192">
          <a:extLst>
            <a:ext uri="{FF2B5EF4-FFF2-40B4-BE49-F238E27FC236}">
              <a16:creationId xmlns:a16="http://schemas.microsoft.com/office/drawing/2014/main" id="{63B89274-FA05-4521-BB41-70FA2DFDC8D8}"/>
            </a:ext>
          </a:extLst>
        </xdr:cNvPr>
        <xdr:cNvCxnSpPr/>
      </xdr:nvCxnSpPr>
      <xdr:spPr>
        <a:xfrm>
          <a:off x="2019300" y="1013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105410</xdr:rowOff>
    </xdr:from>
    <xdr:to>
      <xdr:col>6</xdr:col>
      <xdr:colOff>38100</xdr:colOff>
      <xdr:row>59</xdr:row>
      <xdr:rowOff>35560</xdr:rowOff>
    </xdr:to>
    <xdr:sp macro="" textlink="">
      <xdr:nvSpPr>
        <xdr:cNvPr id="194" name="楕円 193">
          <a:extLst>
            <a:ext uri="{FF2B5EF4-FFF2-40B4-BE49-F238E27FC236}">
              <a16:creationId xmlns:a16="http://schemas.microsoft.com/office/drawing/2014/main" id="{8F15E5E5-450C-4BA3-A973-EBF39979F83A}"/>
            </a:ext>
          </a:extLst>
        </xdr:cNvPr>
        <xdr:cNvSpPr/>
      </xdr:nvSpPr>
      <xdr:spPr>
        <a:xfrm>
          <a:off x="1079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156210</xdr:rowOff>
    </xdr:from>
    <xdr:to>
      <xdr:col>10</xdr:col>
      <xdr:colOff>114300</xdr:colOff>
      <xdr:row>59</xdr:row>
      <xdr:rowOff>17145</xdr:rowOff>
    </xdr:to>
    <xdr:cxnSp macro="">
      <xdr:nvCxnSpPr>
        <xdr:cNvPr id="195" name="直線コネクタ 194">
          <a:extLst>
            <a:ext uri="{FF2B5EF4-FFF2-40B4-BE49-F238E27FC236}">
              <a16:creationId xmlns:a16="http://schemas.microsoft.com/office/drawing/2014/main" id="{66A5FE31-1DC1-4B5C-98AD-47F6FDF09063}"/>
            </a:ext>
          </a:extLst>
        </xdr:cNvPr>
        <xdr:cNvCxnSpPr/>
      </xdr:nvCxnSpPr>
      <xdr:spPr>
        <a:xfrm>
          <a:off x="1130300" y="10100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272D968-112C-4168-8675-EE2D15566414}"/>
            </a:ext>
          </a:extLst>
        </xdr:cNvPr>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1B7DDA2D-82E6-4301-A05B-A6095DD1113A}"/>
            </a:ext>
          </a:extLst>
        </xdr:cNvPr>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7BA17EA-2BA0-4DB1-86C3-DA3553550643}"/>
            </a:ext>
          </a:extLst>
        </xdr:cNvPr>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13352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8DE14441-4CFF-4062-BCBC-D025BA00D717}"/>
            </a:ext>
          </a:extLst>
        </xdr:cNvPr>
        <xdr:cNvSpPr txBox="1"/>
      </xdr:nvSpPr>
      <xdr:spPr>
        <a:xfrm>
          <a:off x="927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3B3051EA-2D77-448B-A5C8-30869EF6FACC}"/>
            </a:ext>
          </a:extLst>
        </xdr:cNvPr>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22434779-2C54-465E-BE3D-BD11D06F8D56}"/>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84472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3A3D9746-1DF7-4E91-84D9-38B42F23F41D}"/>
            </a:ext>
          </a:extLst>
        </xdr:cNvPr>
        <xdr:cNvSpPr txBox="1"/>
      </xdr:nvSpPr>
      <xdr:spPr>
        <a:xfrm>
          <a:off x="1816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52087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1D8F9721-6169-4720-AADF-B11549F2A3E0}"/>
            </a:ext>
          </a:extLst>
        </xdr:cNvPr>
        <xdr:cNvSpPr txBox="1"/>
      </xdr:nvSpPr>
      <xdr:spPr>
        <a:xfrm>
          <a:off x="927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6877588B-BD67-424E-B94F-4705C096B7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5B469677-91D0-4330-AF3F-142D47AD00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5FCF825-099B-4B7D-8060-63E7D815B8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86565A7-5E36-40CD-B656-077DDFC1BA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4CAEEFB2-BABD-45BA-B949-C6E757C154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F385E99-D75A-45A2-AC9A-B66818E98B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BAEF6FF7-66F3-4330-8585-F381CA9390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9416B492-1868-42A9-8B51-E59401307A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8BF286F-5F18-4586-841D-76854354ED4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384CAD80-F255-4E13-936B-4D96F8DA0ED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7BF101A3-32F7-410E-954A-DE5F72A7B3A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912DB416-2E8E-42A0-BD70-F1D09665B90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E1EB3CC6-671E-4700-88E3-CE3C9EF55C7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a:extLst>
            <a:ext uri="{FF2B5EF4-FFF2-40B4-BE49-F238E27FC236}">
              <a16:creationId xmlns:a16="http://schemas.microsoft.com/office/drawing/2014/main" id="{E05C61DA-A654-4B25-84E2-14054C575FE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79383F9C-976E-4F68-8CF3-7C88981E95C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576F1DD0-A0D3-47C5-BDE4-9C410A85324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6A41F9FC-E688-43A2-B597-1B6D48620AB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a:extLst>
            <a:ext uri="{FF2B5EF4-FFF2-40B4-BE49-F238E27FC236}">
              <a16:creationId xmlns:a16="http://schemas.microsoft.com/office/drawing/2014/main" id="{0D929835-DBE2-4639-8580-E94A48DDF48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841838BB-769B-40E4-8839-0B02E9FCD8B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a:extLst>
            <a:ext uri="{FF2B5EF4-FFF2-40B4-BE49-F238E27FC236}">
              <a16:creationId xmlns:a16="http://schemas.microsoft.com/office/drawing/2014/main" id="{175F12F5-7596-40B6-A445-AB22EB63F88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4B5FF5B7-19DE-4E89-875B-84355CC3F8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8E2134BB-099C-4BEA-817E-3F01B57D563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29A09CC1-E111-4625-AC09-887914AA2D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a:extLst>
            <a:ext uri="{FF2B5EF4-FFF2-40B4-BE49-F238E27FC236}">
              <a16:creationId xmlns:a16="http://schemas.microsoft.com/office/drawing/2014/main" id="{F872E5EC-C67B-46E7-B1E2-564E25C44D3E}"/>
            </a:ext>
          </a:extLst>
        </xdr:cNvPr>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68943A5D-59D9-4F88-9EA5-117D09DEBDF7}"/>
            </a:ext>
          </a:extLst>
        </xdr:cNvPr>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a:extLst>
            <a:ext uri="{FF2B5EF4-FFF2-40B4-BE49-F238E27FC236}">
              <a16:creationId xmlns:a16="http://schemas.microsoft.com/office/drawing/2014/main" id="{993C8EC0-1C3B-4B44-8C01-16A4D884475F}"/>
            </a:ext>
          </a:extLst>
        </xdr:cNvPr>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F79D3525-BB1B-4C04-AF14-982A8F4A4B1C}"/>
            </a:ext>
          </a:extLst>
        </xdr:cNvPr>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a:extLst>
            <a:ext uri="{FF2B5EF4-FFF2-40B4-BE49-F238E27FC236}">
              <a16:creationId xmlns:a16="http://schemas.microsoft.com/office/drawing/2014/main" id="{728EA70E-F9BA-4CC4-B76B-035D0087214D}"/>
            </a:ext>
          </a:extLst>
        </xdr:cNvPr>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140659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A32EB303-1B5C-4D2E-824F-57FA9E976B42}"/>
            </a:ext>
          </a:extLst>
        </xdr:cNvPr>
        <xdr:cNvSpPr txBox="1"/>
      </xdr:nvSpPr>
      <xdr:spPr>
        <a:xfrm>
          <a:off x="10515600" y="10599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a:extLst>
            <a:ext uri="{FF2B5EF4-FFF2-40B4-BE49-F238E27FC236}">
              <a16:creationId xmlns:a16="http://schemas.microsoft.com/office/drawing/2014/main" id="{AC7CCCED-AD2C-4BF3-BDD3-54A5469DEEE9}"/>
            </a:ext>
          </a:extLst>
        </xdr:cNvPr>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a:extLst>
            <a:ext uri="{FF2B5EF4-FFF2-40B4-BE49-F238E27FC236}">
              <a16:creationId xmlns:a16="http://schemas.microsoft.com/office/drawing/2014/main" id="{1CF9A47D-76E3-40FA-BAFC-B7FD2C5BEDDA}"/>
            </a:ext>
          </a:extLst>
        </xdr:cNvPr>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a:extLst>
            <a:ext uri="{FF2B5EF4-FFF2-40B4-BE49-F238E27FC236}">
              <a16:creationId xmlns:a16="http://schemas.microsoft.com/office/drawing/2014/main" id="{741C7220-7BCB-4305-BC41-4F2AAB99360D}"/>
            </a:ext>
          </a:extLst>
        </xdr:cNvPr>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a:extLst>
            <a:ext uri="{FF2B5EF4-FFF2-40B4-BE49-F238E27FC236}">
              <a16:creationId xmlns:a16="http://schemas.microsoft.com/office/drawing/2014/main" id="{6ED57CB9-F0E6-4716-A5CA-CE9513AC47BF}"/>
            </a:ext>
          </a:extLst>
        </xdr:cNvPr>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a:extLst>
            <a:ext uri="{FF2B5EF4-FFF2-40B4-BE49-F238E27FC236}">
              <a16:creationId xmlns:a16="http://schemas.microsoft.com/office/drawing/2014/main" id="{CB5BB798-D1CA-4C01-BA11-1B278A6EE0C5}"/>
            </a:ext>
          </a:extLst>
        </xdr:cNvPr>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07D6663-36EC-483D-B43B-C5F9846906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3B11C74-D911-47EA-8796-E36A769902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2930064-275D-428F-9065-EF77B6C536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99B8EA8-0E5F-450C-872D-62252BAA1F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901D944-B59C-49EB-9192-09CE9CB361D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129893</xdr:rowOff>
    </xdr:from>
    <xdr:to>
      <xdr:col>55</xdr:col>
      <xdr:colOff>50800</xdr:colOff>
      <xdr:row>64</xdr:row>
      <xdr:rowOff>60043</xdr:rowOff>
    </xdr:to>
    <xdr:sp macro="" textlink="">
      <xdr:nvSpPr>
        <xdr:cNvPr id="243" name="楕円 242">
          <a:extLst>
            <a:ext uri="{FF2B5EF4-FFF2-40B4-BE49-F238E27FC236}">
              <a16:creationId xmlns:a16="http://schemas.microsoft.com/office/drawing/2014/main" id="{D4F52C9F-318F-4672-9BA8-1A53171E3907}"/>
            </a:ext>
          </a:extLst>
        </xdr:cNvPr>
        <xdr:cNvSpPr/>
      </xdr:nvSpPr>
      <xdr:spPr>
        <a:xfrm>
          <a:off x="10426700" y="1093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44820</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46FFFADF-DC1A-435C-866D-7E3E120C4E76}"/>
            </a:ext>
          </a:extLst>
        </xdr:cNvPr>
        <xdr:cNvSpPr txBox="1"/>
      </xdr:nvSpPr>
      <xdr:spPr>
        <a:xfrm>
          <a:off x="10515600" y="1084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129418</xdr:rowOff>
    </xdr:from>
    <xdr:to>
      <xdr:col>50</xdr:col>
      <xdr:colOff>165100</xdr:colOff>
      <xdr:row>64</xdr:row>
      <xdr:rowOff>59568</xdr:rowOff>
    </xdr:to>
    <xdr:sp macro="" textlink="">
      <xdr:nvSpPr>
        <xdr:cNvPr id="245" name="楕円 244">
          <a:extLst>
            <a:ext uri="{FF2B5EF4-FFF2-40B4-BE49-F238E27FC236}">
              <a16:creationId xmlns:a16="http://schemas.microsoft.com/office/drawing/2014/main" id="{62997E53-6231-44E8-B3DC-E21501531833}"/>
            </a:ext>
          </a:extLst>
        </xdr:cNvPr>
        <xdr:cNvSpPr/>
      </xdr:nvSpPr>
      <xdr:spPr>
        <a:xfrm>
          <a:off x="9588500" y="109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8768</xdr:rowOff>
    </xdr:from>
    <xdr:to>
      <xdr:col>55</xdr:col>
      <xdr:colOff>0</xdr:colOff>
      <xdr:row>64</xdr:row>
      <xdr:rowOff>9243</xdr:rowOff>
    </xdr:to>
    <xdr:cxnSp macro="">
      <xdr:nvCxnSpPr>
        <xdr:cNvPr id="246" name="直線コネクタ 245">
          <a:extLst>
            <a:ext uri="{FF2B5EF4-FFF2-40B4-BE49-F238E27FC236}">
              <a16:creationId xmlns:a16="http://schemas.microsoft.com/office/drawing/2014/main" id="{B89CCDE7-EC7E-4D6D-A1DF-027F6FEA95B6}"/>
            </a:ext>
          </a:extLst>
        </xdr:cNvPr>
        <xdr:cNvCxnSpPr/>
      </xdr:nvCxnSpPr>
      <xdr:spPr>
        <a:xfrm>
          <a:off x="9639300" y="10981568"/>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129650</xdr:rowOff>
    </xdr:from>
    <xdr:to>
      <xdr:col>46</xdr:col>
      <xdr:colOff>38100</xdr:colOff>
      <xdr:row>64</xdr:row>
      <xdr:rowOff>59800</xdr:rowOff>
    </xdr:to>
    <xdr:sp macro="" textlink="">
      <xdr:nvSpPr>
        <xdr:cNvPr id="247" name="楕円 246">
          <a:extLst>
            <a:ext uri="{FF2B5EF4-FFF2-40B4-BE49-F238E27FC236}">
              <a16:creationId xmlns:a16="http://schemas.microsoft.com/office/drawing/2014/main" id="{65CD9E70-7A4B-4D51-94C5-C282DCDD7CAF}"/>
            </a:ext>
          </a:extLst>
        </xdr:cNvPr>
        <xdr:cNvSpPr/>
      </xdr:nvSpPr>
      <xdr:spPr>
        <a:xfrm>
          <a:off x="8699500" y="109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8768</xdr:rowOff>
    </xdr:from>
    <xdr:to>
      <xdr:col>50</xdr:col>
      <xdr:colOff>114300</xdr:colOff>
      <xdr:row>64</xdr:row>
      <xdr:rowOff>9000</xdr:rowOff>
    </xdr:to>
    <xdr:cxnSp macro="">
      <xdr:nvCxnSpPr>
        <xdr:cNvPr id="248" name="直線コネクタ 247">
          <a:extLst>
            <a:ext uri="{FF2B5EF4-FFF2-40B4-BE49-F238E27FC236}">
              <a16:creationId xmlns:a16="http://schemas.microsoft.com/office/drawing/2014/main" id="{7B4499FB-5FB3-4A62-9C64-E18F312A0094}"/>
            </a:ext>
          </a:extLst>
        </xdr:cNvPr>
        <xdr:cNvCxnSpPr/>
      </xdr:nvCxnSpPr>
      <xdr:spPr>
        <a:xfrm flipV="1">
          <a:off x="8750300" y="10981568"/>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129246</xdr:rowOff>
    </xdr:from>
    <xdr:to>
      <xdr:col>41</xdr:col>
      <xdr:colOff>101600</xdr:colOff>
      <xdr:row>64</xdr:row>
      <xdr:rowOff>59396</xdr:rowOff>
    </xdr:to>
    <xdr:sp macro="" textlink="">
      <xdr:nvSpPr>
        <xdr:cNvPr id="249" name="楕円 248">
          <a:extLst>
            <a:ext uri="{FF2B5EF4-FFF2-40B4-BE49-F238E27FC236}">
              <a16:creationId xmlns:a16="http://schemas.microsoft.com/office/drawing/2014/main" id="{03787913-3676-4940-BB1B-606D2061060B}"/>
            </a:ext>
          </a:extLst>
        </xdr:cNvPr>
        <xdr:cNvSpPr/>
      </xdr:nvSpPr>
      <xdr:spPr>
        <a:xfrm>
          <a:off x="7810500" y="109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8596</xdr:rowOff>
    </xdr:from>
    <xdr:to>
      <xdr:col>45</xdr:col>
      <xdr:colOff>177800</xdr:colOff>
      <xdr:row>64</xdr:row>
      <xdr:rowOff>9000</xdr:rowOff>
    </xdr:to>
    <xdr:cxnSp macro="">
      <xdr:nvCxnSpPr>
        <xdr:cNvPr id="250" name="直線コネクタ 249">
          <a:extLst>
            <a:ext uri="{FF2B5EF4-FFF2-40B4-BE49-F238E27FC236}">
              <a16:creationId xmlns:a16="http://schemas.microsoft.com/office/drawing/2014/main" id="{C6468ACB-D8F3-480E-99BF-5FFE74FA7314}"/>
            </a:ext>
          </a:extLst>
        </xdr:cNvPr>
        <xdr:cNvCxnSpPr/>
      </xdr:nvCxnSpPr>
      <xdr:spPr>
        <a:xfrm>
          <a:off x="7861300" y="10981396"/>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128947</xdr:rowOff>
    </xdr:from>
    <xdr:to>
      <xdr:col>36</xdr:col>
      <xdr:colOff>165100</xdr:colOff>
      <xdr:row>64</xdr:row>
      <xdr:rowOff>59097</xdr:rowOff>
    </xdr:to>
    <xdr:sp macro="" textlink="">
      <xdr:nvSpPr>
        <xdr:cNvPr id="251" name="楕円 250">
          <a:extLst>
            <a:ext uri="{FF2B5EF4-FFF2-40B4-BE49-F238E27FC236}">
              <a16:creationId xmlns:a16="http://schemas.microsoft.com/office/drawing/2014/main" id="{01FABB13-9B1E-4E47-91CF-140A0F02C43E}"/>
            </a:ext>
          </a:extLst>
        </xdr:cNvPr>
        <xdr:cNvSpPr/>
      </xdr:nvSpPr>
      <xdr:spPr>
        <a:xfrm>
          <a:off x="6921500" y="109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8297</xdr:rowOff>
    </xdr:from>
    <xdr:to>
      <xdr:col>41</xdr:col>
      <xdr:colOff>50800</xdr:colOff>
      <xdr:row>64</xdr:row>
      <xdr:rowOff>8596</xdr:rowOff>
    </xdr:to>
    <xdr:cxnSp macro="">
      <xdr:nvCxnSpPr>
        <xdr:cNvPr id="252" name="直線コネクタ 251">
          <a:extLst>
            <a:ext uri="{FF2B5EF4-FFF2-40B4-BE49-F238E27FC236}">
              <a16:creationId xmlns:a16="http://schemas.microsoft.com/office/drawing/2014/main" id="{D22D05D4-1C94-41E9-8F9E-452CBB29FCA5}"/>
            </a:ext>
          </a:extLst>
        </xdr:cNvPr>
        <xdr:cNvCxnSpPr/>
      </xdr:nvCxnSpPr>
      <xdr:spPr>
        <a:xfrm>
          <a:off x="6972300" y="10981097"/>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46354</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DC613B1-1BE8-4035-941A-121479D5D262}"/>
            </a:ext>
          </a:extLst>
        </xdr:cNvPr>
        <xdr:cNvSpPr txBox="1"/>
      </xdr:nvSpPr>
      <xdr:spPr>
        <a:xfrm>
          <a:off x="9327095" y="105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48361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A52413BB-AED4-4651-A7B8-16B1A18FED1E}"/>
            </a:ext>
          </a:extLst>
        </xdr:cNvPr>
        <xdr:cNvSpPr txBox="1"/>
      </xdr:nvSpPr>
      <xdr:spPr>
        <a:xfrm>
          <a:off x="8450795" y="105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42745</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2FBB467C-FDF5-49A2-B32A-93AC24AE99B2}"/>
            </a:ext>
          </a:extLst>
        </xdr:cNvPr>
        <xdr:cNvSpPr txBox="1"/>
      </xdr:nvSpPr>
      <xdr:spPr>
        <a:xfrm>
          <a:off x="7561795" y="105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44921</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1EE86D8C-31EC-4CC9-9828-1CA4D537D8C8}"/>
            </a:ext>
          </a:extLst>
        </xdr:cNvPr>
        <xdr:cNvSpPr txBox="1"/>
      </xdr:nvSpPr>
      <xdr:spPr>
        <a:xfrm>
          <a:off x="6672795" y="105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50695</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A087ACC0-3647-4C56-8293-9B7244B109AC}"/>
            </a:ext>
          </a:extLst>
        </xdr:cNvPr>
        <xdr:cNvSpPr txBox="1"/>
      </xdr:nvSpPr>
      <xdr:spPr>
        <a:xfrm>
          <a:off x="9359411" y="110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50927</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252A0A31-2CA5-48B7-B804-C287B721EF9D}"/>
            </a:ext>
          </a:extLst>
        </xdr:cNvPr>
        <xdr:cNvSpPr txBox="1"/>
      </xdr:nvSpPr>
      <xdr:spPr>
        <a:xfrm>
          <a:off x="8483111" y="110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50523</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8D6E691F-8D4C-41ED-BFA1-14DD40A62478}"/>
            </a:ext>
          </a:extLst>
        </xdr:cNvPr>
        <xdr:cNvSpPr txBox="1"/>
      </xdr:nvSpPr>
      <xdr:spPr>
        <a:xfrm>
          <a:off x="7594111" y="110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50224</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1A34B72C-EB1A-45B2-888F-F19FF69DD672}"/>
            </a:ext>
          </a:extLst>
        </xdr:cNvPr>
        <xdr:cNvSpPr txBox="1"/>
      </xdr:nvSpPr>
      <xdr:spPr>
        <a:xfrm>
          <a:off x="6705111" y="110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27E51621-BB2C-4BB6-889C-CAE262F26A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2BF5D782-12E5-4ADD-A06D-9EB7447F04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6542A689-9838-45FD-A1F6-3CE9578285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5B4BAE69-BAAF-4F91-A113-68B2C8C162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B4A512AA-7D04-49F1-9F5A-4440F84D099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5D2E4D4-7679-439F-B07B-29B01154FD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5E163BC8-9528-4C50-B2E1-51C6A411E9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5CC59521-9159-489D-A7BF-CC23B2CA86E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1108398E-53F4-4EF2-BDC3-9F137F0E0E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552C9A62-CDE2-482F-B13D-4B71AE1DB37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C94229C4-AE2B-43F0-B5D1-34362CD465B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a:extLst>
            <a:ext uri="{FF2B5EF4-FFF2-40B4-BE49-F238E27FC236}">
              <a16:creationId xmlns:a16="http://schemas.microsoft.com/office/drawing/2014/main" id="{2AF9210C-5E36-44D4-A18B-02EC23BF231C}"/>
            </a:ext>
          </a:extLst>
        </xdr:cNvPr>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3" name="テキスト ボックス 272">
          <a:extLst>
            <a:ext uri="{FF2B5EF4-FFF2-40B4-BE49-F238E27FC236}">
              <a16:creationId xmlns:a16="http://schemas.microsoft.com/office/drawing/2014/main" id="{71C19057-25C8-44FF-9E90-533CAE95F7F7}"/>
            </a:ext>
          </a:extLst>
        </xdr:cNvPr>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a:extLst>
            <a:ext uri="{FF2B5EF4-FFF2-40B4-BE49-F238E27FC236}">
              <a16:creationId xmlns:a16="http://schemas.microsoft.com/office/drawing/2014/main" id="{03F2DB01-35A9-4999-95CC-AF551061C9F9}"/>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a:extLst>
            <a:ext uri="{FF2B5EF4-FFF2-40B4-BE49-F238E27FC236}">
              <a16:creationId xmlns:a16="http://schemas.microsoft.com/office/drawing/2014/main" id="{E453495F-A263-4238-BF29-D4DFB1AAA79F}"/>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a:extLst>
            <a:ext uri="{FF2B5EF4-FFF2-40B4-BE49-F238E27FC236}">
              <a16:creationId xmlns:a16="http://schemas.microsoft.com/office/drawing/2014/main" id="{47FB8A41-726D-4FD7-9DB2-A2CD12667548}"/>
            </a:ext>
          </a:extLst>
        </xdr:cNvPr>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a:extLst>
            <a:ext uri="{FF2B5EF4-FFF2-40B4-BE49-F238E27FC236}">
              <a16:creationId xmlns:a16="http://schemas.microsoft.com/office/drawing/2014/main" id="{3CA4CC67-BE47-4E12-8FB9-72C31446263C}"/>
            </a:ext>
          </a:extLst>
        </xdr:cNvPr>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FF8F332C-03FC-4EE3-8E37-56340F669E6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90E20AB6-B0CA-425B-B26F-C7FD0C8A16C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a:extLst>
            <a:ext uri="{FF2B5EF4-FFF2-40B4-BE49-F238E27FC236}">
              <a16:creationId xmlns:a16="http://schemas.microsoft.com/office/drawing/2014/main" id="{184EE7FD-DC67-4FEF-8AC1-03CAB3092957}"/>
            </a:ext>
          </a:extLst>
        </xdr:cNvPr>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a:extLst>
            <a:ext uri="{FF2B5EF4-FFF2-40B4-BE49-F238E27FC236}">
              <a16:creationId xmlns:a16="http://schemas.microsoft.com/office/drawing/2014/main" id="{83B11A6C-3B26-4D91-AEB0-55C0060DA4F8}"/>
            </a:ext>
          </a:extLst>
        </xdr:cNvPr>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a:extLst>
            <a:ext uri="{FF2B5EF4-FFF2-40B4-BE49-F238E27FC236}">
              <a16:creationId xmlns:a16="http://schemas.microsoft.com/office/drawing/2014/main" id="{331D47CB-4353-4A27-8DE6-5906AB881E7D}"/>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a:extLst>
            <a:ext uri="{FF2B5EF4-FFF2-40B4-BE49-F238E27FC236}">
              <a16:creationId xmlns:a16="http://schemas.microsoft.com/office/drawing/2014/main" id="{73A90B89-C904-4BE2-9950-177B31EE8D12}"/>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a:extLst>
            <a:ext uri="{FF2B5EF4-FFF2-40B4-BE49-F238E27FC236}">
              <a16:creationId xmlns:a16="http://schemas.microsoft.com/office/drawing/2014/main" id="{F7A64013-821C-429B-84F1-D0C75F1F3FD2}"/>
            </a:ext>
          </a:extLst>
        </xdr:cNvPr>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a:extLst>
            <a:ext uri="{FF2B5EF4-FFF2-40B4-BE49-F238E27FC236}">
              <a16:creationId xmlns:a16="http://schemas.microsoft.com/office/drawing/2014/main" id="{CB0309C7-5240-41DC-B646-B48CF137ADD3}"/>
            </a:ext>
          </a:extLst>
        </xdr:cNvPr>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03AD4B5-A93A-4C16-A40D-27FF71792E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741DF271-BE28-4A75-B94A-2B9CC25B237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FF02CEA-B25A-496A-BB88-0DCD115D5D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id="{DD9A5D07-8D44-48F1-8F4F-4B5963C49631}"/>
            </a:ext>
          </a:extLst>
        </xdr:cNvPr>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69D3FD79-CB0B-482E-9BB3-9181C4695AD3}"/>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id="{D21E1FEE-91BD-4757-B0E2-54BA943737D9}"/>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B062319B-DF2C-41E0-B2B9-644740AB2A0C}"/>
            </a:ext>
          </a:extLst>
        </xdr:cNvPr>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93" name="直線コネクタ 292">
          <a:extLst>
            <a:ext uri="{FF2B5EF4-FFF2-40B4-BE49-F238E27FC236}">
              <a16:creationId xmlns:a16="http://schemas.microsoft.com/office/drawing/2014/main" id="{8B056160-B9F3-4290-8EF2-D8BEBD4D44DD}"/>
            </a:ext>
          </a:extLst>
        </xdr:cNvPr>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3370E4E-EA80-45B5-837B-21C35B646F89}"/>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5" name="フローチャート: 判断 294">
          <a:extLst>
            <a:ext uri="{FF2B5EF4-FFF2-40B4-BE49-F238E27FC236}">
              <a16:creationId xmlns:a16="http://schemas.microsoft.com/office/drawing/2014/main" id="{6F9BFBCE-17DF-473A-B2D1-F1CEEA4D6FD6}"/>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96" name="フローチャート: 判断 295">
          <a:extLst>
            <a:ext uri="{FF2B5EF4-FFF2-40B4-BE49-F238E27FC236}">
              <a16:creationId xmlns:a16="http://schemas.microsoft.com/office/drawing/2014/main" id="{F078B5F7-A68A-4C8F-B3CF-BD2A9F7C5E07}"/>
            </a:ext>
          </a:extLst>
        </xdr:cNvPr>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7" name="フローチャート: 判断 296">
          <a:extLst>
            <a:ext uri="{FF2B5EF4-FFF2-40B4-BE49-F238E27FC236}">
              <a16:creationId xmlns:a16="http://schemas.microsoft.com/office/drawing/2014/main" id="{2F6BDD3F-04AF-407B-A8FC-0FCA17B9C7D0}"/>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フローチャート: 判断 297">
          <a:extLst>
            <a:ext uri="{FF2B5EF4-FFF2-40B4-BE49-F238E27FC236}">
              <a16:creationId xmlns:a16="http://schemas.microsoft.com/office/drawing/2014/main" id="{EEC3280D-089E-4605-8852-A52AE0BD797D}"/>
            </a:ext>
          </a:extLst>
        </xdr:cNvPr>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AF6A0072-2BA3-42D4-AED7-CBF7D517E92E}"/>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898D641-C8E4-4EAD-9D6C-EAABEF09D7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44F4B3C-08DE-42F2-A6F3-A39608A08C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7DE586-1442-48F4-9ED1-40997EC68F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D73084C-7AF6-4FD0-B26B-919549418D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7FA1772-D82F-4A3D-9397-9B5915858C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115888</xdr:rowOff>
    </xdr:from>
    <xdr:to>
      <xdr:col>24</xdr:col>
      <xdr:colOff>114300</xdr:colOff>
      <xdr:row>80</xdr:row>
      <xdr:rowOff>46038</xdr:rowOff>
    </xdr:to>
    <xdr:sp macro="" textlink="">
      <xdr:nvSpPr>
        <xdr:cNvPr id="305" name="楕円 304">
          <a:extLst>
            <a:ext uri="{FF2B5EF4-FFF2-40B4-BE49-F238E27FC236}">
              <a16:creationId xmlns:a16="http://schemas.microsoft.com/office/drawing/2014/main" id="{74DC21E4-44B3-4105-B055-95B4A9ABB295}"/>
            </a:ext>
          </a:extLst>
        </xdr:cNvPr>
        <xdr:cNvSpPr/>
      </xdr:nvSpPr>
      <xdr:spPr>
        <a:xfrm>
          <a:off x="4584700" y="136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138765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9BCB69B1-D49C-43E7-9EB8-4AC02A4F4A07}"/>
            </a:ext>
          </a:extLst>
        </xdr:cNvPr>
        <xdr:cNvSpPr txBox="1"/>
      </xdr:nvSpPr>
      <xdr:spPr>
        <a:xfrm>
          <a:off x="4673600" y="1351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133032</xdr:rowOff>
    </xdr:from>
    <xdr:to>
      <xdr:col>20</xdr:col>
      <xdr:colOff>38100</xdr:colOff>
      <xdr:row>80</xdr:row>
      <xdr:rowOff>63182</xdr:rowOff>
    </xdr:to>
    <xdr:sp macro="" textlink="">
      <xdr:nvSpPr>
        <xdr:cNvPr id="307" name="楕円 306">
          <a:extLst>
            <a:ext uri="{FF2B5EF4-FFF2-40B4-BE49-F238E27FC236}">
              <a16:creationId xmlns:a16="http://schemas.microsoft.com/office/drawing/2014/main" id="{1400504D-9EB5-4631-BAA8-EC3AC3B5E30B}"/>
            </a:ext>
          </a:extLst>
        </xdr:cNvPr>
        <xdr:cNvSpPr/>
      </xdr:nvSpPr>
      <xdr:spPr>
        <a:xfrm>
          <a:off x="3746500" y="136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166688</xdr:rowOff>
    </xdr:from>
    <xdr:to>
      <xdr:col>24</xdr:col>
      <xdr:colOff>63500</xdr:colOff>
      <xdr:row>80</xdr:row>
      <xdr:rowOff>12382</xdr:rowOff>
    </xdr:to>
    <xdr:cxnSp macro="">
      <xdr:nvCxnSpPr>
        <xdr:cNvPr id="308" name="直線コネクタ 307">
          <a:extLst>
            <a:ext uri="{FF2B5EF4-FFF2-40B4-BE49-F238E27FC236}">
              <a16:creationId xmlns:a16="http://schemas.microsoft.com/office/drawing/2014/main" id="{23134D05-7B5B-4C20-949F-230E68BF9453}"/>
            </a:ext>
          </a:extLst>
        </xdr:cNvPr>
        <xdr:cNvCxnSpPr/>
      </xdr:nvCxnSpPr>
      <xdr:spPr>
        <a:xfrm flipV="1">
          <a:off x="3797300" y="1371123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70168</xdr:rowOff>
    </xdr:from>
    <xdr:to>
      <xdr:col>15</xdr:col>
      <xdr:colOff>101600</xdr:colOff>
      <xdr:row>80</xdr:row>
      <xdr:rowOff>318</xdr:rowOff>
    </xdr:to>
    <xdr:sp macro="" textlink="">
      <xdr:nvSpPr>
        <xdr:cNvPr id="309" name="楕円 308">
          <a:extLst>
            <a:ext uri="{FF2B5EF4-FFF2-40B4-BE49-F238E27FC236}">
              <a16:creationId xmlns:a16="http://schemas.microsoft.com/office/drawing/2014/main" id="{812BDDF7-74D3-4DEE-B14B-955C33FA7DC5}"/>
            </a:ext>
          </a:extLst>
        </xdr:cNvPr>
        <xdr:cNvSpPr/>
      </xdr:nvSpPr>
      <xdr:spPr>
        <a:xfrm>
          <a:off x="2857500" y="136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120968</xdr:rowOff>
    </xdr:from>
    <xdr:to>
      <xdr:col>19</xdr:col>
      <xdr:colOff>177800</xdr:colOff>
      <xdr:row>80</xdr:row>
      <xdr:rowOff>12382</xdr:rowOff>
    </xdr:to>
    <xdr:cxnSp macro="">
      <xdr:nvCxnSpPr>
        <xdr:cNvPr id="310" name="直線コネクタ 309">
          <a:extLst>
            <a:ext uri="{FF2B5EF4-FFF2-40B4-BE49-F238E27FC236}">
              <a16:creationId xmlns:a16="http://schemas.microsoft.com/office/drawing/2014/main" id="{5FC2DFB7-6BB9-44C2-ABF7-372ECEE87D6B}"/>
            </a:ext>
          </a:extLst>
        </xdr:cNvPr>
        <xdr:cNvCxnSpPr/>
      </xdr:nvCxnSpPr>
      <xdr:spPr>
        <a:xfrm>
          <a:off x="2908300" y="13665518"/>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xdr:rowOff>
    </xdr:from>
    <xdr:to>
      <xdr:col>10</xdr:col>
      <xdr:colOff>165100</xdr:colOff>
      <xdr:row>79</xdr:row>
      <xdr:rowOff>117475</xdr:rowOff>
    </xdr:to>
    <xdr:sp macro="" textlink="">
      <xdr:nvSpPr>
        <xdr:cNvPr id="311" name="楕円 310">
          <a:extLst>
            <a:ext uri="{FF2B5EF4-FFF2-40B4-BE49-F238E27FC236}">
              <a16:creationId xmlns:a16="http://schemas.microsoft.com/office/drawing/2014/main" id="{88373B6D-C7AE-4F30-B800-DDA42B57E841}"/>
            </a:ext>
          </a:extLst>
        </xdr:cNvPr>
        <xdr:cNvSpPr/>
      </xdr:nvSpPr>
      <xdr:spPr>
        <a:xfrm>
          <a:off x="1968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66675</xdr:rowOff>
    </xdr:from>
    <xdr:to>
      <xdr:col>15</xdr:col>
      <xdr:colOff>50800</xdr:colOff>
      <xdr:row>79</xdr:row>
      <xdr:rowOff>120968</xdr:rowOff>
    </xdr:to>
    <xdr:cxnSp macro="">
      <xdr:nvCxnSpPr>
        <xdr:cNvPr id="312" name="直線コネクタ 311">
          <a:extLst>
            <a:ext uri="{FF2B5EF4-FFF2-40B4-BE49-F238E27FC236}">
              <a16:creationId xmlns:a16="http://schemas.microsoft.com/office/drawing/2014/main" id="{CC8670DF-BD6A-4D93-ABE2-010DC6B8D745}"/>
            </a:ext>
          </a:extLst>
        </xdr:cNvPr>
        <xdr:cNvCxnSpPr/>
      </xdr:nvCxnSpPr>
      <xdr:spPr>
        <a:xfrm>
          <a:off x="2019300" y="136112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15875</xdr:rowOff>
    </xdr:from>
    <xdr:to>
      <xdr:col>6</xdr:col>
      <xdr:colOff>38100</xdr:colOff>
      <xdr:row>79</xdr:row>
      <xdr:rowOff>117475</xdr:rowOff>
    </xdr:to>
    <xdr:sp macro="" textlink="">
      <xdr:nvSpPr>
        <xdr:cNvPr id="313" name="楕円 312">
          <a:extLst>
            <a:ext uri="{FF2B5EF4-FFF2-40B4-BE49-F238E27FC236}">
              <a16:creationId xmlns:a16="http://schemas.microsoft.com/office/drawing/2014/main" id="{A52A9946-D558-45CE-9C79-D2FC43FC0C39}"/>
            </a:ext>
          </a:extLst>
        </xdr:cNvPr>
        <xdr:cNvSpPr/>
      </xdr:nvSpPr>
      <xdr:spPr>
        <a:xfrm>
          <a:off x="1079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66675</xdr:rowOff>
    </xdr:from>
    <xdr:to>
      <xdr:col>10</xdr:col>
      <xdr:colOff>114300</xdr:colOff>
      <xdr:row>79</xdr:row>
      <xdr:rowOff>66675</xdr:rowOff>
    </xdr:to>
    <xdr:cxnSp macro="">
      <xdr:nvCxnSpPr>
        <xdr:cNvPr id="314" name="直線コネクタ 313">
          <a:extLst>
            <a:ext uri="{FF2B5EF4-FFF2-40B4-BE49-F238E27FC236}">
              <a16:creationId xmlns:a16="http://schemas.microsoft.com/office/drawing/2014/main" id="{DD98C162-F637-4EB2-91F7-C517BD390515}"/>
            </a:ext>
          </a:extLst>
        </xdr:cNvPr>
        <xdr:cNvCxnSpPr/>
      </xdr:nvCxnSpPr>
      <xdr:spPr>
        <a:xfrm>
          <a:off x="1130300" y="13611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154322</xdr:rowOff>
    </xdr:from>
    <xdr:ext cx="405111" cy="259045"/>
    <xdr:sp macro="" textlink="">
      <xdr:nvSpPr>
        <xdr:cNvPr id="315" name="n_1aveValue【公営住宅】&#10;有形固定資産減価償却率">
          <a:extLst>
            <a:ext uri="{FF2B5EF4-FFF2-40B4-BE49-F238E27FC236}">
              <a16:creationId xmlns:a16="http://schemas.microsoft.com/office/drawing/2014/main" id="{AAAEA936-47AF-410F-9E5C-9AA704D7F1B4}"/>
            </a:ext>
          </a:extLst>
        </xdr:cNvPr>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6" name="n_2aveValue【公営住宅】&#10;有形固定資産減価償却率">
          <a:extLst>
            <a:ext uri="{FF2B5EF4-FFF2-40B4-BE49-F238E27FC236}">
              <a16:creationId xmlns:a16="http://schemas.microsoft.com/office/drawing/2014/main" id="{F9240D26-2060-4DEC-863A-810CA681AEFF}"/>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17" name="n_3aveValue【公営住宅】&#10;有形固定資産減価償却率">
          <a:extLst>
            <a:ext uri="{FF2B5EF4-FFF2-40B4-BE49-F238E27FC236}">
              <a16:creationId xmlns:a16="http://schemas.microsoft.com/office/drawing/2014/main" id="{EA793ACE-38A6-433F-B683-F5490E20A5B3}"/>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id="{2D1DC0D2-E9D4-4CF3-9291-68036E925F16}"/>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79709</xdr:rowOff>
    </xdr:from>
    <xdr:ext cx="405111" cy="259045"/>
    <xdr:sp macro="" textlink="">
      <xdr:nvSpPr>
        <xdr:cNvPr id="319" name="n_1mainValue【公営住宅】&#10;有形固定資産減価償却率">
          <a:extLst>
            <a:ext uri="{FF2B5EF4-FFF2-40B4-BE49-F238E27FC236}">
              <a16:creationId xmlns:a16="http://schemas.microsoft.com/office/drawing/2014/main" id="{961E83FE-7CDD-4D13-ACD6-6AEA81222329}"/>
            </a:ext>
          </a:extLst>
        </xdr:cNvPr>
        <xdr:cNvSpPr txBox="1"/>
      </xdr:nvSpPr>
      <xdr:spPr>
        <a:xfrm>
          <a:off x="3582044" y="13452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16845</xdr:rowOff>
    </xdr:from>
    <xdr:ext cx="405111" cy="259045"/>
    <xdr:sp macro="" textlink="">
      <xdr:nvSpPr>
        <xdr:cNvPr id="320" name="n_2mainValue【公営住宅】&#10;有形固定資産減価償却率">
          <a:extLst>
            <a:ext uri="{FF2B5EF4-FFF2-40B4-BE49-F238E27FC236}">
              <a16:creationId xmlns:a16="http://schemas.microsoft.com/office/drawing/2014/main" id="{41B16F20-3768-4991-9909-FD2936943ADE}"/>
            </a:ext>
          </a:extLst>
        </xdr:cNvPr>
        <xdr:cNvSpPr txBox="1"/>
      </xdr:nvSpPr>
      <xdr:spPr>
        <a:xfrm>
          <a:off x="2705744" y="13389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134002</xdr:rowOff>
    </xdr:from>
    <xdr:ext cx="405111" cy="259045"/>
    <xdr:sp macro="" textlink="">
      <xdr:nvSpPr>
        <xdr:cNvPr id="321" name="n_3mainValue【公営住宅】&#10;有形固定資産減価償却率">
          <a:extLst>
            <a:ext uri="{FF2B5EF4-FFF2-40B4-BE49-F238E27FC236}">
              <a16:creationId xmlns:a16="http://schemas.microsoft.com/office/drawing/2014/main" id="{3C9B14AB-0CBC-4D1C-8EB2-688A94124E77}"/>
            </a:ext>
          </a:extLst>
        </xdr:cNvPr>
        <xdr:cNvSpPr txBox="1"/>
      </xdr:nvSpPr>
      <xdr:spPr>
        <a:xfrm>
          <a:off x="1816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134002</xdr:rowOff>
    </xdr:from>
    <xdr:ext cx="405111" cy="259045"/>
    <xdr:sp macro="" textlink="">
      <xdr:nvSpPr>
        <xdr:cNvPr id="322" name="n_4mainValue【公営住宅】&#10;有形固定資産減価償却率">
          <a:extLst>
            <a:ext uri="{FF2B5EF4-FFF2-40B4-BE49-F238E27FC236}">
              <a16:creationId xmlns:a16="http://schemas.microsoft.com/office/drawing/2014/main" id="{6AA12A53-36EF-431F-ADDA-341E69354EBE}"/>
            </a:ext>
          </a:extLst>
        </xdr:cNvPr>
        <xdr:cNvSpPr txBox="1"/>
      </xdr:nvSpPr>
      <xdr:spPr>
        <a:xfrm>
          <a:off x="927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380D2A6-D77C-41F9-94B9-D9B360CC536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AC7BC8F-DB57-4691-8E57-2E0AE573BA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C340372-2645-4B73-B6E3-46330FC356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A66034F-83F4-451A-8A24-BEB56F23EC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55B11DA-642F-4E67-961A-E94CC4BA7E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C41D4BAF-88B7-47E4-BBFC-56EBCB4677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B1E44AA-185B-43AF-BB92-676E141568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2EB96B2-3A94-4408-8583-2B0FA738B4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EB76465-6969-40EC-A3E2-BA2E57D2B1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1068A80-CCF8-4C9C-BE12-263D5899746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B05DA77E-C1E0-4561-8F82-8356DCB0957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32E63F3C-94CE-47A1-8233-3109F02A93D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5EE5E65-F605-4A94-A091-1E2BC34F078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7B6DC867-111F-4542-9FA5-567926F7A13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22444AC1-D033-431A-9F14-7453DC42057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49C22614-5DCC-4D8D-9133-F6695883096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85B0F8EF-63A7-468C-9EAE-99A2DF730AC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6895FD33-C2D1-4CC1-A4A7-4344DF88215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AB848ED-F3CA-4A2B-A1F8-008DBE78544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BF6A3E60-E3E5-443B-A5F0-718BEF09DEC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516F6223-4D91-442E-AD5F-30B1DCEDC8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4" name="直線コネクタ 343">
          <a:extLst>
            <a:ext uri="{FF2B5EF4-FFF2-40B4-BE49-F238E27FC236}">
              <a16:creationId xmlns:a16="http://schemas.microsoft.com/office/drawing/2014/main" id="{E78E1AD9-EC5B-48A9-BE13-BDF0A222B0DD}"/>
            </a:ext>
          </a:extLst>
        </xdr:cNvPr>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5" name="【公営住宅】&#10;一人当たり面積最小値テキスト">
          <a:extLst>
            <a:ext uri="{FF2B5EF4-FFF2-40B4-BE49-F238E27FC236}">
              <a16:creationId xmlns:a16="http://schemas.microsoft.com/office/drawing/2014/main" id="{CE722EB4-C574-46C0-AF32-81AFA8F73CDA}"/>
            </a:ext>
          </a:extLst>
        </xdr:cNvPr>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6" name="直線コネクタ 345">
          <a:extLst>
            <a:ext uri="{FF2B5EF4-FFF2-40B4-BE49-F238E27FC236}">
              <a16:creationId xmlns:a16="http://schemas.microsoft.com/office/drawing/2014/main" id="{5133F2E9-BD18-435C-A91C-24CB8FFAD3EA}"/>
            </a:ext>
          </a:extLst>
        </xdr:cNvPr>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7" name="【公営住宅】&#10;一人当たり面積最大値テキスト">
          <a:extLst>
            <a:ext uri="{FF2B5EF4-FFF2-40B4-BE49-F238E27FC236}">
              <a16:creationId xmlns:a16="http://schemas.microsoft.com/office/drawing/2014/main" id="{3EADCF47-F2F4-42E7-A2D4-9AD0F04ADC06}"/>
            </a:ext>
          </a:extLst>
        </xdr:cNvPr>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8" name="直線コネクタ 347">
          <a:extLst>
            <a:ext uri="{FF2B5EF4-FFF2-40B4-BE49-F238E27FC236}">
              <a16:creationId xmlns:a16="http://schemas.microsoft.com/office/drawing/2014/main" id="{BCD90DE7-7173-4927-9149-5D5D0BFBBE1A}"/>
            </a:ext>
          </a:extLst>
        </xdr:cNvPr>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39437</xdr:rowOff>
    </xdr:from>
    <xdr:ext cx="469744" cy="259045"/>
    <xdr:sp macro="" textlink="">
      <xdr:nvSpPr>
        <xdr:cNvPr id="349" name="【公営住宅】&#10;一人当たり面積平均値テキスト">
          <a:extLst>
            <a:ext uri="{FF2B5EF4-FFF2-40B4-BE49-F238E27FC236}">
              <a16:creationId xmlns:a16="http://schemas.microsoft.com/office/drawing/2014/main" id="{414B826D-857D-409A-BCBC-4793B12B27AD}"/>
            </a:ext>
          </a:extLst>
        </xdr:cNvPr>
        <xdr:cNvSpPr txBox="1"/>
      </xdr:nvSpPr>
      <xdr:spPr>
        <a:xfrm>
          <a:off x="10515600" y="1426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50" name="フローチャート: 判断 349">
          <a:extLst>
            <a:ext uri="{FF2B5EF4-FFF2-40B4-BE49-F238E27FC236}">
              <a16:creationId xmlns:a16="http://schemas.microsoft.com/office/drawing/2014/main" id="{96709E11-6842-42EC-9212-B9C0369633FD}"/>
            </a:ext>
          </a:extLst>
        </xdr:cNvPr>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51" name="フローチャート: 判断 350">
          <a:extLst>
            <a:ext uri="{FF2B5EF4-FFF2-40B4-BE49-F238E27FC236}">
              <a16:creationId xmlns:a16="http://schemas.microsoft.com/office/drawing/2014/main" id="{4FCA9C5D-CB2E-473E-84D4-CC775E68D720}"/>
            </a:ext>
          </a:extLst>
        </xdr:cNvPr>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2" name="フローチャート: 判断 351">
          <a:extLst>
            <a:ext uri="{FF2B5EF4-FFF2-40B4-BE49-F238E27FC236}">
              <a16:creationId xmlns:a16="http://schemas.microsoft.com/office/drawing/2014/main" id="{24BC326F-3B1B-4F0B-B578-B72FAE654517}"/>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53" name="フローチャート: 判断 352">
          <a:extLst>
            <a:ext uri="{FF2B5EF4-FFF2-40B4-BE49-F238E27FC236}">
              <a16:creationId xmlns:a16="http://schemas.microsoft.com/office/drawing/2014/main" id="{AD2C5F7C-A242-4740-A69B-D2BE3B97E45D}"/>
            </a:ext>
          </a:extLst>
        </xdr:cNvPr>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54" name="フローチャート: 判断 353">
          <a:extLst>
            <a:ext uri="{FF2B5EF4-FFF2-40B4-BE49-F238E27FC236}">
              <a16:creationId xmlns:a16="http://schemas.microsoft.com/office/drawing/2014/main" id="{AD41B48B-CD6C-48E0-8960-170A9F89DC70}"/>
            </a:ext>
          </a:extLst>
        </xdr:cNvPr>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A8029E9-7777-4236-AC9D-1AEA22317D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8BED323-CB1E-45FF-9A52-B16DB8D683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E026304-D9DF-4C1F-9620-65D053E363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5B7C679-3173-4DA5-8AC0-00241FF085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7D81A27-6709-4A6E-97C6-07BDCDFC23C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136347</xdr:rowOff>
    </xdr:from>
    <xdr:to>
      <xdr:col>55</xdr:col>
      <xdr:colOff>50800</xdr:colOff>
      <xdr:row>85</xdr:row>
      <xdr:rowOff>66497</xdr:rowOff>
    </xdr:to>
    <xdr:sp macro="" textlink="">
      <xdr:nvSpPr>
        <xdr:cNvPr id="360" name="楕円 359">
          <a:extLst>
            <a:ext uri="{FF2B5EF4-FFF2-40B4-BE49-F238E27FC236}">
              <a16:creationId xmlns:a16="http://schemas.microsoft.com/office/drawing/2014/main" id="{8F6E35BF-2327-4C25-8869-5091E3A89B5A}"/>
            </a:ext>
          </a:extLst>
        </xdr:cNvPr>
        <xdr:cNvSpPr/>
      </xdr:nvSpPr>
      <xdr:spPr>
        <a:xfrm>
          <a:off x="10426700" y="14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114774</xdr:rowOff>
    </xdr:from>
    <xdr:ext cx="469744" cy="259045"/>
    <xdr:sp macro="" textlink="">
      <xdr:nvSpPr>
        <xdr:cNvPr id="361" name="【公営住宅】&#10;一人当たり面積該当値テキスト">
          <a:extLst>
            <a:ext uri="{FF2B5EF4-FFF2-40B4-BE49-F238E27FC236}">
              <a16:creationId xmlns:a16="http://schemas.microsoft.com/office/drawing/2014/main" id="{96B6C653-3049-4478-9EBE-770080229ADE}"/>
            </a:ext>
          </a:extLst>
        </xdr:cNvPr>
        <xdr:cNvSpPr txBox="1"/>
      </xdr:nvSpPr>
      <xdr:spPr>
        <a:xfrm>
          <a:off x="10515600" y="1451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148692</xdr:rowOff>
    </xdr:from>
    <xdr:to>
      <xdr:col>50</xdr:col>
      <xdr:colOff>165100</xdr:colOff>
      <xdr:row>85</xdr:row>
      <xdr:rowOff>78842</xdr:rowOff>
    </xdr:to>
    <xdr:sp macro="" textlink="">
      <xdr:nvSpPr>
        <xdr:cNvPr id="362" name="楕円 361">
          <a:extLst>
            <a:ext uri="{FF2B5EF4-FFF2-40B4-BE49-F238E27FC236}">
              <a16:creationId xmlns:a16="http://schemas.microsoft.com/office/drawing/2014/main" id="{CB74717E-A2F4-4B2F-8095-3C25774562F5}"/>
            </a:ext>
          </a:extLst>
        </xdr:cNvPr>
        <xdr:cNvSpPr/>
      </xdr:nvSpPr>
      <xdr:spPr>
        <a:xfrm>
          <a:off x="958850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15697</xdr:rowOff>
    </xdr:from>
    <xdr:to>
      <xdr:col>55</xdr:col>
      <xdr:colOff>0</xdr:colOff>
      <xdr:row>85</xdr:row>
      <xdr:rowOff>28042</xdr:rowOff>
    </xdr:to>
    <xdr:cxnSp macro="">
      <xdr:nvCxnSpPr>
        <xdr:cNvPr id="363" name="直線コネクタ 362">
          <a:extLst>
            <a:ext uri="{FF2B5EF4-FFF2-40B4-BE49-F238E27FC236}">
              <a16:creationId xmlns:a16="http://schemas.microsoft.com/office/drawing/2014/main" id="{FB7F8A36-24DE-4B95-BD85-9477D5C15BD4}"/>
            </a:ext>
          </a:extLst>
        </xdr:cNvPr>
        <xdr:cNvCxnSpPr/>
      </xdr:nvCxnSpPr>
      <xdr:spPr>
        <a:xfrm flipV="1">
          <a:off x="9639300" y="14588947"/>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145035</xdr:rowOff>
    </xdr:from>
    <xdr:to>
      <xdr:col>46</xdr:col>
      <xdr:colOff>38100</xdr:colOff>
      <xdr:row>85</xdr:row>
      <xdr:rowOff>75185</xdr:rowOff>
    </xdr:to>
    <xdr:sp macro="" textlink="">
      <xdr:nvSpPr>
        <xdr:cNvPr id="364" name="楕円 363">
          <a:extLst>
            <a:ext uri="{FF2B5EF4-FFF2-40B4-BE49-F238E27FC236}">
              <a16:creationId xmlns:a16="http://schemas.microsoft.com/office/drawing/2014/main" id="{798E75B9-6EEA-4FFE-9B39-C2199528C1F5}"/>
            </a:ext>
          </a:extLst>
        </xdr:cNvPr>
        <xdr:cNvSpPr/>
      </xdr:nvSpPr>
      <xdr:spPr>
        <a:xfrm>
          <a:off x="8699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24385</xdr:rowOff>
    </xdr:from>
    <xdr:to>
      <xdr:col>50</xdr:col>
      <xdr:colOff>114300</xdr:colOff>
      <xdr:row>85</xdr:row>
      <xdr:rowOff>28042</xdr:rowOff>
    </xdr:to>
    <xdr:cxnSp macro="">
      <xdr:nvCxnSpPr>
        <xdr:cNvPr id="365" name="直線コネクタ 364">
          <a:extLst>
            <a:ext uri="{FF2B5EF4-FFF2-40B4-BE49-F238E27FC236}">
              <a16:creationId xmlns:a16="http://schemas.microsoft.com/office/drawing/2014/main" id="{DDF2FEE0-983A-4FC6-904E-D1BF3C21CFC9}"/>
            </a:ext>
          </a:extLst>
        </xdr:cNvPr>
        <xdr:cNvCxnSpPr/>
      </xdr:nvCxnSpPr>
      <xdr:spPr>
        <a:xfrm>
          <a:off x="8750300" y="1459763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143663</xdr:rowOff>
    </xdr:from>
    <xdr:to>
      <xdr:col>41</xdr:col>
      <xdr:colOff>101600</xdr:colOff>
      <xdr:row>85</xdr:row>
      <xdr:rowOff>73813</xdr:rowOff>
    </xdr:to>
    <xdr:sp macro="" textlink="">
      <xdr:nvSpPr>
        <xdr:cNvPr id="366" name="楕円 365">
          <a:extLst>
            <a:ext uri="{FF2B5EF4-FFF2-40B4-BE49-F238E27FC236}">
              <a16:creationId xmlns:a16="http://schemas.microsoft.com/office/drawing/2014/main" id="{FA592E66-C4C3-4DCC-ADAE-1C1DDF0FC1DF}"/>
            </a:ext>
          </a:extLst>
        </xdr:cNvPr>
        <xdr:cNvSpPr/>
      </xdr:nvSpPr>
      <xdr:spPr>
        <a:xfrm>
          <a:off x="7810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23013</xdr:rowOff>
    </xdr:from>
    <xdr:to>
      <xdr:col>45</xdr:col>
      <xdr:colOff>177800</xdr:colOff>
      <xdr:row>85</xdr:row>
      <xdr:rowOff>24385</xdr:rowOff>
    </xdr:to>
    <xdr:cxnSp macro="">
      <xdr:nvCxnSpPr>
        <xdr:cNvPr id="367" name="直線コネクタ 366">
          <a:extLst>
            <a:ext uri="{FF2B5EF4-FFF2-40B4-BE49-F238E27FC236}">
              <a16:creationId xmlns:a16="http://schemas.microsoft.com/office/drawing/2014/main" id="{70027CC3-B156-4019-8FC7-770634895C37}"/>
            </a:ext>
          </a:extLst>
        </xdr:cNvPr>
        <xdr:cNvCxnSpPr/>
      </xdr:nvCxnSpPr>
      <xdr:spPr>
        <a:xfrm>
          <a:off x="7861300" y="1459626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144120</xdr:rowOff>
    </xdr:from>
    <xdr:to>
      <xdr:col>36</xdr:col>
      <xdr:colOff>165100</xdr:colOff>
      <xdr:row>85</xdr:row>
      <xdr:rowOff>74270</xdr:rowOff>
    </xdr:to>
    <xdr:sp macro="" textlink="">
      <xdr:nvSpPr>
        <xdr:cNvPr id="368" name="楕円 367">
          <a:extLst>
            <a:ext uri="{FF2B5EF4-FFF2-40B4-BE49-F238E27FC236}">
              <a16:creationId xmlns:a16="http://schemas.microsoft.com/office/drawing/2014/main" id="{51DAC9EB-1BD7-4ED5-AB01-0614E9B269FC}"/>
            </a:ext>
          </a:extLst>
        </xdr:cNvPr>
        <xdr:cNvSpPr/>
      </xdr:nvSpPr>
      <xdr:spPr>
        <a:xfrm>
          <a:off x="6921500" y="145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23013</xdr:rowOff>
    </xdr:from>
    <xdr:to>
      <xdr:col>41</xdr:col>
      <xdr:colOff>50800</xdr:colOff>
      <xdr:row>85</xdr:row>
      <xdr:rowOff>23470</xdr:rowOff>
    </xdr:to>
    <xdr:cxnSp macro="">
      <xdr:nvCxnSpPr>
        <xdr:cNvPr id="369" name="直線コネクタ 368">
          <a:extLst>
            <a:ext uri="{FF2B5EF4-FFF2-40B4-BE49-F238E27FC236}">
              <a16:creationId xmlns:a16="http://schemas.microsoft.com/office/drawing/2014/main" id="{2E1C094E-E76F-47CB-ACAE-B4BEFDA2FA4A}"/>
            </a:ext>
          </a:extLst>
        </xdr:cNvPr>
        <xdr:cNvCxnSpPr/>
      </xdr:nvCxnSpPr>
      <xdr:spPr>
        <a:xfrm flipV="1">
          <a:off x="6972300" y="145962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118685</xdr:rowOff>
    </xdr:from>
    <xdr:ext cx="469744" cy="259045"/>
    <xdr:sp macro="" textlink="">
      <xdr:nvSpPr>
        <xdr:cNvPr id="370" name="n_1aveValue【公営住宅】&#10;一人当たり面積">
          <a:extLst>
            <a:ext uri="{FF2B5EF4-FFF2-40B4-BE49-F238E27FC236}">
              <a16:creationId xmlns:a16="http://schemas.microsoft.com/office/drawing/2014/main" id="{8C1E2E3A-FB6B-46B5-8545-A1CE80F64C9D}"/>
            </a:ext>
          </a:extLst>
        </xdr:cNvPr>
        <xdr:cNvSpPr txBox="1"/>
      </xdr:nvSpPr>
      <xdr:spPr>
        <a:xfrm>
          <a:off x="93917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71" name="n_2aveValue【公営住宅】&#10;一人当たり面積">
          <a:extLst>
            <a:ext uri="{FF2B5EF4-FFF2-40B4-BE49-F238E27FC236}">
              <a16:creationId xmlns:a16="http://schemas.microsoft.com/office/drawing/2014/main" id="{7339A4FC-412B-4BE2-92F6-3578218D6025}"/>
            </a:ext>
          </a:extLst>
        </xdr:cNvPr>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153891</xdr:rowOff>
    </xdr:from>
    <xdr:ext cx="469744" cy="259045"/>
    <xdr:sp macro="" textlink="">
      <xdr:nvSpPr>
        <xdr:cNvPr id="372" name="n_3aveValue【公営住宅】&#10;一人当たり面積">
          <a:extLst>
            <a:ext uri="{FF2B5EF4-FFF2-40B4-BE49-F238E27FC236}">
              <a16:creationId xmlns:a16="http://schemas.microsoft.com/office/drawing/2014/main" id="{BA675CBB-4959-4E61-974D-76575D229E43}"/>
            </a:ext>
          </a:extLst>
        </xdr:cNvPr>
        <xdr:cNvSpPr txBox="1"/>
      </xdr:nvSpPr>
      <xdr:spPr>
        <a:xfrm>
          <a:off x="7626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158005</xdr:rowOff>
    </xdr:from>
    <xdr:ext cx="469744" cy="259045"/>
    <xdr:sp macro="" textlink="">
      <xdr:nvSpPr>
        <xdr:cNvPr id="373" name="n_4aveValue【公営住宅】&#10;一人当たり面積">
          <a:extLst>
            <a:ext uri="{FF2B5EF4-FFF2-40B4-BE49-F238E27FC236}">
              <a16:creationId xmlns:a16="http://schemas.microsoft.com/office/drawing/2014/main" id="{7E5ED4A7-6540-4B56-99ED-23ECA0149A00}"/>
            </a:ext>
          </a:extLst>
        </xdr:cNvPr>
        <xdr:cNvSpPr txBox="1"/>
      </xdr:nvSpPr>
      <xdr:spPr>
        <a:xfrm>
          <a:off x="6737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69969</xdr:rowOff>
    </xdr:from>
    <xdr:ext cx="469744" cy="259045"/>
    <xdr:sp macro="" textlink="">
      <xdr:nvSpPr>
        <xdr:cNvPr id="374" name="n_1mainValue【公営住宅】&#10;一人当たり面積">
          <a:extLst>
            <a:ext uri="{FF2B5EF4-FFF2-40B4-BE49-F238E27FC236}">
              <a16:creationId xmlns:a16="http://schemas.microsoft.com/office/drawing/2014/main" id="{B9D85E49-47D9-43B6-87CB-B4556389AEEC}"/>
            </a:ext>
          </a:extLst>
        </xdr:cNvPr>
        <xdr:cNvSpPr txBox="1"/>
      </xdr:nvSpPr>
      <xdr:spPr>
        <a:xfrm>
          <a:off x="9391727" y="146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66312</xdr:rowOff>
    </xdr:from>
    <xdr:ext cx="469744" cy="259045"/>
    <xdr:sp macro="" textlink="">
      <xdr:nvSpPr>
        <xdr:cNvPr id="375" name="n_2mainValue【公営住宅】&#10;一人当たり面積">
          <a:extLst>
            <a:ext uri="{FF2B5EF4-FFF2-40B4-BE49-F238E27FC236}">
              <a16:creationId xmlns:a16="http://schemas.microsoft.com/office/drawing/2014/main" id="{9EA87FC1-E348-45A7-B999-2C3B49011FD1}"/>
            </a:ext>
          </a:extLst>
        </xdr:cNvPr>
        <xdr:cNvSpPr txBox="1"/>
      </xdr:nvSpPr>
      <xdr:spPr>
        <a:xfrm>
          <a:off x="8515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64940</xdr:rowOff>
    </xdr:from>
    <xdr:ext cx="469744" cy="259045"/>
    <xdr:sp macro="" textlink="">
      <xdr:nvSpPr>
        <xdr:cNvPr id="376" name="n_3mainValue【公営住宅】&#10;一人当たり面積">
          <a:extLst>
            <a:ext uri="{FF2B5EF4-FFF2-40B4-BE49-F238E27FC236}">
              <a16:creationId xmlns:a16="http://schemas.microsoft.com/office/drawing/2014/main" id="{17A19F64-90AE-43CE-884A-FEB731465EDD}"/>
            </a:ext>
          </a:extLst>
        </xdr:cNvPr>
        <xdr:cNvSpPr txBox="1"/>
      </xdr:nvSpPr>
      <xdr:spPr>
        <a:xfrm>
          <a:off x="7626427"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65397</xdr:rowOff>
    </xdr:from>
    <xdr:ext cx="469744" cy="259045"/>
    <xdr:sp macro="" textlink="">
      <xdr:nvSpPr>
        <xdr:cNvPr id="377" name="n_4mainValue【公営住宅】&#10;一人当たり面積">
          <a:extLst>
            <a:ext uri="{FF2B5EF4-FFF2-40B4-BE49-F238E27FC236}">
              <a16:creationId xmlns:a16="http://schemas.microsoft.com/office/drawing/2014/main" id="{8525CA37-4C95-476E-8BD0-8DD86DE4AAE1}"/>
            </a:ext>
          </a:extLst>
        </xdr:cNvPr>
        <xdr:cNvSpPr txBox="1"/>
      </xdr:nvSpPr>
      <xdr:spPr>
        <a:xfrm>
          <a:off x="6737427" y="146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C52AFA7C-4C4F-4E88-BBB5-56B9747F2B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8765B8B-1970-4BC2-AFBD-50768C4B0F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5EF4760B-AAFA-40F0-978C-F130CDE9CD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96A4973A-7685-43CA-AFA2-22E93243AC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0D9389F-96AA-4553-B567-3964012FAD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A4FCF07B-6849-4460-89D4-D49786B960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8FC8B59A-8BCB-4309-BA2C-A8C6CF8925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1669361-583E-4136-984F-1829C0F37B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DC0E43B0-5A34-4DDD-AFAF-33BE50D5631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81A8F709-3AC6-4501-94C3-240303AB8A7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a:extLst>
            <a:ext uri="{FF2B5EF4-FFF2-40B4-BE49-F238E27FC236}">
              <a16:creationId xmlns:a16="http://schemas.microsoft.com/office/drawing/2014/main" id="{CC9F8E61-F788-4BBF-8EBA-25C5CCC0890A}"/>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1DE1C2A0-E072-4653-82E8-CF160E45809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a16="http://schemas.microsoft.com/office/drawing/2014/main" id="{995C2086-2C50-4C57-A678-00715260214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E9CD0998-B445-405D-B28B-5E10DABD529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9DE3D0B7-961B-4515-8A95-F6E4198DF88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917F846F-88C5-4592-9939-4F8C2207717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70EF19E2-44AA-4D76-8318-A044C2E75A2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5D381F5C-4730-4C24-8FF6-41C7FDC56B5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FF06EFAE-D913-40F9-A1C0-4AA6D8A08F1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D9141349-67CB-4646-AE32-ED714B64E46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804FC502-90DD-4EE6-A70C-AAAA8F14BA5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DBE2A86-1507-4944-9103-35F2FC254C6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8FE75BC2-376F-4CD1-B5A7-42D110E46EB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DF552DC9-6139-4567-B3B1-B39A399C45E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60961</xdr:rowOff>
    </xdr:to>
    <xdr:cxnSp macro="">
      <xdr:nvCxnSpPr>
        <xdr:cNvPr id="402" name="直線コネクタ 401">
          <a:extLst>
            <a:ext uri="{FF2B5EF4-FFF2-40B4-BE49-F238E27FC236}">
              <a16:creationId xmlns:a16="http://schemas.microsoft.com/office/drawing/2014/main" id="{1E4D1A86-62EB-41D2-BA83-F3FA4B99D850}"/>
            </a:ext>
          </a:extLst>
        </xdr:cNvPr>
        <xdr:cNvCxnSpPr/>
      </xdr:nvCxnSpPr>
      <xdr:spPr>
        <a:xfrm flipV="1">
          <a:off x="4634865" y="17103089"/>
          <a:ext cx="0" cy="147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64788</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49DBDAFD-042E-4D28-86E0-ED33D3056E5C}"/>
            </a:ext>
          </a:extLst>
        </xdr:cNvPr>
        <xdr:cNvSpPr txBox="1"/>
      </xdr:nvSpPr>
      <xdr:spPr>
        <a:xfrm>
          <a:off x="4673600"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60961</xdr:rowOff>
    </xdr:from>
    <xdr:to>
      <xdr:col>24</xdr:col>
      <xdr:colOff>152400</xdr:colOff>
      <xdr:row>108</xdr:row>
      <xdr:rowOff>60961</xdr:rowOff>
    </xdr:to>
    <xdr:cxnSp macro="">
      <xdr:nvCxnSpPr>
        <xdr:cNvPr id="404" name="直線コネクタ 403">
          <a:extLst>
            <a:ext uri="{FF2B5EF4-FFF2-40B4-BE49-F238E27FC236}">
              <a16:creationId xmlns:a16="http://schemas.microsoft.com/office/drawing/2014/main" id="{E0F0A425-81BF-4577-8492-5AE18A90C333}"/>
            </a:ext>
          </a:extLst>
        </xdr:cNvPr>
        <xdr:cNvCxnSpPr/>
      </xdr:nvCxnSpPr>
      <xdr:spPr>
        <a:xfrm>
          <a:off x="4546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20F05C66-5794-450C-82A8-05A038EEA82B}"/>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6" name="直線コネクタ 405">
          <a:extLst>
            <a:ext uri="{FF2B5EF4-FFF2-40B4-BE49-F238E27FC236}">
              <a16:creationId xmlns:a16="http://schemas.microsoft.com/office/drawing/2014/main" id="{08E7986C-650F-440B-BA17-5247341B6B5C}"/>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21607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76605920-4DCF-406D-AD77-E33F87596F5A}"/>
            </a:ext>
          </a:extLst>
        </xdr:cNvPr>
        <xdr:cNvSpPr txBox="1"/>
      </xdr:nvSpPr>
      <xdr:spPr>
        <a:xfrm>
          <a:off x="46736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170180</xdr:rowOff>
    </xdr:from>
    <xdr:to>
      <xdr:col>24</xdr:col>
      <xdr:colOff>114300</xdr:colOff>
      <xdr:row>104</xdr:row>
      <xdr:rowOff>100330</xdr:rowOff>
    </xdr:to>
    <xdr:sp macro="" textlink="">
      <xdr:nvSpPr>
        <xdr:cNvPr id="408" name="フローチャート: 判断 407">
          <a:extLst>
            <a:ext uri="{FF2B5EF4-FFF2-40B4-BE49-F238E27FC236}">
              <a16:creationId xmlns:a16="http://schemas.microsoft.com/office/drawing/2014/main" id="{E0DB08DF-3FE8-44A9-B6F5-82322424596F}"/>
            </a:ext>
          </a:extLst>
        </xdr:cNvPr>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409" name="フローチャート: 判断 408">
          <a:extLst>
            <a:ext uri="{FF2B5EF4-FFF2-40B4-BE49-F238E27FC236}">
              <a16:creationId xmlns:a16="http://schemas.microsoft.com/office/drawing/2014/main" id="{D42ABF76-BA9F-454D-96C6-5BA7F24D7D08}"/>
            </a:ext>
          </a:extLst>
        </xdr:cNvPr>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410" name="フローチャート: 判断 409">
          <a:extLst>
            <a:ext uri="{FF2B5EF4-FFF2-40B4-BE49-F238E27FC236}">
              <a16:creationId xmlns:a16="http://schemas.microsoft.com/office/drawing/2014/main" id="{CA46AF48-4986-4032-A39F-B2774D0CB782}"/>
            </a:ext>
          </a:extLst>
        </xdr:cNvPr>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a:extLst>
            <a:ext uri="{FF2B5EF4-FFF2-40B4-BE49-F238E27FC236}">
              <a16:creationId xmlns:a16="http://schemas.microsoft.com/office/drawing/2014/main" id="{C3533E2E-4AE9-4222-9942-BAA3757E86A7}"/>
            </a:ext>
          </a:extLst>
        </xdr:cNvPr>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412" name="フローチャート: 判断 411">
          <a:extLst>
            <a:ext uri="{FF2B5EF4-FFF2-40B4-BE49-F238E27FC236}">
              <a16:creationId xmlns:a16="http://schemas.microsoft.com/office/drawing/2014/main" id="{5AC23C5F-5858-4F3F-B20D-E117E9E08604}"/>
            </a:ext>
          </a:extLst>
        </xdr:cNvPr>
        <xdr:cNvSpPr/>
      </xdr:nvSpPr>
      <xdr:spPr>
        <a:xfrm>
          <a:off x="1079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8F44330-5784-4E80-AF72-C50B273D08D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27E351F-A0D2-4694-835D-3E88DA11794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7130191-D380-4557-AF6C-C6B6B177799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4AE5302-59FF-47CD-BC46-F0D6CDE9FD5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753508C-842F-46DF-A565-86A4A31FAB4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418" name="楕円 417">
          <a:extLst>
            <a:ext uri="{FF2B5EF4-FFF2-40B4-BE49-F238E27FC236}">
              <a16:creationId xmlns:a16="http://schemas.microsoft.com/office/drawing/2014/main" id="{EC2EF809-D5DF-44FE-8F6D-933E333C6B3B}"/>
            </a:ext>
          </a:extLst>
        </xdr:cNvPr>
        <xdr:cNvSpPr/>
      </xdr:nvSpPr>
      <xdr:spPr>
        <a:xfrm>
          <a:off x="4584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80027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1CA06F49-7AA3-48B7-9BA0-F8DF9305E474}"/>
            </a:ext>
          </a:extLst>
        </xdr:cNvPr>
        <xdr:cNvSpPr txBox="1"/>
      </xdr:nvSpPr>
      <xdr:spPr>
        <a:xfrm>
          <a:off x="46736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67311</xdr:rowOff>
    </xdr:from>
    <xdr:to>
      <xdr:col>20</xdr:col>
      <xdr:colOff>38100</xdr:colOff>
      <xdr:row>104</xdr:row>
      <xdr:rowOff>168911</xdr:rowOff>
    </xdr:to>
    <xdr:sp macro="" textlink="">
      <xdr:nvSpPr>
        <xdr:cNvPr id="420" name="楕円 419">
          <a:extLst>
            <a:ext uri="{FF2B5EF4-FFF2-40B4-BE49-F238E27FC236}">
              <a16:creationId xmlns:a16="http://schemas.microsoft.com/office/drawing/2014/main" id="{5F8E5BBB-CCE3-4549-A4EF-F2A9BC59EC17}"/>
            </a:ext>
          </a:extLst>
        </xdr:cNvPr>
        <xdr:cNvSpPr/>
      </xdr:nvSpPr>
      <xdr:spPr>
        <a:xfrm>
          <a:off x="3746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118111</xdr:rowOff>
    </xdr:from>
    <xdr:to>
      <xdr:col>24</xdr:col>
      <xdr:colOff>63500</xdr:colOff>
      <xdr:row>104</xdr:row>
      <xdr:rowOff>152400</xdr:rowOff>
    </xdr:to>
    <xdr:cxnSp macro="">
      <xdr:nvCxnSpPr>
        <xdr:cNvPr id="421" name="直線コネクタ 420">
          <a:extLst>
            <a:ext uri="{FF2B5EF4-FFF2-40B4-BE49-F238E27FC236}">
              <a16:creationId xmlns:a16="http://schemas.microsoft.com/office/drawing/2014/main" id="{34952C89-1B07-4AD6-9669-27F30BCBDDBB}"/>
            </a:ext>
          </a:extLst>
        </xdr:cNvPr>
        <xdr:cNvCxnSpPr/>
      </xdr:nvCxnSpPr>
      <xdr:spPr>
        <a:xfrm>
          <a:off x="3797300" y="179489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90170</xdr:rowOff>
    </xdr:from>
    <xdr:to>
      <xdr:col>15</xdr:col>
      <xdr:colOff>101600</xdr:colOff>
      <xdr:row>105</xdr:row>
      <xdr:rowOff>20320</xdr:rowOff>
    </xdr:to>
    <xdr:sp macro="" textlink="">
      <xdr:nvSpPr>
        <xdr:cNvPr id="422" name="楕円 421">
          <a:extLst>
            <a:ext uri="{FF2B5EF4-FFF2-40B4-BE49-F238E27FC236}">
              <a16:creationId xmlns:a16="http://schemas.microsoft.com/office/drawing/2014/main" id="{8CE2FC08-AAF4-4E21-B22A-67558691CA22}"/>
            </a:ext>
          </a:extLst>
        </xdr:cNvPr>
        <xdr:cNvSpPr/>
      </xdr:nvSpPr>
      <xdr:spPr>
        <a:xfrm>
          <a:off x="2857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118111</xdr:rowOff>
    </xdr:from>
    <xdr:to>
      <xdr:col>19</xdr:col>
      <xdr:colOff>177800</xdr:colOff>
      <xdr:row>104</xdr:row>
      <xdr:rowOff>140970</xdr:rowOff>
    </xdr:to>
    <xdr:cxnSp macro="">
      <xdr:nvCxnSpPr>
        <xdr:cNvPr id="423" name="直線コネクタ 422">
          <a:extLst>
            <a:ext uri="{FF2B5EF4-FFF2-40B4-BE49-F238E27FC236}">
              <a16:creationId xmlns:a16="http://schemas.microsoft.com/office/drawing/2014/main" id="{216B0CA8-B52A-4E33-8416-0D3703F4E502}"/>
            </a:ext>
          </a:extLst>
        </xdr:cNvPr>
        <xdr:cNvCxnSpPr/>
      </xdr:nvCxnSpPr>
      <xdr:spPr>
        <a:xfrm flipV="1">
          <a:off x="2908300" y="17948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24" name="楕円 423">
          <a:extLst>
            <a:ext uri="{FF2B5EF4-FFF2-40B4-BE49-F238E27FC236}">
              <a16:creationId xmlns:a16="http://schemas.microsoft.com/office/drawing/2014/main" id="{3282EDE4-1FD9-477E-8691-67FF7F63A96D}"/>
            </a:ext>
          </a:extLst>
        </xdr:cNvPr>
        <xdr:cNvSpPr/>
      </xdr:nvSpPr>
      <xdr:spPr>
        <a:xfrm>
          <a:off x="196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140970</xdr:rowOff>
    </xdr:to>
    <xdr:cxnSp macro="">
      <xdr:nvCxnSpPr>
        <xdr:cNvPr id="425" name="直線コネクタ 424">
          <a:extLst>
            <a:ext uri="{FF2B5EF4-FFF2-40B4-BE49-F238E27FC236}">
              <a16:creationId xmlns:a16="http://schemas.microsoft.com/office/drawing/2014/main" id="{BBBD7319-8964-48C4-9A9A-5E52E01BBE96}"/>
            </a:ext>
          </a:extLst>
        </xdr:cNvPr>
        <xdr:cNvCxnSpPr/>
      </xdr:nvCxnSpPr>
      <xdr:spPr>
        <a:xfrm>
          <a:off x="2019300" y="178955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113030</xdr:rowOff>
    </xdr:from>
    <xdr:to>
      <xdr:col>6</xdr:col>
      <xdr:colOff>38100</xdr:colOff>
      <xdr:row>104</xdr:row>
      <xdr:rowOff>43180</xdr:rowOff>
    </xdr:to>
    <xdr:sp macro="" textlink="">
      <xdr:nvSpPr>
        <xdr:cNvPr id="426" name="楕円 425">
          <a:extLst>
            <a:ext uri="{FF2B5EF4-FFF2-40B4-BE49-F238E27FC236}">
              <a16:creationId xmlns:a16="http://schemas.microsoft.com/office/drawing/2014/main" id="{30F0DCC8-A5D1-43E4-85FF-552EDF5EAD1F}"/>
            </a:ext>
          </a:extLst>
        </xdr:cNvPr>
        <xdr:cNvSpPr/>
      </xdr:nvSpPr>
      <xdr:spPr>
        <a:xfrm>
          <a:off x="1079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163830</xdr:rowOff>
    </xdr:from>
    <xdr:to>
      <xdr:col>10</xdr:col>
      <xdr:colOff>114300</xdr:colOff>
      <xdr:row>104</xdr:row>
      <xdr:rowOff>64770</xdr:rowOff>
    </xdr:to>
    <xdr:cxnSp macro="">
      <xdr:nvCxnSpPr>
        <xdr:cNvPr id="427" name="直線コネクタ 426">
          <a:extLst>
            <a:ext uri="{FF2B5EF4-FFF2-40B4-BE49-F238E27FC236}">
              <a16:creationId xmlns:a16="http://schemas.microsoft.com/office/drawing/2014/main" id="{3B22D8D8-C5F8-44D3-BED3-A5A1872B78FD}"/>
            </a:ext>
          </a:extLst>
        </xdr:cNvPr>
        <xdr:cNvCxnSpPr/>
      </xdr:nvCxnSpPr>
      <xdr:spPr>
        <a:xfrm>
          <a:off x="1130300" y="17823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93997</xdr:rowOff>
    </xdr:from>
    <xdr:ext cx="405111" cy="259045"/>
    <xdr:sp macro="" textlink="">
      <xdr:nvSpPr>
        <xdr:cNvPr id="428" name="n_1aveValue【港湾・漁港】&#10;有形固定資産減価償却率">
          <a:extLst>
            <a:ext uri="{FF2B5EF4-FFF2-40B4-BE49-F238E27FC236}">
              <a16:creationId xmlns:a16="http://schemas.microsoft.com/office/drawing/2014/main" id="{2DA46F0F-DFEF-41F8-8F91-BCD6F47B29B0}"/>
            </a:ext>
          </a:extLst>
        </xdr:cNvPr>
        <xdr:cNvSpPr txBox="1"/>
      </xdr:nvSpPr>
      <xdr:spPr>
        <a:xfrm>
          <a:off x="3582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82566</xdr:rowOff>
    </xdr:from>
    <xdr:ext cx="405111" cy="259045"/>
    <xdr:sp macro="" textlink="">
      <xdr:nvSpPr>
        <xdr:cNvPr id="429" name="n_2aveValue【港湾・漁港】&#10;有形固定資産減価償却率">
          <a:extLst>
            <a:ext uri="{FF2B5EF4-FFF2-40B4-BE49-F238E27FC236}">
              <a16:creationId xmlns:a16="http://schemas.microsoft.com/office/drawing/2014/main" id="{76DE071C-142D-4A4E-BB91-5C5E6E6657B6}"/>
            </a:ext>
          </a:extLst>
        </xdr:cNvPr>
        <xdr:cNvSpPr txBox="1"/>
      </xdr:nvSpPr>
      <xdr:spPr>
        <a:xfrm>
          <a:off x="2705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30" name="n_3aveValue【港湾・漁港】&#10;有形固定資産減価償却率">
          <a:extLst>
            <a:ext uri="{FF2B5EF4-FFF2-40B4-BE49-F238E27FC236}">
              <a16:creationId xmlns:a16="http://schemas.microsoft.com/office/drawing/2014/main" id="{45DA6048-2E80-4566-B35A-FF5CDF369745}"/>
            </a:ext>
          </a:extLst>
        </xdr:cNvPr>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431" name="n_4aveValue【港湾・漁港】&#10;有形固定資産減価償却率">
          <a:extLst>
            <a:ext uri="{FF2B5EF4-FFF2-40B4-BE49-F238E27FC236}">
              <a16:creationId xmlns:a16="http://schemas.microsoft.com/office/drawing/2014/main" id="{92C75306-FEA0-4D87-9D4B-F3B395BC5149}"/>
            </a:ext>
          </a:extLst>
        </xdr:cNvPr>
        <xdr:cNvSpPr txBox="1"/>
      </xdr:nvSpPr>
      <xdr:spPr>
        <a:xfrm>
          <a:off x="927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160038</xdr:rowOff>
    </xdr:from>
    <xdr:ext cx="405111" cy="259045"/>
    <xdr:sp macro="" textlink="">
      <xdr:nvSpPr>
        <xdr:cNvPr id="432" name="n_1mainValue【港湾・漁港】&#10;有形固定資産減価償却率">
          <a:extLst>
            <a:ext uri="{FF2B5EF4-FFF2-40B4-BE49-F238E27FC236}">
              <a16:creationId xmlns:a16="http://schemas.microsoft.com/office/drawing/2014/main" id="{E16AD0CE-C4BA-4307-B642-51A2200D4D27}"/>
            </a:ext>
          </a:extLst>
        </xdr:cNvPr>
        <xdr:cNvSpPr txBox="1"/>
      </xdr:nvSpPr>
      <xdr:spPr>
        <a:xfrm>
          <a:off x="35820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11447</xdr:rowOff>
    </xdr:from>
    <xdr:ext cx="405111" cy="259045"/>
    <xdr:sp macro="" textlink="">
      <xdr:nvSpPr>
        <xdr:cNvPr id="433" name="n_2mainValue【港湾・漁港】&#10;有形固定資産減価償却率">
          <a:extLst>
            <a:ext uri="{FF2B5EF4-FFF2-40B4-BE49-F238E27FC236}">
              <a16:creationId xmlns:a16="http://schemas.microsoft.com/office/drawing/2014/main" id="{6F14E34E-AB09-43D7-9356-09247E81ECF4}"/>
            </a:ext>
          </a:extLst>
        </xdr:cNvPr>
        <xdr:cNvSpPr txBox="1"/>
      </xdr:nvSpPr>
      <xdr:spPr>
        <a:xfrm>
          <a:off x="2705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434" name="n_3mainValue【港湾・漁港】&#10;有形固定資産減価償却率">
          <a:extLst>
            <a:ext uri="{FF2B5EF4-FFF2-40B4-BE49-F238E27FC236}">
              <a16:creationId xmlns:a16="http://schemas.microsoft.com/office/drawing/2014/main" id="{0836F06F-CB55-41FB-8296-F048C250735C}"/>
            </a:ext>
          </a:extLst>
        </xdr:cNvPr>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34307</xdr:rowOff>
    </xdr:from>
    <xdr:ext cx="405111" cy="259045"/>
    <xdr:sp macro="" textlink="">
      <xdr:nvSpPr>
        <xdr:cNvPr id="435" name="n_4mainValue【港湾・漁港】&#10;有形固定資産減価償却率">
          <a:extLst>
            <a:ext uri="{FF2B5EF4-FFF2-40B4-BE49-F238E27FC236}">
              <a16:creationId xmlns:a16="http://schemas.microsoft.com/office/drawing/2014/main" id="{63BB482F-9051-4176-BCCF-138C4633EE1F}"/>
            </a:ext>
          </a:extLst>
        </xdr:cNvPr>
        <xdr:cNvSpPr txBox="1"/>
      </xdr:nvSpPr>
      <xdr:spPr>
        <a:xfrm>
          <a:off x="927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A224BD6D-2DA5-4EFE-9896-7DC1C543C9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F828FEA0-93DC-4F3D-B192-9DFEDBC426B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27F5476-5AAD-4F08-9B1F-32F9616C9CE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337E4F2A-9DFF-4297-A395-10157F324E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205F43F-3089-4553-8291-758A443CC3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B67E7E75-D27E-4C45-B2CC-CC0AEDDF85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C7FCFE2-8F3F-425B-8961-0BD45935F8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F241623E-B444-406B-A69C-849A53DBBF8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2F3016AE-AE8D-4329-8D8C-C7E867DA5FC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C1F08444-1FAD-4D56-BBE8-9B59DFC3558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E4C923F3-7220-4674-8D32-F775B7DF648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a:extLst>
            <a:ext uri="{FF2B5EF4-FFF2-40B4-BE49-F238E27FC236}">
              <a16:creationId xmlns:a16="http://schemas.microsoft.com/office/drawing/2014/main" id="{6A38EBA9-6AB3-49BF-8368-D5EC4CAC752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7D690DDA-B745-4635-B060-C659CF9A2E6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9" name="テキスト ボックス 448">
          <a:extLst>
            <a:ext uri="{FF2B5EF4-FFF2-40B4-BE49-F238E27FC236}">
              <a16:creationId xmlns:a16="http://schemas.microsoft.com/office/drawing/2014/main" id="{DE087A54-2D08-4D53-88BD-878CF559758B}"/>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940DBE3-31B7-460E-9DF7-F22EA1FA224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51" name="テキスト ボックス 450">
          <a:extLst>
            <a:ext uri="{FF2B5EF4-FFF2-40B4-BE49-F238E27FC236}">
              <a16:creationId xmlns:a16="http://schemas.microsoft.com/office/drawing/2014/main" id="{DF2656C4-204B-46A0-B1B1-23E6DFBBF9D2}"/>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D5571DED-313A-4729-BCAC-27488977FA8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3" name="テキスト ボックス 452">
          <a:extLst>
            <a:ext uri="{FF2B5EF4-FFF2-40B4-BE49-F238E27FC236}">
              <a16:creationId xmlns:a16="http://schemas.microsoft.com/office/drawing/2014/main" id="{6BD4D2DB-AC28-4831-8DB1-FE9B9AB8BF08}"/>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4D9C1983-809A-456B-A330-57D86DC5329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5" name="テキスト ボックス 454">
          <a:extLst>
            <a:ext uri="{FF2B5EF4-FFF2-40B4-BE49-F238E27FC236}">
              <a16:creationId xmlns:a16="http://schemas.microsoft.com/office/drawing/2014/main" id="{615271CC-0EC8-4E84-8F77-E72F2BE03D49}"/>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D3556427-C195-4DE8-A249-9C69B10F65E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a:extLst>
            <a:ext uri="{FF2B5EF4-FFF2-40B4-BE49-F238E27FC236}">
              <a16:creationId xmlns:a16="http://schemas.microsoft.com/office/drawing/2014/main" id="{36280FC0-7447-463A-AF48-BF2B840A2C05}"/>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A0D44270-4EF4-40C3-91A3-9E808DD33C9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1009</xdr:rowOff>
    </xdr:from>
    <xdr:to>
      <xdr:col>54</xdr:col>
      <xdr:colOff>189865</xdr:colOff>
      <xdr:row>107</xdr:row>
      <xdr:rowOff>115919</xdr:rowOff>
    </xdr:to>
    <xdr:cxnSp macro="">
      <xdr:nvCxnSpPr>
        <xdr:cNvPr id="459" name="直線コネクタ 458">
          <a:extLst>
            <a:ext uri="{FF2B5EF4-FFF2-40B4-BE49-F238E27FC236}">
              <a16:creationId xmlns:a16="http://schemas.microsoft.com/office/drawing/2014/main" id="{E27696D0-375E-429A-8A6F-DEBD53882FFC}"/>
            </a:ext>
          </a:extLst>
        </xdr:cNvPr>
        <xdr:cNvCxnSpPr/>
      </xdr:nvCxnSpPr>
      <xdr:spPr>
        <a:xfrm flipV="1">
          <a:off x="10476865" y="17317459"/>
          <a:ext cx="0" cy="1143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119746</xdr:rowOff>
    </xdr:from>
    <xdr:ext cx="534377" cy="259045"/>
    <xdr:sp macro="" textlink="">
      <xdr:nvSpPr>
        <xdr:cNvPr id="460" name="【港湾・漁港】&#10;一人当たり有形固定資産（償却資産）額最小値テキスト">
          <a:extLst>
            <a:ext uri="{FF2B5EF4-FFF2-40B4-BE49-F238E27FC236}">
              <a16:creationId xmlns:a16="http://schemas.microsoft.com/office/drawing/2014/main" id="{9A96F927-D985-4D6F-8008-403A9482F6D4}"/>
            </a:ext>
          </a:extLst>
        </xdr:cNvPr>
        <xdr:cNvSpPr txBox="1"/>
      </xdr:nvSpPr>
      <xdr:spPr>
        <a:xfrm>
          <a:off x="10515600" y="184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115919</xdr:rowOff>
    </xdr:from>
    <xdr:to>
      <xdr:col>55</xdr:col>
      <xdr:colOff>88900</xdr:colOff>
      <xdr:row>107</xdr:row>
      <xdr:rowOff>115919</xdr:rowOff>
    </xdr:to>
    <xdr:cxnSp macro="">
      <xdr:nvCxnSpPr>
        <xdr:cNvPr id="461" name="直線コネクタ 460">
          <a:extLst>
            <a:ext uri="{FF2B5EF4-FFF2-40B4-BE49-F238E27FC236}">
              <a16:creationId xmlns:a16="http://schemas.microsoft.com/office/drawing/2014/main" id="{CD63D67C-8D22-4199-AE0C-55924615840F}"/>
            </a:ext>
          </a:extLst>
        </xdr:cNvPr>
        <xdr:cNvCxnSpPr/>
      </xdr:nvCxnSpPr>
      <xdr:spPr>
        <a:xfrm>
          <a:off x="10388600" y="1846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119136</xdr:rowOff>
    </xdr:from>
    <xdr:ext cx="534377" cy="259045"/>
    <xdr:sp macro="" textlink="">
      <xdr:nvSpPr>
        <xdr:cNvPr id="462" name="【港湾・漁港】&#10;一人当たり有形固定資産（償却資産）額最大値テキスト">
          <a:extLst>
            <a:ext uri="{FF2B5EF4-FFF2-40B4-BE49-F238E27FC236}">
              <a16:creationId xmlns:a16="http://schemas.microsoft.com/office/drawing/2014/main" id="{F015C075-4BBB-444F-A8F4-A693386B37F4}"/>
            </a:ext>
          </a:extLst>
        </xdr:cNvPr>
        <xdr:cNvSpPr txBox="1"/>
      </xdr:nvSpPr>
      <xdr:spPr>
        <a:xfrm>
          <a:off x="10515600" y="170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1009</xdr:rowOff>
    </xdr:from>
    <xdr:to>
      <xdr:col>55</xdr:col>
      <xdr:colOff>88900</xdr:colOff>
      <xdr:row>101</xdr:row>
      <xdr:rowOff>1009</xdr:rowOff>
    </xdr:to>
    <xdr:cxnSp macro="">
      <xdr:nvCxnSpPr>
        <xdr:cNvPr id="463" name="直線コネクタ 462">
          <a:extLst>
            <a:ext uri="{FF2B5EF4-FFF2-40B4-BE49-F238E27FC236}">
              <a16:creationId xmlns:a16="http://schemas.microsoft.com/office/drawing/2014/main" id="{97458944-C600-43C6-9AAF-D56C5E258581}"/>
            </a:ext>
          </a:extLst>
        </xdr:cNvPr>
        <xdr:cNvCxnSpPr/>
      </xdr:nvCxnSpPr>
      <xdr:spPr>
        <a:xfrm>
          <a:off x="10388600" y="1731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128376</xdr:rowOff>
    </xdr:from>
    <xdr:ext cx="534377" cy="259045"/>
    <xdr:sp macro="" textlink="">
      <xdr:nvSpPr>
        <xdr:cNvPr id="464" name="【港湾・漁港】&#10;一人当たり有形固定資産（償却資産）額平均値テキスト">
          <a:extLst>
            <a:ext uri="{FF2B5EF4-FFF2-40B4-BE49-F238E27FC236}">
              <a16:creationId xmlns:a16="http://schemas.microsoft.com/office/drawing/2014/main" id="{4A9F460B-69D0-49E6-A38E-E8BB36A0C01A}"/>
            </a:ext>
          </a:extLst>
        </xdr:cNvPr>
        <xdr:cNvSpPr txBox="1"/>
      </xdr:nvSpPr>
      <xdr:spPr>
        <a:xfrm>
          <a:off x="10515600" y="18130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149949</xdr:rowOff>
    </xdr:from>
    <xdr:to>
      <xdr:col>55</xdr:col>
      <xdr:colOff>50800</xdr:colOff>
      <xdr:row>106</xdr:row>
      <xdr:rowOff>80099</xdr:rowOff>
    </xdr:to>
    <xdr:sp macro="" textlink="">
      <xdr:nvSpPr>
        <xdr:cNvPr id="465" name="フローチャート: 判断 464">
          <a:extLst>
            <a:ext uri="{FF2B5EF4-FFF2-40B4-BE49-F238E27FC236}">
              <a16:creationId xmlns:a16="http://schemas.microsoft.com/office/drawing/2014/main" id="{78C1F344-69D2-4058-98D0-DEE4E5CD9FE8}"/>
            </a:ext>
          </a:extLst>
        </xdr:cNvPr>
        <xdr:cNvSpPr/>
      </xdr:nvSpPr>
      <xdr:spPr>
        <a:xfrm>
          <a:off x="10426700" y="1815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2597</xdr:rowOff>
    </xdr:from>
    <xdr:to>
      <xdr:col>50</xdr:col>
      <xdr:colOff>165100</xdr:colOff>
      <xdr:row>106</xdr:row>
      <xdr:rowOff>104197</xdr:rowOff>
    </xdr:to>
    <xdr:sp macro="" textlink="">
      <xdr:nvSpPr>
        <xdr:cNvPr id="466" name="フローチャート: 判断 465">
          <a:extLst>
            <a:ext uri="{FF2B5EF4-FFF2-40B4-BE49-F238E27FC236}">
              <a16:creationId xmlns:a16="http://schemas.microsoft.com/office/drawing/2014/main" id="{E8ABDF84-04DF-46F8-BA02-74D6DC74BC92}"/>
            </a:ext>
          </a:extLst>
        </xdr:cNvPr>
        <xdr:cNvSpPr/>
      </xdr:nvSpPr>
      <xdr:spPr>
        <a:xfrm>
          <a:off x="95885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20543</xdr:rowOff>
    </xdr:from>
    <xdr:to>
      <xdr:col>46</xdr:col>
      <xdr:colOff>38100</xdr:colOff>
      <xdr:row>106</xdr:row>
      <xdr:rowOff>122143</xdr:rowOff>
    </xdr:to>
    <xdr:sp macro="" textlink="">
      <xdr:nvSpPr>
        <xdr:cNvPr id="467" name="フローチャート: 判断 466">
          <a:extLst>
            <a:ext uri="{FF2B5EF4-FFF2-40B4-BE49-F238E27FC236}">
              <a16:creationId xmlns:a16="http://schemas.microsoft.com/office/drawing/2014/main" id="{65E48430-F105-476B-B549-C902BCC2CC9B}"/>
            </a:ext>
          </a:extLst>
        </xdr:cNvPr>
        <xdr:cNvSpPr/>
      </xdr:nvSpPr>
      <xdr:spPr>
        <a:xfrm>
          <a:off x="8699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29514</xdr:rowOff>
    </xdr:from>
    <xdr:to>
      <xdr:col>41</xdr:col>
      <xdr:colOff>101600</xdr:colOff>
      <xdr:row>106</xdr:row>
      <xdr:rowOff>131114</xdr:rowOff>
    </xdr:to>
    <xdr:sp macro="" textlink="">
      <xdr:nvSpPr>
        <xdr:cNvPr id="468" name="フローチャート: 判断 467">
          <a:extLst>
            <a:ext uri="{FF2B5EF4-FFF2-40B4-BE49-F238E27FC236}">
              <a16:creationId xmlns:a16="http://schemas.microsoft.com/office/drawing/2014/main" id="{AC6E7926-06AB-4155-9022-4F7516CEA3A5}"/>
            </a:ext>
          </a:extLst>
        </xdr:cNvPr>
        <xdr:cNvSpPr/>
      </xdr:nvSpPr>
      <xdr:spPr>
        <a:xfrm>
          <a:off x="7810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35116</xdr:rowOff>
    </xdr:from>
    <xdr:to>
      <xdr:col>36</xdr:col>
      <xdr:colOff>165100</xdr:colOff>
      <xdr:row>106</xdr:row>
      <xdr:rowOff>136716</xdr:rowOff>
    </xdr:to>
    <xdr:sp macro="" textlink="">
      <xdr:nvSpPr>
        <xdr:cNvPr id="469" name="フローチャート: 判断 468">
          <a:extLst>
            <a:ext uri="{FF2B5EF4-FFF2-40B4-BE49-F238E27FC236}">
              <a16:creationId xmlns:a16="http://schemas.microsoft.com/office/drawing/2014/main" id="{9385DBF1-6FF0-4D9F-A6CC-00E3504E8B96}"/>
            </a:ext>
          </a:extLst>
        </xdr:cNvPr>
        <xdr:cNvSpPr/>
      </xdr:nvSpPr>
      <xdr:spPr>
        <a:xfrm>
          <a:off x="6921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C059B77-231B-4071-B18A-DB28190F66B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CE7441E-0717-4A17-B84F-24A285F3A69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B546C9D-1075-4A28-BDF1-AFC5A450C4C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B56B4B9-5A5B-45EE-AC24-675D75A9D9E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AAECE52-BE5B-4EA8-9479-D6C5B3B0B1B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121659</xdr:rowOff>
    </xdr:from>
    <xdr:to>
      <xdr:col>55</xdr:col>
      <xdr:colOff>50800</xdr:colOff>
      <xdr:row>101</xdr:row>
      <xdr:rowOff>51809</xdr:rowOff>
    </xdr:to>
    <xdr:sp macro="" textlink="">
      <xdr:nvSpPr>
        <xdr:cNvPr id="475" name="楕円 474">
          <a:extLst>
            <a:ext uri="{FF2B5EF4-FFF2-40B4-BE49-F238E27FC236}">
              <a16:creationId xmlns:a16="http://schemas.microsoft.com/office/drawing/2014/main" id="{9D5B64A1-58ED-4A9F-AAFE-B281B9924CB2}"/>
            </a:ext>
          </a:extLst>
        </xdr:cNvPr>
        <xdr:cNvSpPr/>
      </xdr:nvSpPr>
      <xdr:spPr>
        <a:xfrm>
          <a:off x="10426700" y="1726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74686</xdr:rowOff>
    </xdr:from>
    <xdr:ext cx="534377" cy="259045"/>
    <xdr:sp macro="" textlink="">
      <xdr:nvSpPr>
        <xdr:cNvPr id="476" name="【港湾・漁港】&#10;一人当たり有形固定資産（償却資産）額該当値テキスト">
          <a:extLst>
            <a:ext uri="{FF2B5EF4-FFF2-40B4-BE49-F238E27FC236}">
              <a16:creationId xmlns:a16="http://schemas.microsoft.com/office/drawing/2014/main" id="{2AB9882E-9EFD-437D-A7AB-641624B7528D}"/>
            </a:ext>
          </a:extLst>
        </xdr:cNvPr>
        <xdr:cNvSpPr txBox="1"/>
      </xdr:nvSpPr>
      <xdr:spPr>
        <a:xfrm>
          <a:off x="10515600" y="1721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147644</xdr:rowOff>
    </xdr:from>
    <xdr:to>
      <xdr:col>50</xdr:col>
      <xdr:colOff>165100</xdr:colOff>
      <xdr:row>101</xdr:row>
      <xdr:rowOff>77794</xdr:rowOff>
    </xdr:to>
    <xdr:sp macro="" textlink="">
      <xdr:nvSpPr>
        <xdr:cNvPr id="477" name="楕円 476">
          <a:extLst>
            <a:ext uri="{FF2B5EF4-FFF2-40B4-BE49-F238E27FC236}">
              <a16:creationId xmlns:a16="http://schemas.microsoft.com/office/drawing/2014/main" id="{8C2EBA91-38CB-4044-AAA5-18D2C331B008}"/>
            </a:ext>
          </a:extLst>
        </xdr:cNvPr>
        <xdr:cNvSpPr/>
      </xdr:nvSpPr>
      <xdr:spPr>
        <a:xfrm>
          <a:off x="9588500" y="172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1009</xdr:rowOff>
    </xdr:from>
    <xdr:to>
      <xdr:col>55</xdr:col>
      <xdr:colOff>0</xdr:colOff>
      <xdr:row>101</xdr:row>
      <xdr:rowOff>26994</xdr:rowOff>
    </xdr:to>
    <xdr:cxnSp macro="">
      <xdr:nvCxnSpPr>
        <xdr:cNvPr id="478" name="直線コネクタ 477">
          <a:extLst>
            <a:ext uri="{FF2B5EF4-FFF2-40B4-BE49-F238E27FC236}">
              <a16:creationId xmlns:a16="http://schemas.microsoft.com/office/drawing/2014/main" id="{CEBD83A4-A722-4286-90AD-1A360873ECE7}"/>
            </a:ext>
          </a:extLst>
        </xdr:cNvPr>
        <xdr:cNvCxnSpPr/>
      </xdr:nvCxnSpPr>
      <xdr:spPr>
        <a:xfrm flipV="1">
          <a:off x="9639300" y="17317459"/>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37401</xdr:rowOff>
    </xdr:from>
    <xdr:to>
      <xdr:col>46</xdr:col>
      <xdr:colOff>38100</xdr:colOff>
      <xdr:row>101</xdr:row>
      <xdr:rowOff>139001</xdr:rowOff>
    </xdr:to>
    <xdr:sp macro="" textlink="">
      <xdr:nvSpPr>
        <xdr:cNvPr id="479" name="楕円 478">
          <a:extLst>
            <a:ext uri="{FF2B5EF4-FFF2-40B4-BE49-F238E27FC236}">
              <a16:creationId xmlns:a16="http://schemas.microsoft.com/office/drawing/2014/main" id="{DE11BAAB-D7A0-47FB-8A73-F88989364786}"/>
            </a:ext>
          </a:extLst>
        </xdr:cNvPr>
        <xdr:cNvSpPr/>
      </xdr:nvSpPr>
      <xdr:spPr>
        <a:xfrm>
          <a:off x="8699500" y="173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26994</xdr:rowOff>
    </xdr:from>
    <xdr:to>
      <xdr:col>50</xdr:col>
      <xdr:colOff>114300</xdr:colOff>
      <xdr:row>101</xdr:row>
      <xdr:rowOff>88201</xdr:rowOff>
    </xdr:to>
    <xdr:cxnSp macro="">
      <xdr:nvCxnSpPr>
        <xdr:cNvPr id="480" name="直線コネクタ 479">
          <a:extLst>
            <a:ext uri="{FF2B5EF4-FFF2-40B4-BE49-F238E27FC236}">
              <a16:creationId xmlns:a16="http://schemas.microsoft.com/office/drawing/2014/main" id="{B98EA396-0CF5-40A3-BD12-3A0B3D26FBF0}"/>
            </a:ext>
          </a:extLst>
        </xdr:cNvPr>
        <xdr:cNvCxnSpPr/>
      </xdr:nvCxnSpPr>
      <xdr:spPr>
        <a:xfrm flipV="1">
          <a:off x="8750300" y="17343444"/>
          <a:ext cx="8890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32849</xdr:rowOff>
    </xdr:from>
    <xdr:to>
      <xdr:col>41</xdr:col>
      <xdr:colOff>101600</xdr:colOff>
      <xdr:row>101</xdr:row>
      <xdr:rowOff>134449</xdr:rowOff>
    </xdr:to>
    <xdr:sp macro="" textlink="">
      <xdr:nvSpPr>
        <xdr:cNvPr id="481" name="楕円 480">
          <a:extLst>
            <a:ext uri="{FF2B5EF4-FFF2-40B4-BE49-F238E27FC236}">
              <a16:creationId xmlns:a16="http://schemas.microsoft.com/office/drawing/2014/main" id="{D652CE04-B71D-42B3-9C9D-C6AC4907DE33}"/>
            </a:ext>
          </a:extLst>
        </xdr:cNvPr>
        <xdr:cNvSpPr/>
      </xdr:nvSpPr>
      <xdr:spPr>
        <a:xfrm>
          <a:off x="7810500" y="1734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83649</xdr:rowOff>
    </xdr:from>
    <xdr:to>
      <xdr:col>45</xdr:col>
      <xdr:colOff>177800</xdr:colOff>
      <xdr:row>101</xdr:row>
      <xdr:rowOff>88201</xdr:rowOff>
    </xdr:to>
    <xdr:cxnSp macro="">
      <xdr:nvCxnSpPr>
        <xdr:cNvPr id="482" name="直線コネクタ 481">
          <a:extLst>
            <a:ext uri="{FF2B5EF4-FFF2-40B4-BE49-F238E27FC236}">
              <a16:creationId xmlns:a16="http://schemas.microsoft.com/office/drawing/2014/main" id="{F387ED07-9F79-45A6-868A-38991EA890B6}"/>
            </a:ext>
          </a:extLst>
        </xdr:cNvPr>
        <xdr:cNvCxnSpPr/>
      </xdr:nvCxnSpPr>
      <xdr:spPr>
        <a:xfrm>
          <a:off x="7861300" y="1740009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27229</xdr:rowOff>
    </xdr:from>
    <xdr:to>
      <xdr:col>36</xdr:col>
      <xdr:colOff>165100</xdr:colOff>
      <xdr:row>101</xdr:row>
      <xdr:rowOff>128829</xdr:rowOff>
    </xdr:to>
    <xdr:sp macro="" textlink="">
      <xdr:nvSpPr>
        <xdr:cNvPr id="483" name="楕円 482">
          <a:extLst>
            <a:ext uri="{FF2B5EF4-FFF2-40B4-BE49-F238E27FC236}">
              <a16:creationId xmlns:a16="http://schemas.microsoft.com/office/drawing/2014/main" id="{C29DDB76-ED5C-45AD-B394-850D9B8DCA59}"/>
            </a:ext>
          </a:extLst>
        </xdr:cNvPr>
        <xdr:cNvSpPr/>
      </xdr:nvSpPr>
      <xdr:spPr>
        <a:xfrm>
          <a:off x="6921500" y="173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78029</xdr:rowOff>
    </xdr:from>
    <xdr:to>
      <xdr:col>41</xdr:col>
      <xdr:colOff>50800</xdr:colOff>
      <xdr:row>101</xdr:row>
      <xdr:rowOff>83649</xdr:rowOff>
    </xdr:to>
    <xdr:cxnSp macro="">
      <xdr:nvCxnSpPr>
        <xdr:cNvPr id="484" name="直線コネクタ 483">
          <a:extLst>
            <a:ext uri="{FF2B5EF4-FFF2-40B4-BE49-F238E27FC236}">
              <a16:creationId xmlns:a16="http://schemas.microsoft.com/office/drawing/2014/main" id="{DA8392F0-48C3-4287-97FF-7B2FA7483DC5}"/>
            </a:ext>
          </a:extLst>
        </xdr:cNvPr>
        <xdr:cNvCxnSpPr/>
      </xdr:nvCxnSpPr>
      <xdr:spPr>
        <a:xfrm>
          <a:off x="6972300" y="1739447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95324</xdr:rowOff>
    </xdr:from>
    <xdr:ext cx="534377" cy="259045"/>
    <xdr:sp macro="" textlink="">
      <xdr:nvSpPr>
        <xdr:cNvPr id="485" name="n_1aveValue【港湾・漁港】&#10;一人当たり有形固定資産（償却資産）額">
          <a:extLst>
            <a:ext uri="{FF2B5EF4-FFF2-40B4-BE49-F238E27FC236}">
              <a16:creationId xmlns:a16="http://schemas.microsoft.com/office/drawing/2014/main" id="{C6CD8452-301F-4FD0-B091-C15F1BCCD361}"/>
            </a:ext>
          </a:extLst>
        </xdr:cNvPr>
        <xdr:cNvSpPr txBox="1"/>
      </xdr:nvSpPr>
      <xdr:spPr>
        <a:xfrm>
          <a:off x="9359411" y="1826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113270</xdr:rowOff>
    </xdr:from>
    <xdr:ext cx="534377" cy="259045"/>
    <xdr:sp macro="" textlink="">
      <xdr:nvSpPr>
        <xdr:cNvPr id="486" name="n_2aveValue【港湾・漁港】&#10;一人当たり有形固定資産（償却資産）額">
          <a:extLst>
            <a:ext uri="{FF2B5EF4-FFF2-40B4-BE49-F238E27FC236}">
              <a16:creationId xmlns:a16="http://schemas.microsoft.com/office/drawing/2014/main" id="{1CA225A6-8856-4339-B559-EAD0BB090BAE}"/>
            </a:ext>
          </a:extLst>
        </xdr:cNvPr>
        <xdr:cNvSpPr txBox="1"/>
      </xdr:nvSpPr>
      <xdr:spPr>
        <a:xfrm>
          <a:off x="8483111" y="1828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122241</xdr:rowOff>
    </xdr:from>
    <xdr:ext cx="534377" cy="259045"/>
    <xdr:sp macro="" textlink="">
      <xdr:nvSpPr>
        <xdr:cNvPr id="487" name="n_3aveValue【港湾・漁港】&#10;一人当たり有形固定資産（償却資産）額">
          <a:extLst>
            <a:ext uri="{FF2B5EF4-FFF2-40B4-BE49-F238E27FC236}">
              <a16:creationId xmlns:a16="http://schemas.microsoft.com/office/drawing/2014/main" id="{3820A88C-0F27-4D68-BD2B-6AA70A538A9C}"/>
            </a:ext>
          </a:extLst>
        </xdr:cNvPr>
        <xdr:cNvSpPr txBox="1"/>
      </xdr:nvSpPr>
      <xdr:spPr>
        <a:xfrm>
          <a:off x="7594111" y="182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127843</xdr:rowOff>
    </xdr:from>
    <xdr:ext cx="534377" cy="259045"/>
    <xdr:sp macro="" textlink="">
      <xdr:nvSpPr>
        <xdr:cNvPr id="488" name="n_4aveValue【港湾・漁港】&#10;一人当たり有形固定資産（償却資産）額">
          <a:extLst>
            <a:ext uri="{FF2B5EF4-FFF2-40B4-BE49-F238E27FC236}">
              <a16:creationId xmlns:a16="http://schemas.microsoft.com/office/drawing/2014/main" id="{EAC2B3C6-69B4-447B-9881-6D0A10A2241C}"/>
            </a:ext>
          </a:extLst>
        </xdr:cNvPr>
        <xdr:cNvSpPr txBox="1"/>
      </xdr:nvSpPr>
      <xdr:spPr>
        <a:xfrm>
          <a:off x="6705111" y="1830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94321</xdr:rowOff>
    </xdr:from>
    <xdr:ext cx="534377" cy="259045"/>
    <xdr:sp macro="" textlink="">
      <xdr:nvSpPr>
        <xdr:cNvPr id="489" name="n_1mainValue【港湾・漁港】&#10;一人当たり有形固定資産（償却資産）額">
          <a:extLst>
            <a:ext uri="{FF2B5EF4-FFF2-40B4-BE49-F238E27FC236}">
              <a16:creationId xmlns:a16="http://schemas.microsoft.com/office/drawing/2014/main" id="{B5EE9FF1-44ED-4CCB-92B9-03EEBCA6E935}"/>
            </a:ext>
          </a:extLst>
        </xdr:cNvPr>
        <xdr:cNvSpPr txBox="1"/>
      </xdr:nvSpPr>
      <xdr:spPr>
        <a:xfrm>
          <a:off x="9359411" y="1706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155528</xdr:rowOff>
    </xdr:from>
    <xdr:ext cx="534377" cy="259045"/>
    <xdr:sp macro="" textlink="">
      <xdr:nvSpPr>
        <xdr:cNvPr id="490" name="n_2mainValue【港湾・漁港】&#10;一人当たり有形固定資産（償却資産）額">
          <a:extLst>
            <a:ext uri="{FF2B5EF4-FFF2-40B4-BE49-F238E27FC236}">
              <a16:creationId xmlns:a16="http://schemas.microsoft.com/office/drawing/2014/main" id="{6329E81F-48EC-4F1A-8D9F-B3B7BFB98D43}"/>
            </a:ext>
          </a:extLst>
        </xdr:cNvPr>
        <xdr:cNvSpPr txBox="1"/>
      </xdr:nvSpPr>
      <xdr:spPr>
        <a:xfrm>
          <a:off x="8483111" y="1712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150976</xdr:rowOff>
    </xdr:from>
    <xdr:ext cx="534377" cy="259045"/>
    <xdr:sp macro="" textlink="">
      <xdr:nvSpPr>
        <xdr:cNvPr id="491" name="n_3mainValue【港湾・漁港】&#10;一人当たり有形固定資産（償却資産）額">
          <a:extLst>
            <a:ext uri="{FF2B5EF4-FFF2-40B4-BE49-F238E27FC236}">
              <a16:creationId xmlns:a16="http://schemas.microsoft.com/office/drawing/2014/main" id="{7C3A3CDA-4529-4E6F-92F7-610ABA8528DE}"/>
            </a:ext>
          </a:extLst>
        </xdr:cNvPr>
        <xdr:cNvSpPr txBox="1"/>
      </xdr:nvSpPr>
      <xdr:spPr>
        <a:xfrm>
          <a:off x="7594111" y="1712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145356</xdr:rowOff>
    </xdr:from>
    <xdr:ext cx="534377" cy="259045"/>
    <xdr:sp macro="" textlink="">
      <xdr:nvSpPr>
        <xdr:cNvPr id="492" name="n_4mainValue【港湾・漁港】&#10;一人当たり有形固定資産（償却資産）額">
          <a:extLst>
            <a:ext uri="{FF2B5EF4-FFF2-40B4-BE49-F238E27FC236}">
              <a16:creationId xmlns:a16="http://schemas.microsoft.com/office/drawing/2014/main" id="{91B29AAD-F843-4A77-A48F-25571A7F9E6B}"/>
            </a:ext>
          </a:extLst>
        </xdr:cNvPr>
        <xdr:cNvSpPr txBox="1"/>
      </xdr:nvSpPr>
      <xdr:spPr>
        <a:xfrm>
          <a:off x="6705111" y="171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84F67AC1-D09D-4B01-962E-455771D63D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DBFD6F3D-D315-4E79-91A6-81E2B1DF33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54ED906B-8D6A-4318-B988-23F5E99D23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38A9C3A6-CBBA-4E68-8BD6-92566F0FF9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C0AC3CAB-D243-4659-B7D2-AE0CD0C1C9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9488C4E6-A44B-4E7D-ABDF-F1FA0FC6A9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2BA2260E-586F-4DE4-A39F-DCBE82A73F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6787BD4B-D725-4874-BFED-A078076344F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A21071AF-5FD8-4493-9891-53AF0C7B9B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6FCAE448-EF4F-41D7-AC3E-BA37D0A1CD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BC68DF20-55C1-407C-9D98-DB243A76E1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F12D83EE-3B9D-4593-94F0-C6B12646394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FD7B0361-D6F6-4052-82DA-3C4B4382C6F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E4F7EE82-E949-42EE-B99A-5B92E30B157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AAA8A3CF-C3A8-4A0E-B65A-A5B5D76A920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CA62F183-E8A4-42CD-B620-49BC09287E4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94DD37EF-D320-4BB6-A1C1-2EE1DA11AF7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335BAD9C-2BF8-4BD0-8CA2-E587B81DB9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4DA99C49-8899-4F45-96F7-4C8978CEF17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FB453254-5C56-4FBD-AA8C-DB7F96D674A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4364559C-F3E8-4338-84AD-C34F5E06170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979D7B7-D501-4B39-804F-D08A84C8BC3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253FCC59-3D3E-4F25-A58F-0C361620899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BFF1BE0B-2BC9-4AAD-90DB-740BFCD0A0E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517" name="直線コネクタ 516">
          <a:extLst>
            <a:ext uri="{FF2B5EF4-FFF2-40B4-BE49-F238E27FC236}">
              <a16:creationId xmlns:a16="http://schemas.microsoft.com/office/drawing/2014/main" id="{CDB65817-AC5B-4B1D-AD66-8E6714366660}"/>
            </a:ext>
          </a:extLst>
        </xdr:cNvPr>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8" name="【認定こども園・幼稚園・保育所】&#10;有形固定資産減価償却率最小値テキスト">
          <a:extLst>
            <a:ext uri="{FF2B5EF4-FFF2-40B4-BE49-F238E27FC236}">
              <a16:creationId xmlns:a16="http://schemas.microsoft.com/office/drawing/2014/main" id="{2F8A9064-5264-4591-8E7E-FF52EAC85FD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a:extLst>
            <a:ext uri="{FF2B5EF4-FFF2-40B4-BE49-F238E27FC236}">
              <a16:creationId xmlns:a16="http://schemas.microsoft.com/office/drawing/2014/main" id="{B3F8B126-2960-4DAD-BA90-B57D9509FB11}"/>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AE3B158B-3C70-45CF-8505-D8E56D09D303}"/>
            </a:ext>
          </a:extLst>
        </xdr:cNvPr>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521" name="直線コネクタ 520">
          <a:extLst>
            <a:ext uri="{FF2B5EF4-FFF2-40B4-BE49-F238E27FC236}">
              <a16:creationId xmlns:a16="http://schemas.microsoft.com/office/drawing/2014/main" id="{436116D9-3142-4B8B-98F9-490F63AE64C9}"/>
            </a:ext>
          </a:extLst>
        </xdr:cNvPr>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49547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B16B1616-7655-4CED-8DC5-8F3173D14247}"/>
            </a:ext>
          </a:extLst>
        </xdr:cNvPr>
        <xdr:cNvSpPr txBox="1"/>
      </xdr:nvSpPr>
      <xdr:spPr>
        <a:xfrm>
          <a:off x="16357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23" name="フローチャート: 判断 522">
          <a:extLst>
            <a:ext uri="{FF2B5EF4-FFF2-40B4-BE49-F238E27FC236}">
              <a16:creationId xmlns:a16="http://schemas.microsoft.com/office/drawing/2014/main" id="{42F37473-3070-42A6-BF85-478EBE583791}"/>
            </a:ext>
          </a:extLst>
        </xdr:cNvPr>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524" name="フローチャート: 判断 523">
          <a:extLst>
            <a:ext uri="{FF2B5EF4-FFF2-40B4-BE49-F238E27FC236}">
              <a16:creationId xmlns:a16="http://schemas.microsoft.com/office/drawing/2014/main" id="{39635AE0-D2AE-48B6-9BC6-4F9C310CF6F7}"/>
            </a:ext>
          </a:extLst>
        </xdr:cNvPr>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25" name="フローチャート: 判断 524">
          <a:extLst>
            <a:ext uri="{FF2B5EF4-FFF2-40B4-BE49-F238E27FC236}">
              <a16:creationId xmlns:a16="http://schemas.microsoft.com/office/drawing/2014/main" id="{D0315201-D2F0-44DD-ACDA-511115C07697}"/>
            </a:ext>
          </a:extLst>
        </xdr:cNvPr>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26" name="フローチャート: 判断 525">
          <a:extLst>
            <a:ext uri="{FF2B5EF4-FFF2-40B4-BE49-F238E27FC236}">
              <a16:creationId xmlns:a16="http://schemas.microsoft.com/office/drawing/2014/main" id="{7EAFF2E9-879D-4368-825B-2EACE39642EE}"/>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527" name="フローチャート: 判断 526">
          <a:extLst>
            <a:ext uri="{FF2B5EF4-FFF2-40B4-BE49-F238E27FC236}">
              <a16:creationId xmlns:a16="http://schemas.microsoft.com/office/drawing/2014/main" id="{2CE78E1F-2880-4FE1-BC5C-07034C11000A}"/>
            </a:ext>
          </a:extLst>
        </xdr:cNvPr>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FA19793-AAAB-46A5-99EE-226B3A07E4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6C82AF3-33D2-4733-9159-B7A1A9C7282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BCD26FB-E86A-4FF0-8D3B-78C10521BC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B1B3782-8B23-465F-BD40-F2555534AB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7B5FA83-53CB-4E4D-8375-46083EF9B4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xdr:rowOff>
    </xdr:from>
    <xdr:to>
      <xdr:col>85</xdr:col>
      <xdr:colOff>177800</xdr:colOff>
      <xdr:row>35</xdr:row>
      <xdr:rowOff>109855</xdr:rowOff>
    </xdr:to>
    <xdr:sp macro="" textlink="">
      <xdr:nvSpPr>
        <xdr:cNvPr id="533" name="楕円 532">
          <a:extLst>
            <a:ext uri="{FF2B5EF4-FFF2-40B4-BE49-F238E27FC236}">
              <a16:creationId xmlns:a16="http://schemas.microsoft.com/office/drawing/2014/main" id="{C6BF2B00-2409-4121-87B7-F3727C1A7BDA}"/>
            </a:ext>
          </a:extLst>
        </xdr:cNvPr>
        <xdr:cNvSpPr/>
      </xdr:nvSpPr>
      <xdr:spPr>
        <a:xfrm>
          <a:off x="16268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31132</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A6A43255-F6BF-47A1-B863-01796A59809E}"/>
            </a:ext>
          </a:extLst>
        </xdr:cNvPr>
        <xdr:cNvSpPr txBox="1"/>
      </xdr:nvSpPr>
      <xdr:spPr>
        <a:xfrm>
          <a:off x="163576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53975</xdr:rowOff>
    </xdr:from>
    <xdr:to>
      <xdr:col>81</xdr:col>
      <xdr:colOff>101600</xdr:colOff>
      <xdr:row>35</xdr:row>
      <xdr:rowOff>155575</xdr:rowOff>
    </xdr:to>
    <xdr:sp macro="" textlink="">
      <xdr:nvSpPr>
        <xdr:cNvPr id="535" name="楕円 534">
          <a:extLst>
            <a:ext uri="{FF2B5EF4-FFF2-40B4-BE49-F238E27FC236}">
              <a16:creationId xmlns:a16="http://schemas.microsoft.com/office/drawing/2014/main" id="{D330287A-602D-4C49-B7C3-5C455771EBFC}"/>
            </a:ext>
          </a:extLst>
        </xdr:cNvPr>
        <xdr:cNvSpPr/>
      </xdr:nvSpPr>
      <xdr:spPr>
        <a:xfrm>
          <a:off x="15430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59055</xdr:rowOff>
    </xdr:from>
    <xdr:to>
      <xdr:col>85</xdr:col>
      <xdr:colOff>127000</xdr:colOff>
      <xdr:row>35</xdr:row>
      <xdr:rowOff>104775</xdr:rowOff>
    </xdr:to>
    <xdr:cxnSp macro="">
      <xdr:nvCxnSpPr>
        <xdr:cNvPr id="536" name="直線コネクタ 535">
          <a:extLst>
            <a:ext uri="{FF2B5EF4-FFF2-40B4-BE49-F238E27FC236}">
              <a16:creationId xmlns:a16="http://schemas.microsoft.com/office/drawing/2014/main" id="{33F189AB-CB75-400D-9CAD-28E9768102B3}"/>
            </a:ext>
          </a:extLst>
        </xdr:cNvPr>
        <xdr:cNvCxnSpPr/>
      </xdr:nvCxnSpPr>
      <xdr:spPr>
        <a:xfrm flipV="1">
          <a:off x="15481300" y="60598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537" name="楕円 536">
          <a:extLst>
            <a:ext uri="{FF2B5EF4-FFF2-40B4-BE49-F238E27FC236}">
              <a16:creationId xmlns:a16="http://schemas.microsoft.com/office/drawing/2014/main" id="{C0A059FF-7808-4C44-8B1C-0F0B4C604B2F}"/>
            </a:ext>
          </a:extLst>
        </xdr:cNvPr>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104775</xdr:rowOff>
    </xdr:from>
    <xdr:to>
      <xdr:col>81</xdr:col>
      <xdr:colOff>50800</xdr:colOff>
      <xdr:row>36</xdr:row>
      <xdr:rowOff>3810</xdr:rowOff>
    </xdr:to>
    <xdr:cxnSp macro="">
      <xdr:nvCxnSpPr>
        <xdr:cNvPr id="538" name="直線コネクタ 537">
          <a:extLst>
            <a:ext uri="{FF2B5EF4-FFF2-40B4-BE49-F238E27FC236}">
              <a16:creationId xmlns:a16="http://schemas.microsoft.com/office/drawing/2014/main" id="{23DFCB00-3B9B-4D54-895C-F6F7B1626B11}"/>
            </a:ext>
          </a:extLst>
        </xdr:cNvPr>
        <xdr:cNvCxnSpPr/>
      </xdr:nvCxnSpPr>
      <xdr:spPr>
        <a:xfrm flipV="1">
          <a:off x="14592300" y="61055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99695</xdr:rowOff>
    </xdr:from>
    <xdr:to>
      <xdr:col>72</xdr:col>
      <xdr:colOff>38100</xdr:colOff>
      <xdr:row>36</xdr:row>
      <xdr:rowOff>29845</xdr:rowOff>
    </xdr:to>
    <xdr:sp macro="" textlink="">
      <xdr:nvSpPr>
        <xdr:cNvPr id="539" name="楕円 538">
          <a:extLst>
            <a:ext uri="{FF2B5EF4-FFF2-40B4-BE49-F238E27FC236}">
              <a16:creationId xmlns:a16="http://schemas.microsoft.com/office/drawing/2014/main" id="{AB7E41C4-F6FC-440A-9F88-5B6BF0772BAF}"/>
            </a:ext>
          </a:extLst>
        </xdr:cNvPr>
        <xdr:cNvSpPr/>
      </xdr:nvSpPr>
      <xdr:spPr>
        <a:xfrm>
          <a:off x="13652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150495</xdr:rowOff>
    </xdr:from>
    <xdr:to>
      <xdr:col>76</xdr:col>
      <xdr:colOff>114300</xdr:colOff>
      <xdr:row>36</xdr:row>
      <xdr:rowOff>3810</xdr:rowOff>
    </xdr:to>
    <xdr:cxnSp macro="">
      <xdr:nvCxnSpPr>
        <xdr:cNvPr id="540" name="直線コネクタ 539">
          <a:extLst>
            <a:ext uri="{FF2B5EF4-FFF2-40B4-BE49-F238E27FC236}">
              <a16:creationId xmlns:a16="http://schemas.microsoft.com/office/drawing/2014/main" id="{DAACCAA7-391E-4D75-AF9C-03CE209A8905}"/>
            </a:ext>
          </a:extLst>
        </xdr:cNvPr>
        <xdr:cNvCxnSpPr/>
      </xdr:nvCxnSpPr>
      <xdr:spPr>
        <a:xfrm>
          <a:off x="13703300" y="61512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69215</xdr:rowOff>
    </xdr:from>
    <xdr:to>
      <xdr:col>67</xdr:col>
      <xdr:colOff>101600</xdr:colOff>
      <xdr:row>35</xdr:row>
      <xdr:rowOff>170815</xdr:rowOff>
    </xdr:to>
    <xdr:sp macro="" textlink="">
      <xdr:nvSpPr>
        <xdr:cNvPr id="541" name="楕円 540">
          <a:extLst>
            <a:ext uri="{FF2B5EF4-FFF2-40B4-BE49-F238E27FC236}">
              <a16:creationId xmlns:a16="http://schemas.microsoft.com/office/drawing/2014/main" id="{8A3CEF6E-043A-43D6-BE89-DEC37E1688C8}"/>
            </a:ext>
          </a:extLst>
        </xdr:cNvPr>
        <xdr:cNvSpPr/>
      </xdr:nvSpPr>
      <xdr:spPr>
        <a:xfrm>
          <a:off x="12763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120015</xdr:rowOff>
    </xdr:from>
    <xdr:to>
      <xdr:col>71</xdr:col>
      <xdr:colOff>177800</xdr:colOff>
      <xdr:row>35</xdr:row>
      <xdr:rowOff>150495</xdr:rowOff>
    </xdr:to>
    <xdr:cxnSp macro="">
      <xdr:nvCxnSpPr>
        <xdr:cNvPr id="542" name="直線コネクタ 541">
          <a:extLst>
            <a:ext uri="{FF2B5EF4-FFF2-40B4-BE49-F238E27FC236}">
              <a16:creationId xmlns:a16="http://schemas.microsoft.com/office/drawing/2014/main" id="{3D7EF71E-21BE-4081-94A5-B439F101ED5B}"/>
            </a:ext>
          </a:extLst>
        </xdr:cNvPr>
        <xdr:cNvCxnSpPr/>
      </xdr:nvCxnSpPr>
      <xdr:spPr>
        <a:xfrm>
          <a:off x="12814300" y="61207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20972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870EDF65-49AB-4278-A789-F8DAAE6527A7}"/>
            </a:ext>
          </a:extLst>
        </xdr:cNvPr>
        <xdr:cNvSpPr txBox="1"/>
      </xdr:nvSpPr>
      <xdr:spPr>
        <a:xfrm>
          <a:off x="15266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26687</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4CC8B29C-D851-4ABF-868B-7D44F0FC2B1E}"/>
            </a:ext>
          </a:extLst>
        </xdr:cNvPr>
        <xdr:cNvSpPr txBox="1"/>
      </xdr:nvSpPr>
      <xdr:spPr>
        <a:xfrm>
          <a:off x="14389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B01DD38D-3AC0-4E83-96D9-3D73A2C7E264}"/>
            </a:ext>
          </a:extLst>
        </xdr:cNvPr>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34307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8EBB9A30-86D4-40DC-88F3-FA4E6269AA1C}"/>
            </a:ext>
          </a:extLst>
        </xdr:cNvPr>
        <xdr:cNvSpPr txBox="1"/>
      </xdr:nvSpPr>
      <xdr:spPr>
        <a:xfrm>
          <a:off x="12611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652</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C76D0608-D606-4D71-B920-D0063DE07DDF}"/>
            </a:ext>
          </a:extLst>
        </xdr:cNvPr>
        <xdr:cNvSpPr txBox="1"/>
      </xdr:nvSpPr>
      <xdr:spPr>
        <a:xfrm>
          <a:off x="15266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4BD3C24A-D5B5-46DB-97EC-931E84FFCD33}"/>
            </a:ext>
          </a:extLst>
        </xdr:cNvPr>
        <xdr:cNvSpPr txBox="1"/>
      </xdr:nvSpPr>
      <xdr:spPr>
        <a:xfrm>
          <a:off x="14389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46372</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7B2C0185-C51D-4100-8A69-FE0E7E7EF464}"/>
            </a:ext>
          </a:extLst>
        </xdr:cNvPr>
        <xdr:cNvSpPr txBox="1"/>
      </xdr:nvSpPr>
      <xdr:spPr>
        <a:xfrm>
          <a:off x="13500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15892</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9DF600D4-C5FA-4B5A-817D-87C2636ACD51}"/>
            </a:ext>
          </a:extLst>
        </xdr:cNvPr>
        <xdr:cNvSpPr txBox="1"/>
      </xdr:nvSpPr>
      <xdr:spPr>
        <a:xfrm>
          <a:off x="12611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BDF35CAE-D80B-491E-9AE1-3029A617A5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89E27388-C61C-4FAF-A023-9AA7CC9658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CDD04F61-32DD-4ADB-8466-E98EA2956AE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DED02F85-448D-42B1-955D-38E6272BC2F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ABBFDE12-3643-4B6A-8DD4-C01EB0BA5E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75A780F4-6D5E-456D-86D2-A4DF34442C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B552FD59-1BDA-4384-9D45-7B2E08C30B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FD6E5D57-E140-4A78-B859-AF949E2C2B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23315E06-EECA-4E59-81F9-B05C5507BD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2E7FA188-8067-4E08-B2D6-492A8B5ACD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3B0D85FA-CA67-40C5-87F2-BAA3FA7DF71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2" name="テキスト ボックス 561">
          <a:extLst>
            <a:ext uri="{FF2B5EF4-FFF2-40B4-BE49-F238E27FC236}">
              <a16:creationId xmlns:a16="http://schemas.microsoft.com/office/drawing/2014/main" id="{401F9088-44B4-408C-A4E2-0519F7C3B74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C0954448-8611-461C-9389-DD855ED3EFB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4" name="テキスト ボックス 563">
          <a:extLst>
            <a:ext uri="{FF2B5EF4-FFF2-40B4-BE49-F238E27FC236}">
              <a16:creationId xmlns:a16="http://schemas.microsoft.com/office/drawing/2014/main" id="{FC919B09-DAD9-4828-9773-81BFBF4E529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15C495FB-28D4-4A2F-B167-F6C812C9060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6" name="テキスト ボックス 565">
          <a:extLst>
            <a:ext uri="{FF2B5EF4-FFF2-40B4-BE49-F238E27FC236}">
              <a16:creationId xmlns:a16="http://schemas.microsoft.com/office/drawing/2014/main" id="{8056C8E2-C56A-4012-9D87-6E5A497FDED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D2544818-35A6-46B9-996B-F8105458B9C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8" name="テキスト ボックス 567">
          <a:extLst>
            <a:ext uri="{FF2B5EF4-FFF2-40B4-BE49-F238E27FC236}">
              <a16:creationId xmlns:a16="http://schemas.microsoft.com/office/drawing/2014/main" id="{A2222486-D3A0-48E1-A027-CAA01EA3FE7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3D496948-FE3B-43AC-975C-8B5C273E5B9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0" name="テキスト ボックス 569">
          <a:extLst>
            <a:ext uri="{FF2B5EF4-FFF2-40B4-BE49-F238E27FC236}">
              <a16:creationId xmlns:a16="http://schemas.microsoft.com/office/drawing/2014/main" id="{F7D73E70-5ADF-43D5-A9BB-3B20240C0C6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396043A4-06CC-4E62-BB6B-F69DBEDD5B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D628DA96-7BCF-46DE-B7B5-41242B149BF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D1AAF90-9615-4F6E-BC2E-10415F99916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574" name="直線コネクタ 573">
          <a:extLst>
            <a:ext uri="{FF2B5EF4-FFF2-40B4-BE49-F238E27FC236}">
              <a16:creationId xmlns:a16="http://schemas.microsoft.com/office/drawing/2014/main" id="{74360082-9A43-458B-8B16-9EBD5AB243E8}"/>
            </a:ext>
          </a:extLst>
        </xdr:cNvPr>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1EBABEC6-428E-4540-AD8B-AC1D1C5638C3}"/>
            </a:ext>
          </a:extLst>
        </xdr:cNvPr>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576" name="直線コネクタ 575">
          <a:extLst>
            <a:ext uri="{FF2B5EF4-FFF2-40B4-BE49-F238E27FC236}">
              <a16:creationId xmlns:a16="http://schemas.microsoft.com/office/drawing/2014/main" id="{084C33D9-4C78-4C4E-BBC8-5DD80AEA849B}"/>
            </a:ext>
          </a:extLst>
        </xdr:cNvPr>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29605AF2-6BFB-4759-BC39-E2AA41303C2B}"/>
            </a:ext>
          </a:extLst>
        </xdr:cNvPr>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578" name="直線コネクタ 577">
          <a:extLst>
            <a:ext uri="{FF2B5EF4-FFF2-40B4-BE49-F238E27FC236}">
              <a16:creationId xmlns:a16="http://schemas.microsoft.com/office/drawing/2014/main" id="{FFC2F020-C46F-4726-905C-00EF768A89CE}"/>
            </a:ext>
          </a:extLst>
        </xdr:cNvPr>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2DDE8EC2-24F9-49E1-A2C4-B964F7C6BB23}"/>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80" name="フローチャート: 判断 579">
          <a:extLst>
            <a:ext uri="{FF2B5EF4-FFF2-40B4-BE49-F238E27FC236}">
              <a16:creationId xmlns:a16="http://schemas.microsoft.com/office/drawing/2014/main" id="{5384E727-5899-4A0B-B359-CE63D678B389}"/>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81" name="フローチャート: 判断 580">
          <a:extLst>
            <a:ext uri="{FF2B5EF4-FFF2-40B4-BE49-F238E27FC236}">
              <a16:creationId xmlns:a16="http://schemas.microsoft.com/office/drawing/2014/main" id="{C5103E82-1A15-442B-B5C4-C7E7D8B99B02}"/>
            </a:ext>
          </a:extLst>
        </xdr:cNvPr>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82" name="フローチャート: 判断 581">
          <a:extLst>
            <a:ext uri="{FF2B5EF4-FFF2-40B4-BE49-F238E27FC236}">
              <a16:creationId xmlns:a16="http://schemas.microsoft.com/office/drawing/2014/main" id="{EE84C4D2-84A3-4A72-A693-454BA6E6E157}"/>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83" name="フローチャート: 判断 582">
          <a:extLst>
            <a:ext uri="{FF2B5EF4-FFF2-40B4-BE49-F238E27FC236}">
              <a16:creationId xmlns:a16="http://schemas.microsoft.com/office/drawing/2014/main" id="{CE2B3A95-CC97-473C-808D-013903DB3680}"/>
            </a:ext>
          </a:extLst>
        </xdr:cNvPr>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84" name="フローチャート: 判断 583">
          <a:extLst>
            <a:ext uri="{FF2B5EF4-FFF2-40B4-BE49-F238E27FC236}">
              <a16:creationId xmlns:a16="http://schemas.microsoft.com/office/drawing/2014/main" id="{6384CE44-D588-4E80-860C-65E67B4FE741}"/>
            </a:ext>
          </a:extLst>
        </xdr:cNvPr>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35764CA-EFAF-4EC5-A040-51FE3F78957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B2560F1-F267-4F00-866B-F5FC455315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FD540DC-C3D2-40C4-B78F-04DF591A02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388D260-ECB4-430C-ABAD-B240D3F64B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D9CAAF7-9038-4812-86C9-A26E38E42F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40640</xdr:rowOff>
    </xdr:from>
    <xdr:to>
      <xdr:col>116</xdr:col>
      <xdr:colOff>114300</xdr:colOff>
      <xdr:row>36</xdr:row>
      <xdr:rowOff>142240</xdr:rowOff>
    </xdr:to>
    <xdr:sp macro="" textlink="">
      <xdr:nvSpPr>
        <xdr:cNvPr id="590" name="楕円 589">
          <a:extLst>
            <a:ext uri="{FF2B5EF4-FFF2-40B4-BE49-F238E27FC236}">
              <a16:creationId xmlns:a16="http://schemas.microsoft.com/office/drawing/2014/main" id="{DEE71C9C-7932-48FB-93F4-D0AD3BFD1497}"/>
            </a:ext>
          </a:extLst>
        </xdr:cNvPr>
        <xdr:cNvSpPr/>
      </xdr:nvSpPr>
      <xdr:spPr>
        <a:xfrm>
          <a:off x="22110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63517</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9DA8C5A3-7645-43A2-8DE0-36F8205C14C1}"/>
            </a:ext>
          </a:extLst>
        </xdr:cNvPr>
        <xdr:cNvSpPr txBox="1"/>
      </xdr:nvSpPr>
      <xdr:spPr>
        <a:xfrm>
          <a:off x="221996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xdr:rowOff>
    </xdr:from>
    <xdr:to>
      <xdr:col>112</xdr:col>
      <xdr:colOff>38100</xdr:colOff>
      <xdr:row>36</xdr:row>
      <xdr:rowOff>111760</xdr:rowOff>
    </xdr:to>
    <xdr:sp macro="" textlink="">
      <xdr:nvSpPr>
        <xdr:cNvPr id="592" name="楕円 591">
          <a:extLst>
            <a:ext uri="{FF2B5EF4-FFF2-40B4-BE49-F238E27FC236}">
              <a16:creationId xmlns:a16="http://schemas.microsoft.com/office/drawing/2014/main" id="{C43E09B5-37AF-42BD-A88D-3E0122624427}"/>
            </a:ext>
          </a:extLst>
        </xdr:cNvPr>
        <xdr:cNvSpPr/>
      </xdr:nvSpPr>
      <xdr:spPr>
        <a:xfrm>
          <a:off x="2127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60960</xdr:rowOff>
    </xdr:from>
    <xdr:to>
      <xdr:col>116</xdr:col>
      <xdr:colOff>63500</xdr:colOff>
      <xdr:row>36</xdr:row>
      <xdr:rowOff>91440</xdr:rowOff>
    </xdr:to>
    <xdr:cxnSp macro="">
      <xdr:nvCxnSpPr>
        <xdr:cNvPr id="593" name="直線コネクタ 592">
          <a:extLst>
            <a:ext uri="{FF2B5EF4-FFF2-40B4-BE49-F238E27FC236}">
              <a16:creationId xmlns:a16="http://schemas.microsoft.com/office/drawing/2014/main" id="{4DB484E4-2AE8-4110-9FD8-35EC418188EE}"/>
            </a:ext>
          </a:extLst>
        </xdr:cNvPr>
        <xdr:cNvCxnSpPr/>
      </xdr:nvCxnSpPr>
      <xdr:spPr>
        <a:xfrm>
          <a:off x="21323300" y="6233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594" name="楕円 593">
          <a:extLst>
            <a:ext uri="{FF2B5EF4-FFF2-40B4-BE49-F238E27FC236}">
              <a16:creationId xmlns:a16="http://schemas.microsoft.com/office/drawing/2014/main" id="{3AFEF0D8-DBBB-43CE-82FA-180AAC78869D}"/>
            </a:ext>
          </a:extLst>
        </xdr:cNvPr>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60960</xdr:rowOff>
    </xdr:from>
    <xdr:to>
      <xdr:col>111</xdr:col>
      <xdr:colOff>177800</xdr:colOff>
      <xdr:row>37</xdr:row>
      <xdr:rowOff>41910</xdr:rowOff>
    </xdr:to>
    <xdr:cxnSp macro="">
      <xdr:nvCxnSpPr>
        <xdr:cNvPr id="595" name="直線コネクタ 594">
          <a:extLst>
            <a:ext uri="{FF2B5EF4-FFF2-40B4-BE49-F238E27FC236}">
              <a16:creationId xmlns:a16="http://schemas.microsoft.com/office/drawing/2014/main" id="{AA4A1B37-7D26-45ED-99BD-0A3098916315}"/>
            </a:ext>
          </a:extLst>
        </xdr:cNvPr>
        <xdr:cNvCxnSpPr/>
      </xdr:nvCxnSpPr>
      <xdr:spPr>
        <a:xfrm flipV="1">
          <a:off x="20434300" y="6233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596" name="楕円 595">
          <a:extLst>
            <a:ext uri="{FF2B5EF4-FFF2-40B4-BE49-F238E27FC236}">
              <a16:creationId xmlns:a16="http://schemas.microsoft.com/office/drawing/2014/main" id="{779A5428-A52E-4EFC-9081-E7888ED5B638}"/>
            </a:ext>
          </a:extLst>
        </xdr:cNvPr>
        <xdr:cNvSpPr/>
      </xdr:nvSpPr>
      <xdr:spPr>
        <a:xfrm>
          <a:off x="19494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41910</xdr:rowOff>
    </xdr:from>
    <xdr:to>
      <xdr:col>107</xdr:col>
      <xdr:colOff>50800</xdr:colOff>
      <xdr:row>37</xdr:row>
      <xdr:rowOff>57150</xdr:rowOff>
    </xdr:to>
    <xdr:cxnSp macro="">
      <xdr:nvCxnSpPr>
        <xdr:cNvPr id="597" name="直線コネクタ 596">
          <a:extLst>
            <a:ext uri="{FF2B5EF4-FFF2-40B4-BE49-F238E27FC236}">
              <a16:creationId xmlns:a16="http://schemas.microsoft.com/office/drawing/2014/main" id="{88581F89-DF53-477A-B075-B612461F4BBC}"/>
            </a:ext>
          </a:extLst>
        </xdr:cNvPr>
        <xdr:cNvCxnSpPr/>
      </xdr:nvCxnSpPr>
      <xdr:spPr>
        <a:xfrm flipV="1">
          <a:off x="19545300" y="6385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162560</xdr:rowOff>
    </xdr:from>
    <xdr:to>
      <xdr:col>98</xdr:col>
      <xdr:colOff>38100</xdr:colOff>
      <xdr:row>37</xdr:row>
      <xdr:rowOff>92710</xdr:rowOff>
    </xdr:to>
    <xdr:sp macro="" textlink="">
      <xdr:nvSpPr>
        <xdr:cNvPr id="598" name="楕円 597">
          <a:extLst>
            <a:ext uri="{FF2B5EF4-FFF2-40B4-BE49-F238E27FC236}">
              <a16:creationId xmlns:a16="http://schemas.microsoft.com/office/drawing/2014/main" id="{99D7D759-4AB7-41F7-B1CC-D89E265360EF}"/>
            </a:ext>
          </a:extLst>
        </xdr:cNvPr>
        <xdr:cNvSpPr/>
      </xdr:nvSpPr>
      <xdr:spPr>
        <a:xfrm>
          <a:off x="18605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41910</xdr:rowOff>
    </xdr:from>
    <xdr:to>
      <xdr:col>102</xdr:col>
      <xdr:colOff>114300</xdr:colOff>
      <xdr:row>37</xdr:row>
      <xdr:rowOff>57150</xdr:rowOff>
    </xdr:to>
    <xdr:cxnSp macro="">
      <xdr:nvCxnSpPr>
        <xdr:cNvPr id="599" name="直線コネクタ 598">
          <a:extLst>
            <a:ext uri="{FF2B5EF4-FFF2-40B4-BE49-F238E27FC236}">
              <a16:creationId xmlns:a16="http://schemas.microsoft.com/office/drawing/2014/main" id="{6BEA4EC5-132B-482B-9A13-A930AD478679}"/>
            </a:ext>
          </a:extLst>
        </xdr:cNvPr>
        <xdr:cNvCxnSpPr/>
      </xdr:nvCxnSpPr>
      <xdr:spPr>
        <a:xfrm>
          <a:off x="18656300" y="6385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ABED86A8-A3AE-470C-B881-638B9C16339A}"/>
            </a:ext>
          </a:extLst>
        </xdr:cNvPr>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82DC0867-2CB6-4345-93B5-780503E5B27E}"/>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151F9ED4-C80E-42FC-877F-159D4F28ED20}"/>
            </a:ext>
          </a:extLst>
        </xdr:cNvPr>
        <xdr:cNvSpPr txBox="1"/>
      </xdr:nvSpPr>
      <xdr:spPr>
        <a:xfrm>
          <a:off x="19310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49D05A66-B7C4-4B69-A510-BBC6470834B0}"/>
            </a:ext>
          </a:extLst>
        </xdr:cNvPr>
        <xdr:cNvSpPr txBox="1"/>
      </xdr:nvSpPr>
      <xdr:spPr>
        <a:xfrm>
          <a:off x="18421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128287</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7F2C7AB8-231C-4634-9E91-8A79A7F9DCCA}"/>
            </a:ext>
          </a:extLst>
        </xdr:cNvPr>
        <xdr:cNvSpPr txBox="1"/>
      </xdr:nvSpPr>
      <xdr:spPr>
        <a:xfrm>
          <a:off x="210757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7DB976AB-FD49-4FB3-A413-4B9B92A6FECF}"/>
            </a:ext>
          </a:extLst>
        </xdr:cNvPr>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25B3B22B-3976-458F-AA32-B5BE263B4BEC}"/>
            </a:ext>
          </a:extLst>
        </xdr:cNvPr>
        <xdr:cNvSpPr txBox="1"/>
      </xdr:nvSpPr>
      <xdr:spPr>
        <a:xfrm>
          <a:off x="19310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109237</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9A6ADE74-2EA5-4781-9568-F23CEE47B731}"/>
            </a:ext>
          </a:extLst>
        </xdr:cNvPr>
        <xdr:cNvSpPr txBox="1"/>
      </xdr:nvSpPr>
      <xdr:spPr>
        <a:xfrm>
          <a:off x="18421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32EA35F-03CE-4C7F-9293-D156FA5CD1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6018D66F-9746-4A16-8B43-84FCDA9ED4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A8FEFBE-19EF-4612-B83A-000915D5F0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70118A12-6CA9-498E-AE51-5042D3661E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968110E1-978A-4105-9BFE-01566F1826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9C406AE3-AA9B-4272-92B6-3FD95785E5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7F0992EC-4654-43BF-ABF2-636D1E20DD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C16672D-63D6-499F-AA3D-D30EACD003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24732919-BB22-4105-A6C6-0FADC4BA17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56DF0AA2-A8E5-4F2B-98DD-6A24E40114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a:extLst>
            <a:ext uri="{FF2B5EF4-FFF2-40B4-BE49-F238E27FC236}">
              <a16:creationId xmlns:a16="http://schemas.microsoft.com/office/drawing/2014/main" id="{F3C9B484-2CA4-4052-BAE6-0C8EC4F886A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26DF108E-A62C-4D38-B70E-509D19F7457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0" name="テキスト ボックス 619">
          <a:extLst>
            <a:ext uri="{FF2B5EF4-FFF2-40B4-BE49-F238E27FC236}">
              <a16:creationId xmlns:a16="http://schemas.microsoft.com/office/drawing/2014/main" id="{A5FDDD09-7815-4001-A133-9C5E817D21C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9A79456B-F7D7-4AEB-9A45-CC399BB9006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C0D99294-A322-418E-BC7F-1821237021F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1705C411-0211-4AC8-86DA-8C7D7D49D35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422198F9-9B07-4320-B89E-75D731D14C0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F7A82AA0-6EBA-4083-97E1-4D8DB7CFEE4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31772EAA-8ADC-4FFC-8371-B682E95BB20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89570178-9AFE-41F1-B1CD-90D523CA646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9502929F-8706-49D5-8CDE-6F662EF9FF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82F44FA4-086B-4DAC-98DB-898E742907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A3B8B995-98DC-4711-807E-D6F385E8DE4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FC8DE4F9-2622-4A6B-A29A-F29FB212C9F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632" name="直線コネクタ 631">
          <a:extLst>
            <a:ext uri="{FF2B5EF4-FFF2-40B4-BE49-F238E27FC236}">
              <a16:creationId xmlns:a16="http://schemas.microsoft.com/office/drawing/2014/main" id="{0B320387-6880-406B-9B80-A7C6812F172E}"/>
            </a:ext>
          </a:extLst>
        </xdr:cNvPr>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66E45924-DC76-426B-87F5-A8C03E269DC1}"/>
            </a:ext>
          </a:extLst>
        </xdr:cNvPr>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4" name="直線コネクタ 633">
          <a:extLst>
            <a:ext uri="{FF2B5EF4-FFF2-40B4-BE49-F238E27FC236}">
              <a16:creationId xmlns:a16="http://schemas.microsoft.com/office/drawing/2014/main" id="{770A27BA-7405-4145-9F51-6B4EBA355F2F}"/>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C600FBAB-069A-44F2-A503-7A223DB70FF6}"/>
            </a:ext>
          </a:extLst>
        </xdr:cNvPr>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636" name="直線コネクタ 635">
          <a:extLst>
            <a:ext uri="{FF2B5EF4-FFF2-40B4-BE49-F238E27FC236}">
              <a16:creationId xmlns:a16="http://schemas.microsoft.com/office/drawing/2014/main" id="{B5E8C05F-F547-4E6D-8F4A-5272E9408283}"/>
            </a:ext>
          </a:extLst>
        </xdr:cNvPr>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4D57E805-CAFA-4150-BA96-AB40E3EB7960}"/>
            </a:ext>
          </a:extLst>
        </xdr:cNvPr>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38" name="フローチャート: 判断 637">
          <a:extLst>
            <a:ext uri="{FF2B5EF4-FFF2-40B4-BE49-F238E27FC236}">
              <a16:creationId xmlns:a16="http://schemas.microsoft.com/office/drawing/2014/main" id="{D1C17FE2-4CD4-429A-97ED-F05187717491}"/>
            </a:ext>
          </a:extLst>
        </xdr:cNvPr>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639" name="フローチャート: 判断 638">
          <a:extLst>
            <a:ext uri="{FF2B5EF4-FFF2-40B4-BE49-F238E27FC236}">
              <a16:creationId xmlns:a16="http://schemas.microsoft.com/office/drawing/2014/main" id="{A895ABAF-C4EB-4708-BB4A-6FAFCDC58280}"/>
            </a:ext>
          </a:extLst>
        </xdr:cNvPr>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640" name="フローチャート: 判断 639">
          <a:extLst>
            <a:ext uri="{FF2B5EF4-FFF2-40B4-BE49-F238E27FC236}">
              <a16:creationId xmlns:a16="http://schemas.microsoft.com/office/drawing/2014/main" id="{445E9E1B-E489-4799-BEEF-D9AE1D64A7AD}"/>
            </a:ext>
          </a:extLst>
        </xdr:cNvPr>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41" name="フローチャート: 判断 640">
          <a:extLst>
            <a:ext uri="{FF2B5EF4-FFF2-40B4-BE49-F238E27FC236}">
              <a16:creationId xmlns:a16="http://schemas.microsoft.com/office/drawing/2014/main" id="{390A69F7-A90E-43D2-84DF-5178DA3AB2A2}"/>
            </a:ext>
          </a:extLst>
        </xdr:cNvPr>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642" name="フローチャート: 判断 641">
          <a:extLst>
            <a:ext uri="{FF2B5EF4-FFF2-40B4-BE49-F238E27FC236}">
              <a16:creationId xmlns:a16="http://schemas.microsoft.com/office/drawing/2014/main" id="{3306D2F2-5B6B-4597-A562-E7B4D9D3EEC5}"/>
            </a:ext>
          </a:extLst>
        </xdr:cNvPr>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43B6C90-5680-4D15-9FE9-FE0F29D487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CB87947-21C3-40CF-8D4B-997A675198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BF5692F-A4F7-4A42-903C-457B54D116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C6275CB-C6AF-430D-AE6D-FA4E5BF1205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EB61D17-C338-41C3-A464-303140D1D8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648" name="楕円 647">
          <a:extLst>
            <a:ext uri="{FF2B5EF4-FFF2-40B4-BE49-F238E27FC236}">
              <a16:creationId xmlns:a16="http://schemas.microsoft.com/office/drawing/2014/main" id="{9078A023-5960-4113-A660-9C65090EF682}"/>
            </a:ext>
          </a:extLst>
        </xdr:cNvPr>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FE3C3CE6-9E60-49E2-B4EC-0580366A43BD}"/>
            </a:ext>
          </a:extLst>
        </xdr:cNvPr>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124460</xdr:rowOff>
    </xdr:from>
    <xdr:to>
      <xdr:col>81</xdr:col>
      <xdr:colOff>101600</xdr:colOff>
      <xdr:row>58</xdr:row>
      <xdr:rowOff>54610</xdr:rowOff>
    </xdr:to>
    <xdr:sp macro="" textlink="">
      <xdr:nvSpPr>
        <xdr:cNvPr id="650" name="楕円 649">
          <a:extLst>
            <a:ext uri="{FF2B5EF4-FFF2-40B4-BE49-F238E27FC236}">
              <a16:creationId xmlns:a16="http://schemas.microsoft.com/office/drawing/2014/main" id="{02421213-3BB2-4E2E-95ED-01B02B4560E2}"/>
            </a:ext>
          </a:extLst>
        </xdr:cNvPr>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xdr:rowOff>
    </xdr:from>
    <xdr:to>
      <xdr:col>85</xdr:col>
      <xdr:colOff>127000</xdr:colOff>
      <xdr:row>58</xdr:row>
      <xdr:rowOff>38100</xdr:rowOff>
    </xdr:to>
    <xdr:cxnSp macro="">
      <xdr:nvCxnSpPr>
        <xdr:cNvPr id="651" name="直線コネクタ 650">
          <a:extLst>
            <a:ext uri="{FF2B5EF4-FFF2-40B4-BE49-F238E27FC236}">
              <a16:creationId xmlns:a16="http://schemas.microsoft.com/office/drawing/2014/main" id="{F137708C-14F8-4D85-B8AF-3CBB27709F74}"/>
            </a:ext>
          </a:extLst>
        </xdr:cNvPr>
        <xdr:cNvCxnSpPr/>
      </xdr:nvCxnSpPr>
      <xdr:spPr>
        <a:xfrm>
          <a:off x="15481300" y="99479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59690</xdr:rowOff>
    </xdr:from>
    <xdr:to>
      <xdr:col>76</xdr:col>
      <xdr:colOff>165100</xdr:colOff>
      <xdr:row>58</xdr:row>
      <xdr:rowOff>161290</xdr:rowOff>
    </xdr:to>
    <xdr:sp macro="" textlink="">
      <xdr:nvSpPr>
        <xdr:cNvPr id="652" name="楕円 651">
          <a:extLst>
            <a:ext uri="{FF2B5EF4-FFF2-40B4-BE49-F238E27FC236}">
              <a16:creationId xmlns:a16="http://schemas.microsoft.com/office/drawing/2014/main" id="{552B283E-307C-44FF-A272-F07D9EE2B320}"/>
            </a:ext>
          </a:extLst>
        </xdr:cNvPr>
        <xdr:cNvSpPr/>
      </xdr:nvSpPr>
      <xdr:spPr>
        <a:xfrm>
          <a:off x="14541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xdr:rowOff>
    </xdr:from>
    <xdr:to>
      <xdr:col>81</xdr:col>
      <xdr:colOff>50800</xdr:colOff>
      <xdr:row>58</xdr:row>
      <xdr:rowOff>110490</xdr:rowOff>
    </xdr:to>
    <xdr:cxnSp macro="">
      <xdr:nvCxnSpPr>
        <xdr:cNvPr id="653" name="直線コネクタ 652">
          <a:extLst>
            <a:ext uri="{FF2B5EF4-FFF2-40B4-BE49-F238E27FC236}">
              <a16:creationId xmlns:a16="http://schemas.microsoft.com/office/drawing/2014/main" id="{6D0DF170-AC1D-4EB0-BD66-B292D27D7A34}"/>
            </a:ext>
          </a:extLst>
        </xdr:cNvPr>
        <xdr:cNvCxnSpPr/>
      </xdr:nvCxnSpPr>
      <xdr:spPr>
        <a:xfrm flipV="1">
          <a:off x="14592300" y="99479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33020</xdr:rowOff>
    </xdr:from>
    <xdr:to>
      <xdr:col>72</xdr:col>
      <xdr:colOff>38100</xdr:colOff>
      <xdr:row>58</xdr:row>
      <xdr:rowOff>134620</xdr:rowOff>
    </xdr:to>
    <xdr:sp macro="" textlink="">
      <xdr:nvSpPr>
        <xdr:cNvPr id="654" name="楕円 653">
          <a:extLst>
            <a:ext uri="{FF2B5EF4-FFF2-40B4-BE49-F238E27FC236}">
              <a16:creationId xmlns:a16="http://schemas.microsoft.com/office/drawing/2014/main" id="{CF44D5E8-2C0A-40CE-823E-A78E66050CC1}"/>
            </a:ext>
          </a:extLst>
        </xdr:cNvPr>
        <xdr:cNvSpPr/>
      </xdr:nvSpPr>
      <xdr:spPr>
        <a:xfrm>
          <a:off x="13652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83820</xdr:rowOff>
    </xdr:from>
    <xdr:to>
      <xdr:col>76</xdr:col>
      <xdr:colOff>114300</xdr:colOff>
      <xdr:row>58</xdr:row>
      <xdr:rowOff>110490</xdr:rowOff>
    </xdr:to>
    <xdr:cxnSp macro="">
      <xdr:nvCxnSpPr>
        <xdr:cNvPr id="655" name="直線コネクタ 654">
          <a:extLst>
            <a:ext uri="{FF2B5EF4-FFF2-40B4-BE49-F238E27FC236}">
              <a16:creationId xmlns:a16="http://schemas.microsoft.com/office/drawing/2014/main" id="{AD313155-C2EA-4FBB-A261-005D4A79B62F}"/>
            </a:ext>
          </a:extLst>
        </xdr:cNvPr>
        <xdr:cNvCxnSpPr/>
      </xdr:nvCxnSpPr>
      <xdr:spPr>
        <a:xfrm>
          <a:off x="13703300" y="10027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109220</xdr:rowOff>
    </xdr:from>
    <xdr:to>
      <xdr:col>67</xdr:col>
      <xdr:colOff>101600</xdr:colOff>
      <xdr:row>58</xdr:row>
      <xdr:rowOff>39370</xdr:rowOff>
    </xdr:to>
    <xdr:sp macro="" textlink="">
      <xdr:nvSpPr>
        <xdr:cNvPr id="656" name="楕円 655">
          <a:extLst>
            <a:ext uri="{FF2B5EF4-FFF2-40B4-BE49-F238E27FC236}">
              <a16:creationId xmlns:a16="http://schemas.microsoft.com/office/drawing/2014/main" id="{8577D511-CF48-4000-8308-158A29E57552}"/>
            </a:ext>
          </a:extLst>
        </xdr:cNvPr>
        <xdr:cNvSpPr/>
      </xdr:nvSpPr>
      <xdr:spPr>
        <a:xfrm>
          <a:off x="12763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160020</xdr:rowOff>
    </xdr:from>
    <xdr:to>
      <xdr:col>71</xdr:col>
      <xdr:colOff>177800</xdr:colOff>
      <xdr:row>58</xdr:row>
      <xdr:rowOff>83820</xdr:rowOff>
    </xdr:to>
    <xdr:cxnSp macro="">
      <xdr:nvCxnSpPr>
        <xdr:cNvPr id="657" name="直線コネクタ 656">
          <a:extLst>
            <a:ext uri="{FF2B5EF4-FFF2-40B4-BE49-F238E27FC236}">
              <a16:creationId xmlns:a16="http://schemas.microsoft.com/office/drawing/2014/main" id="{E84AC0AD-CC8E-4F9A-A9FE-2D021D1F324F}"/>
            </a:ext>
          </a:extLst>
        </xdr:cNvPr>
        <xdr:cNvCxnSpPr/>
      </xdr:nvCxnSpPr>
      <xdr:spPr>
        <a:xfrm>
          <a:off x="12814300" y="9932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140987</xdr:rowOff>
    </xdr:from>
    <xdr:ext cx="405111" cy="259045"/>
    <xdr:sp macro="" textlink="">
      <xdr:nvSpPr>
        <xdr:cNvPr id="658" name="n_1aveValue【学校施設】&#10;有形固定資産減価償却率">
          <a:extLst>
            <a:ext uri="{FF2B5EF4-FFF2-40B4-BE49-F238E27FC236}">
              <a16:creationId xmlns:a16="http://schemas.microsoft.com/office/drawing/2014/main" id="{6B5EDACB-AD43-4851-9075-CE00DE8E8887}"/>
            </a:ext>
          </a:extLst>
        </xdr:cNvPr>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659" name="n_2aveValue【学校施設】&#10;有形固定資産減価償却率">
          <a:extLst>
            <a:ext uri="{FF2B5EF4-FFF2-40B4-BE49-F238E27FC236}">
              <a16:creationId xmlns:a16="http://schemas.microsoft.com/office/drawing/2014/main" id="{9115164F-4D64-440E-9C16-00394268BB0E}"/>
            </a:ext>
          </a:extLst>
        </xdr:cNvPr>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60" name="n_3aveValue【学校施設】&#10;有形固定資産減価償却率">
          <a:extLst>
            <a:ext uri="{FF2B5EF4-FFF2-40B4-BE49-F238E27FC236}">
              <a16:creationId xmlns:a16="http://schemas.microsoft.com/office/drawing/2014/main" id="{60218DB0-15F3-417B-BD29-6E095A4141C2}"/>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661" name="n_4aveValue【学校施設】&#10;有形固定資産減価償却率">
          <a:extLst>
            <a:ext uri="{FF2B5EF4-FFF2-40B4-BE49-F238E27FC236}">
              <a16:creationId xmlns:a16="http://schemas.microsoft.com/office/drawing/2014/main" id="{CE03646D-2C12-4BBC-9883-1DB05A150939}"/>
            </a:ext>
          </a:extLst>
        </xdr:cNvPr>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71137</xdr:rowOff>
    </xdr:from>
    <xdr:ext cx="405111" cy="259045"/>
    <xdr:sp macro="" textlink="">
      <xdr:nvSpPr>
        <xdr:cNvPr id="662" name="n_1mainValue【学校施設】&#10;有形固定資産減価償却率">
          <a:extLst>
            <a:ext uri="{FF2B5EF4-FFF2-40B4-BE49-F238E27FC236}">
              <a16:creationId xmlns:a16="http://schemas.microsoft.com/office/drawing/2014/main" id="{7C7BA17C-7B4D-4C72-AEE3-30D24BC11018}"/>
            </a:ext>
          </a:extLst>
        </xdr:cNvPr>
        <xdr:cNvSpPr txBox="1"/>
      </xdr:nvSpPr>
      <xdr:spPr>
        <a:xfrm>
          <a:off x="15266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6367</xdr:rowOff>
    </xdr:from>
    <xdr:ext cx="405111" cy="259045"/>
    <xdr:sp macro="" textlink="">
      <xdr:nvSpPr>
        <xdr:cNvPr id="663" name="n_2mainValue【学校施設】&#10;有形固定資産減価償却率">
          <a:extLst>
            <a:ext uri="{FF2B5EF4-FFF2-40B4-BE49-F238E27FC236}">
              <a16:creationId xmlns:a16="http://schemas.microsoft.com/office/drawing/2014/main" id="{845F1000-5C1A-40F9-B647-842BBABFF37D}"/>
            </a:ext>
          </a:extLst>
        </xdr:cNvPr>
        <xdr:cNvSpPr txBox="1"/>
      </xdr:nvSpPr>
      <xdr:spPr>
        <a:xfrm>
          <a:off x="14389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664" name="n_3mainValue【学校施設】&#10;有形固定資産減価償却率">
          <a:extLst>
            <a:ext uri="{FF2B5EF4-FFF2-40B4-BE49-F238E27FC236}">
              <a16:creationId xmlns:a16="http://schemas.microsoft.com/office/drawing/2014/main" id="{1359294F-473F-4B1A-8495-8D7DFBF2A3B5}"/>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55897</xdr:rowOff>
    </xdr:from>
    <xdr:ext cx="405111" cy="259045"/>
    <xdr:sp macro="" textlink="">
      <xdr:nvSpPr>
        <xdr:cNvPr id="665" name="n_4mainValue【学校施設】&#10;有形固定資産減価償却率">
          <a:extLst>
            <a:ext uri="{FF2B5EF4-FFF2-40B4-BE49-F238E27FC236}">
              <a16:creationId xmlns:a16="http://schemas.microsoft.com/office/drawing/2014/main" id="{4D539A31-E626-4173-BD36-9F05956B030B}"/>
            </a:ext>
          </a:extLst>
        </xdr:cNvPr>
        <xdr:cNvSpPr txBox="1"/>
      </xdr:nvSpPr>
      <xdr:spPr>
        <a:xfrm>
          <a:off x="12611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26695A8B-CCB7-4DCF-8E91-C226FBF81A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2A3F207D-DD4E-4B93-A32D-5E70935F26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8A24DB78-FABA-450B-96A7-1E031C789B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4F54C3A9-DBE3-4F9B-8BB8-ABF862A8BF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BCC7852-9154-467E-BDC6-1A3ECB420E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AB9D6ADC-8AE2-4F2B-9255-367109C726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46377272-2846-4AD6-AB5C-19250A3806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516C57B4-93BA-4721-AB2F-D8DCC39FCE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E95FDBF-9399-4715-A61B-CB440AB18E8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3599CEB9-128A-4428-AB1B-1CA3C5ABCF4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a:extLst>
            <a:ext uri="{FF2B5EF4-FFF2-40B4-BE49-F238E27FC236}">
              <a16:creationId xmlns:a16="http://schemas.microsoft.com/office/drawing/2014/main" id="{A98860D7-EDCD-41F2-A74F-890D0A8F9DC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CB6E8FF2-12D9-4DDC-AE7A-52FBC432D83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512D0717-0FC3-48AC-87A0-6B494BFF4ED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AFA2FF59-8E78-48E3-AE42-579E2AD138C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FB2CC157-804A-4991-BA0B-95577D6E397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C523C18D-2381-477E-AC7F-4F29B29AB2C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71FF8BFF-A884-47CA-905E-72EEAEA307A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B42F2DCA-CF2C-4439-AB6D-E8BD8FB3377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DA5E77D3-3708-40BC-BEA0-C86FC293D3D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5E6A2BE2-007D-4F92-9492-B0EBCD262D6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464775C2-FBB6-449C-9EEF-DA9F68BEF6F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CF3FAB13-8DF0-4050-822A-4D1F1BEB64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F02A2777-119E-4059-BFCF-C96A91F2D8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1C669D34-AEC9-47DE-9E18-73EDA72DC6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690" name="直線コネクタ 689">
          <a:extLst>
            <a:ext uri="{FF2B5EF4-FFF2-40B4-BE49-F238E27FC236}">
              <a16:creationId xmlns:a16="http://schemas.microsoft.com/office/drawing/2014/main" id="{839C1AC9-7A70-4275-A423-4291897CEF56}"/>
            </a:ext>
          </a:extLst>
        </xdr:cNvPr>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691" name="【学校施設】&#10;一人当たり面積最小値テキスト">
          <a:extLst>
            <a:ext uri="{FF2B5EF4-FFF2-40B4-BE49-F238E27FC236}">
              <a16:creationId xmlns:a16="http://schemas.microsoft.com/office/drawing/2014/main" id="{A3F5C59D-9305-4917-9F76-BD56D68258E1}"/>
            </a:ext>
          </a:extLst>
        </xdr:cNvPr>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692" name="直線コネクタ 691">
          <a:extLst>
            <a:ext uri="{FF2B5EF4-FFF2-40B4-BE49-F238E27FC236}">
              <a16:creationId xmlns:a16="http://schemas.microsoft.com/office/drawing/2014/main" id="{A209B34B-BAA1-4702-ACE3-24D2E3D88D42}"/>
            </a:ext>
          </a:extLst>
        </xdr:cNvPr>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693" name="【学校施設】&#10;一人当たり面積最大値テキスト">
          <a:extLst>
            <a:ext uri="{FF2B5EF4-FFF2-40B4-BE49-F238E27FC236}">
              <a16:creationId xmlns:a16="http://schemas.microsoft.com/office/drawing/2014/main" id="{EC6E3881-3921-415B-9616-BEF5A61F740D}"/>
            </a:ext>
          </a:extLst>
        </xdr:cNvPr>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694" name="直線コネクタ 693">
          <a:extLst>
            <a:ext uri="{FF2B5EF4-FFF2-40B4-BE49-F238E27FC236}">
              <a16:creationId xmlns:a16="http://schemas.microsoft.com/office/drawing/2014/main" id="{95429FD3-18CF-4BFF-94B4-B7713FE2277A}"/>
            </a:ext>
          </a:extLst>
        </xdr:cNvPr>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695" name="【学校施設】&#10;一人当たり面積平均値テキスト">
          <a:extLst>
            <a:ext uri="{FF2B5EF4-FFF2-40B4-BE49-F238E27FC236}">
              <a16:creationId xmlns:a16="http://schemas.microsoft.com/office/drawing/2014/main" id="{BBB83301-8F9C-47EF-922B-2470F69A8D52}"/>
            </a:ext>
          </a:extLst>
        </xdr:cNvPr>
        <xdr:cNvSpPr txBox="1"/>
      </xdr:nvSpPr>
      <xdr:spPr>
        <a:xfrm>
          <a:off x="221996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696" name="フローチャート: 判断 695">
          <a:extLst>
            <a:ext uri="{FF2B5EF4-FFF2-40B4-BE49-F238E27FC236}">
              <a16:creationId xmlns:a16="http://schemas.microsoft.com/office/drawing/2014/main" id="{63ACE65E-4C8D-4E42-B260-6E52B70F41C0}"/>
            </a:ext>
          </a:extLst>
        </xdr:cNvPr>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697" name="フローチャート: 判断 696">
          <a:extLst>
            <a:ext uri="{FF2B5EF4-FFF2-40B4-BE49-F238E27FC236}">
              <a16:creationId xmlns:a16="http://schemas.microsoft.com/office/drawing/2014/main" id="{1E45B742-FCB0-456C-A98D-E0904B9A6DC1}"/>
            </a:ext>
          </a:extLst>
        </xdr:cNvPr>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698" name="フローチャート: 判断 697">
          <a:extLst>
            <a:ext uri="{FF2B5EF4-FFF2-40B4-BE49-F238E27FC236}">
              <a16:creationId xmlns:a16="http://schemas.microsoft.com/office/drawing/2014/main" id="{47C27E0E-ADCE-42EC-B45F-9704FFC2F6F1}"/>
            </a:ext>
          </a:extLst>
        </xdr:cNvPr>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699" name="フローチャート: 判断 698">
          <a:extLst>
            <a:ext uri="{FF2B5EF4-FFF2-40B4-BE49-F238E27FC236}">
              <a16:creationId xmlns:a16="http://schemas.microsoft.com/office/drawing/2014/main" id="{8FDE6D37-2323-4A0F-994F-1DDB97706CE8}"/>
            </a:ext>
          </a:extLst>
        </xdr:cNvPr>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700" name="フローチャート: 判断 699">
          <a:extLst>
            <a:ext uri="{FF2B5EF4-FFF2-40B4-BE49-F238E27FC236}">
              <a16:creationId xmlns:a16="http://schemas.microsoft.com/office/drawing/2014/main" id="{8F059FEF-A100-4AA5-A58D-8D488D5097F8}"/>
            </a:ext>
          </a:extLst>
        </xdr:cNvPr>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BA0D9D0-4111-4FB5-BFBB-CAD0AA2263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901DD0F-CD63-4DCF-8CDE-10F2BF1ADE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6ED91A83-DEDA-42AF-ADA9-9EC5C2E473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B8C895A-2722-452E-9877-F94C8FEB9A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10AAE7B-878C-4BCF-8822-7635BA8162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144780</xdr:rowOff>
    </xdr:from>
    <xdr:to>
      <xdr:col>116</xdr:col>
      <xdr:colOff>114300</xdr:colOff>
      <xdr:row>58</xdr:row>
      <xdr:rowOff>74930</xdr:rowOff>
    </xdr:to>
    <xdr:sp macro="" textlink="">
      <xdr:nvSpPr>
        <xdr:cNvPr id="706" name="楕円 705">
          <a:extLst>
            <a:ext uri="{FF2B5EF4-FFF2-40B4-BE49-F238E27FC236}">
              <a16:creationId xmlns:a16="http://schemas.microsoft.com/office/drawing/2014/main" id="{191B26C4-281D-4E55-9429-CDF2FADDDC04}"/>
            </a:ext>
          </a:extLst>
        </xdr:cNvPr>
        <xdr:cNvSpPr/>
      </xdr:nvSpPr>
      <xdr:spPr>
        <a:xfrm>
          <a:off x="221107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167657</xdr:rowOff>
    </xdr:from>
    <xdr:ext cx="469744" cy="259045"/>
    <xdr:sp macro="" textlink="">
      <xdr:nvSpPr>
        <xdr:cNvPr id="707" name="【学校施設】&#10;一人当たり面積該当値テキスト">
          <a:extLst>
            <a:ext uri="{FF2B5EF4-FFF2-40B4-BE49-F238E27FC236}">
              <a16:creationId xmlns:a16="http://schemas.microsoft.com/office/drawing/2014/main" id="{934F7D86-73D7-48AD-9980-A3463C2DD39E}"/>
            </a:ext>
          </a:extLst>
        </xdr:cNvPr>
        <xdr:cNvSpPr txBox="1"/>
      </xdr:nvSpPr>
      <xdr:spPr>
        <a:xfrm>
          <a:off x="22199600" y="97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xdr:rowOff>
    </xdr:from>
    <xdr:to>
      <xdr:col>112</xdr:col>
      <xdr:colOff>38100</xdr:colOff>
      <xdr:row>58</xdr:row>
      <xdr:rowOff>102870</xdr:rowOff>
    </xdr:to>
    <xdr:sp macro="" textlink="">
      <xdr:nvSpPr>
        <xdr:cNvPr id="708" name="楕円 707">
          <a:extLst>
            <a:ext uri="{FF2B5EF4-FFF2-40B4-BE49-F238E27FC236}">
              <a16:creationId xmlns:a16="http://schemas.microsoft.com/office/drawing/2014/main" id="{5348DF06-768E-4D32-A31A-DC079D6785E2}"/>
            </a:ext>
          </a:extLst>
        </xdr:cNvPr>
        <xdr:cNvSpPr/>
      </xdr:nvSpPr>
      <xdr:spPr>
        <a:xfrm>
          <a:off x="21272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24130</xdr:rowOff>
    </xdr:from>
    <xdr:to>
      <xdr:col>116</xdr:col>
      <xdr:colOff>63500</xdr:colOff>
      <xdr:row>58</xdr:row>
      <xdr:rowOff>52070</xdr:rowOff>
    </xdr:to>
    <xdr:cxnSp macro="">
      <xdr:nvCxnSpPr>
        <xdr:cNvPr id="709" name="直線コネクタ 708">
          <a:extLst>
            <a:ext uri="{FF2B5EF4-FFF2-40B4-BE49-F238E27FC236}">
              <a16:creationId xmlns:a16="http://schemas.microsoft.com/office/drawing/2014/main" id="{2586DAAC-68FB-4A61-B281-9615513794A6}"/>
            </a:ext>
          </a:extLst>
        </xdr:cNvPr>
        <xdr:cNvCxnSpPr/>
      </xdr:nvCxnSpPr>
      <xdr:spPr>
        <a:xfrm flipV="1">
          <a:off x="21323300" y="99682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85090</xdr:rowOff>
    </xdr:from>
    <xdr:to>
      <xdr:col>107</xdr:col>
      <xdr:colOff>101600</xdr:colOff>
      <xdr:row>59</xdr:row>
      <xdr:rowOff>15240</xdr:rowOff>
    </xdr:to>
    <xdr:sp macro="" textlink="">
      <xdr:nvSpPr>
        <xdr:cNvPr id="710" name="楕円 709">
          <a:extLst>
            <a:ext uri="{FF2B5EF4-FFF2-40B4-BE49-F238E27FC236}">
              <a16:creationId xmlns:a16="http://schemas.microsoft.com/office/drawing/2014/main" id="{3558A3E4-16A3-499F-B1FF-D9F2802729EF}"/>
            </a:ext>
          </a:extLst>
        </xdr:cNvPr>
        <xdr:cNvSpPr/>
      </xdr:nvSpPr>
      <xdr:spPr>
        <a:xfrm>
          <a:off x="20383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52070</xdr:rowOff>
    </xdr:from>
    <xdr:to>
      <xdr:col>111</xdr:col>
      <xdr:colOff>177800</xdr:colOff>
      <xdr:row>58</xdr:row>
      <xdr:rowOff>135890</xdr:rowOff>
    </xdr:to>
    <xdr:cxnSp macro="">
      <xdr:nvCxnSpPr>
        <xdr:cNvPr id="711" name="直線コネクタ 710">
          <a:extLst>
            <a:ext uri="{FF2B5EF4-FFF2-40B4-BE49-F238E27FC236}">
              <a16:creationId xmlns:a16="http://schemas.microsoft.com/office/drawing/2014/main" id="{1ACDB934-11E8-49D9-A9F0-2BDF2BBA4691}"/>
            </a:ext>
          </a:extLst>
        </xdr:cNvPr>
        <xdr:cNvCxnSpPr/>
      </xdr:nvCxnSpPr>
      <xdr:spPr>
        <a:xfrm flipV="1">
          <a:off x="20434300" y="99961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109220</xdr:rowOff>
    </xdr:from>
    <xdr:to>
      <xdr:col>102</xdr:col>
      <xdr:colOff>165100</xdr:colOff>
      <xdr:row>59</xdr:row>
      <xdr:rowOff>39370</xdr:rowOff>
    </xdr:to>
    <xdr:sp macro="" textlink="">
      <xdr:nvSpPr>
        <xdr:cNvPr id="712" name="楕円 711">
          <a:extLst>
            <a:ext uri="{FF2B5EF4-FFF2-40B4-BE49-F238E27FC236}">
              <a16:creationId xmlns:a16="http://schemas.microsoft.com/office/drawing/2014/main" id="{C6A086A2-155E-4E19-B139-B445102D4944}"/>
            </a:ext>
          </a:extLst>
        </xdr:cNvPr>
        <xdr:cNvSpPr/>
      </xdr:nvSpPr>
      <xdr:spPr>
        <a:xfrm>
          <a:off x="19494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135890</xdr:rowOff>
    </xdr:from>
    <xdr:to>
      <xdr:col>107</xdr:col>
      <xdr:colOff>50800</xdr:colOff>
      <xdr:row>58</xdr:row>
      <xdr:rowOff>160020</xdr:rowOff>
    </xdr:to>
    <xdr:cxnSp macro="">
      <xdr:nvCxnSpPr>
        <xdr:cNvPr id="713" name="直線コネクタ 712">
          <a:extLst>
            <a:ext uri="{FF2B5EF4-FFF2-40B4-BE49-F238E27FC236}">
              <a16:creationId xmlns:a16="http://schemas.microsoft.com/office/drawing/2014/main" id="{5DA72557-6856-48A0-A38B-630486DA1C6B}"/>
            </a:ext>
          </a:extLst>
        </xdr:cNvPr>
        <xdr:cNvCxnSpPr/>
      </xdr:nvCxnSpPr>
      <xdr:spPr>
        <a:xfrm flipV="1">
          <a:off x="19545300" y="1007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67310</xdr:rowOff>
    </xdr:from>
    <xdr:to>
      <xdr:col>98</xdr:col>
      <xdr:colOff>38100</xdr:colOff>
      <xdr:row>58</xdr:row>
      <xdr:rowOff>168910</xdr:rowOff>
    </xdr:to>
    <xdr:sp macro="" textlink="">
      <xdr:nvSpPr>
        <xdr:cNvPr id="714" name="楕円 713">
          <a:extLst>
            <a:ext uri="{FF2B5EF4-FFF2-40B4-BE49-F238E27FC236}">
              <a16:creationId xmlns:a16="http://schemas.microsoft.com/office/drawing/2014/main" id="{561361EC-F456-4629-B01F-70C363E9D7DF}"/>
            </a:ext>
          </a:extLst>
        </xdr:cNvPr>
        <xdr:cNvSpPr/>
      </xdr:nvSpPr>
      <xdr:spPr>
        <a:xfrm>
          <a:off x="18605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118110</xdr:rowOff>
    </xdr:from>
    <xdr:to>
      <xdr:col>102</xdr:col>
      <xdr:colOff>114300</xdr:colOff>
      <xdr:row>58</xdr:row>
      <xdr:rowOff>160020</xdr:rowOff>
    </xdr:to>
    <xdr:cxnSp macro="">
      <xdr:nvCxnSpPr>
        <xdr:cNvPr id="715" name="直線コネクタ 714">
          <a:extLst>
            <a:ext uri="{FF2B5EF4-FFF2-40B4-BE49-F238E27FC236}">
              <a16:creationId xmlns:a16="http://schemas.microsoft.com/office/drawing/2014/main" id="{28DD5C7E-B248-4853-ACA2-FAF0FAE2349E}"/>
            </a:ext>
          </a:extLst>
        </xdr:cNvPr>
        <xdr:cNvCxnSpPr/>
      </xdr:nvCxnSpPr>
      <xdr:spPr>
        <a:xfrm>
          <a:off x="18656300" y="10062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88917</xdr:rowOff>
    </xdr:from>
    <xdr:ext cx="469744" cy="259045"/>
    <xdr:sp macro="" textlink="">
      <xdr:nvSpPr>
        <xdr:cNvPr id="716" name="n_1aveValue【学校施設】&#10;一人当たり面積">
          <a:extLst>
            <a:ext uri="{FF2B5EF4-FFF2-40B4-BE49-F238E27FC236}">
              <a16:creationId xmlns:a16="http://schemas.microsoft.com/office/drawing/2014/main" id="{5B809651-5D9C-4114-B09C-35D49896722D}"/>
            </a:ext>
          </a:extLst>
        </xdr:cNvPr>
        <xdr:cNvSpPr txBox="1"/>
      </xdr:nvSpPr>
      <xdr:spPr>
        <a:xfrm>
          <a:off x="210757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34307</xdr:rowOff>
    </xdr:from>
    <xdr:ext cx="469744" cy="259045"/>
    <xdr:sp macro="" textlink="">
      <xdr:nvSpPr>
        <xdr:cNvPr id="717" name="n_2aveValue【学校施設】&#10;一人当たり面積">
          <a:extLst>
            <a:ext uri="{FF2B5EF4-FFF2-40B4-BE49-F238E27FC236}">
              <a16:creationId xmlns:a16="http://schemas.microsoft.com/office/drawing/2014/main" id="{8BF2164F-828E-4CD3-B622-65E3E947B6DA}"/>
            </a:ext>
          </a:extLst>
        </xdr:cNvPr>
        <xdr:cNvSpPr txBox="1"/>
      </xdr:nvSpPr>
      <xdr:spPr>
        <a:xfrm>
          <a:off x="20199427"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43197</xdr:rowOff>
    </xdr:from>
    <xdr:ext cx="469744" cy="259045"/>
    <xdr:sp macro="" textlink="">
      <xdr:nvSpPr>
        <xdr:cNvPr id="718" name="n_3aveValue【学校施設】&#10;一人当たり面積">
          <a:extLst>
            <a:ext uri="{FF2B5EF4-FFF2-40B4-BE49-F238E27FC236}">
              <a16:creationId xmlns:a16="http://schemas.microsoft.com/office/drawing/2014/main" id="{9D443A73-4A74-4757-99DB-DDC9CE4C4235}"/>
            </a:ext>
          </a:extLst>
        </xdr:cNvPr>
        <xdr:cNvSpPr txBox="1"/>
      </xdr:nvSpPr>
      <xdr:spPr>
        <a:xfrm>
          <a:off x="19310427"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77487</xdr:rowOff>
    </xdr:from>
    <xdr:ext cx="469744" cy="259045"/>
    <xdr:sp macro="" textlink="">
      <xdr:nvSpPr>
        <xdr:cNvPr id="719" name="n_4aveValue【学校施設】&#10;一人当たり面積">
          <a:extLst>
            <a:ext uri="{FF2B5EF4-FFF2-40B4-BE49-F238E27FC236}">
              <a16:creationId xmlns:a16="http://schemas.microsoft.com/office/drawing/2014/main" id="{479F363C-ECDE-4495-863E-2215FC5A63AB}"/>
            </a:ext>
          </a:extLst>
        </xdr:cNvPr>
        <xdr:cNvSpPr txBox="1"/>
      </xdr:nvSpPr>
      <xdr:spPr>
        <a:xfrm>
          <a:off x="184214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119397</xdr:rowOff>
    </xdr:from>
    <xdr:ext cx="469744" cy="259045"/>
    <xdr:sp macro="" textlink="">
      <xdr:nvSpPr>
        <xdr:cNvPr id="720" name="n_1mainValue【学校施設】&#10;一人当たり面積">
          <a:extLst>
            <a:ext uri="{FF2B5EF4-FFF2-40B4-BE49-F238E27FC236}">
              <a16:creationId xmlns:a16="http://schemas.microsoft.com/office/drawing/2014/main" id="{4E9FD68B-E336-4BA4-9515-9C639D8461D8}"/>
            </a:ext>
          </a:extLst>
        </xdr:cNvPr>
        <xdr:cNvSpPr txBox="1"/>
      </xdr:nvSpPr>
      <xdr:spPr>
        <a:xfrm>
          <a:off x="21075727" y="972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31767</xdr:rowOff>
    </xdr:from>
    <xdr:ext cx="469744" cy="259045"/>
    <xdr:sp macro="" textlink="">
      <xdr:nvSpPr>
        <xdr:cNvPr id="721" name="n_2mainValue【学校施設】&#10;一人当たり面積">
          <a:extLst>
            <a:ext uri="{FF2B5EF4-FFF2-40B4-BE49-F238E27FC236}">
              <a16:creationId xmlns:a16="http://schemas.microsoft.com/office/drawing/2014/main" id="{DF99EF85-1308-49B5-971C-A0E830BBE938}"/>
            </a:ext>
          </a:extLst>
        </xdr:cNvPr>
        <xdr:cNvSpPr txBox="1"/>
      </xdr:nvSpPr>
      <xdr:spPr>
        <a:xfrm>
          <a:off x="20199427" y="980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55897</xdr:rowOff>
    </xdr:from>
    <xdr:ext cx="469744" cy="259045"/>
    <xdr:sp macro="" textlink="">
      <xdr:nvSpPr>
        <xdr:cNvPr id="722" name="n_3mainValue【学校施設】&#10;一人当たり面積">
          <a:extLst>
            <a:ext uri="{FF2B5EF4-FFF2-40B4-BE49-F238E27FC236}">
              <a16:creationId xmlns:a16="http://schemas.microsoft.com/office/drawing/2014/main" id="{A48C6D97-0D39-4C14-A369-FFA564FDBC7F}"/>
            </a:ext>
          </a:extLst>
        </xdr:cNvPr>
        <xdr:cNvSpPr txBox="1"/>
      </xdr:nvSpPr>
      <xdr:spPr>
        <a:xfrm>
          <a:off x="19310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13987</xdr:rowOff>
    </xdr:from>
    <xdr:ext cx="469744" cy="259045"/>
    <xdr:sp macro="" textlink="">
      <xdr:nvSpPr>
        <xdr:cNvPr id="723" name="n_4mainValue【学校施設】&#10;一人当たり面積">
          <a:extLst>
            <a:ext uri="{FF2B5EF4-FFF2-40B4-BE49-F238E27FC236}">
              <a16:creationId xmlns:a16="http://schemas.microsoft.com/office/drawing/2014/main" id="{6D0F950A-43A7-4C6C-AFE8-01E8811350AD}"/>
            </a:ext>
          </a:extLst>
        </xdr:cNvPr>
        <xdr:cNvSpPr txBox="1"/>
      </xdr:nvSpPr>
      <xdr:spPr>
        <a:xfrm>
          <a:off x="18421427" y="978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8C87684B-163C-471D-A5DB-2D498B9A9F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AF152FA4-96AD-4171-920B-909D12C4FE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4AEDD87-5373-4F2E-9967-A4E1D9C642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BC3E655C-13C4-482D-9F40-5635A646DD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3E685C4-4E4C-45C3-9D8B-F8017227E25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67C0F573-9181-4058-9DBD-167A4648B04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809993CF-7089-4075-89DE-ACE60170D4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39C0CFF8-50F0-41A9-8B70-B8476C77C4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93D52717-F0A5-4623-86D3-EB63E027213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D38AEB77-11D3-4BFA-AD43-F9159DD222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1C6B73D7-B054-4601-B677-A7ECF2C2513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537BD2FC-A3F7-41CF-8BA5-3181F6CC409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C2390800-3D1C-4CB8-95DE-CCF8DD067AB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648D68F0-8E06-429D-A388-559CE589489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784C030A-88F6-4DAD-897B-CC0B4BC393B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6F9B33CF-048D-4431-975E-A9AF0D63C7C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84698F32-F8D5-49DC-8554-32F3577A9B1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F0754062-C91D-4C5F-9E64-A5CD597B385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FF15A319-3AA8-40A6-8B41-7D5C1F9857F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79BB8229-485D-430D-9EDE-B59AE26FA9D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6EECE820-33DD-4E36-BCAE-36195CD1C2D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3646675B-F221-4495-992B-985E965B18C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8E0C0D13-4655-4004-BA8B-88DBFDB3F4F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7F257B2E-FD53-4E1F-9360-45F026C820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70486</xdr:rowOff>
    </xdr:from>
    <xdr:to>
      <xdr:col>85</xdr:col>
      <xdr:colOff>126364</xdr:colOff>
      <xdr:row>86</xdr:row>
      <xdr:rowOff>114300</xdr:rowOff>
    </xdr:to>
    <xdr:cxnSp macro="">
      <xdr:nvCxnSpPr>
        <xdr:cNvPr id="748" name="直線コネクタ 747">
          <a:extLst>
            <a:ext uri="{FF2B5EF4-FFF2-40B4-BE49-F238E27FC236}">
              <a16:creationId xmlns:a16="http://schemas.microsoft.com/office/drawing/2014/main" id="{AFA6B842-6479-4665-9CAB-F1BE7EA25CAB}"/>
            </a:ext>
          </a:extLst>
        </xdr:cNvPr>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a:extLst>
            <a:ext uri="{FF2B5EF4-FFF2-40B4-BE49-F238E27FC236}">
              <a16:creationId xmlns:a16="http://schemas.microsoft.com/office/drawing/2014/main" id="{2CA0BB53-5B30-465B-95F3-626DCAB7126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a:extLst>
            <a:ext uri="{FF2B5EF4-FFF2-40B4-BE49-F238E27FC236}">
              <a16:creationId xmlns:a16="http://schemas.microsoft.com/office/drawing/2014/main" id="{021220B4-88F4-44FF-927E-5406379EAA0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17163</xdr:rowOff>
    </xdr:from>
    <xdr:ext cx="405111" cy="259045"/>
    <xdr:sp macro="" textlink="">
      <xdr:nvSpPr>
        <xdr:cNvPr id="751" name="【児童館】&#10;有形固定資産減価償却率最大値テキスト">
          <a:extLst>
            <a:ext uri="{FF2B5EF4-FFF2-40B4-BE49-F238E27FC236}">
              <a16:creationId xmlns:a16="http://schemas.microsoft.com/office/drawing/2014/main" id="{7917A947-3067-4B90-9096-C559F903B5BB}"/>
            </a:ext>
          </a:extLst>
        </xdr:cNvPr>
        <xdr:cNvSpPr txBox="1"/>
      </xdr:nvSpPr>
      <xdr:spPr>
        <a:xfrm>
          <a:off x="16357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70486</xdr:rowOff>
    </xdr:from>
    <xdr:to>
      <xdr:col>86</xdr:col>
      <xdr:colOff>25400</xdr:colOff>
      <xdr:row>78</xdr:row>
      <xdr:rowOff>70486</xdr:rowOff>
    </xdr:to>
    <xdr:cxnSp macro="">
      <xdr:nvCxnSpPr>
        <xdr:cNvPr id="752" name="直線コネクタ 751">
          <a:extLst>
            <a:ext uri="{FF2B5EF4-FFF2-40B4-BE49-F238E27FC236}">
              <a16:creationId xmlns:a16="http://schemas.microsoft.com/office/drawing/2014/main" id="{F11DF726-8573-4808-95D2-9E2204F40DD9}"/>
            </a:ext>
          </a:extLst>
        </xdr:cNvPr>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59707</xdr:rowOff>
    </xdr:from>
    <xdr:ext cx="405111" cy="259045"/>
    <xdr:sp macro="" textlink="">
      <xdr:nvSpPr>
        <xdr:cNvPr id="753" name="【児童館】&#10;有形固定資産減価償却率平均値テキスト">
          <a:extLst>
            <a:ext uri="{FF2B5EF4-FFF2-40B4-BE49-F238E27FC236}">
              <a16:creationId xmlns:a16="http://schemas.microsoft.com/office/drawing/2014/main" id="{A046BE9C-1E42-4099-A23A-A4499BE416C1}"/>
            </a:ext>
          </a:extLst>
        </xdr:cNvPr>
        <xdr:cNvSpPr txBox="1"/>
      </xdr:nvSpPr>
      <xdr:spPr>
        <a:xfrm>
          <a:off x="16357600" y="1360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754" name="フローチャート: 判断 753">
          <a:extLst>
            <a:ext uri="{FF2B5EF4-FFF2-40B4-BE49-F238E27FC236}">
              <a16:creationId xmlns:a16="http://schemas.microsoft.com/office/drawing/2014/main" id="{114B871B-A93B-4674-AEAF-390BAE33718A}"/>
            </a:ext>
          </a:extLst>
        </xdr:cNvPr>
        <xdr:cNvSpPr/>
      </xdr:nvSpPr>
      <xdr:spPr>
        <a:xfrm>
          <a:off x="162687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76836</xdr:rowOff>
    </xdr:from>
    <xdr:to>
      <xdr:col>81</xdr:col>
      <xdr:colOff>101600</xdr:colOff>
      <xdr:row>81</xdr:row>
      <xdr:rowOff>6986</xdr:rowOff>
    </xdr:to>
    <xdr:sp macro="" textlink="">
      <xdr:nvSpPr>
        <xdr:cNvPr id="755" name="フローチャート: 判断 754">
          <a:extLst>
            <a:ext uri="{FF2B5EF4-FFF2-40B4-BE49-F238E27FC236}">
              <a16:creationId xmlns:a16="http://schemas.microsoft.com/office/drawing/2014/main" id="{B91DD0CC-AE92-4745-9287-3E11F6B7A5B5}"/>
            </a:ext>
          </a:extLst>
        </xdr:cNvPr>
        <xdr:cNvSpPr/>
      </xdr:nvSpPr>
      <xdr:spPr>
        <a:xfrm>
          <a:off x="15430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52070</xdr:rowOff>
    </xdr:from>
    <xdr:to>
      <xdr:col>76</xdr:col>
      <xdr:colOff>165100</xdr:colOff>
      <xdr:row>80</xdr:row>
      <xdr:rowOff>153670</xdr:rowOff>
    </xdr:to>
    <xdr:sp macro="" textlink="">
      <xdr:nvSpPr>
        <xdr:cNvPr id="756" name="フローチャート: 判断 755">
          <a:extLst>
            <a:ext uri="{FF2B5EF4-FFF2-40B4-BE49-F238E27FC236}">
              <a16:creationId xmlns:a16="http://schemas.microsoft.com/office/drawing/2014/main" id="{39D88F69-6F01-4197-AE4C-5E46FBCB02AB}"/>
            </a:ext>
          </a:extLst>
        </xdr:cNvPr>
        <xdr:cNvSpPr/>
      </xdr:nvSpPr>
      <xdr:spPr>
        <a:xfrm>
          <a:off x="14541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57" name="フローチャート: 判断 756">
          <a:extLst>
            <a:ext uri="{FF2B5EF4-FFF2-40B4-BE49-F238E27FC236}">
              <a16:creationId xmlns:a16="http://schemas.microsoft.com/office/drawing/2014/main" id="{5088D634-2023-44E5-83FD-524CD0681923}"/>
            </a:ext>
          </a:extLst>
        </xdr:cNvPr>
        <xdr:cNvSpPr/>
      </xdr:nvSpPr>
      <xdr:spPr>
        <a:xfrm>
          <a:off x="13652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103505</xdr:rowOff>
    </xdr:from>
    <xdr:to>
      <xdr:col>67</xdr:col>
      <xdr:colOff>101600</xdr:colOff>
      <xdr:row>81</xdr:row>
      <xdr:rowOff>33655</xdr:rowOff>
    </xdr:to>
    <xdr:sp macro="" textlink="">
      <xdr:nvSpPr>
        <xdr:cNvPr id="758" name="フローチャート: 判断 757">
          <a:extLst>
            <a:ext uri="{FF2B5EF4-FFF2-40B4-BE49-F238E27FC236}">
              <a16:creationId xmlns:a16="http://schemas.microsoft.com/office/drawing/2014/main" id="{78BD9A82-5448-487D-AF61-7961D6488085}"/>
            </a:ext>
          </a:extLst>
        </xdr:cNvPr>
        <xdr:cNvSpPr/>
      </xdr:nvSpPr>
      <xdr:spPr>
        <a:xfrm>
          <a:off x="12763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2F0AC007-98CC-4863-893C-AA87F63A60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819945E-C8F2-41A2-8C1A-A87570A744F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7E70280-2A72-4450-9199-EB485F767C0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91FD053-70BB-47F2-A024-0B89BF42D6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106E90E-1E3C-4DF5-8591-FF992E0EAE4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57786</xdr:rowOff>
    </xdr:from>
    <xdr:to>
      <xdr:col>85</xdr:col>
      <xdr:colOff>177800</xdr:colOff>
      <xdr:row>80</xdr:row>
      <xdr:rowOff>159386</xdr:rowOff>
    </xdr:to>
    <xdr:sp macro="" textlink="">
      <xdr:nvSpPr>
        <xdr:cNvPr id="764" name="楕円 763">
          <a:extLst>
            <a:ext uri="{FF2B5EF4-FFF2-40B4-BE49-F238E27FC236}">
              <a16:creationId xmlns:a16="http://schemas.microsoft.com/office/drawing/2014/main" id="{DF18B322-F320-49D9-BC04-E030A81B1B40}"/>
            </a:ext>
          </a:extLst>
        </xdr:cNvPr>
        <xdr:cNvSpPr/>
      </xdr:nvSpPr>
      <xdr:spPr>
        <a:xfrm>
          <a:off x="162687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36213</xdr:rowOff>
    </xdr:from>
    <xdr:ext cx="405111" cy="259045"/>
    <xdr:sp macro="" textlink="">
      <xdr:nvSpPr>
        <xdr:cNvPr id="765" name="【児童館】&#10;有形固定資産減価償却率該当値テキスト">
          <a:extLst>
            <a:ext uri="{FF2B5EF4-FFF2-40B4-BE49-F238E27FC236}">
              <a16:creationId xmlns:a16="http://schemas.microsoft.com/office/drawing/2014/main" id="{049DCC3E-781E-42E9-A50C-C5D7F7FAD6B1}"/>
            </a:ext>
          </a:extLst>
        </xdr:cNvPr>
        <xdr:cNvSpPr txBox="1"/>
      </xdr:nvSpPr>
      <xdr:spPr>
        <a:xfrm>
          <a:off x="16357600" y="1375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xdr:rowOff>
    </xdr:from>
    <xdr:to>
      <xdr:col>81</xdr:col>
      <xdr:colOff>101600</xdr:colOff>
      <xdr:row>80</xdr:row>
      <xdr:rowOff>117475</xdr:rowOff>
    </xdr:to>
    <xdr:sp macro="" textlink="">
      <xdr:nvSpPr>
        <xdr:cNvPr id="766" name="楕円 765">
          <a:extLst>
            <a:ext uri="{FF2B5EF4-FFF2-40B4-BE49-F238E27FC236}">
              <a16:creationId xmlns:a16="http://schemas.microsoft.com/office/drawing/2014/main" id="{C7013D92-73DE-4787-9DDB-DA94156F13E9}"/>
            </a:ext>
          </a:extLst>
        </xdr:cNvPr>
        <xdr:cNvSpPr/>
      </xdr:nvSpPr>
      <xdr:spPr>
        <a:xfrm>
          <a:off x="15430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66675</xdr:rowOff>
    </xdr:from>
    <xdr:to>
      <xdr:col>85</xdr:col>
      <xdr:colOff>127000</xdr:colOff>
      <xdr:row>80</xdr:row>
      <xdr:rowOff>108586</xdr:rowOff>
    </xdr:to>
    <xdr:cxnSp macro="">
      <xdr:nvCxnSpPr>
        <xdr:cNvPr id="767" name="直線コネクタ 766">
          <a:extLst>
            <a:ext uri="{FF2B5EF4-FFF2-40B4-BE49-F238E27FC236}">
              <a16:creationId xmlns:a16="http://schemas.microsoft.com/office/drawing/2014/main" id="{04267F54-5365-4C88-9A03-4B0E9D83B444}"/>
            </a:ext>
          </a:extLst>
        </xdr:cNvPr>
        <xdr:cNvCxnSpPr/>
      </xdr:nvCxnSpPr>
      <xdr:spPr>
        <a:xfrm>
          <a:off x="15481300" y="137826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143511</xdr:rowOff>
    </xdr:from>
    <xdr:to>
      <xdr:col>76</xdr:col>
      <xdr:colOff>165100</xdr:colOff>
      <xdr:row>80</xdr:row>
      <xdr:rowOff>73661</xdr:rowOff>
    </xdr:to>
    <xdr:sp macro="" textlink="">
      <xdr:nvSpPr>
        <xdr:cNvPr id="768" name="楕円 767">
          <a:extLst>
            <a:ext uri="{FF2B5EF4-FFF2-40B4-BE49-F238E27FC236}">
              <a16:creationId xmlns:a16="http://schemas.microsoft.com/office/drawing/2014/main" id="{8573094D-E7DA-419A-BC57-D9EF9CA8B309}"/>
            </a:ext>
          </a:extLst>
        </xdr:cNvPr>
        <xdr:cNvSpPr/>
      </xdr:nvSpPr>
      <xdr:spPr>
        <a:xfrm>
          <a:off x="14541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22861</xdr:rowOff>
    </xdr:from>
    <xdr:to>
      <xdr:col>81</xdr:col>
      <xdr:colOff>50800</xdr:colOff>
      <xdr:row>80</xdr:row>
      <xdr:rowOff>66675</xdr:rowOff>
    </xdr:to>
    <xdr:cxnSp macro="">
      <xdr:nvCxnSpPr>
        <xdr:cNvPr id="769" name="直線コネクタ 768">
          <a:extLst>
            <a:ext uri="{FF2B5EF4-FFF2-40B4-BE49-F238E27FC236}">
              <a16:creationId xmlns:a16="http://schemas.microsoft.com/office/drawing/2014/main" id="{A09F8A78-6BA2-49AA-8CD4-303228BE24B1}"/>
            </a:ext>
          </a:extLst>
        </xdr:cNvPr>
        <xdr:cNvCxnSpPr/>
      </xdr:nvCxnSpPr>
      <xdr:spPr>
        <a:xfrm>
          <a:off x="14592300" y="137388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97789</xdr:rowOff>
    </xdr:from>
    <xdr:to>
      <xdr:col>72</xdr:col>
      <xdr:colOff>38100</xdr:colOff>
      <xdr:row>80</xdr:row>
      <xdr:rowOff>27939</xdr:rowOff>
    </xdr:to>
    <xdr:sp macro="" textlink="">
      <xdr:nvSpPr>
        <xdr:cNvPr id="770" name="楕円 769">
          <a:extLst>
            <a:ext uri="{FF2B5EF4-FFF2-40B4-BE49-F238E27FC236}">
              <a16:creationId xmlns:a16="http://schemas.microsoft.com/office/drawing/2014/main" id="{057CE07C-253F-40DC-B53C-7D81C20F5CC9}"/>
            </a:ext>
          </a:extLst>
        </xdr:cNvPr>
        <xdr:cNvSpPr/>
      </xdr:nvSpPr>
      <xdr:spPr>
        <a:xfrm>
          <a:off x="13652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148589</xdr:rowOff>
    </xdr:from>
    <xdr:to>
      <xdr:col>76</xdr:col>
      <xdr:colOff>114300</xdr:colOff>
      <xdr:row>80</xdr:row>
      <xdr:rowOff>22861</xdr:rowOff>
    </xdr:to>
    <xdr:cxnSp macro="">
      <xdr:nvCxnSpPr>
        <xdr:cNvPr id="771" name="直線コネクタ 770">
          <a:extLst>
            <a:ext uri="{FF2B5EF4-FFF2-40B4-BE49-F238E27FC236}">
              <a16:creationId xmlns:a16="http://schemas.microsoft.com/office/drawing/2014/main" id="{58043ABA-4C69-478A-A698-94F99548BEB7}"/>
            </a:ext>
          </a:extLst>
        </xdr:cNvPr>
        <xdr:cNvCxnSpPr/>
      </xdr:nvCxnSpPr>
      <xdr:spPr>
        <a:xfrm>
          <a:off x="13703300" y="13693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52070</xdr:rowOff>
    </xdr:from>
    <xdr:to>
      <xdr:col>67</xdr:col>
      <xdr:colOff>101600</xdr:colOff>
      <xdr:row>79</xdr:row>
      <xdr:rowOff>153670</xdr:rowOff>
    </xdr:to>
    <xdr:sp macro="" textlink="">
      <xdr:nvSpPr>
        <xdr:cNvPr id="772" name="楕円 771">
          <a:extLst>
            <a:ext uri="{FF2B5EF4-FFF2-40B4-BE49-F238E27FC236}">
              <a16:creationId xmlns:a16="http://schemas.microsoft.com/office/drawing/2014/main" id="{45EA0BC5-4455-4404-976D-3FD1441BBB86}"/>
            </a:ext>
          </a:extLst>
        </xdr:cNvPr>
        <xdr:cNvSpPr/>
      </xdr:nvSpPr>
      <xdr:spPr>
        <a:xfrm>
          <a:off x="12763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102870</xdr:rowOff>
    </xdr:from>
    <xdr:to>
      <xdr:col>71</xdr:col>
      <xdr:colOff>177800</xdr:colOff>
      <xdr:row>79</xdr:row>
      <xdr:rowOff>148589</xdr:rowOff>
    </xdr:to>
    <xdr:cxnSp macro="">
      <xdr:nvCxnSpPr>
        <xdr:cNvPr id="773" name="直線コネクタ 772">
          <a:extLst>
            <a:ext uri="{FF2B5EF4-FFF2-40B4-BE49-F238E27FC236}">
              <a16:creationId xmlns:a16="http://schemas.microsoft.com/office/drawing/2014/main" id="{39F6F6E0-E653-4E46-8E14-8E0F222AED45}"/>
            </a:ext>
          </a:extLst>
        </xdr:cNvPr>
        <xdr:cNvCxnSpPr/>
      </xdr:nvCxnSpPr>
      <xdr:spPr>
        <a:xfrm>
          <a:off x="12814300" y="13647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169563</xdr:rowOff>
    </xdr:from>
    <xdr:ext cx="405111" cy="259045"/>
    <xdr:sp macro="" textlink="">
      <xdr:nvSpPr>
        <xdr:cNvPr id="774" name="n_1aveValue【児童館】&#10;有形固定資産減価償却率">
          <a:extLst>
            <a:ext uri="{FF2B5EF4-FFF2-40B4-BE49-F238E27FC236}">
              <a16:creationId xmlns:a16="http://schemas.microsoft.com/office/drawing/2014/main" id="{6828D97C-35EC-4B11-9864-3D5A87E13413}"/>
            </a:ext>
          </a:extLst>
        </xdr:cNvPr>
        <xdr:cNvSpPr txBox="1"/>
      </xdr:nvSpPr>
      <xdr:spPr>
        <a:xfrm>
          <a:off x="152660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144797</xdr:rowOff>
    </xdr:from>
    <xdr:ext cx="405111" cy="259045"/>
    <xdr:sp macro="" textlink="">
      <xdr:nvSpPr>
        <xdr:cNvPr id="775" name="n_2aveValue【児童館】&#10;有形固定資産減価償却率">
          <a:extLst>
            <a:ext uri="{FF2B5EF4-FFF2-40B4-BE49-F238E27FC236}">
              <a16:creationId xmlns:a16="http://schemas.microsoft.com/office/drawing/2014/main" id="{874DBEF5-03FB-4AE3-A607-5DF1B72419DF}"/>
            </a:ext>
          </a:extLst>
        </xdr:cNvPr>
        <xdr:cNvSpPr txBox="1"/>
      </xdr:nvSpPr>
      <xdr:spPr>
        <a:xfrm>
          <a:off x="143897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150513</xdr:rowOff>
    </xdr:from>
    <xdr:ext cx="405111" cy="259045"/>
    <xdr:sp macro="" textlink="">
      <xdr:nvSpPr>
        <xdr:cNvPr id="776" name="n_3aveValue【児童館】&#10;有形固定資産減価償却率">
          <a:extLst>
            <a:ext uri="{FF2B5EF4-FFF2-40B4-BE49-F238E27FC236}">
              <a16:creationId xmlns:a16="http://schemas.microsoft.com/office/drawing/2014/main" id="{8725C68D-6D74-44F9-9483-16FE2CB08374}"/>
            </a:ext>
          </a:extLst>
        </xdr:cNvPr>
        <xdr:cNvSpPr txBox="1"/>
      </xdr:nvSpPr>
      <xdr:spPr>
        <a:xfrm>
          <a:off x="13500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24782</xdr:rowOff>
    </xdr:from>
    <xdr:ext cx="405111" cy="259045"/>
    <xdr:sp macro="" textlink="">
      <xdr:nvSpPr>
        <xdr:cNvPr id="777" name="n_4aveValue【児童館】&#10;有形固定資産減価償却率">
          <a:extLst>
            <a:ext uri="{FF2B5EF4-FFF2-40B4-BE49-F238E27FC236}">
              <a16:creationId xmlns:a16="http://schemas.microsoft.com/office/drawing/2014/main" id="{73134DDA-FBD4-4619-AC7B-E4EDEE2B783E}"/>
            </a:ext>
          </a:extLst>
        </xdr:cNvPr>
        <xdr:cNvSpPr txBox="1"/>
      </xdr:nvSpPr>
      <xdr:spPr>
        <a:xfrm>
          <a:off x="126117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134002</xdr:rowOff>
    </xdr:from>
    <xdr:ext cx="405111" cy="259045"/>
    <xdr:sp macro="" textlink="">
      <xdr:nvSpPr>
        <xdr:cNvPr id="778" name="n_1mainValue【児童館】&#10;有形固定資産減価償却率">
          <a:extLst>
            <a:ext uri="{FF2B5EF4-FFF2-40B4-BE49-F238E27FC236}">
              <a16:creationId xmlns:a16="http://schemas.microsoft.com/office/drawing/2014/main" id="{AB1B5E4D-B7F1-4AF9-82C4-C4EE1188E6C2}"/>
            </a:ext>
          </a:extLst>
        </xdr:cNvPr>
        <xdr:cNvSpPr txBox="1"/>
      </xdr:nvSpPr>
      <xdr:spPr>
        <a:xfrm>
          <a:off x="15266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90188</xdr:rowOff>
    </xdr:from>
    <xdr:ext cx="405111" cy="259045"/>
    <xdr:sp macro="" textlink="">
      <xdr:nvSpPr>
        <xdr:cNvPr id="779" name="n_2mainValue【児童館】&#10;有形固定資産減価償却率">
          <a:extLst>
            <a:ext uri="{FF2B5EF4-FFF2-40B4-BE49-F238E27FC236}">
              <a16:creationId xmlns:a16="http://schemas.microsoft.com/office/drawing/2014/main" id="{8A0D9758-8186-4876-97CC-3EF8EDC14640}"/>
            </a:ext>
          </a:extLst>
        </xdr:cNvPr>
        <xdr:cNvSpPr txBox="1"/>
      </xdr:nvSpPr>
      <xdr:spPr>
        <a:xfrm>
          <a:off x="14389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44466</xdr:rowOff>
    </xdr:from>
    <xdr:ext cx="405111" cy="259045"/>
    <xdr:sp macro="" textlink="">
      <xdr:nvSpPr>
        <xdr:cNvPr id="780" name="n_3mainValue【児童館】&#10;有形固定資産減価償却率">
          <a:extLst>
            <a:ext uri="{FF2B5EF4-FFF2-40B4-BE49-F238E27FC236}">
              <a16:creationId xmlns:a16="http://schemas.microsoft.com/office/drawing/2014/main" id="{6534B5DD-F49F-4885-9C80-3B3421EC506F}"/>
            </a:ext>
          </a:extLst>
        </xdr:cNvPr>
        <xdr:cNvSpPr txBox="1"/>
      </xdr:nvSpPr>
      <xdr:spPr>
        <a:xfrm>
          <a:off x="13500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170197</xdr:rowOff>
    </xdr:from>
    <xdr:ext cx="405111" cy="259045"/>
    <xdr:sp macro="" textlink="">
      <xdr:nvSpPr>
        <xdr:cNvPr id="781" name="n_4mainValue【児童館】&#10;有形固定資産減価償却率">
          <a:extLst>
            <a:ext uri="{FF2B5EF4-FFF2-40B4-BE49-F238E27FC236}">
              <a16:creationId xmlns:a16="http://schemas.microsoft.com/office/drawing/2014/main" id="{2C29D310-7B0B-41E9-8B67-DCF4898025EF}"/>
            </a:ext>
          </a:extLst>
        </xdr:cNvPr>
        <xdr:cNvSpPr txBox="1"/>
      </xdr:nvSpPr>
      <xdr:spPr>
        <a:xfrm>
          <a:off x="12611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F02785B3-145D-40C1-A58C-7F2FAA700CB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B7C3B038-F475-4CDC-95FE-9323133EBF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5E51C39B-807D-4AC4-9E3B-37FAC1DE2E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87D70AE6-E3FE-41F8-AFDD-62F8CC2C1D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236AD019-08A2-4D6E-AF96-CCF5A4E3EE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10B35881-469A-46D8-B770-22C02DA14B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8A3A3A51-5033-42F2-B0E7-E49695292A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D14A47E-B7EF-4E3B-9A0E-3A591862FF5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BA60A5E0-3088-4AC9-A94C-A2608BB55A7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C4C6A30-A101-4907-BFAB-07FE5083E5D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C9712518-0EBE-4953-B668-FF071DCF801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93C45592-3872-472F-BBB8-183583E8B5D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0A341CB1-E45E-47FD-B5D2-A4E84A4C744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163BF558-BB4B-489C-B498-9D960DC8580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CCDCB60F-CF7C-4933-B551-F8D1230CC71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75FF010B-9CF5-4B21-9AAE-37A0B9D4E68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D30455B3-C885-46EC-AE82-0BFB4D73573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C57C44FE-ECA3-4398-A492-44606F63938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A53BEC5A-BA6F-41E0-BD7E-50F52C13ACD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7487A05A-8E14-4540-B202-D71B3E3FC89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C50329B2-392B-49E7-B695-CFACEE35E0B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803" name="直線コネクタ 802">
          <a:extLst>
            <a:ext uri="{FF2B5EF4-FFF2-40B4-BE49-F238E27FC236}">
              <a16:creationId xmlns:a16="http://schemas.microsoft.com/office/drawing/2014/main" id="{5086C26E-FE12-4653-A038-6D6D41DEB8F2}"/>
            </a:ext>
          </a:extLst>
        </xdr:cNvPr>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4" name="【児童館】&#10;一人当たり面積最小値テキスト">
          <a:extLst>
            <a:ext uri="{FF2B5EF4-FFF2-40B4-BE49-F238E27FC236}">
              <a16:creationId xmlns:a16="http://schemas.microsoft.com/office/drawing/2014/main" id="{9178DB4F-7015-4F3E-9654-BDD65E5E178A}"/>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5" name="直線コネクタ 804">
          <a:extLst>
            <a:ext uri="{FF2B5EF4-FFF2-40B4-BE49-F238E27FC236}">
              <a16:creationId xmlns:a16="http://schemas.microsoft.com/office/drawing/2014/main" id="{3B1603E8-E5BD-4ADC-939F-70BFE1AEF2C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6" name="【児童館】&#10;一人当たり面積最大値テキスト">
          <a:extLst>
            <a:ext uri="{FF2B5EF4-FFF2-40B4-BE49-F238E27FC236}">
              <a16:creationId xmlns:a16="http://schemas.microsoft.com/office/drawing/2014/main" id="{07C1224A-D476-4498-9830-3293F87F8017}"/>
            </a:ext>
          </a:extLst>
        </xdr:cNvPr>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7" name="直線コネクタ 806">
          <a:extLst>
            <a:ext uri="{FF2B5EF4-FFF2-40B4-BE49-F238E27FC236}">
              <a16:creationId xmlns:a16="http://schemas.microsoft.com/office/drawing/2014/main" id="{EC625962-D20B-4B03-94CF-1CF905360226}"/>
            </a:ext>
          </a:extLst>
        </xdr:cNvPr>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808" name="【児童館】&#10;一人当たり面積平均値テキスト">
          <a:extLst>
            <a:ext uri="{FF2B5EF4-FFF2-40B4-BE49-F238E27FC236}">
              <a16:creationId xmlns:a16="http://schemas.microsoft.com/office/drawing/2014/main" id="{C6B7E83A-364B-4ED2-A0A0-102758C81BDE}"/>
            </a:ext>
          </a:extLst>
        </xdr:cNvPr>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09" name="フローチャート: 判断 808">
          <a:extLst>
            <a:ext uri="{FF2B5EF4-FFF2-40B4-BE49-F238E27FC236}">
              <a16:creationId xmlns:a16="http://schemas.microsoft.com/office/drawing/2014/main" id="{ED8D6FE2-77A0-473B-88AA-9688D34F6AB6}"/>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0" name="フローチャート: 判断 809">
          <a:extLst>
            <a:ext uri="{FF2B5EF4-FFF2-40B4-BE49-F238E27FC236}">
              <a16:creationId xmlns:a16="http://schemas.microsoft.com/office/drawing/2014/main" id="{0F3C4E1A-3BFD-4B6A-B39A-1D47DD65283B}"/>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1" name="フローチャート: 判断 810">
          <a:extLst>
            <a:ext uri="{FF2B5EF4-FFF2-40B4-BE49-F238E27FC236}">
              <a16:creationId xmlns:a16="http://schemas.microsoft.com/office/drawing/2014/main" id="{99ADBE56-1F5E-4216-80BA-1D72511D6E6B}"/>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2" name="フローチャート: 判断 811">
          <a:extLst>
            <a:ext uri="{FF2B5EF4-FFF2-40B4-BE49-F238E27FC236}">
              <a16:creationId xmlns:a16="http://schemas.microsoft.com/office/drawing/2014/main" id="{5DE980A7-8A21-4EE7-9B9F-906D6493A6E9}"/>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3" name="フローチャート: 判断 812">
          <a:extLst>
            <a:ext uri="{FF2B5EF4-FFF2-40B4-BE49-F238E27FC236}">
              <a16:creationId xmlns:a16="http://schemas.microsoft.com/office/drawing/2014/main" id="{B5AB1AAE-C4F4-48B3-BA70-BCD70F7E3C82}"/>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8104A91A-056A-449D-9098-8D991B6C0B4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9AA8E316-CCDF-4581-90E5-785434C679D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5537BAD-A118-4B7B-9BF7-AFD03847D3D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50BCF22-E5AC-4F51-BD6F-6EC3462169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9FC3AF6-8364-4A6A-901E-D115C7AC070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19" name="楕円 818">
          <a:extLst>
            <a:ext uri="{FF2B5EF4-FFF2-40B4-BE49-F238E27FC236}">
              <a16:creationId xmlns:a16="http://schemas.microsoft.com/office/drawing/2014/main" id="{33598387-3F19-4931-9C48-F118472A2010}"/>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820" name="【児童館】&#10;一人当たり面積該当値テキスト">
          <a:extLst>
            <a:ext uri="{FF2B5EF4-FFF2-40B4-BE49-F238E27FC236}">
              <a16:creationId xmlns:a16="http://schemas.microsoft.com/office/drawing/2014/main" id="{3C15CA48-2B5D-4AC0-97AA-CEDB4D1F67E8}"/>
            </a:ext>
          </a:extLst>
        </xdr:cNvPr>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821" name="楕円 820">
          <a:extLst>
            <a:ext uri="{FF2B5EF4-FFF2-40B4-BE49-F238E27FC236}">
              <a16:creationId xmlns:a16="http://schemas.microsoft.com/office/drawing/2014/main" id="{EB22D698-8D88-45A6-87AB-EF2088E8ADC7}"/>
            </a:ext>
          </a:extLst>
        </xdr:cNvPr>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822" name="直線コネクタ 821">
          <a:extLst>
            <a:ext uri="{FF2B5EF4-FFF2-40B4-BE49-F238E27FC236}">
              <a16:creationId xmlns:a16="http://schemas.microsoft.com/office/drawing/2014/main" id="{942D0F6F-7C4A-49D3-9422-A783BB83DFBB}"/>
            </a:ext>
          </a:extLst>
        </xdr:cNvPr>
        <xdr:cNvCxnSpPr/>
      </xdr:nvCxnSpPr>
      <xdr:spPr>
        <a:xfrm>
          <a:off x="21323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23" name="楕円 822">
          <a:extLst>
            <a:ext uri="{FF2B5EF4-FFF2-40B4-BE49-F238E27FC236}">
              <a16:creationId xmlns:a16="http://schemas.microsoft.com/office/drawing/2014/main" id="{C9409D6D-346F-4C03-822A-328BB3C0905D}"/>
            </a:ext>
          </a:extLst>
        </xdr:cNvPr>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118111</xdr:rowOff>
    </xdr:to>
    <xdr:cxnSp macro="">
      <xdr:nvCxnSpPr>
        <xdr:cNvPr id="824" name="直線コネクタ 823">
          <a:extLst>
            <a:ext uri="{FF2B5EF4-FFF2-40B4-BE49-F238E27FC236}">
              <a16:creationId xmlns:a16="http://schemas.microsoft.com/office/drawing/2014/main" id="{32ED7F86-81E5-4FE6-B8E7-1F6AF6F6C64B}"/>
            </a:ext>
          </a:extLst>
        </xdr:cNvPr>
        <xdr:cNvCxnSpPr/>
      </xdr:nvCxnSpPr>
      <xdr:spPr>
        <a:xfrm>
          <a:off x="20434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25" name="楕円 824">
          <a:extLst>
            <a:ext uri="{FF2B5EF4-FFF2-40B4-BE49-F238E27FC236}">
              <a16:creationId xmlns:a16="http://schemas.microsoft.com/office/drawing/2014/main" id="{96277008-BCE7-47A0-A9BB-7DAC07DFEBDB}"/>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118111</xdr:rowOff>
    </xdr:to>
    <xdr:cxnSp macro="">
      <xdr:nvCxnSpPr>
        <xdr:cNvPr id="826" name="直線コネクタ 825">
          <a:extLst>
            <a:ext uri="{FF2B5EF4-FFF2-40B4-BE49-F238E27FC236}">
              <a16:creationId xmlns:a16="http://schemas.microsoft.com/office/drawing/2014/main" id="{70367F3E-88EC-43A3-BD19-FD325E68B8A7}"/>
            </a:ext>
          </a:extLst>
        </xdr:cNvPr>
        <xdr:cNvCxnSpPr/>
      </xdr:nvCxnSpPr>
      <xdr:spPr>
        <a:xfrm>
          <a:off x="19545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7" name="楕円 826">
          <a:extLst>
            <a:ext uri="{FF2B5EF4-FFF2-40B4-BE49-F238E27FC236}">
              <a16:creationId xmlns:a16="http://schemas.microsoft.com/office/drawing/2014/main" id="{5F7B7815-A83D-4BFF-9623-2B1558038F67}"/>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118111</xdr:rowOff>
    </xdr:to>
    <xdr:cxnSp macro="">
      <xdr:nvCxnSpPr>
        <xdr:cNvPr id="828" name="直線コネクタ 827">
          <a:extLst>
            <a:ext uri="{FF2B5EF4-FFF2-40B4-BE49-F238E27FC236}">
              <a16:creationId xmlns:a16="http://schemas.microsoft.com/office/drawing/2014/main" id="{36D15BBA-BD75-45D5-A8B0-3F34E333F6DF}"/>
            </a:ext>
          </a:extLst>
        </xdr:cNvPr>
        <xdr:cNvCxnSpPr/>
      </xdr:nvCxnSpPr>
      <xdr:spPr>
        <a:xfrm>
          <a:off x="18656300" y="1432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9" name="n_1aveValue【児童館】&#10;一人当たり面積">
          <a:extLst>
            <a:ext uri="{FF2B5EF4-FFF2-40B4-BE49-F238E27FC236}">
              <a16:creationId xmlns:a16="http://schemas.microsoft.com/office/drawing/2014/main" id="{69FC94EB-21AB-4FAA-AFFA-AE968932C714}"/>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0" name="n_2aveValue【児童館】&#10;一人当たり面積">
          <a:extLst>
            <a:ext uri="{FF2B5EF4-FFF2-40B4-BE49-F238E27FC236}">
              <a16:creationId xmlns:a16="http://schemas.microsoft.com/office/drawing/2014/main" id="{6216DF4D-57B8-4652-A7AA-992ED2F05A1B}"/>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1" name="n_3aveValue【児童館】&#10;一人当たり面積">
          <a:extLst>
            <a:ext uri="{FF2B5EF4-FFF2-40B4-BE49-F238E27FC236}">
              <a16:creationId xmlns:a16="http://schemas.microsoft.com/office/drawing/2014/main" id="{893666EE-B3D8-4A97-B8D3-62736F72ED9F}"/>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32" name="n_4aveValue【児童館】&#10;一人当たり面積">
          <a:extLst>
            <a:ext uri="{FF2B5EF4-FFF2-40B4-BE49-F238E27FC236}">
              <a16:creationId xmlns:a16="http://schemas.microsoft.com/office/drawing/2014/main" id="{3FB2A318-BBD6-4F29-ADAA-0AF36D0E8439}"/>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833" name="n_1mainValue【児童館】&#10;一人当たり面積">
          <a:extLst>
            <a:ext uri="{FF2B5EF4-FFF2-40B4-BE49-F238E27FC236}">
              <a16:creationId xmlns:a16="http://schemas.microsoft.com/office/drawing/2014/main" id="{04674097-A992-4CE5-B151-F897E11AA43F}"/>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4" name="n_2mainValue【児童館】&#10;一人当たり面積">
          <a:extLst>
            <a:ext uri="{FF2B5EF4-FFF2-40B4-BE49-F238E27FC236}">
              <a16:creationId xmlns:a16="http://schemas.microsoft.com/office/drawing/2014/main" id="{B61FA6EC-1468-47F7-8D13-42D4ABB53077}"/>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835" name="n_3mainValue【児童館】&#10;一人当たり面積">
          <a:extLst>
            <a:ext uri="{FF2B5EF4-FFF2-40B4-BE49-F238E27FC236}">
              <a16:creationId xmlns:a16="http://schemas.microsoft.com/office/drawing/2014/main" id="{7085BEBC-953C-422C-BB66-8D24939D4903}"/>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6" name="n_4mainValue【児童館】&#10;一人当たり面積">
          <a:extLst>
            <a:ext uri="{FF2B5EF4-FFF2-40B4-BE49-F238E27FC236}">
              <a16:creationId xmlns:a16="http://schemas.microsoft.com/office/drawing/2014/main" id="{1A3BED48-6525-41AD-8D05-0ACD81BFA4BD}"/>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A8E9B34F-E7AB-408F-9CF8-421C68FD66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ACF94E79-E7B7-4471-8686-79DE06742F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CAC0D9E5-0998-48E9-BFAF-D1F9ED58EA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7A0071CC-08BF-44A5-A007-E5C2B09C0C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A956E5D9-34DB-4C1A-81F1-D0C3ECC971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E9203173-CA60-4CF9-BE99-1BA6FAB751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B1E51D01-67BB-4D64-B477-9975034DEAC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1D0A26E-5C69-40FF-A10A-374743442B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80FB3353-3717-43AF-B1A6-1445FF4055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4E2BE1F8-FA18-42A7-93C4-121B9B2B1F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F876D716-23C7-4538-B9B7-01B5075F0B5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8" name="直線コネクタ 847">
          <a:extLst>
            <a:ext uri="{FF2B5EF4-FFF2-40B4-BE49-F238E27FC236}">
              <a16:creationId xmlns:a16="http://schemas.microsoft.com/office/drawing/2014/main" id="{CC7CD236-C05E-4E45-93F0-22EA2A3B80D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9" name="テキスト ボックス 848">
          <a:extLst>
            <a:ext uri="{FF2B5EF4-FFF2-40B4-BE49-F238E27FC236}">
              <a16:creationId xmlns:a16="http://schemas.microsoft.com/office/drawing/2014/main" id="{B2D5A6BE-CA16-4B06-9E37-F4ABC8A9364A}"/>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0" name="直線コネクタ 849">
          <a:extLst>
            <a:ext uri="{FF2B5EF4-FFF2-40B4-BE49-F238E27FC236}">
              <a16:creationId xmlns:a16="http://schemas.microsoft.com/office/drawing/2014/main" id="{F1B8F294-A083-47BC-AFA5-C0B29B58A93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1" name="テキスト ボックス 850">
          <a:extLst>
            <a:ext uri="{FF2B5EF4-FFF2-40B4-BE49-F238E27FC236}">
              <a16:creationId xmlns:a16="http://schemas.microsoft.com/office/drawing/2014/main" id="{55C6522E-3391-4B7D-96FE-58115F1ACAC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2" name="直線コネクタ 851">
          <a:extLst>
            <a:ext uri="{FF2B5EF4-FFF2-40B4-BE49-F238E27FC236}">
              <a16:creationId xmlns:a16="http://schemas.microsoft.com/office/drawing/2014/main" id="{ACA99F88-3C9E-45ED-88BB-9FE9C7B861B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3" name="テキスト ボックス 852">
          <a:extLst>
            <a:ext uri="{FF2B5EF4-FFF2-40B4-BE49-F238E27FC236}">
              <a16:creationId xmlns:a16="http://schemas.microsoft.com/office/drawing/2014/main" id="{26932C49-5B87-47E8-84C7-CE4082687B0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4" name="直線コネクタ 853">
          <a:extLst>
            <a:ext uri="{FF2B5EF4-FFF2-40B4-BE49-F238E27FC236}">
              <a16:creationId xmlns:a16="http://schemas.microsoft.com/office/drawing/2014/main" id="{AB9E3988-BD71-4318-888F-62387AB5429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5" name="テキスト ボックス 854">
          <a:extLst>
            <a:ext uri="{FF2B5EF4-FFF2-40B4-BE49-F238E27FC236}">
              <a16:creationId xmlns:a16="http://schemas.microsoft.com/office/drawing/2014/main" id="{7C48BB9C-D651-4734-B8BB-4B93F4A665DD}"/>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B968CC14-9B64-47D3-8457-C0E469CE60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7" name="テキスト ボックス 856">
          <a:extLst>
            <a:ext uri="{FF2B5EF4-FFF2-40B4-BE49-F238E27FC236}">
              <a16:creationId xmlns:a16="http://schemas.microsoft.com/office/drawing/2014/main" id="{FC9C7972-C886-4476-B562-675155F564E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6AF18AEA-F47F-473B-B54B-5E8646F1FB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859" name="直線コネクタ 858">
          <a:extLst>
            <a:ext uri="{FF2B5EF4-FFF2-40B4-BE49-F238E27FC236}">
              <a16:creationId xmlns:a16="http://schemas.microsoft.com/office/drawing/2014/main" id="{EE8F51B8-7FE4-4581-AF5F-B6B207E3EE57}"/>
            </a:ext>
          </a:extLst>
        </xdr:cNvPr>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60" name="【公民館】&#10;有形固定資産減価償却率最小値テキスト">
          <a:extLst>
            <a:ext uri="{FF2B5EF4-FFF2-40B4-BE49-F238E27FC236}">
              <a16:creationId xmlns:a16="http://schemas.microsoft.com/office/drawing/2014/main" id="{0D97767C-790F-47EE-A724-89811E627CA4}"/>
            </a:ext>
          </a:extLst>
        </xdr:cNvPr>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61" name="直線コネクタ 860">
          <a:extLst>
            <a:ext uri="{FF2B5EF4-FFF2-40B4-BE49-F238E27FC236}">
              <a16:creationId xmlns:a16="http://schemas.microsoft.com/office/drawing/2014/main" id="{17CE5C23-ED80-4A65-822F-AAEA9B50B124}"/>
            </a:ext>
          </a:extLst>
        </xdr:cNvPr>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862" name="【公民館】&#10;有形固定資産減価償却率最大値テキスト">
          <a:extLst>
            <a:ext uri="{FF2B5EF4-FFF2-40B4-BE49-F238E27FC236}">
              <a16:creationId xmlns:a16="http://schemas.microsoft.com/office/drawing/2014/main" id="{05356110-7135-48AE-8754-7A250F1770A9}"/>
            </a:ext>
          </a:extLst>
        </xdr:cNvPr>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863" name="直線コネクタ 862">
          <a:extLst>
            <a:ext uri="{FF2B5EF4-FFF2-40B4-BE49-F238E27FC236}">
              <a16:creationId xmlns:a16="http://schemas.microsoft.com/office/drawing/2014/main" id="{3CB376D9-C8D5-4BF7-8B3C-738291096AA5}"/>
            </a:ext>
          </a:extLst>
        </xdr:cNvPr>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64" name="【公民館】&#10;有形固定資産減価償却率平均値テキスト">
          <a:extLst>
            <a:ext uri="{FF2B5EF4-FFF2-40B4-BE49-F238E27FC236}">
              <a16:creationId xmlns:a16="http://schemas.microsoft.com/office/drawing/2014/main" id="{DB4807B2-DFF7-428F-B7D9-BB8DF8ADE86F}"/>
            </a:ext>
          </a:extLst>
        </xdr:cNvPr>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65" name="フローチャート: 判断 864">
          <a:extLst>
            <a:ext uri="{FF2B5EF4-FFF2-40B4-BE49-F238E27FC236}">
              <a16:creationId xmlns:a16="http://schemas.microsoft.com/office/drawing/2014/main" id="{9BFF074D-B664-4F01-8234-D9199DBDFB1C}"/>
            </a:ext>
          </a:extLst>
        </xdr:cNvPr>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866" name="フローチャート: 判断 865">
          <a:extLst>
            <a:ext uri="{FF2B5EF4-FFF2-40B4-BE49-F238E27FC236}">
              <a16:creationId xmlns:a16="http://schemas.microsoft.com/office/drawing/2014/main" id="{9AD8E830-7037-4F1F-956E-FE89BDE6E537}"/>
            </a:ext>
          </a:extLst>
        </xdr:cNvPr>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867" name="フローチャート: 判断 866">
          <a:extLst>
            <a:ext uri="{FF2B5EF4-FFF2-40B4-BE49-F238E27FC236}">
              <a16:creationId xmlns:a16="http://schemas.microsoft.com/office/drawing/2014/main" id="{6F7486E7-C24C-40DB-8029-6D8AC34B5FBE}"/>
            </a:ext>
          </a:extLst>
        </xdr:cNvPr>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868" name="フローチャート: 判断 867">
          <a:extLst>
            <a:ext uri="{FF2B5EF4-FFF2-40B4-BE49-F238E27FC236}">
              <a16:creationId xmlns:a16="http://schemas.microsoft.com/office/drawing/2014/main" id="{6E3D9AB1-A2A1-429A-B268-6913967F6534}"/>
            </a:ext>
          </a:extLst>
        </xdr:cNvPr>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869" name="フローチャート: 判断 868">
          <a:extLst>
            <a:ext uri="{FF2B5EF4-FFF2-40B4-BE49-F238E27FC236}">
              <a16:creationId xmlns:a16="http://schemas.microsoft.com/office/drawing/2014/main" id="{CFB5CED6-C344-40EE-8F7F-A419F88601BB}"/>
            </a:ext>
          </a:extLst>
        </xdr:cNvPr>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F1B1CD7-658F-4E94-A6AD-2713E5705F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FAED917-7E4D-4A1F-A15F-E94A56E152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4520AE0-6A5C-4CE8-BAA2-254C3E40C6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FED6FDBC-3779-438E-9A96-C5B7B046DF7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9AF33C9E-6A0C-4B17-8AC6-AB2CA70477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7113</xdr:rowOff>
    </xdr:from>
    <xdr:to>
      <xdr:col>85</xdr:col>
      <xdr:colOff>177800</xdr:colOff>
      <xdr:row>103</xdr:row>
      <xdr:rowOff>108713</xdr:rowOff>
    </xdr:to>
    <xdr:sp macro="" textlink="">
      <xdr:nvSpPr>
        <xdr:cNvPr id="875" name="楕円 874">
          <a:extLst>
            <a:ext uri="{FF2B5EF4-FFF2-40B4-BE49-F238E27FC236}">
              <a16:creationId xmlns:a16="http://schemas.microsoft.com/office/drawing/2014/main" id="{DE735912-5185-4D52-9E78-2E1503D04DE5}"/>
            </a:ext>
          </a:extLst>
        </xdr:cNvPr>
        <xdr:cNvSpPr/>
      </xdr:nvSpPr>
      <xdr:spPr>
        <a:xfrm>
          <a:off x="16268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156990</xdr:rowOff>
    </xdr:from>
    <xdr:ext cx="405111" cy="259045"/>
    <xdr:sp macro="" textlink="">
      <xdr:nvSpPr>
        <xdr:cNvPr id="876" name="【公民館】&#10;有形固定資産減価償却率該当値テキスト">
          <a:extLst>
            <a:ext uri="{FF2B5EF4-FFF2-40B4-BE49-F238E27FC236}">
              <a16:creationId xmlns:a16="http://schemas.microsoft.com/office/drawing/2014/main" id="{DE7ADB94-FED7-4DB6-B609-0FEA6609A2B2}"/>
            </a:ext>
          </a:extLst>
        </xdr:cNvPr>
        <xdr:cNvSpPr txBox="1"/>
      </xdr:nvSpPr>
      <xdr:spPr>
        <a:xfrm>
          <a:off x="16357600"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877" name="楕円 876">
          <a:extLst>
            <a:ext uri="{FF2B5EF4-FFF2-40B4-BE49-F238E27FC236}">
              <a16:creationId xmlns:a16="http://schemas.microsoft.com/office/drawing/2014/main" id="{B04C7472-C1EA-4B75-A81A-93727A6CAB24}"/>
            </a:ext>
          </a:extLst>
        </xdr:cNvPr>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57913</xdr:rowOff>
    </xdr:to>
    <xdr:cxnSp macro="">
      <xdr:nvCxnSpPr>
        <xdr:cNvPr id="878" name="直線コネクタ 877">
          <a:extLst>
            <a:ext uri="{FF2B5EF4-FFF2-40B4-BE49-F238E27FC236}">
              <a16:creationId xmlns:a16="http://schemas.microsoft.com/office/drawing/2014/main" id="{AA5B75A3-D911-4CDA-82B3-53B6E19B55E8}"/>
            </a:ext>
          </a:extLst>
        </xdr:cNvPr>
        <xdr:cNvCxnSpPr/>
      </xdr:nvCxnSpPr>
      <xdr:spPr>
        <a:xfrm>
          <a:off x="15481300" y="1765553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879" name="楕円 878">
          <a:extLst>
            <a:ext uri="{FF2B5EF4-FFF2-40B4-BE49-F238E27FC236}">
              <a16:creationId xmlns:a16="http://schemas.microsoft.com/office/drawing/2014/main" id="{3DD158FC-7679-483B-B421-00DEF15A469F}"/>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167639</xdr:rowOff>
    </xdr:to>
    <xdr:cxnSp macro="">
      <xdr:nvCxnSpPr>
        <xdr:cNvPr id="880" name="直線コネクタ 879">
          <a:extLst>
            <a:ext uri="{FF2B5EF4-FFF2-40B4-BE49-F238E27FC236}">
              <a16:creationId xmlns:a16="http://schemas.microsoft.com/office/drawing/2014/main" id="{EE4992F5-E4DC-4BD8-AABC-DF72462CB562}"/>
            </a:ext>
          </a:extLst>
        </xdr:cNvPr>
        <xdr:cNvCxnSpPr/>
      </xdr:nvCxnSpPr>
      <xdr:spPr>
        <a:xfrm>
          <a:off x="14592300" y="17586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148844</xdr:rowOff>
    </xdr:from>
    <xdr:to>
      <xdr:col>72</xdr:col>
      <xdr:colOff>38100</xdr:colOff>
      <xdr:row>102</xdr:row>
      <xdr:rowOff>78994</xdr:rowOff>
    </xdr:to>
    <xdr:sp macro="" textlink="">
      <xdr:nvSpPr>
        <xdr:cNvPr id="881" name="楕円 880">
          <a:extLst>
            <a:ext uri="{FF2B5EF4-FFF2-40B4-BE49-F238E27FC236}">
              <a16:creationId xmlns:a16="http://schemas.microsoft.com/office/drawing/2014/main" id="{09C9D079-ED9A-48DD-AEBD-D12D8904CA96}"/>
            </a:ext>
          </a:extLst>
        </xdr:cNvPr>
        <xdr:cNvSpPr/>
      </xdr:nvSpPr>
      <xdr:spPr>
        <a:xfrm>
          <a:off x="136525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28194</xdr:rowOff>
    </xdr:from>
    <xdr:to>
      <xdr:col>76</xdr:col>
      <xdr:colOff>114300</xdr:colOff>
      <xdr:row>102</xdr:row>
      <xdr:rowOff>99061</xdr:rowOff>
    </xdr:to>
    <xdr:cxnSp macro="">
      <xdr:nvCxnSpPr>
        <xdr:cNvPr id="882" name="直線コネクタ 881">
          <a:extLst>
            <a:ext uri="{FF2B5EF4-FFF2-40B4-BE49-F238E27FC236}">
              <a16:creationId xmlns:a16="http://schemas.microsoft.com/office/drawing/2014/main" id="{1764BE54-13B5-404E-881D-EAEA5185F60E}"/>
            </a:ext>
          </a:extLst>
        </xdr:cNvPr>
        <xdr:cNvCxnSpPr/>
      </xdr:nvCxnSpPr>
      <xdr:spPr>
        <a:xfrm>
          <a:off x="13703300" y="17516094"/>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119126</xdr:rowOff>
    </xdr:from>
    <xdr:to>
      <xdr:col>67</xdr:col>
      <xdr:colOff>101600</xdr:colOff>
      <xdr:row>103</xdr:row>
      <xdr:rowOff>49276</xdr:rowOff>
    </xdr:to>
    <xdr:sp macro="" textlink="">
      <xdr:nvSpPr>
        <xdr:cNvPr id="883" name="楕円 882">
          <a:extLst>
            <a:ext uri="{FF2B5EF4-FFF2-40B4-BE49-F238E27FC236}">
              <a16:creationId xmlns:a16="http://schemas.microsoft.com/office/drawing/2014/main" id="{B9D96DBE-8BE3-4D63-A362-0B91A5219F78}"/>
            </a:ext>
          </a:extLst>
        </xdr:cNvPr>
        <xdr:cNvSpPr/>
      </xdr:nvSpPr>
      <xdr:spPr>
        <a:xfrm>
          <a:off x="12763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28194</xdr:rowOff>
    </xdr:from>
    <xdr:to>
      <xdr:col>71</xdr:col>
      <xdr:colOff>177800</xdr:colOff>
      <xdr:row>102</xdr:row>
      <xdr:rowOff>169926</xdr:rowOff>
    </xdr:to>
    <xdr:cxnSp macro="">
      <xdr:nvCxnSpPr>
        <xdr:cNvPr id="884" name="直線コネクタ 883">
          <a:extLst>
            <a:ext uri="{FF2B5EF4-FFF2-40B4-BE49-F238E27FC236}">
              <a16:creationId xmlns:a16="http://schemas.microsoft.com/office/drawing/2014/main" id="{01660385-38F7-44A3-BBE8-3EC493FCD11E}"/>
            </a:ext>
          </a:extLst>
        </xdr:cNvPr>
        <xdr:cNvCxnSpPr/>
      </xdr:nvCxnSpPr>
      <xdr:spPr>
        <a:xfrm flipV="1">
          <a:off x="12814300" y="1751609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885" name="n_1aveValue【公民館】&#10;有形固定資産減価償却率">
          <a:extLst>
            <a:ext uri="{FF2B5EF4-FFF2-40B4-BE49-F238E27FC236}">
              <a16:creationId xmlns:a16="http://schemas.microsoft.com/office/drawing/2014/main" id="{22A0A4B5-4B9C-498E-AE82-F062D52D6827}"/>
            </a:ext>
          </a:extLst>
        </xdr:cNvPr>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159529</xdr:rowOff>
    </xdr:from>
    <xdr:ext cx="405111" cy="259045"/>
    <xdr:sp macro="" textlink="">
      <xdr:nvSpPr>
        <xdr:cNvPr id="886" name="n_2aveValue【公民館】&#10;有形固定資産減価償却率">
          <a:extLst>
            <a:ext uri="{FF2B5EF4-FFF2-40B4-BE49-F238E27FC236}">
              <a16:creationId xmlns:a16="http://schemas.microsoft.com/office/drawing/2014/main" id="{F79967EB-1FC3-405C-8867-1184856BF950}"/>
            </a:ext>
          </a:extLst>
        </xdr:cNvPr>
        <xdr:cNvSpPr txBox="1"/>
      </xdr:nvSpPr>
      <xdr:spPr>
        <a:xfrm>
          <a:off x="14389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156990</xdr:rowOff>
    </xdr:from>
    <xdr:ext cx="405111" cy="259045"/>
    <xdr:sp macro="" textlink="">
      <xdr:nvSpPr>
        <xdr:cNvPr id="887" name="n_3aveValue【公民館】&#10;有形固定資産減価償却率">
          <a:extLst>
            <a:ext uri="{FF2B5EF4-FFF2-40B4-BE49-F238E27FC236}">
              <a16:creationId xmlns:a16="http://schemas.microsoft.com/office/drawing/2014/main" id="{6F896783-EEBE-47D8-A60B-63A971179047}"/>
            </a:ext>
          </a:extLst>
        </xdr:cNvPr>
        <xdr:cNvSpPr txBox="1"/>
      </xdr:nvSpPr>
      <xdr:spPr>
        <a:xfrm>
          <a:off x="13500744"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888" name="n_4aveValue【公民館】&#10;有形固定資産減価償却率">
          <a:extLst>
            <a:ext uri="{FF2B5EF4-FFF2-40B4-BE49-F238E27FC236}">
              <a16:creationId xmlns:a16="http://schemas.microsoft.com/office/drawing/2014/main" id="{56A531C1-49ED-44D5-B6E2-614C61ADF6CC}"/>
            </a:ext>
          </a:extLst>
        </xdr:cNvPr>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38116</xdr:rowOff>
    </xdr:from>
    <xdr:ext cx="405111" cy="259045"/>
    <xdr:sp macro="" textlink="">
      <xdr:nvSpPr>
        <xdr:cNvPr id="889" name="n_1mainValue【公民館】&#10;有形固定資産減価償却率">
          <a:extLst>
            <a:ext uri="{FF2B5EF4-FFF2-40B4-BE49-F238E27FC236}">
              <a16:creationId xmlns:a16="http://schemas.microsoft.com/office/drawing/2014/main" id="{FB51359E-DD49-4570-8B25-706B7D15D38F}"/>
            </a:ext>
          </a:extLst>
        </xdr:cNvPr>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890" name="n_2mainValue【公民館】&#10;有形固定資産減価償却率">
          <a:extLst>
            <a:ext uri="{FF2B5EF4-FFF2-40B4-BE49-F238E27FC236}">
              <a16:creationId xmlns:a16="http://schemas.microsoft.com/office/drawing/2014/main" id="{12B4148C-00BF-4A61-89DA-94715875FE34}"/>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95521</xdr:rowOff>
    </xdr:from>
    <xdr:ext cx="405111" cy="259045"/>
    <xdr:sp macro="" textlink="">
      <xdr:nvSpPr>
        <xdr:cNvPr id="891" name="n_3mainValue【公民館】&#10;有形固定資産減価償却率">
          <a:extLst>
            <a:ext uri="{FF2B5EF4-FFF2-40B4-BE49-F238E27FC236}">
              <a16:creationId xmlns:a16="http://schemas.microsoft.com/office/drawing/2014/main" id="{B3364AAF-DADB-425B-9C40-8C9D39CC6728}"/>
            </a:ext>
          </a:extLst>
        </xdr:cNvPr>
        <xdr:cNvSpPr txBox="1"/>
      </xdr:nvSpPr>
      <xdr:spPr>
        <a:xfrm>
          <a:off x="135007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40403</xdr:rowOff>
    </xdr:from>
    <xdr:ext cx="405111" cy="259045"/>
    <xdr:sp macro="" textlink="">
      <xdr:nvSpPr>
        <xdr:cNvPr id="892" name="n_4mainValue【公民館】&#10;有形固定資産減価償却率">
          <a:extLst>
            <a:ext uri="{FF2B5EF4-FFF2-40B4-BE49-F238E27FC236}">
              <a16:creationId xmlns:a16="http://schemas.microsoft.com/office/drawing/2014/main" id="{9A1AD3FE-1082-4647-9B4C-C9FBA7230C71}"/>
            </a:ext>
          </a:extLst>
        </xdr:cNvPr>
        <xdr:cNvSpPr txBox="1"/>
      </xdr:nvSpPr>
      <xdr:spPr>
        <a:xfrm>
          <a:off x="12611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8BD1EA0E-0A3E-4358-80A7-86E3DBB0B1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58296E80-7E39-4838-8DAF-E9848DD89F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70B0D371-0B32-4B7F-805D-FEE714CD38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67A65630-EEF9-431F-B96C-BA356C8BD4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2A46A14-5C9B-45B7-BEF5-7513D8F73F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7850B41-B2D6-4DE1-9658-F4458CAD84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E58855A0-DA81-460D-98D6-230613AE74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A9A3A944-32D6-46BD-B771-218FB5068E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6E884288-A243-4D10-9E8B-453D7B4792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FC244F2D-FDC3-4F96-A5D1-DAF9CE8124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7D9DE9A-E810-4BBF-8B7F-CB1E21FFB1D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66E9A791-348B-4551-A5AC-E559A58BF0C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86925FED-983C-44E8-85A9-597CCD47316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3EB1B4C9-1351-49FB-A23B-70B686AA50C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D0CA4607-8AF5-4586-BE62-D66C84A3FF2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8287E6C-7312-49BE-9FD8-E71B04A68BD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EA5E151A-D55B-4DFF-AB74-588295B261B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3DB84979-35C5-4D71-AD93-C8D4CF65B19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4C71CB8E-9F37-4755-A5D2-8C77B8B32A0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4BD1F18B-F172-4D4F-93F4-1BFD4BEF4AA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71484A69-113D-41FA-870B-77C11A1B34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914" name="直線コネクタ 913">
          <a:extLst>
            <a:ext uri="{FF2B5EF4-FFF2-40B4-BE49-F238E27FC236}">
              <a16:creationId xmlns:a16="http://schemas.microsoft.com/office/drawing/2014/main" id="{D6E154FD-C7FA-4108-AD33-059564C73E63}"/>
            </a:ext>
          </a:extLst>
        </xdr:cNvPr>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5" name="【公民館】&#10;一人当たり面積最小値テキスト">
          <a:extLst>
            <a:ext uri="{FF2B5EF4-FFF2-40B4-BE49-F238E27FC236}">
              <a16:creationId xmlns:a16="http://schemas.microsoft.com/office/drawing/2014/main" id="{49F4ED7C-CE53-482D-80CE-16820CE94091}"/>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6" name="直線コネクタ 915">
          <a:extLst>
            <a:ext uri="{FF2B5EF4-FFF2-40B4-BE49-F238E27FC236}">
              <a16:creationId xmlns:a16="http://schemas.microsoft.com/office/drawing/2014/main" id="{99364C53-AF24-4B21-8E4D-FEC0053D8A0F}"/>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917" name="【公民館】&#10;一人当たり面積最大値テキスト">
          <a:extLst>
            <a:ext uri="{FF2B5EF4-FFF2-40B4-BE49-F238E27FC236}">
              <a16:creationId xmlns:a16="http://schemas.microsoft.com/office/drawing/2014/main" id="{0717B334-62B3-4583-83AC-DDE651A4460A}"/>
            </a:ext>
          </a:extLst>
        </xdr:cNvPr>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918" name="直線コネクタ 917">
          <a:extLst>
            <a:ext uri="{FF2B5EF4-FFF2-40B4-BE49-F238E27FC236}">
              <a16:creationId xmlns:a16="http://schemas.microsoft.com/office/drawing/2014/main" id="{C807EFE5-A335-4926-8B82-999C7C99BADC}"/>
            </a:ext>
          </a:extLst>
        </xdr:cNvPr>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919" name="【公民館】&#10;一人当たり面積平均値テキスト">
          <a:extLst>
            <a:ext uri="{FF2B5EF4-FFF2-40B4-BE49-F238E27FC236}">
              <a16:creationId xmlns:a16="http://schemas.microsoft.com/office/drawing/2014/main" id="{FC3C3B03-1DEC-4C41-8624-FF03F9D15A74}"/>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0" name="フローチャート: 判断 919">
          <a:extLst>
            <a:ext uri="{FF2B5EF4-FFF2-40B4-BE49-F238E27FC236}">
              <a16:creationId xmlns:a16="http://schemas.microsoft.com/office/drawing/2014/main" id="{C2F51D4B-C923-4786-8E26-3AA94AC7E2CF}"/>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1" name="フローチャート: 判断 920">
          <a:extLst>
            <a:ext uri="{FF2B5EF4-FFF2-40B4-BE49-F238E27FC236}">
              <a16:creationId xmlns:a16="http://schemas.microsoft.com/office/drawing/2014/main" id="{2096F45D-F273-4A40-8531-1DDEBEEBA7ED}"/>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922" name="フローチャート: 判断 921">
          <a:extLst>
            <a:ext uri="{FF2B5EF4-FFF2-40B4-BE49-F238E27FC236}">
              <a16:creationId xmlns:a16="http://schemas.microsoft.com/office/drawing/2014/main" id="{B25857E4-46C6-45E9-9F50-DB29FC831291}"/>
            </a:ext>
          </a:extLst>
        </xdr:cNvPr>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23" name="フローチャート: 判断 922">
          <a:extLst>
            <a:ext uri="{FF2B5EF4-FFF2-40B4-BE49-F238E27FC236}">
              <a16:creationId xmlns:a16="http://schemas.microsoft.com/office/drawing/2014/main" id="{26A607F9-772C-4AC2-9BA2-B8BC768F6D2B}"/>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24" name="フローチャート: 判断 923">
          <a:extLst>
            <a:ext uri="{FF2B5EF4-FFF2-40B4-BE49-F238E27FC236}">
              <a16:creationId xmlns:a16="http://schemas.microsoft.com/office/drawing/2014/main" id="{7F2B3460-E899-486A-BDBA-B03F81CD27F8}"/>
            </a:ext>
          </a:extLst>
        </xdr:cNvPr>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B11A22F6-9B25-41BC-A00E-F438A5DD3A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725327EC-5379-4EFA-B315-D6C78CB662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0602032-A1F3-40B2-924B-767373A84B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C39FACFD-658F-493F-AC92-AAC127E986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D6EBD7E-478C-4E36-840C-DCF6394D6EE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930" name="楕円 929">
          <a:extLst>
            <a:ext uri="{FF2B5EF4-FFF2-40B4-BE49-F238E27FC236}">
              <a16:creationId xmlns:a16="http://schemas.microsoft.com/office/drawing/2014/main" id="{2C56C22C-64F4-4DF1-93CC-FE67E728CCF6}"/>
            </a:ext>
          </a:extLst>
        </xdr:cNvPr>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156990</xdr:rowOff>
    </xdr:from>
    <xdr:ext cx="469744" cy="259045"/>
    <xdr:sp macro="" textlink="">
      <xdr:nvSpPr>
        <xdr:cNvPr id="931" name="【公民館】&#10;一人当たり面積該当値テキスト">
          <a:extLst>
            <a:ext uri="{FF2B5EF4-FFF2-40B4-BE49-F238E27FC236}">
              <a16:creationId xmlns:a16="http://schemas.microsoft.com/office/drawing/2014/main" id="{4E45C6E6-ADC0-4F4E-AA63-92EAEF07DE54}"/>
            </a:ext>
          </a:extLst>
        </xdr:cNvPr>
        <xdr:cNvSpPr txBox="1"/>
      </xdr:nvSpPr>
      <xdr:spPr>
        <a:xfrm>
          <a:off x="22199600"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932" name="楕円 931">
          <a:extLst>
            <a:ext uri="{FF2B5EF4-FFF2-40B4-BE49-F238E27FC236}">
              <a16:creationId xmlns:a16="http://schemas.microsoft.com/office/drawing/2014/main" id="{075E8F1B-9056-4C20-B8CE-59F13BF2312A}"/>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57913</xdr:rowOff>
    </xdr:from>
    <xdr:to>
      <xdr:col>116</xdr:col>
      <xdr:colOff>63500</xdr:colOff>
      <xdr:row>107</xdr:row>
      <xdr:rowOff>64770</xdr:rowOff>
    </xdr:to>
    <xdr:cxnSp macro="">
      <xdr:nvCxnSpPr>
        <xdr:cNvPr id="933" name="直線コネクタ 932">
          <a:extLst>
            <a:ext uri="{FF2B5EF4-FFF2-40B4-BE49-F238E27FC236}">
              <a16:creationId xmlns:a16="http://schemas.microsoft.com/office/drawing/2014/main" id="{B9C1A3DD-4208-454E-A7CC-8DD8BECE397F}"/>
            </a:ext>
          </a:extLst>
        </xdr:cNvPr>
        <xdr:cNvCxnSpPr/>
      </xdr:nvCxnSpPr>
      <xdr:spPr>
        <a:xfrm flipV="1">
          <a:off x="21323300" y="18231613"/>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934" name="楕円 933">
          <a:extLst>
            <a:ext uri="{FF2B5EF4-FFF2-40B4-BE49-F238E27FC236}">
              <a16:creationId xmlns:a16="http://schemas.microsoft.com/office/drawing/2014/main" id="{7C70D005-248B-464E-8E08-D0DA5F309E75}"/>
            </a:ext>
          </a:extLst>
        </xdr:cNvPr>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64770</xdr:rowOff>
    </xdr:to>
    <xdr:cxnSp macro="">
      <xdr:nvCxnSpPr>
        <xdr:cNvPr id="935" name="直線コネクタ 934">
          <a:extLst>
            <a:ext uri="{FF2B5EF4-FFF2-40B4-BE49-F238E27FC236}">
              <a16:creationId xmlns:a16="http://schemas.microsoft.com/office/drawing/2014/main" id="{EAB9DA0F-E664-4249-A1B3-10A8FED7F96A}"/>
            </a:ext>
          </a:extLst>
        </xdr:cNvPr>
        <xdr:cNvCxnSpPr/>
      </xdr:nvCxnSpPr>
      <xdr:spPr>
        <a:xfrm>
          <a:off x="20434300" y="1840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936" name="楕円 935">
          <a:extLst>
            <a:ext uri="{FF2B5EF4-FFF2-40B4-BE49-F238E27FC236}">
              <a16:creationId xmlns:a16="http://schemas.microsoft.com/office/drawing/2014/main" id="{E77DE35F-788C-4C87-8811-389648221D04}"/>
            </a:ext>
          </a:extLst>
        </xdr:cNvPr>
        <xdr:cNvSpPr/>
      </xdr:nvSpPr>
      <xdr:spPr>
        <a:xfrm>
          <a:off x="19494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60198</xdr:rowOff>
    </xdr:to>
    <xdr:cxnSp macro="">
      <xdr:nvCxnSpPr>
        <xdr:cNvPr id="937" name="直線コネクタ 936">
          <a:extLst>
            <a:ext uri="{FF2B5EF4-FFF2-40B4-BE49-F238E27FC236}">
              <a16:creationId xmlns:a16="http://schemas.microsoft.com/office/drawing/2014/main" id="{9CBDA797-B081-49DB-A156-F49EE0B2680B}"/>
            </a:ext>
          </a:extLst>
        </xdr:cNvPr>
        <xdr:cNvCxnSpPr/>
      </xdr:nvCxnSpPr>
      <xdr:spPr>
        <a:xfrm>
          <a:off x="19545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148844</xdr:rowOff>
    </xdr:from>
    <xdr:to>
      <xdr:col>98</xdr:col>
      <xdr:colOff>38100</xdr:colOff>
      <xdr:row>107</xdr:row>
      <xdr:rowOff>78994</xdr:rowOff>
    </xdr:to>
    <xdr:sp macro="" textlink="">
      <xdr:nvSpPr>
        <xdr:cNvPr id="938" name="楕円 937">
          <a:extLst>
            <a:ext uri="{FF2B5EF4-FFF2-40B4-BE49-F238E27FC236}">
              <a16:creationId xmlns:a16="http://schemas.microsoft.com/office/drawing/2014/main" id="{22AFA114-454F-4C5A-ACEF-A0252256035F}"/>
            </a:ext>
          </a:extLst>
        </xdr:cNvPr>
        <xdr:cNvSpPr/>
      </xdr:nvSpPr>
      <xdr:spPr>
        <a:xfrm>
          <a:off x="18605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28194</xdr:rowOff>
    </xdr:from>
    <xdr:to>
      <xdr:col>102</xdr:col>
      <xdr:colOff>114300</xdr:colOff>
      <xdr:row>107</xdr:row>
      <xdr:rowOff>60198</xdr:rowOff>
    </xdr:to>
    <xdr:cxnSp macro="">
      <xdr:nvCxnSpPr>
        <xdr:cNvPr id="939" name="直線コネクタ 938">
          <a:extLst>
            <a:ext uri="{FF2B5EF4-FFF2-40B4-BE49-F238E27FC236}">
              <a16:creationId xmlns:a16="http://schemas.microsoft.com/office/drawing/2014/main" id="{50B9DD1F-D98E-49B1-B39B-D9DFA8FCD8BF}"/>
            </a:ext>
          </a:extLst>
        </xdr:cNvPr>
        <xdr:cNvCxnSpPr/>
      </xdr:nvCxnSpPr>
      <xdr:spPr>
        <a:xfrm>
          <a:off x="18656300" y="18373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940" name="n_1aveValue【公民館】&#10;一人当たり面積">
          <a:extLst>
            <a:ext uri="{FF2B5EF4-FFF2-40B4-BE49-F238E27FC236}">
              <a16:creationId xmlns:a16="http://schemas.microsoft.com/office/drawing/2014/main" id="{5485C39E-AB88-48CB-9911-4A02E9AFFC29}"/>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15512</xdr:rowOff>
    </xdr:from>
    <xdr:ext cx="469744" cy="259045"/>
    <xdr:sp macro="" textlink="">
      <xdr:nvSpPr>
        <xdr:cNvPr id="941" name="n_2aveValue【公民館】&#10;一人当たり面積">
          <a:extLst>
            <a:ext uri="{FF2B5EF4-FFF2-40B4-BE49-F238E27FC236}">
              <a16:creationId xmlns:a16="http://schemas.microsoft.com/office/drawing/2014/main" id="{55B6CA87-27F3-4EB5-A950-2D8ACE3C1830}"/>
            </a:ext>
          </a:extLst>
        </xdr:cNvPr>
        <xdr:cNvSpPr txBox="1"/>
      </xdr:nvSpPr>
      <xdr:spPr>
        <a:xfrm>
          <a:off x="20199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42" name="n_3aveValue【公民館】&#10;一人当たり面積">
          <a:extLst>
            <a:ext uri="{FF2B5EF4-FFF2-40B4-BE49-F238E27FC236}">
              <a16:creationId xmlns:a16="http://schemas.microsoft.com/office/drawing/2014/main" id="{A8D0BD37-56EC-4886-B57E-E2DBF920B7C5}"/>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943" name="n_4aveValue【公民館】&#10;一人当たり面積">
          <a:extLst>
            <a:ext uri="{FF2B5EF4-FFF2-40B4-BE49-F238E27FC236}">
              <a16:creationId xmlns:a16="http://schemas.microsoft.com/office/drawing/2014/main" id="{0F63EDBE-3051-45D2-96D9-FFF234DC3B6E}"/>
            </a:ext>
          </a:extLst>
        </xdr:cNvPr>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944" name="n_1mainValue【公民館】&#10;一人当たり面積">
          <a:extLst>
            <a:ext uri="{FF2B5EF4-FFF2-40B4-BE49-F238E27FC236}">
              <a16:creationId xmlns:a16="http://schemas.microsoft.com/office/drawing/2014/main" id="{F0D301FB-76CD-4DEC-9801-DA32BE46FE9B}"/>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945" name="n_2mainValue【公民館】&#10;一人当たり面積">
          <a:extLst>
            <a:ext uri="{FF2B5EF4-FFF2-40B4-BE49-F238E27FC236}">
              <a16:creationId xmlns:a16="http://schemas.microsoft.com/office/drawing/2014/main" id="{EA49A491-9AAC-4064-A880-831CF44F84F2}"/>
            </a:ext>
          </a:extLst>
        </xdr:cNvPr>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102125</xdr:rowOff>
    </xdr:from>
    <xdr:ext cx="469744" cy="259045"/>
    <xdr:sp macro="" textlink="">
      <xdr:nvSpPr>
        <xdr:cNvPr id="946" name="n_3mainValue【公民館】&#10;一人当たり面積">
          <a:extLst>
            <a:ext uri="{FF2B5EF4-FFF2-40B4-BE49-F238E27FC236}">
              <a16:creationId xmlns:a16="http://schemas.microsoft.com/office/drawing/2014/main" id="{5C71E727-71A0-46E4-A016-E523F2E62EC0}"/>
            </a:ext>
          </a:extLst>
        </xdr:cNvPr>
        <xdr:cNvSpPr txBox="1"/>
      </xdr:nvSpPr>
      <xdr:spPr>
        <a:xfrm>
          <a:off x="19310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70121</xdr:rowOff>
    </xdr:from>
    <xdr:ext cx="469744" cy="259045"/>
    <xdr:sp macro="" textlink="">
      <xdr:nvSpPr>
        <xdr:cNvPr id="947" name="n_4mainValue【公民館】&#10;一人当たり面積">
          <a:extLst>
            <a:ext uri="{FF2B5EF4-FFF2-40B4-BE49-F238E27FC236}">
              <a16:creationId xmlns:a16="http://schemas.microsoft.com/office/drawing/2014/main" id="{4C03C2BA-1B9E-441E-A546-810482D0C3CD}"/>
            </a:ext>
          </a:extLst>
        </xdr:cNvPr>
        <xdr:cNvSpPr txBox="1"/>
      </xdr:nvSpPr>
      <xdr:spPr>
        <a:xfrm>
          <a:off x="18421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E38C6A20-B6D6-4A18-91A3-1BB9408169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8B37CBA9-B502-4A45-B5DB-7267B92637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ACD76445-24D4-4B5C-A13E-BC6A1613E2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類似団体と比較して有形固定資産減価償却率が低い施設は、主に道路（</a:t>
          </a:r>
          <a:r>
            <a:rPr lang="en-US" altLang="ja-JP" sz="1400">
              <a:solidFill>
                <a:schemeClr val="dk1"/>
              </a:solidFill>
              <a:effectLst/>
              <a:latin typeface="+mn-lt"/>
              <a:ea typeface="+mn-ea"/>
              <a:cs typeface="+mn-cs"/>
            </a:rPr>
            <a:t>45.4</a:t>
          </a:r>
          <a:r>
            <a:rPr lang="ja-JP" altLang="ja-JP" sz="1400">
              <a:solidFill>
                <a:schemeClr val="dk1"/>
              </a:solidFill>
              <a:effectLst/>
              <a:latin typeface="+mn-lt"/>
              <a:ea typeface="+mn-ea"/>
              <a:cs typeface="+mn-cs"/>
            </a:rPr>
            <a:t>％）、橋りょう（</a:t>
          </a:r>
          <a:r>
            <a:rPr lang="en-US" altLang="ja-JP" sz="1400">
              <a:solidFill>
                <a:schemeClr val="dk1"/>
              </a:solidFill>
              <a:effectLst/>
              <a:latin typeface="+mn-lt"/>
              <a:ea typeface="+mn-ea"/>
              <a:cs typeface="+mn-cs"/>
            </a:rPr>
            <a:t>56.6</a:t>
          </a:r>
          <a:r>
            <a:rPr lang="ja-JP" altLang="ja-JP" sz="1400">
              <a:solidFill>
                <a:schemeClr val="dk1"/>
              </a:solidFill>
              <a:effectLst/>
              <a:latin typeface="+mn-lt"/>
              <a:ea typeface="+mn-ea"/>
              <a:cs typeface="+mn-cs"/>
            </a:rPr>
            <a:t>％）、公営住宅（</a:t>
          </a:r>
          <a:r>
            <a:rPr lang="en-US" altLang="ja-JP" sz="1400">
              <a:solidFill>
                <a:schemeClr val="dk1"/>
              </a:solidFill>
              <a:effectLst/>
              <a:latin typeface="+mn-lt"/>
              <a:ea typeface="+mn-ea"/>
              <a:cs typeface="+mn-cs"/>
            </a:rPr>
            <a:t>46.5</a:t>
          </a:r>
          <a:r>
            <a:rPr lang="ja-JP" altLang="ja-JP" sz="1400">
              <a:solidFill>
                <a:schemeClr val="dk1"/>
              </a:solidFill>
              <a:effectLst/>
              <a:latin typeface="+mn-lt"/>
              <a:ea typeface="+mn-ea"/>
              <a:cs typeface="+mn-cs"/>
            </a:rPr>
            <a:t>％）、学校施設（</a:t>
          </a:r>
          <a:r>
            <a:rPr lang="en-US" altLang="ja-JP" sz="1400">
              <a:solidFill>
                <a:schemeClr val="dk1"/>
              </a:solidFill>
              <a:effectLst/>
              <a:latin typeface="+mn-lt"/>
              <a:ea typeface="+mn-ea"/>
              <a:cs typeface="+mn-cs"/>
            </a:rPr>
            <a:t>42.0</a:t>
          </a:r>
          <a:r>
            <a:rPr lang="ja-JP" altLang="ja-JP" sz="1400">
              <a:solidFill>
                <a:schemeClr val="dk1"/>
              </a:solidFill>
              <a:effectLst/>
              <a:latin typeface="+mn-lt"/>
              <a:ea typeface="+mn-ea"/>
              <a:cs typeface="+mn-cs"/>
            </a:rPr>
            <a:t>％）となっており、小学校を中心に耐震化を目的とした増改築の実施や道路、橋りょう、公営住宅における個別の長寿命化計画に基づいた計画的更新による結果が反映されているものと推測できる。</a:t>
          </a: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類似団体と比較して有形固定資産減価償却率が高い施設は、港湾・漁港施設（</a:t>
          </a:r>
          <a:r>
            <a:rPr lang="en-US" altLang="ja-JP" sz="1400">
              <a:solidFill>
                <a:schemeClr val="dk1"/>
              </a:solidFill>
              <a:effectLst/>
              <a:latin typeface="+mn-lt"/>
              <a:ea typeface="+mn-ea"/>
              <a:cs typeface="+mn-cs"/>
            </a:rPr>
            <a:t>52.0</a:t>
          </a:r>
          <a:r>
            <a:rPr lang="ja-JP" altLang="ja-JP" sz="1400">
              <a:solidFill>
                <a:schemeClr val="dk1"/>
              </a:solidFill>
              <a:effectLst/>
              <a:latin typeface="+mn-lt"/>
              <a:ea typeface="+mn-ea"/>
              <a:cs typeface="+mn-cs"/>
            </a:rPr>
            <a:t>％）、公民館（</a:t>
          </a:r>
          <a:r>
            <a:rPr lang="en-US" altLang="ja-JP" sz="1400">
              <a:solidFill>
                <a:schemeClr val="dk1"/>
              </a:solidFill>
              <a:effectLst/>
              <a:latin typeface="+mn-lt"/>
              <a:ea typeface="+mn-ea"/>
              <a:cs typeface="+mn-cs"/>
            </a:rPr>
            <a:t>61.7</a:t>
          </a:r>
          <a:r>
            <a:rPr lang="ja-JP" altLang="ja-JP" sz="1400">
              <a:solidFill>
                <a:schemeClr val="dk1"/>
              </a:solidFill>
              <a:effectLst/>
              <a:latin typeface="+mn-lt"/>
              <a:ea typeface="+mn-ea"/>
              <a:cs typeface="+mn-cs"/>
            </a:rPr>
            <a:t>％）となっており、平成</a:t>
          </a:r>
          <a:r>
            <a:rPr lang="en-US" altLang="ja-JP" sz="1400">
              <a:solidFill>
                <a:schemeClr val="dk1"/>
              </a:solidFill>
              <a:effectLst/>
              <a:latin typeface="+mn-lt"/>
              <a:ea typeface="+mn-ea"/>
              <a:cs typeface="+mn-cs"/>
            </a:rPr>
            <a:t>17</a:t>
          </a:r>
          <a:r>
            <a:rPr lang="ja-JP" altLang="ja-JP" sz="1400">
              <a:solidFill>
                <a:schemeClr val="dk1"/>
              </a:solidFill>
              <a:effectLst/>
              <a:latin typeface="+mn-lt"/>
              <a:ea typeface="+mn-ea"/>
              <a:cs typeface="+mn-cs"/>
            </a:rPr>
            <a:t>年度の合併以前から設置されている固定資産が多く、減価償却が進んできている。</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各地区公民館においては、建物の老朽化が進んでいることから、個別施設計画に基づいた施設の更新・維持管理を適切に行っていくことにより、今後の維持管理費の減少を含めた公共施設マネジメント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515480-7A7C-4107-AECF-5F8E843973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DB7075-DF2C-4EB2-A2EE-F4EA99418E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799432-77DD-42FE-ADC6-932A373BA0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C6A9D9-2531-4B6B-843D-6BEC21EB79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C2198D-92F8-4DC4-BF34-B505DE424F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5A0F3E-9E1B-489A-99E4-155B9A0A66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D9A4A5-7389-48BA-98B7-465543E6A8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D9E153-37BB-486E-9231-4690BBA6EF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A85145-DFC8-4CC4-84B1-90CBC7644E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6C31B4-6B1F-414C-9A31-D77D88BECB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125,338
124,016
87.02
79,795,191
76,427,977
3,061,072
28,683,645
48,599,924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9F8417-F828-444B-BFA1-ECD6381392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DFAB03-946D-4FBA-BBEC-7745DC35CD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068276-B165-49CC-A517-D63B048D7C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D74F20-8A97-438F-86FF-D74C4AED0E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3C6B2D-3C86-4ACF-AC58-09011BBA1A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D938A25-34BB-4651-B8F8-5F1C7B901D2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68E664-CB12-4573-BAC1-2B1B79E566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4B7DFD-2D51-4CC1-87F0-C8D51E752D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7D196E-66B1-4B18-94F2-2C772255FD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D7CD32-1712-4F92-B3F4-AC35C097444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93A9CE-C00C-4F44-A7F4-B0E27A368F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6261ED-7440-4DD7-A4E0-36A3509112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D4481DF-9701-45A7-83B4-DAD6B9CC75A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A91CE9-F2A3-4C74-A211-E9934DFEAF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5A4DA1-FB38-4D0A-A5E3-EFC7803275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C9A94D7-028A-468E-AF9A-1B3CB03B634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BFF885-1D0F-47A6-AB1A-17401958E2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BE242A-E2BF-4A4F-9AB6-AB4791B1F5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777942F-6854-45FE-A5FB-A07693243C2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225611-28A2-4A4F-920A-7F1508296CD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48BAD0-C97D-4F16-8701-7FAD4F4F97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F1C8CE0-3A57-4025-B568-D946C4EEF8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BE22BE-BADF-4868-AA3B-F1A4762E9C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67A916-3342-4DFC-8F56-1BF381ED794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C41586-607E-4A34-A5F8-923780898D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B4B50C4-74D3-41BA-AEE7-6E47F468C1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B5D52A-37E3-43BA-B5F2-016126DFE7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B3AD76-2F70-4190-B208-8F34758321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90F028-C9F2-4D3C-A239-622DECACCC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CBC7369-3605-4B24-B218-2D82423092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F847BD3-80DC-40A2-8544-7D0CB9A564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DCF9222-FFB7-4A31-B137-345772F8E0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1B92D71-EE1B-46B5-8918-7C0EB7ED5AA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62296FC-6125-4E24-8130-C7479E096CB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3890A42-1849-4578-A624-C4B1CF52A3D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ABDA9DB-B502-40C5-8497-FB264A0F381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C7684B1-BDE4-4D37-91D6-9A57A6D94F4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3C46FA-6A0A-4E3B-82C4-E5A35C9E434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CAA3DE7-4CEC-473D-BF79-D2365FAAEC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22C60EE-949B-46B7-96EE-D7CE2D2ABD3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19E53A2-0DCA-46F8-B632-CFD4033CB69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6E6A6F7-0C60-4784-B9BA-A0BF4F3B5F7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C09B9EF-34B1-4E78-8986-9225A9A712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9202C5C-6509-4EB7-8C0B-F4012460BA0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795F380-6256-49A7-8381-7C4253E9ED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96BA3C6-611C-47DA-A631-A41CA5B4B8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6F0785D-5737-4455-83EF-AD5778C11C31}"/>
            </a:ext>
          </a:extLst>
        </xdr:cNvPr>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4FA603AC-9C60-47DF-8736-9D8D7BA43CF3}"/>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AE4466D0-FC02-4E37-97D1-A6B75D7DD4C1}"/>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a:extLst>
            <a:ext uri="{FF2B5EF4-FFF2-40B4-BE49-F238E27FC236}">
              <a16:creationId xmlns:a16="http://schemas.microsoft.com/office/drawing/2014/main" id="{91D047A9-484F-4DBD-AEF6-C5BDC1EFA01B}"/>
            </a:ext>
          </a:extLst>
        </xdr:cNvPr>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a:extLst>
            <a:ext uri="{FF2B5EF4-FFF2-40B4-BE49-F238E27FC236}">
              <a16:creationId xmlns:a16="http://schemas.microsoft.com/office/drawing/2014/main" id="{3F0CACDE-59FE-4635-9BE9-99CAAA77D9BC}"/>
            </a:ext>
          </a:extLst>
        </xdr:cNvPr>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a:extLst>
            <a:ext uri="{FF2B5EF4-FFF2-40B4-BE49-F238E27FC236}">
              <a16:creationId xmlns:a16="http://schemas.microsoft.com/office/drawing/2014/main" id="{F2963A7D-061C-414F-A768-A86809519C8B}"/>
            </a:ext>
          </a:extLst>
        </xdr:cNvPr>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a:extLst>
            <a:ext uri="{FF2B5EF4-FFF2-40B4-BE49-F238E27FC236}">
              <a16:creationId xmlns:a16="http://schemas.microsoft.com/office/drawing/2014/main" id="{B6A34612-9A45-4F6D-AABB-1F56EB40C33E}"/>
            </a:ext>
          </a:extLst>
        </xdr:cNvPr>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a:extLst>
            <a:ext uri="{FF2B5EF4-FFF2-40B4-BE49-F238E27FC236}">
              <a16:creationId xmlns:a16="http://schemas.microsoft.com/office/drawing/2014/main" id="{3BC2845F-BFE3-4995-94BC-4B8FAC9F76F5}"/>
            </a:ext>
          </a:extLst>
        </xdr:cNvPr>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A576C815-89FD-446D-A1EC-877402C7A4D4}"/>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a:extLst>
            <a:ext uri="{FF2B5EF4-FFF2-40B4-BE49-F238E27FC236}">
              <a16:creationId xmlns:a16="http://schemas.microsoft.com/office/drawing/2014/main" id="{28360630-6055-4681-9434-2DAA3C36C628}"/>
            </a:ext>
          </a:extLst>
        </xdr:cNvPr>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ACC12D42-E785-41DA-A6EA-2B9D8C937CA6}"/>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48C132-4228-4D69-8008-9884DB03FA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06F3D5-B20E-4B6E-AB8E-E29C469B1C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EECC28-9399-442C-99FA-87EE79EDAF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FC533B6-279C-4D0A-A427-62E763C0A2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4CEDC6E-D5BF-4102-BBA2-A73D0F74B9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149497</xdr:rowOff>
    </xdr:from>
    <xdr:to>
      <xdr:col>24</xdr:col>
      <xdr:colOff>114300</xdr:colOff>
      <xdr:row>39</xdr:row>
      <xdr:rowOff>79647</xdr:rowOff>
    </xdr:to>
    <xdr:sp macro="" textlink="">
      <xdr:nvSpPr>
        <xdr:cNvPr id="74" name="楕円 73">
          <a:extLst>
            <a:ext uri="{FF2B5EF4-FFF2-40B4-BE49-F238E27FC236}">
              <a16:creationId xmlns:a16="http://schemas.microsoft.com/office/drawing/2014/main" id="{C025F474-4F3D-45F3-AA22-EC0492899191}"/>
            </a:ext>
          </a:extLst>
        </xdr:cNvPr>
        <xdr:cNvSpPr/>
      </xdr:nvSpPr>
      <xdr:spPr>
        <a:xfrm>
          <a:off x="4584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127924</xdr:rowOff>
    </xdr:from>
    <xdr:ext cx="405111" cy="259045"/>
    <xdr:sp macro="" textlink="">
      <xdr:nvSpPr>
        <xdr:cNvPr id="75" name="【図書館】&#10;有形固定資産減価償却率該当値テキスト">
          <a:extLst>
            <a:ext uri="{FF2B5EF4-FFF2-40B4-BE49-F238E27FC236}">
              <a16:creationId xmlns:a16="http://schemas.microsoft.com/office/drawing/2014/main" id="{5D73B9B2-6EA4-42AB-9254-3EC801B49CEA}"/>
            </a:ext>
          </a:extLst>
        </xdr:cNvPr>
        <xdr:cNvSpPr txBox="1"/>
      </xdr:nvSpPr>
      <xdr:spPr>
        <a:xfrm>
          <a:off x="4673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a:extLst>
            <a:ext uri="{FF2B5EF4-FFF2-40B4-BE49-F238E27FC236}">
              <a16:creationId xmlns:a16="http://schemas.microsoft.com/office/drawing/2014/main" id="{3297A0D8-BC7B-44C8-A43D-8C6A25A1C9DF}"/>
            </a:ext>
          </a:extLst>
        </xdr:cNvPr>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28847</xdr:rowOff>
    </xdr:to>
    <xdr:cxnSp macro="">
      <xdr:nvCxnSpPr>
        <xdr:cNvPr id="77" name="直線コネクタ 76">
          <a:extLst>
            <a:ext uri="{FF2B5EF4-FFF2-40B4-BE49-F238E27FC236}">
              <a16:creationId xmlns:a16="http://schemas.microsoft.com/office/drawing/2014/main" id="{1192759E-F9BE-4F0F-BA6B-1B68012F4723}"/>
            </a:ext>
          </a:extLst>
        </xdr:cNvPr>
        <xdr:cNvCxnSpPr/>
      </xdr:nvCxnSpPr>
      <xdr:spPr>
        <a:xfrm>
          <a:off x="3797300" y="66892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a:extLst>
            <a:ext uri="{FF2B5EF4-FFF2-40B4-BE49-F238E27FC236}">
              <a16:creationId xmlns:a16="http://schemas.microsoft.com/office/drawing/2014/main" id="{5E8216E7-5AC0-4E0C-A7C3-74C7434A8E81}"/>
            </a:ext>
          </a:extLst>
        </xdr:cNvPr>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146413</xdr:rowOff>
    </xdr:from>
    <xdr:to>
      <xdr:col>19</xdr:col>
      <xdr:colOff>177800</xdr:colOff>
      <xdr:row>39</xdr:row>
      <xdr:rowOff>2722</xdr:rowOff>
    </xdr:to>
    <xdr:cxnSp macro="">
      <xdr:nvCxnSpPr>
        <xdr:cNvPr id="79" name="直線コネクタ 78">
          <a:extLst>
            <a:ext uri="{FF2B5EF4-FFF2-40B4-BE49-F238E27FC236}">
              <a16:creationId xmlns:a16="http://schemas.microsoft.com/office/drawing/2014/main" id="{67D987DF-ADB2-42D1-909F-C21A352E1116}"/>
            </a:ext>
          </a:extLst>
        </xdr:cNvPr>
        <xdr:cNvCxnSpPr/>
      </xdr:nvCxnSpPr>
      <xdr:spPr>
        <a:xfrm>
          <a:off x="2908300" y="66615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80" name="楕円 79">
          <a:extLst>
            <a:ext uri="{FF2B5EF4-FFF2-40B4-BE49-F238E27FC236}">
              <a16:creationId xmlns:a16="http://schemas.microsoft.com/office/drawing/2014/main" id="{0C9D24F1-B745-4181-8D03-3BBA9CBDF598}"/>
            </a:ext>
          </a:extLst>
        </xdr:cNvPr>
        <xdr:cNvSpPr/>
      </xdr:nvSpPr>
      <xdr:spPr>
        <a:xfrm>
          <a:off x="1968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118654</xdr:rowOff>
    </xdr:from>
    <xdr:to>
      <xdr:col>15</xdr:col>
      <xdr:colOff>50800</xdr:colOff>
      <xdr:row>38</xdr:row>
      <xdr:rowOff>146413</xdr:rowOff>
    </xdr:to>
    <xdr:cxnSp macro="">
      <xdr:nvCxnSpPr>
        <xdr:cNvPr id="81" name="直線コネクタ 80">
          <a:extLst>
            <a:ext uri="{FF2B5EF4-FFF2-40B4-BE49-F238E27FC236}">
              <a16:creationId xmlns:a16="http://schemas.microsoft.com/office/drawing/2014/main" id="{AB397C36-782C-4469-9747-F83C8BB69BA4}"/>
            </a:ext>
          </a:extLst>
        </xdr:cNvPr>
        <xdr:cNvCxnSpPr/>
      </xdr:nvCxnSpPr>
      <xdr:spPr>
        <a:xfrm>
          <a:off x="2019300" y="663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156028</xdr:rowOff>
    </xdr:from>
    <xdr:to>
      <xdr:col>6</xdr:col>
      <xdr:colOff>38100</xdr:colOff>
      <xdr:row>39</xdr:row>
      <xdr:rowOff>86178</xdr:rowOff>
    </xdr:to>
    <xdr:sp macro="" textlink="">
      <xdr:nvSpPr>
        <xdr:cNvPr id="82" name="楕円 81">
          <a:extLst>
            <a:ext uri="{FF2B5EF4-FFF2-40B4-BE49-F238E27FC236}">
              <a16:creationId xmlns:a16="http://schemas.microsoft.com/office/drawing/2014/main" id="{6D4162ED-AA3A-4D04-BCBE-C63FFA2BCDD4}"/>
            </a:ext>
          </a:extLst>
        </xdr:cNvPr>
        <xdr:cNvSpPr/>
      </xdr:nvSpPr>
      <xdr:spPr>
        <a:xfrm>
          <a:off x="1079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39</xdr:row>
      <xdr:rowOff>35378</xdr:rowOff>
    </xdr:to>
    <xdr:cxnSp macro="">
      <xdr:nvCxnSpPr>
        <xdr:cNvPr id="83" name="直線コネクタ 82">
          <a:extLst>
            <a:ext uri="{FF2B5EF4-FFF2-40B4-BE49-F238E27FC236}">
              <a16:creationId xmlns:a16="http://schemas.microsoft.com/office/drawing/2014/main" id="{79C4C318-46CC-4467-BA71-1D409C15DC08}"/>
            </a:ext>
          </a:extLst>
        </xdr:cNvPr>
        <xdr:cNvCxnSpPr/>
      </xdr:nvCxnSpPr>
      <xdr:spPr>
        <a:xfrm flipV="1">
          <a:off x="1130300" y="663375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a:extLst>
            <a:ext uri="{FF2B5EF4-FFF2-40B4-BE49-F238E27FC236}">
              <a16:creationId xmlns:a16="http://schemas.microsoft.com/office/drawing/2014/main" id="{F456B862-9A31-41B5-8EDB-9F3E7C5F0EA7}"/>
            </a:ext>
          </a:extLst>
        </xdr:cNvPr>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D343BE18-A255-4A96-95E1-6A74803AE6D2}"/>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a:extLst>
            <a:ext uri="{FF2B5EF4-FFF2-40B4-BE49-F238E27FC236}">
              <a16:creationId xmlns:a16="http://schemas.microsoft.com/office/drawing/2014/main" id="{339742DB-84B7-4BFB-B0FF-7EA43918D9B9}"/>
            </a:ext>
          </a:extLst>
        </xdr:cNvPr>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A67D5BB2-0D93-46F8-B28B-1FCBDE979D71}"/>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図書館】&#10;有形固定資産減価償却率">
          <a:extLst>
            <a:ext uri="{FF2B5EF4-FFF2-40B4-BE49-F238E27FC236}">
              <a16:creationId xmlns:a16="http://schemas.microsoft.com/office/drawing/2014/main" id="{18AABF3C-A256-48B7-BCA9-3D14B48E4871}"/>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9" name="n_2mainValue【図書館】&#10;有形固定資産減価償却率">
          <a:extLst>
            <a:ext uri="{FF2B5EF4-FFF2-40B4-BE49-F238E27FC236}">
              <a16:creationId xmlns:a16="http://schemas.microsoft.com/office/drawing/2014/main" id="{09EA566D-346C-46B6-B850-564979AB7C0D}"/>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90" name="n_3mainValue【図書館】&#10;有形固定資産減価償却率">
          <a:extLst>
            <a:ext uri="{FF2B5EF4-FFF2-40B4-BE49-F238E27FC236}">
              <a16:creationId xmlns:a16="http://schemas.microsoft.com/office/drawing/2014/main" id="{14BA708B-E77A-48F1-B663-82727185B62A}"/>
            </a:ext>
          </a:extLst>
        </xdr:cNvPr>
        <xdr:cNvSpPr txBox="1"/>
      </xdr:nvSpPr>
      <xdr:spPr>
        <a:xfrm>
          <a:off x="1816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F3171E90-B24F-4E32-B10E-5AB8BFBC7E2B}"/>
            </a:ext>
          </a:extLst>
        </xdr:cNvPr>
        <xdr:cNvSpPr txBox="1"/>
      </xdr:nvSpPr>
      <xdr:spPr>
        <a:xfrm>
          <a:off x="927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7868261-92EC-4745-A86B-3BAD9DB236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45C8230-8BD7-4437-BA3C-B72F7BBCAD2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2285281-F4AE-47F7-96D4-07C523E98F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76CBF22-D403-4E72-A4D4-8E86116FE5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724F0F9-15CC-4268-83F4-B5377AEC381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914D0D1-1B75-4358-B7DA-D1A1652110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329FCA2-AD3D-4EEF-9740-906B9A98B0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45DAE80-B436-4D30-B150-E5D0639DAC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18F48B7-D55D-4FD3-BF48-31F9ADF8646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6572DDE-33FE-4853-9102-8198A0E9DD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C9F008B-7DC4-4C0A-819C-27615DEF4A0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B064C6ED-CF16-4FC3-9D27-F2CD9755A4A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A7831C1B-2F88-4845-8E79-E4848473AB1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7A668005-B93F-4620-B9B3-99A7B7679F6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A7D8DE8F-FA56-4A5E-9101-C380CAC7C86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F91B593E-6C2F-4CF8-9AC7-8FB7A1852C4F}"/>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B555EBA9-7030-42BA-BCDA-67A88A47DEB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76B6E5AB-872C-46FA-9857-45CBCCBBEEC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85B23122-89F4-425E-BE32-EAAD1BD5DB4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2464B6A-5CB2-414B-BD7D-341B6853F12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667474D-2451-4CEE-AACD-00AF1D7BEB7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12724AF-1D25-4890-A922-8F119470B10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355764F5-4E21-456E-BE5C-54EE6ADE2F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F06EC87-808D-43CC-92F9-6727EF391B7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D1C8A01-80A2-47F9-8E88-FA52936019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a:extLst>
            <a:ext uri="{FF2B5EF4-FFF2-40B4-BE49-F238E27FC236}">
              <a16:creationId xmlns:a16="http://schemas.microsoft.com/office/drawing/2014/main" id="{15981655-B0C8-461F-B6E1-483F636E866C}"/>
            </a:ext>
          </a:extLst>
        </xdr:cNvPr>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a:extLst>
            <a:ext uri="{FF2B5EF4-FFF2-40B4-BE49-F238E27FC236}">
              <a16:creationId xmlns:a16="http://schemas.microsoft.com/office/drawing/2014/main" id="{BB6B8D56-7FF8-4D5D-96FF-127E9BFFFD79}"/>
            </a:ext>
          </a:extLst>
        </xdr:cNvPr>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a:extLst>
            <a:ext uri="{FF2B5EF4-FFF2-40B4-BE49-F238E27FC236}">
              <a16:creationId xmlns:a16="http://schemas.microsoft.com/office/drawing/2014/main" id="{49033BAF-4374-4E77-B0A5-39CFA47FC774}"/>
            </a:ext>
          </a:extLst>
        </xdr:cNvPr>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05A6BA82-41F8-4A60-95E3-193FC721D055}"/>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BC6323A7-2BEA-4865-92C8-143F516B74BD}"/>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90D4BB63-EDC2-4FBB-8EAB-94CABDD11814}"/>
            </a:ext>
          </a:extLst>
        </xdr:cNvPr>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F43A95E9-2472-41CC-B7CE-246D3B5D3E93}"/>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a:extLst>
            <a:ext uri="{FF2B5EF4-FFF2-40B4-BE49-F238E27FC236}">
              <a16:creationId xmlns:a16="http://schemas.microsoft.com/office/drawing/2014/main" id="{C393DCE4-81B3-4755-87AB-BF3BABD3B5C6}"/>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a:extLst>
            <a:ext uri="{FF2B5EF4-FFF2-40B4-BE49-F238E27FC236}">
              <a16:creationId xmlns:a16="http://schemas.microsoft.com/office/drawing/2014/main" id="{32284B61-75E0-492C-AE0D-5472620D8AF3}"/>
            </a:ext>
          </a:extLst>
        </xdr:cNvPr>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a:extLst>
            <a:ext uri="{FF2B5EF4-FFF2-40B4-BE49-F238E27FC236}">
              <a16:creationId xmlns:a16="http://schemas.microsoft.com/office/drawing/2014/main" id="{24B42CAE-17B8-4265-AECC-9AF304BFD116}"/>
            </a:ext>
          </a:extLst>
        </xdr:cNvPr>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a:extLst>
            <a:ext uri="{FF2B5EF4-FFF2-40B4-BE49-F238E27FC236}">
              <a16:creationId xmlns:a16="http://schemas.microsoft.com/office/drawing/2014/main" id="{BC7C57DC-BE8F-475D-8E6B-78DC091F7AF7}"/>
            </a:ext>
          </a:extLst>
        </xdr:cNvPr>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EFF1A1C-EE7E-454A-9C89-1C27856E3C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E9FC9AD-1B47-4443-9E9F-61F8374DB45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775371C-3F86-40AA-B154-9894CD0AEC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552D4B2-0D52-4F0D-955A-6B8C9D87DB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5BE089F-E620-4D69-8A3A-E827080D13B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109765</xdr:rowOff>
    </xdr:from>
    <xdr:to>
      <xdr:col>55</xdr:col>
      <xdr:colOff>50800</xdr:colOff>
      <xdr:row>40</xdr:row>
      <xdr:rowOff>39915</xdr:rowOff>
    </xdr:to>
    <xdr:sp macro="" textlink="">
      <xdr:nvSpPr>
        <xdr:cNvPr id="133" name="楕円 132">
          <a:extLst>
            <a:ext uri="{FF2B5EF4-FFF2-40B4-BE49-F238E27FC236}">
              <a16:creationId xmlns:a16="http://schemas.microsoft.com/office/drawing/2014/main" id="{B43F687A-A776-4B89-9DE6-B124A4D4CC67}"/>
            </a:ext>
          </a:extLst>
        </xdr:cNvPr>
        <xdr:cNvSpPr/>
      </xdr:nvSpPr>
      <xdr:spPr>
        <a:xfrm>
          <a:off x="104267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88192</xdr:rowOff>
    </xdr:from>
    <xdr:ext cx="469744" cy="259045"/>
    <xdr:sp macro="" textlink="">
      <xdr:nvSpPr>
        <xdr:cNvPr id="134" name="【図書館】&#10;一人当たり面積該当値テキスト">
          <a:extLst>
            <a:ext uri="{FF2B5EF4-FFF2-40B4-BE49-F238E27FC236}">
              <a16:creationId xmlns:a16="http://schemas.microsoft.com/office/drawing/2014/main" id="{B877CF68-D10D-4A3C-B23C-37B946399BC1}"/>
            </a:ext>
          </a:extLst>
        </xdr:cNvPr>
        <xdr:cNvSpPr txBox="1"/>
      </xdr:nvSpPr>
      <xdr:spPr>
        <a:xfrm>
          <a:off x="10515600"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35" name="楕円 134">
          <a:extLst>
            <a:ext uri="{FF2B5EF4-FFF2-40B4-BE49-F238E27FC236}">
              <a16:creationId xmlns:a16="http://schemas.microsoft.com/office/drawing/2014/main" id="{2B5E204A-B3C6-4430-9466-6C9FC9F8B1BD}"/>
            </a:ext>
          </a:extLst>
        </xdr:cNvPr>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149678</xdr:rowOff>
    </xdr:from>
    <xdr:to>
      <xdr:col>55</xdr:col>
      <xdr:colOff>0</xdr:colOff>
      <xdr:row>39</xdr:row>
      <xdr:rowOff>160565</xdr:rowOff>
    </xdr:to>
    <xdr:cxnSp macro="">
      <xdr:nvCxnSpPr>
        <xdr:cNvPr id="136" name="直線コネクタ 135">
          <a:extLst>
            <a:ext uri="{FF2B5EF4-FFF2-40B4-BE49-F238E27FC236}">
              <a16:creationId xmlns:a16="http://schemas.microsoft.com/office/drawing/2014/main" id="{E20BB41C-4053-469F-A5E8-C995043B65A4}"/>
            </a:ext>
          </a:extLst>
        </xdr:cNvPr>
        <xdr:cNvCxnSpPr/>
      </xdr:nvCxnSpPr>
      <xdr:spPr>
        <a:xfrm>
          <a:off x="9639300" y="68362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37" name="楕円 136">
          <a:extLst>
            <a:ext uri="{FF2B5EF4-FFF2-40B4-BE49-F238E27FC236}">
              <a16:creationId xmlns:a16="http://schemas.microsoft.com/office/drawing/2014/main" id="{777774AE-CEF0-4097-B69A-E87EC0C0DBFB}"/>
            </a:ext>
          </a:extLst>
        </xdr:cNvPr>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149678</xdr:rowOff>
    </xdr:to>
    <xdr:cxnSp macro="">
      <xdr:nvCxnSpPr>
        <xdr:cNvPr id="138" name="直線コネクタ 137">
          <a:extLst>
            <a:ext uri="{FF2B5EF4-FFF2-40B4-BE49-F238E27FC236}">
              <a16:creationId xmlns:a16="http://schemas.microsoft.com/office/drawing/2014/main" id="{E289628A-A50D-4B76-9BF8-5DE0EC12B0EC}"/>
            </a:ext>
          </a:extLst>
        </xdr:cNvPr>
        <xdr:cNvCxnSpPr/>
      </xdr:nvCxnSpPr>
      <xdr:spPr>
        <a:xfrm>
          <a:off x="8750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39" name="楕円 138">
          <a:extLst>
            <a:ext uri="{FF2B5EF4-FFF2-40B4-BE49-F238E27FC236}">
              <a16:creationId xmlns:a16="http://schemas.microsoft.com/office/drawing/2014/main" id="{1E6AADAE-78BB-40D0-B433-0D0498BE9A5A}"/>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149678</xdr:rowOff>
    </xdr:from>
    <xdr:to>
      <xdr:col>45</xdr:col>
      <xdr:colOff>177800</xdr:colOff>
      <xdr:row>39</xdr:row>
      <xdr:rowOff>149678</xdr:rowOff>
    </xdr:to>
    <xdr:cxnSp macro="">
      <xdr:nvCxnSpPr>
        <xdr:cNvPr id="140" name="直線コネクタ 139">
          <a:extLst>
            <a:ext uri="{FF2B5EF4-FFF2-40B4-BE49-F238E27FC236}">
              <a16:creationId xmlns:a16="http://schemas.microsoft.com/office/drawing/2014/main" id="{0F08D1CE-94E9-4FB9-942D-1E5B549401DC}"/>
            </a:ext>
          </a:extLst>
        </xdr:cNvPr>
        <xdr:cNvCxnSpPr/>
      </xdr:nvCxnSpPr>
      <xdr:spPr>
        <a:xfrm>
          <a:off x="7861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41" name="楕円 140">
          <a:extLst>
            <a:ext uri="{FF2B5EF4-FFF2-40B4-BE49-F238E27FC236}">
              <a16:creationId xmlns:a16="http://schemas.microsoft.com/office/drawing/2014/main" id="{A3B977A0-C283-4874-99E8-2A59722BC157}"/>
            </a:ext>
          </a:extLst>
        </xdr:cNvPr>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149678</xdr:rowOff>
    </xdr:to>
    <xdr:cxnSp macro="">
      <xdr:nvCxnSpPr>
        <xdr:cNvPr id="142" name="直線コネクタ 141">
          <a:extLst>
            <a:ext uri="{FF2B5EF4-FFF2-40B4-BE49-F238E27FC236}">
              <a16:creationId xmlns:a16="http://schemas.microsoft.com/office/drawing/2014/main" id="{790B4906-867F-4B8D-8AC3-F4CC09133E3C}"/>
            </a:ext>
          </a:extLst>
        </xdr:cNvPr>
        <xdr:cNvCxnSpPr/>
      </xdr:nvCxnSpPr>
      <xdr:spPr>
        <a:xfrm>
          <a:off x="6972300" y="67056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a:extLst>
            <a:ext uri="{FF2B5EF4-FFF2-40B4-BE49-F238E27FC236}">
              <a16:creationId xmlns:a16="http://schemas.microsoft.com/office/drawing/2014/main" id="{FFFEB7DE-039A-433E-92B3-77954232ED71}"/>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a:extLst>
            <a:ext uri="{FF2B5EF4-FFF2-40B4-BE49-F238E27FC236}">
              <a16:creationId xmlns:a16="http://schemas.microsoft.com/office/drawing/2014/main" id="{8BDF34D3-775D-424C-A524-B40604251984}"/>
            </a:ext>
          </a:extLst>
        </xdr:cNvPr>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a:extLst>
            <a:ext uri="{FF2B5EF4-FFF2-40B4-BE49-F238E27FC236}">
              <a16:creationId xmlns:a16="http://schemas.microsoft.com/office/drawing/2014/main" id="{BEC4595F-BC4A-4817-8465-0A86DCF9309F}"/>
            </a:ext>
          </a:extLst>
        </xdr:cNvPr>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148062</xdr:rowOff>
    </xdr:from>
    <xdr:ext cx="469744" cy="259045"/>
    <xdr:sp macro="" textlink="">
      <xdr:nvSpPr>
        <xdr:cNvPr id="146" name="n_4aveValue【図書館】&#10;一人当たり面積">
          <a:extLst>
            <a:ext uri="{FF2B5EF4-FFF2-40B4-BE49-F238E27FC236}">
              <a16:creationId xmlns:a16="http://schemas.microsoft.com/office/drawing/2014/main" id="{8CCAD1F5-6893-4077-9FF9-E9A628F88228}"/>
            </a:ext>
          </a:extLst>
        </xdr:cNvPr>
        <xdr:cNvSpPr txBox="1"/>
      </xdr:nvSpPr>
      <xdr:spPr>
        <a:xfrm>
          <a:off x="67374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20155</xdr:rowOff>
    </xdr:from>
    <xdr:ext cx="469744" cy="259045"/>
    <xdr:sp macro="" textlink="">
      <xdr:nvSpPr>
        <xdr:cNvPr id="147" name="n_1mainValue【図書館】&#10;一人当たり面積">
          <a:extLst>
            <a:ext uri="{FF2B5EF4-FFF2-40B4-BE49-F238E27FC236}">
              <a16:creationId xmlns:a16="http://schemas.microsoft.com/office/drawing/2014/main" id="{54E5AB49-7EF8-402E-8FD9-9D4960D29E03}"/>
            </a:ext>
          </a:extLst>
        </xdr:cNvPr>
        <xdr:cNvSpPr txBox="1"/>
      </xdr:nvSpPr>
      <xdr:spPr>
        <a:xfrm>
          <a:off x="9391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48" name="n_2mainValue【図書館】&#10;一人当たり面積">
          <a:extLst>
            <a:ext uri="{FF2B5EF4-FFF2-40B4-BE49-F238E27FC236}">
              <a16:creationId xmlns:a16="http://schemas.microsoft.com/office/drawing/2014/main" id="{DCEF80C4-FBF5-4499-B85A-D4D45619FC50}"/>
            </a:ext>
          </a:extLst>
        </xdr:cNvPr>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9" name="n_3mainValue【図書館】&#10;一人当たり面積">
          <a:extLst>
            <a:ext uri="{FF2B5EF4-FFF2-40B4-BE49-F238E27FC236}">
              <a16:creationId xmlns:a16="http://schemas.microsoft.com/office/drawing/2014/main" id="{BCBA7505-2EF1-4615-99F4-4C0D9A9D730A}"/>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50" name="n_4mainValue【図書館】&#10;一人当たり面積">
          <a:extLst>
            <a:ext uri="{FF2B5EF4-FFF2-40B4-BE49-F238E27FC236}">
              <a16:creationId xmlns:a16="http://schemas.microsoft.com/office/drawing/2014/main" id="{D84AED90-BF64-4584-B7BA-56912D541A5C}"/>
            </a:ext>
          </a:extLst>
        </xdr:cNvPr>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307B30BC-6BCD-4E54-A8C2-36B202796C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2E851DF-9644-43F4-914B-9EBA9DA9AE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2BAC22F1-100E-4167-A9FD-52FDAC5616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2C990F12-92A0-4D1D-8B82-3214F0E05B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6566C46C-72F8-4FD0-8EA6-6C0128C809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E6F0F42-871F-4727-9957-6C7CE89BA6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435D88D8-BFAB-4DE1-BD5E-49AE4101C82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B1474DDA-74C1-468B-81F2-1C176F3B8A3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C7C451D3-16CE-42AE-841A-BBB859D74F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260CE9E0-4EF3-45D7-9A2A-0A782022D0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B32BEB36-9220-420E-A7E5-F628454859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95F55C1A-5DA3-44C3-BBA8-66C1BFCF6C1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a:extLst>
            <a:ext uri="{FF2B5EF4-FFF2-40B4-BE49-F238E27FC236}">
              <a16:creationId xmlns:a16="http://schemas.microsoft.com/office/drawing/2014/main" id="{E6949A45-7061-4F9A-83C8-13363B00C986}"/>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D6789C57-5045-4696-B3BE-108E8509C94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EDD89249-9CDF-4411-B208-E9B79A104F8F}"/>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362E624B-3156-4FA6-992B-D7DA833DB40F}"/>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EA2F5978-C821-4ED8-BBD2-C9549F50285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613EAA92-921C-4441-8BFE-FF3D0F9D483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D7F1430E-D0BE-4558-97C8-D1ACF48DA39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F672FE2-B07E-430E-94DE-2D85B748439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51A93E82-2F27-4985-B30D-318E1543F03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9E3A470D-5D3D-4E97-ABC9-925C49ACA6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a:extLst>
            <a:ext uri="{FF2B5EF4-FFF2-40B4-BE49-F238E27FC236}">
              <a16:creationId xmlns:a16="http://schemas.microsoft.com/office/drawing/2014/main" id="{8FE571B0-1455-42B2-A6D3-064D48AB8A6A}"/>
            </a:ext>
          </a:extLst>
        </xdr:cNvPr>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C5500A8B-77F5-4102-AE1D-EFB5F3DCA173}"/>
            </a:ext>
          </a:extLst>
        </xdr:cNvPr>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a:extLst>
            <a:ext uri="{FF2B5EF4-FFF2-40B4-BE49-F238E27FC236}">
              <a16:creationId xmlns:a16="http://schemas.microsoft.com/office/drawing/2014/main" id="{AC19ECEA-C962-47BF-81B4-FA5E315048A9}"/>
            </a:ext>
          </a:extLst>
        </xdr:cNvPr>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F99C094-0388-4B3B-B2EF-1E1A85B54639}"/>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a:extLst>
            <a:ext uri="{FF2B5EF4-FFF2-40B4-BE49-F238E27FC236}">
              <a16:creationId xmlns:a16="http://schemas.microsoft.com/office/drawing/2014/main" id="{54BDD86D-355B-4F36-A2E5-FBDED48419E4}"/>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138955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E595890F-8586-499D-8FDD-118E0B6172B9}"/>
            </a:ext>
          </a:extLst>
        </xdr:cNvPr>
        <xdr:cNvSpPr txBox="1"/>
      </xdr:nvSpPr>
      <xdr:spPr>
        <a:xfrm>
          <a:off x="4673600" y="1042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a:extLst>
            <a:ext uri="{FF2B5EF4-FFF2-40B4-BE49-F238E27FC236}">
              <a16:creationId xmlns:a16="http://schemas.microsoft.com/office/drawing/2014/main" id="{569151A6-3F96-4CF3-B45B-8E114667D478}"/>
            </a:ext>
          </a:extLst>
        </xdr:cNvPr>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a:extLst>
            <a:ext uri="{FF2B5EF4-FFF2-40B4-BE49-F238E27FC236}">
              <a16:creationId xmlns:a16="http://schemas.microsoft.com/office/drawing/2014/main" id="{D849FF45-1DC7-49D6-BA76-D209F0EFE6CF}"/>
            </a:ext>
          </a:extLst>
        </xdr:cNvPr>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a:extLst>
            <a:ext uri="{FF2B5EF4-FFF2-40B4-BE49-F238E27FC236}">
              <a16:creationId xmlns:a16="http://schemas.microsoft.com/office/drawing/2014/main" id="{E9533726-94CF-4C84-8A5F-4F3F4E73012F}"/>
            </a:ext>
          </a:extLst>
        </xdr:cNvPr>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a:extLst>
            <a:ext uri="{FF2B5EF4-FFF2-40B4-BE49-F238E27FC236}">
              <a16:creationId xmlns:a16="http://schemas.microsoft.com/office/drawing/2014/main" id="{9A1CD2F9-5954-4B08-99A3-87570858B050}"/>
            </a:ext>
          </a:extLst>
        </xdr:cNvPr>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a:extLst>
            <a:ext uri="{FF2B5EF4-FFF2-40B4-BE49-F238E27FC236}">
              <a16:creationId xmlns:a16="http://schemas.microsoft.com/office/drawing/2014/main" id="{87142B16-827C-47EB-A8C0-186ED7404512}"/>
            </a:ext>
          </a:extLst>
        </xdr:cNvPr>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644162B-8053-4345-A866-1DFF4289ED8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4E0852A-DFB3-465E-91A3-68808B644F0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122483-E3A0-401C-B8E9-7366A07DCFD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F1B7627-9119-4EE2-9819-AD905586AF4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AB03D6C-8C42-4BA4-ACD1-85E80D91762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84074</xdr:rowOff>
    </xdr:from>
    <xdr:to>
      <xdr:col>24</xdr:col>
      <xdr:colOff>114300</xdr:colOff>
      <xdr:row>64</xdr:row>
      <xdr:rowOff>14224</xdr:rowOff>
    </xdr:to>
    <xdr:sp macro="" textlink="">
      <xdr:nvSpPr>
        <xdr:cNvPr id="189" name="楕円 188">
          <a:extLst>
            <a:ext uri="{FF2B5EF4-FFF2-40B4-BE49-F238E27FC236}">
              <a16:creationId xmlns:a16="http://schemas.microsoft.com/office/drawing/2014/main" id="{3700773F-6056-409F-9DD5-6896AADC6EDC}"/>
            </a:ext>
          </a:extLst>
        </xdr:cNvPr>
        <xdr:cNvSpPr/>
      </xdr:nvSpPr>
      <xdr:spPr>
        <a:xfrm>
          <a:off x="45847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170451</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B215AF3F-1838-466B-9D62-1047C2820D49}"/>
            </a:ext>
          </a:extLst>
        </xdr:cNvPr>
        <xdr:cNvSpPr txBox="1"/>
      </xdr:nvSpPr>
      <xdr:spPr>
        <a:xfrm>
          <a:off x="4673600" y="1080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33782</xdr:rowOff>
    </xdr:from>
    <xdr:to>
      <xdr:col>20</xdr:col>
      <xdr:colOff>38100</xdr:colOff>
      <xdr:row>63</xdr:row>
      <xdr:rowOff>135382</xdr:rowOff>
    </xdr:to>
    <xdr:sp macro="" textlink="">
      <xdr:nvSpPr>
        <xdr:cNvPr id="191" name="楕円 190">
          <a:extLst>
            <a:ext uri="{FF2B5EF4-FFF2-40B4-BE49-F238E27FC236}">
              <a16:creationId xmlns:a16="http://schemas.microsoft.com/office/drawing/2014/main" id="{671E6262-6ECB-4A95-BDD7-B76438636B7E}"/>
            </a:ext>
          </a:extLst>
        </xdr:cNvPr>
        <xdr:cNvSpPr/>
      </xdr:nvSpPr>
      <xdr:spPr>
        <a:xfrm>
          <a:off x="3746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84582</xdr:rowOff>
    </xdr:from>
    <xdr:to>
      <xdr:col>24</xdr:col>
      <xdr:colOff>63500</xdr:colOff>
      <xdr:row>63</xdr:row>
      <xdr:rowOff>134874</xdr:rowOff>
    </xdr:to>
    <xdr:cxnSp macro="">
      <xdr:nvCxnSpPr>
        <xdr:cNvPr id="192" name="直線コネクタ 191">
          <a:extLst>
            <a:ext uri="{FF2B5EF4-FFF2-40B4-BE49-F238E27FC236}">
              <a16:creationId xmlns:a16="http://schemas.microsoft.com/office/drawing/2014/main" id="{FB9092CD-83D6-4E90-AF78-195248B75322}"/>
            </a:ext>
          </a:extLst>
        </xdr:cNvPr>
        <xdr:cNvCxnSpPr/>
      </xdr:nvCxnSpPr>
      <xdr:spPr>
        <a:xfrm>
          <a:off x="3797300" y="10885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157226</xdr:rowOff>
    </xdr:from>
    <xdr:to>
      <xdr:col>15</xdr:col>
      <xdr:colOff>101600</xdr:colOff>
      <xdr:row>63</xdr:row>
      <xdr:rowOff>87376</xdr:rowOff>
    </xdr:to>
    <xdr:sp macro="" textlink="">
      <xdr:nvSpPr>
        <xdr:cNvPr id="193" name="楕円 192">
          <a:extLst>
            <a:ext uri="{FF2B5EF4-FFF2-40B4-BE49-F238E27FC236}">
              <a16:creationId xmlns:a16="http://schemas.microsoft.com/office/drawing/2014/main" id="{74286D74-E806-41CD-A706-B8EAF832BBA4}"/>
            </a:ext>
          </a:extLst>
        </xdr:cNvPr>
        <xdr:cNvSpPr/>
      </xdr:nvSpPr>
      <xdr:spPr>
        <a:xfrm>
          <a:off x="2857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36576</xdr:rowOff>
    </xdr:from>
    <xdr:to>
      <xdr:col>19</xdr:col>
      <xdr:colOff>177800</xdr:colOff>
      <xdr:row>63</xdr:row>
      <xdr:rowOff>84582</xdr:rowOff>
    </xdr:to>
    <xdr:cxnSp macro="">
      <xdr:nvCxnSpPr>
        <xdr:cNvPr id="194" name="直線コネクタ 193">
          <a:extLst>
            <a:ext uri="{FF2B5EF4-FFF2-40B4-BE49-F238E27FC236}">
              <a16:creationId xmlns:a16="http://schemas.microsoft.com/office/drawing/2014/main" id="{DFCC439B-8F9F-4BD3-8531-D4827B6CF67A}"/>
            </a:ext>
          </a:extLst>
        </xdr:cNvPr>
        <xdr:cNvCxnSpPr/>
      </xdr:nvCxnSpPr>
      <xdr:spPr>
        <a:xfrm>
          <a:off x="2908300" y="108379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106934</xdr:rowOff>
    </xdr:from>
    <xdr:to>
      <xdr:col>10</xdr:col>
      <xdr:colOff>165100</xdr:colOff>
      <xdr:row>63</xdr:row>
      <xdr:rowOff>37084</xdr:rowOff>
    </xdr:to>
    <xdr:sp macro="" textlink="">
      <xdr:nvSpPr>
        <xdr:cNvPr id="195" name="楕円 194">
          <a:extLst>
            <a:ext uri="{FF2B5EF4-FFF2-40B4-BE49-F238E27FC236}">
              <a16:creationId xmlns:a16="http://schemas.microsoft.com/office/drawing/2014/main" id="{62EB66A2-BCB4-4BA2-B6AC-0FD1584C2C58}"/>
            </a:ext>
          </a:extLst>
        </xdr:cNvPr>
        <xdr:cNvSpPr/>
      </xdr:nvSpPr>
      <xdr:spPr>
        <a:xfrm>
          <a:off x="1968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157734</xdr:rowOff>
    </xdr:from>
    <xdr:to>
      <xdr:col>15</xdr:col>
      <xdr:colOff>50800</xdr:colOff>
      <xdr:row>63</xdr:row>
      <xdr:rowOff>36576</xdr:rowOff>
    </xdr:to>
    <xdr:cxnSp macro="">
      <xdr:nvCxnSpPr>
        <xdr:cNvPr id="196" name="直線コネクタ 195">
          <a:extLst>
            <a:ext uri="{FF2B5EF4-FFF2-40B4-BE49-F238E27FC236}">
              <a16:creationId xmlns:a16="http://schemas.microsoft.com/office/drawing/2014/main" id="{D3646DE5-E375-41F8-B5BA-6452D294D945}"/>
            </a:ext>
          </a:extLst>
        </xdr:cNvPr>
        <xdr:cNvCxnSpPr/>
      </xdr:nvCxnSpPr>
      <xdr:spPr>
        <a:xfrm>
          <a:off x="2019300" y="1078763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56642</xdr:rowOff>
    </xdr:from>
    <xdr:to>
      <xdr:col>6</xdr:col>
      <xdr:colOff>38100</xdr:colOff>
      <xdr:row>62</xdr:row>
      <xdr:rowOff>158242</xdr:rowOff>
    </xdr:to>
    <xdr:sp macro="" textlink="">
      <xdr:nvSpPr>
        <xdr:cNvPr id="197" name="楕円 196">
          <a:extLst>
            <a:ext uri="{FF2B5EF4-FFF2-40B4-BE49-F238E27FC236}">
              <a16:creationId xmlns:a16="http://schemas.microsoft.com/office/drawing/2014/main" id="{535F66F5-E971-4CE9-AD0F-901233AEDD70}"/>
            </a:ext>
          </a:extLst>
        </xdr:cNvPr>
        <xdr:cNvSpPr/>
      </xdr:nvSpPr>
      <xdr:spPr>
        <a:xfrm>
          <a:off x="1079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107442</xdr:rowOff>
    </xdr:from>
    <xdr:to>
      <xdr:col>10</xdr:col>
      <xdr:colOff>114300</xdr:colOff>
      <xdr:row>62</xdr:row>
      <xdr:rowOff>157734</xdr:rowOff>
    </xdr:to>
    <xdr:cxnSp macro="">
      <xdr:nvCxnSpPr>
        <xdr:cNvPr id="198" name="直線コネクタ 197">
          <a:extLst>
            <a:ext uri="{FF2B5EF4-FFF2-40B4-BE49-F238E27FC236}">
              <a16:creationId xmlns:a16="http://schemas.microsoft.com/office/drawing/2014/main" id="{5F3F40BF-DD09-4883-8FE7-89A3C3655025}"/>
            </a:ext>
          </a:extLst>
        </xdr:cNvPr>
        <xdr:cNvCxnSpPr/>
      </xdr:nvCxnSpPr>
      <xdr:spPr>
        <a:xfrm>
          <a:off x="1130300" y="107373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17035</xdr:rowOff>
    </xdr:from>
    <xdr:ext cx="405111" cy="259045"/>
    <xdr:sp macro="" textlink="">
      <xdr:nvSpPr>
        <xdr:cNvPr id="199" name="n_1aveValue【体育館・プール】&#10;有形固定資産減価償却率">
          <a:extLst>
            <a:ext uri="{FF2B5EF4-FFF2-40B4-BE49-F238E27FC236}">
              <a16:creationId xmlns:a16="http://schemas.microsoft.com/office/drawing/2014/main" id="{AE80A38F-ED80-4877-A840-06C104BDED4D}"/>
            </a:ext>
          </a:extLst>
        </xdr:cNvPr>
        <xdr:cNvSpPr txBox="1"/>
      </xdr:nvSpPr>
      <xdr:spPr>
        <a:xfrm>
          <a:off x="35820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0" name="n_2aveValue【体育館・プール】&#10;有形固定資産減価償却率">
          <a:extLst>
            <a:ext uri="{FF2B5EF4-FFF2-40B4-BE49-F238E27FC236}">
              <a16:creationId xmlns:a16="http://schemas.microsoft.com/office/drawing/2014/main" id="{1843FD07-43E6-4DC6-B912-979DAFA82C45}"/>
            </a:ext>
          </a:extLst>
        </xdr:cNvPr>
        <xdr:cNvSpPr txBox="1"/>
      </xdr:nvSpPr>
      <xdr:spPr>
        <a:xfrm>
          <a:off x="27057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1" name="n_3aveValue【体育館・プール】&#10;有形固定資産減価償却率">
          <a:extLst>
            <a:ext uri="{FF2B5EF4-FFF2-40B4-BE49-F238E27FC236}">
              <a16:creationId xmlns:a16="http://schemas.microsoft.com/office/drawing/2014/main" id="{CF655668-DA9B-4904-ACD8-3AE5D814B3E5}"/>
            </a:ext>
          </a:extLst>
        </xdr:cNvPr>
        <xdr:cNvSpPr txBox="1"/>
      </xdr:nvSpPr>
      <xdr:spPr>
        <a:xfrm>
          <a:off x="1816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129049</xdr:rowOff>
    </xdr:from>
    <xdr:ext cx="405111" cy="259045"/>
    <xdr:sp macro="" textlink="">
      <xdr:nvSpPr>
        <xdr:cNvPr id="202" name="n_4aveValue【体育館・プール】&#10;有形固定資産減価償却率">
          <a:extLst>
            <a:ext uri="{FF2B5EF4-FFF2-40B4-BE49-F238E27FC236}">
              <a16:creationId xmlns:a16="http://schemas.microsoft.com/office/drawing/2014/main" id="{F89892EA-3D10-486B-BCE3-7C7BDBC5043F}"/>
            </a:ext>
          </a:extLst>
        </xdr:cNvPr>
        <xdr:cNvSpPr txBox="1"/>
      </xdr:nvSpPr>
      <xdr:spPr>
        <a:xfrm>
          <a:off x="927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126509</xdr:rowOff>
    </xdr:from>
    <xdr:ext cx="405111" cy="259045"/>
    <xdr:sp macro="" textlink="">
      <xdr:nvSpPr>
        <xdr:cNvPr id="203" name="n_1mainValue【体育館・プール】&#10;有形固定資産減価償却率">
          <a:extLst>
            <a:ext uri="{FF2B5EF4-FFF2-40B4-BE49-F238E27FC236}">
              <a16:creationId xmlns:a16="http://schemas.microsoft.com/office/drawing/2014/main" id="{338BC611-26CA-4E8B-8714-A16494A1B58D}"/>
            </a:ext>
          </a:extLst>
        </xdr:cNvPr>
        <xdr:cNvSpPr txBox="1"/>
      </xdr:nvSpPr>
      <xdr:spPr>
        <a:xfrm>
          <a:off x="35820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78503</xdr:rowOff>
    </xdr:from>
    <xdr:ext cx="405111" cy="259045"/>
    <xdr:sp macro="" textlink="">
      <xdr:nvSpPr>
        <xdr:cNvPr id="204" name="n_2mainValue【体育館・プール】&#10;有形固定資産減価償却率">
          <a:extLst>
            <a:ext uri="{FF2B5EF4-FFF2-40B4-BE49-F238E27FC236}">
              <a16:creationId xmlns:a16="http://schemas.microsoft.com/office/drawing/2014/main" id="{A84B5E96-4453-4005-BDE0-723BD4F7F90E}"/>
            </a:ext>
          </a:extLst>
        </xdr:cNvPr>
        <xdr:cNvSpPr txBox="1"/>
      </xdr:nvSpPr>
      <xdr:spPr>
        <a:xfrm>
          <a:off x="27057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28211</xdr:rowOff>
    </xdr:from>
    <xdr:ext cx="405111" cy="259045"/>
    <xdr:sp macro="" textlink="">
      <xdr:nvSpPr>
        <xdr:cNvPr id="205" name="n_3mainValue【体育館・プール】&#10;有形固定資産減価償却率">
          <a:extLst>
            <a:ext uri="{FF2B5EF4-FFF2-40B4-BE49-F238E27FC236}">
              <a16:creationId xmlns:a16="http://schemas.microsoft.com/office/drawing/2014/main" id="{747BAE3E-BFE8-41A1-A806-00F1F5F1AB15}"/>
            </a:ext>
          </a:extLst>
        </xdr:cNvPr>
        <xdr:cNvSpPr txBox="1"/>
      </xdr:nvSpPr>
      <xdr:spPr>
        <a:xfrm>
          <a:off x="1816744" y="1082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149369</xdr:rowOff>
    </xdr:from>
    <xdr:ext cx="405111" cy="259045"/>
    <xdr:sp macro="" textlink="">
      <xdr:nvSpPr>
        <xdr:cNvPr id="206" name="n_4mainValue【体育館・プール】&#10;有形固定資産減価償却率">
          <a:extLst>
            <a:ext uri="{FF2B5EF4-FFF2-40B4-BE49-F238E27FC236}">
              <a16:creationId xmlns:a16="http://schemas.microsoft.com/office/drawing/2014/main" id="{92705133-814A-4A6F-A15C-1E74C67CDE15}"/>
            </a:ext>
          </a:extLst>
        </xdr:cNvPr>
        <xdr:cNvSpPr txBox="1"/>
      </xdr:nvSpPr>
      <xdr:spPr>
        <a:xfrm>
          <a:off x="9277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D8F202A-085C-45CB-83F9-EDC36C6FF8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7C63586-A8BC-4F06-8A26-B8531B8528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0D74AB8-B724-4BF2-AB8D-65547DD230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28605F8-A918-4321-A1B3-9B1EDB0ED6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2857AE2-52BF-4565-8E82-A2A6EEEEB4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5FC6215-213D-42AC-A980-FB0AFEA591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FD41C30-13B4-4799-B245-22F84DC9E6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CC1184B-8071-4AAF-811E-F10E2C8A5E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D45F300-9322-4879-A306-EC8406845E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053635B-4BF3-406B-BA50-CA220BA5DE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D1E017CC-0B1F-4A9E-8BD7-F0A3916B550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a:extLst>
            <a:ext uri="{FF2B5EF4-FFF2-40B4-BE49-F238E27FC236}">
              <a16:creationId xmlns:a16="http://schemas.microsoft.com/office/drawing/2014/main" id="{A73798A3-0171-473B-8C0E-DF68686B110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FF57AD41-DA66-4592-8855-56F96263BD0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a:extLst>
            <a:ext uri="{FF2B5EF4-FFF2-40B4-BE49-F238E27FC236}">
              <a16:creationId xmlns:a16="http://schemas.microsoft.com/office/drawing/2014/main" id="{D27838DA-77DE-4D50-8514-9B38D943A16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BE6116FD-F75B-44C9-8C35-11D4E9B12FA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a:extLst>
            <a:ext uri="{FF2B5EF4-FFF2-40B4-BE49-F238E27FC236}">
              <a16:creationId xmlns:a16="http://schemas.microsoft.com/office/drawing/2014/main" id="{42E3A65A-998D-4FB7-A164-F398D9D1B67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545C0743-280B-4136-B918-B1C746C5F33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a:extLst>
            <a:ext uri="{FF2B5EF4-FFF2-40B4-BE49-F238E27FC236}">
              <a16:creationId xmlns:a16="http://schemas.microsoft.com/office/drawing/2014/main" id="{B3363697-EADC-47EF-B77F-391AD34A6CB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C67F1E4-15FA-4CC3-AAD8-C8714188DF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90CB06AC-E5D8-4E01-B7F8-C39280AB800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1985B13-B847-4456-A472-4148EBDB52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a:extLst>
            <a:ext uri="{FF2B5EF4-FFF2-40B4-BE49-F238E27FC236}">
              <a16:creationId xmlns:a16="http://schemas.microsoft.com/office/drawing/2014/main" id="{865C1C96-7746-46B9-BFA1-329D1AB8342F}"/>
            </a:ext>
          </a:extLst>
        </xdr:cNvPr>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a:extLst>
            <a:ext uri="{FF2B5EF4-FFF2-40B4-BE49-F238E27FC236}">
              <a16:creationId xmlns:a16="http://schemas.microsoft.com/office/drawing/2014/main" id="{FAF0A99E-33B2-4F5B-9001-4A1CAE1584A4}"/>
            </a:ext>
          </a:extLst>
        </xdr:cNvPr>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a:extLst>
            <a:ext uri="{FF2B5EF4-FFF2-40B4-BE49-F238E27FC236}">
              <a16:creationId xmlns:a16="http://schemas.microsoft.com/office/drawing/2014/main" id="{0172DB3D-1C19-43D0-AE51-EC302CB427F6}"/>
            </a:ext>
          </a:extLst>
        </xdr:cNvPr>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a:extLst>
            <a:ext uri="{FF2B5EF4-FFF2-40B4-BE49-F238E27FC236}">
              <a16:creationId xmlns:a16="http://schemas.microsoft.com/office/drawing/2014/main" id="{3FEF167F-252E-4627-A650-2D6EA15032EE}"/>
            </a:ext>
          </a:extLst>
        </xdr:cNvPr>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a:extLst>
            <a:ext uri="{FF2B5EF4-FFF2-40B4-BE49-F238E27FC236}">
              <a16:creationId xmlns:a16="http://schemas.microsoft.com/office/drawing/2014/main" id="{0FD46DA3-B944-4452-BA8F-AD01325DDD28}"/>
            </a:ext>
          </a:extLst>
        </xdr:cNvPr>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47515</xdr:rowOff>
    </xdr:from>
    <xdr:ext cx="469744" cy="259045"/>
    <xdr:sp macro="" textlink="">
      <xdr:nvSpPr>
        <xdr:cNvPr id="233" name="【体育館・プール】&#10;一人当たり面積平均値テキスト">
          <a:extLst>
            <a:ext uri="{FF2B5EF4-FFF2-40B4-BE49-F238E27FC236}">
              <a16:creationId xmlns:a16="http://schemas.microsoft.com/office/drawing/2014/main" id="{6746AAE9-F7BA-4382-8199-E3C8441FD592}"/>
            </a:ext>
          </a:extLst>
        </xdr:cNvPr>
        <xdr:cNvSpPr txBox="1"/>
      </xdr:nvSpPr>
      <xdr:spPr>
        <a:xfrm>
          <a:off x="10515600" y="1033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a:extLst>
            <a:ext uri="{FF2B5EF4-FFF2-40B4-BE49-F238E27FC236}">
              <a16:creationId xmlns:a16="http://schemas.microsoft.com/office/drawing/2014/main" id="{00B3ED00-BA4D-4DB0-911D-D19C13E3A2C8}"/>
            </a:ext>
          </a:extLst>
        </xdr:cNvPr>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a:extLst>
            <a:ext uri="{FF2B5EF4-FFF2-40B4-BE49-F238E27FC236}">
              <a16:creationId xmlns:a16="http://schemas.microsoft.com/office/drawing/2014/main" id="{2E4B55C0-095B-4809-83C4-9D31038097DE}"/>
            </a:ext>
          </a:extLst>
        </xdr:cNvPr>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a:extLst>
            <a:ext uri="{FF2B5EF4-FFF2-40B4-BE49-F238E27FC236}">
              <a16:creationId xmlns:a16="http://schemas.microsoft.com/office/drawing/2014/main" id="{E3D03876-7008-4D19-ABFF-0191408F3034}"/>
            </a:ext>
          </a:extLst>
        </xdr:cNvPr>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a:extLst>
            <a:ext uri="{FF2B5EF4-FFF2-40B4-BE49-F238E27FC236}">
              <a16:creationId xmlns:a16="http://schemas.microsoft.com/office/drawing/2014/main" id="{9E303521-DB6B-4D94-8461-ADE87050B1B2}"/>
            </a:ext>
          </a:extLst>
        </xdr:cNvPr>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a:extLst>
            <a:ext uri="{FF2B5EF4-FFF2-40B4-BE49-F238E27FC236}">
              <a16:creationId xmlns:a16="http://schemas.microsoft.com/office/drawing/2014/main" id="{78A91EAD-4584-4A9B-9A34-B3814C25D4AB}"/>
            </a:ext>
          </a:extLst>
        </xdr:cNvPr>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B689E09-DA53-4829-A964-35C54908D4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DA944C1-0C43-4B52-8E38-B27549B3C8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A7075C1-8ABF-45CD-849D-2C906112BC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A62CE49-D21A-45A1-A7FB-EA4F6FAD0B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AA825DB-9BBF-4939-94C0-B21ADFE28B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42926</xdr:rowOff>
    </xdr:from>
    <xdr:to>
      <xdr:col>55</xdr:col>
      <xdr:colOff>50800</xdr:colOff>
      <xdr:row>62</xdr:row>
      <xdr:rowOff>144526</xdr:rowOff>
    </xdr:to>
    <xdr:sp macro="" textlink="">
      <xdr:nvSpPr>
        <xdr:cNvPr id="244" name="楕円 243">
          <a:extLst>
            <a:ext uri="{FF2B5EF4-FFF2-40B4-BE49-F238E27FC236}">
              <a16:creationId xmlns:a16="http://schemas.microsoft.com/office/drawing/2014/main" id="{5C3A5F47-80A4-4653-A7BB-DB5AF54F8CCD}"/>
            </a:ext>
          </a:extLst>
        </xdr:cNvPr>
        <xdr:cNvSpPr/>
      </xdr:nvSpPr>
      <xdr:spPr>
        <a:xfrm>
          <a:off x="104267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21353</xdr:rowOff>
    </xdr:from>
    <xdr:ext cx="469744" cy="259045"/>
    <xdr:sp macro="" textlink="">
      <xdr:nvSpPr>
        <xdr:cNvPr id="245" name="【体育館・プール】&#10;一人当たり面積該当値テキスト">
          <a:extLst>
            <a:ext uri="{FF2B5EF4-FFF2-40B4-BE49-F238E27FC236}">
              <a16:creationId xmlns:a16="http://schemas.microsoft.com/office/drawing/2014/main" id="{699A418C-DAD4-4C56-A72B-67C3D9415189}"/>
            </a:ext>
          </a:extLst>
        </xdr:cNvPr>
        <xdr:cNvSpPr txBox="1"/>
      </xdr:nvSpPr>
      <xdr:spPr>
        <a:xfrm>
          <a:off x="10515600"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46" name="楕円 245">
          <a:extLst>
            <a:ext uri="{FF2B5EF4-FFF2-40B4-BE49-F238E27FC236}">
              <a16:creationId xmlns:a16="http://schemas.microsoft.com/office/drawing/2014/main" id="{6DE707DD-84D3-495C-909D-502EC40EDA4E}"/>
            </a:ext>
          </a:extLst>
        </xdr:cNvPr>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93726</xdr:rowOff>
    </xdr:to>
    <xdr:cxnSp macro="">
      <xdr:nvCxnSpPr>
        <xdr:cNvPr id="247" name="直線コネクタ 246">
          <a:extLst>
            <a:ext uri="{FF2B5EF4-FFF2-40B4-BE49-F238E27FC236}">
              <a16:creationId xmlns:a16="http://schemas.microsoft.com/office/drawing/2014/main" id="{9D123647-3C4E-414F-8AF4-A7D28339D327}"/>
            </a:ext>
          </a:extLst>
        </xdr:cNvPr>
        <xdr:cNvCxnSpPr/>
      </xdr:nvCxnSpPr>
      <xdr:spPr>
        <a:xfrm>
          <a:off x="9639300" y="107213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48" name="楕円 247">
          <a:extLst>
            <a:ext uri="{FF2B5EF4-FFF2-40B4-BE49-F238E27FC236}">
              <a16:creationId xmlns:a16="http://schemas.microsoft.com/office/drawing/2014/main" id="{E6E09733-EA31-4934-9D48-E4233DEFA8F5}"/>
            </a:ext>
          </a:extLst>
        </xdr:cNvPr>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91440</xdr:rowOff>
    </xdr:to>
    <xdr:cxnSp macro="">
      <xdr:nvCxnSpPr>
        <xdr:cNvPr id="249" name="直線コネクタ 248">
          <a:extLst>
            <a:ext uri="{FF2B5EF4-FFF2-40B4-BE49-F238E27FC236}">
              <a16:creationId xmlns:a16="http://schemas.microsoft.com/office/drawing/2014/main" id="{670A9BFD-783E-4F0F-ADDA-91F3F248268B}"/>
            </a:ext>
          </a:extLst>
        </xdr:cNvPr>
        <xdr:cNvCxnSpPr/>
      </xdr:nvCxnSpPr>
      <xdr:spPr>
        <a:xfrm>
          <a:off x="8750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38354</xdr:rowOff>
    </xdr:from>
    <xdr:to>
      <xdr:col>41</xdr:col>
      <xdr:colOff>101600</xdr:colOff>
      <xdr:row>62</xdr:row>
      <xdr:rowOff>139954</xdr:rowOff>
    </xdr:to>
    <xdr:sp macro="" textlink="">
      <xdr:nvSpPr>
        <xdr:cNvPr id="250" name="楕円 249">
          <a:extLst>
            <a:ext uri="{FF2B5EF4-FFF2-40B4-BE49-F238E27FC236}">
              <a16:creationId xmlns:a16="http://schemas.microsoft.com/office/drawing/2014/main" id="{644AAA82-0D8A-4DD4-96CF-6EC2570C390B}"/>
            </a:ext>
          </a:extLst>
        </xdr:cNvPr>
        <xdr:cNvSpPr/>
      </xdr:nvSpPr>
      <xdr:spPr>
        <a:xfrm>
          <a:off x="7810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89154</xdr:rowOff>
    </xdr:from>
    <xdr:to>
      <xdr:col>45</xdr:col>
      <xdr:colOff>177800</xdr:colOff>
      <xdr:row>62</xdr:row>
      <xdr:rowOff>91440</xdr:rowOff>
    </xdr:to>
    <xdr:cxnSp macro="">
      <xdr:nvCxnSpPr>
        <xdr:cNvPr id="251" name="直線コネクタ 250">
          <a:extLst>
            <a:ext uri="{FF2B5EF4-FFF2-40B4-BE49-F238E27FC236}">
              <a16:creationId xmlns:a16="http://schemas.microsoft.com/office/drawing/2014/main" id="{4E917AC1-A523-4E74-9432-0971D4D15613}"/>
            </a:ext>
          </a:extLst>
        </xdr:cNvPr>
        <xdr:cNvCxnSpPr/>
      </xdr:nvCxnSpPr>
      <xdr:spPr>
        <a:xfrm>
          <a:off x="7861300" y="107190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36068</xdr:rowOff>
    </xdr:from>
    <xdr:to>
      <xdr:col>36</xdr:col>
      <xdr:colOff>165100</xdr:colOff>
      <xdr:row>62</xdr:row>
      <xdr:rowOff>137668</xdr:rowOff>
    </xdr:to>
    <xdr:sp macro="" textlink="">
      <xdr:nvSpPr>
        <xdr:cNvPr id="252" name="楕円 251">
          <a:extLst>
            <a:ext uri="{FF2B5EF4-FFF2-40B4-BE49-F238E27FC236}">
              <a16:creationId xmlns:a16="http://schemas.microsoft.com/office/drawing/2014/main" id="{69BDB579-1FE8-4A48-AED0-D364D8205CC0}"/>
            </a:ext>
          </a:extLst>
        </xdr:cNvPr>
        <xdr:cNvSpPr/>
      </xdr:nvSpPr>
      <xdr:spPr>
        <a:xfrm>
          <a:off x="6921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86868</xdr:rowOff>
    </xdr:from>
    <xdr:to>
      <xdr:col>41</xdr:col>
      <xdr:colOff>50800</xdr:colOff>
      <xdr:row>62</xdr:row>
      <xdr:rowOff>89154</xdr:rowOff>
    </xdr:to>
    <xdr:cxnSp macro="">
      <xdr:nvCxnSpPr>
        <xdr:cNvPr id="253" name="直線コネクタ 252">
          <a:extLst>
            <a:ext uri="{FF2B5EF4-FFF2-40B4-BE49-F238E27FC236}">
              <a16:creationId xmlns:a16="http://schemas.microsoft.com/office/drawing/2014/main" id="{4A6AA232-6072-45E0-B772-E7F4F7C54D20}"/>
            </a:ext>
          </a:extLst>
        </xdr:cNvPr>
        <xdr:cNvCxnSpPr/>
      </xdr:nvCxnSpPr>
      <xdr:spPr>
        <a:xfrm>
          <a:off x="6972300" y="1071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54" name="n_1aveValue【体育館・プール】&#10;一人当たり面積">
          <a:extLst>
            <a:ext uri="{FF2B5EF4-FFF2-40B4-BE49-F238E27FC236}">
              <a16:creationId xmlns:a16="http://schemas.microsoft.com/office/drawing/2014/main" id="{98FCB907-4F07-4DD8-868C-F32FE46F8B05}"/>
            </a:ext>
          </a:extLst>
        </xdr:cNvPr>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55" name="n_2aveValue【体育館・プール】&#10;一人当たり面積">
          <a:extLst>
            <a:ext uri="{FF2B5EF4-FFF2-40B4-BE49-F238E27FC236}">
              <a16:creationId xmlns:a16="http://schemas.microsoft.com/office/drawing/2014/main" id="{63500F44-ADDD-45F6-9210-F608F5B61F73}"/>
            </a:ext>
          </a:extLst>
        </xdr:cNvPr>
        <xdr:cNvSpPr txBox="1"/>
      </xdr:nvSpPr>
      <xdr:spPr>
        <a:xfrm>
          <a:off x="8515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131335</xdr:rowOff>
    </xdr:from>
    <xdr:ext cx="469744" cy="259045"/>
    <xdr:sp macro="" textlink="">
      <xdr:nvSpPr>
        <xdr:cNvPr id="256" name="n_3aveValue【体育館・プール】&#10;一人当たり面積">
          <a:extLst>
            <a:ext uri="{FF2B5EF4-FFF2-40B4-BE49-F238E27FC236}">
              <a16:creationId xmlns:a16="http://schemas.microsoft.com/office/drawing/2014/main" id="{94DC9C8D-BCBB-4429-A668-60E24975DC9D}"/>
            </a:ext>
          </a:extLst>
        </xdr:cNvPr>
        <xdr:cNvSpPr txBox="1"/>
      </xdr:nvSpPr>
      <xdr:spPr>
        <a:xfrm>
          <a:off x="7626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7" name="n_4aveValue【体育館・プール】&#10;一人当たり面積">
          <a:extLst>
            <a:ext uri="{FF2B5EF4-FFF2-40B4-BE49-F238E27FC236}">
              <a16:creationId xmlns:a16="http://schemas.microsoft.com/office/drawing/2014/main" id="{A767EEBE-9349-426E-85D7-ACA9904D3130}"/>
            </a:ext>
          </a:extLst>
        </xdr:cNvPr>
        <xdr:cNvSpPr txBox="1"/>
      </xdr:nvSpPr>
      <xdr:spPr>
        <a:xfrm>
          <a:off x="6737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58" name="n_1mainValue【体育館・プール】&#10;一人当たり面積">
          <a:extLst>
            <a:ext uri="{FF2B5EF4-FFF2-40B4-BE49-F238E27FC236}">
              <a16:creationId xmlns:a16="http://schemas.microsoft.com/office/drawing/2014/main" id="{98C969F6-6B54-40AA-AE9C-C06913990EEB}"/>
            </a:ext>
          </a:extLst>
        </xdr:cNvPr>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133367</xdr:rowOff>
    </xdr:from>
    <xdr:ext cx="469744" cy="259045"/>
    <xdr:sp macro="" textlink="">
      <xdr:nvSpPr>
        <xdr:cNvPr id="259" name="n_2mainValue【体育館・プール】&#10;一人当たり面積">
          <a:extLst>
            <a:ext uri="{FF2B5EF4-FFF2-40B4-BE49-F238E27FC236}">
              <a16:creationId xmlns:a16="http://schemas.microsoft.com/office/drawing/2014/main" id="{E290A9CE-3010-46DF-8F5D-6BBCC8EF7BF7}"/>
            </a:ext>
          </a:extLst>
        </xdr:cNvPr>
        <xdr:cNvSpPr txBox="1"/>
      </xdr:nvSpPr>
      <xdr:spPr>
        <a:xfrm>
          <a:off x="8515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131081</xdr:rowOff>
    </xdr:from>
    <xdr:ext cx="469744" cy="259045"/>
    <xdr:sp macro="" textlink="">
      <xdr:nvSpPr>
        <xdr:cNvPr id="260" name="n_3mainValue【体育館・プール】&#10;一人当たり面積">
          <a:extLst>
            <a:ext uri="{FF2B5EF4-FFF2-40B4-BE49-F238E27FC236}">
              <a16:creationId xmlns:a16="http://schemas.microsoft.com/office/drawing/2014/main" id="{027E3F3D-4674-4C75-BD93-597F39CB6EA6}"/>
            </a:ext>
          </a:extLst>
        </xdr:cNvPr>
        <xdr:cNvSpPr txBox="1"/>
      </xdr:nvSpPr>
      <xdr:spPr>
        <a:xfrm>
          <a:off x="7626427"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128795</xdr:rowOff>
    </xdr:from>
    <xdr:ext cx="469744" cy="259045"/>
    <xdr:sp macro="" textlink="">
      <xdr:nvSpPr>
        <xdr:cNvPr id="261" name="n_4mainValue【体育館・プール】&#10;一人当たり面積">
          <a:extLst>
            <a:ext uri="{FF2B5EF4-FFF2-40B4-BE49-F238E27FC236}">
              <a16:creationId xmlns:a16="http://schemas.microsoft.com/office/drawing/2014/main" id="{60896D54-C459-4B29-A46A-22285EA1DF43}"/>
            </a:ext>
          </a:extLst>
        </xdr:cNvPr>
        <xdr:cNvSpPr txBox="1"/>
      </xdr:nvSpPr>
      <xdr:spPr>
        <a:xfrm>
          <a:off x="6737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6D3C84F-A41B-498F-9882-21080A0E35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10F9AA6-E524-4A02-A842-CB828AAC2C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759D198-56FA-4795-B327-EF3219F093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CE57156-81B3-4C64-8098-E128D6CA39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33984D4-2FD0-4A7D-B8CC-9C570951D4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BEE97F3-6D1F-4B04-A233-35200F224F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2EDC6F2-2DA7-4E37-A8DC-D3C8CE8896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A2DC836-EA42-49A5-A8ED-D954F57FE9C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8D8DC8FB-D7F9-4836-9881-39DC4A9A50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36E7CE2A-050F-49DA-9903-50F4BC4291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E45DEE80-53AA-4D47-84D4-116ACF16EE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F1279B8A-EC40-49BD-BE47-299E829C448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7E575992-341E-40B2-8E95-9B92251BFA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A2B4D789-8422-4719-A613-4C5E48EB1A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2DC2DD59-9D9E-45E8-B77F-1E8BA4AF99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6D85E8CD-A903-48CB-AE8C-D865F0B4D10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90228913-C51F-4E46-A066-D3207FB4498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8869D60B-7DDD-44F7-9A8F-459D2C65E4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61E944EE-5EC1-41C1-B0C7-F69A5C53A9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3BC2C7CB-DD80-44B0-B312-B1997A63BB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FB218029-7619-47E0-9A05-F893FB4F61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EA116E91-BE79-4D0E-8536-7CAD104D53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F50A6C6D-6B55-4353-A935-C62B587ADE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E4A1F438-F1B5-457E-83B1-886E6948CBE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21AF4FC9-261A-4171-A0E8-7B05B764D23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D6F9323B-9425-4B1C-A928-B3E6CE6D110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2099AAE4-9B15-4383-80F1-CB60554DAE2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906151F0-125E-442B-A51D-F945F3C9043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6A740A17-8EE7-4594-B804-FD8E71F9261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16CC629E-A4F9-4827-844A-697CA3FD2A7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E27A9816-8EF6-4AF1-A7DE-58DD0B48A3B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1680B004-0BF4-4839-9D4F-BCF4FC8F2A1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4C40EEAD-0367-4BD0-8EBC-E828C486E30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1D5E1CB0-2E3B-46A6-BB82-D489C730487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71AD35A7-ED63-4E2C-A220-DAF82CCB219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014E5A25-B621-4563-9022-B0671C32741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1F153F70-15FC-448F-BC36-EEE273417CA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1B9A1FED-E441-48F6-8400-A86B231D4A7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5FB19265-B0AC-4ACF-9096-7D038B35526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43DBE005-D65B-4EA6-BE63-ADFAB6F277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191CB82B-1171-4EA9-9A34-60CEA30CBF4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303" name="直線コネクタ 302">
          <a:extLst>
            <a:ext uri="{FF2B5EF4-FFF2-40B4-BE49-F238E27FC236}">
              <a16:creationId xmlns:a16="http://schemas.microsoft.com/office/drawing/2014/main" id="{B40EDD1D-EA62-4364-84C1-A2078DDB7C44}"/>
            </a:ext>
          </a:extLst>
        </xdr:cNvPr>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B80D6DAB-AFED-42CC-83B3-B91FBB6DFFE2}"/>
            </a:ext>
          </a:extLst>
        </xdr:cNvPr>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05" name="直線コネクタ 304">
          <a:extLst>
            <a:ext uri="{FF2B5EF4-FFF2-40B4-BE49-F238E27FC236}">
              <a16:creationId xmlns:a16="http://schemas.microsoft.com/office/drawing/2014/main" id="{9B8D34B5-5A08-4791-8BF7-9D629776812D}"/>
            </a:ext>
          </a:extLst>
        </xdr:cNvPr>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F9C45938-F19B-4427-8D1B-E123E03DCCFD}"/>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07" name="直線コネクタ 306">
          <a:extLst>
            <a:ext uri="{FF2B5EF4-FFF2-40B4-BE49-F238E27FC236}">
              <a16:creationId xmlns:a16="http://schemas.microsoft.com/office/drawing/2014/main" id="{59728CE3-B7D0-4812-94EF-2B7C871EFE8C}"/>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89098</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3AD56BB8-6957-470C-BB2A-C8CC1A851090}"/>
            </a:ext>
          </a:extLst>
        </xdr:cNvPr>
        <xdr:cNvSpPr txBox="1"/>
      </xdr:nvSpPr>
      <xdr:spPr>
        <a:xfrm>
          <a:off x="4673600" y="17748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309" name="フローチャート: 判断 308">
          <a:extLst>
            <a:ext uri="{FF2B5EF4-FFF2-40B4-BE49-F238E27FC236}">
              <a16:creationId xmlns:a16="http://schemas.microsoft.com/office/drawing/2014/main" id="{C9D73624-8178-4EA9-8FCC-9581296B4CE6}"/>
            </a:ext>
          </a:extLst>
        </xdr:cNvPr>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10" name="フローチャート: 判断 309">
          <a:extLst>
            <a:ext uri="{FF2B5EF4-FFF2-40B4-BE49-F238E27FC236}">
              <a16:creationId xmlns:a16="http://schemas.microsoft.com/office/drawing/2014/main" id="{1386A965-F8B0-4960-ADC0-9C17C5DC5FAD}"/>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311" name="フローチャート: 判断 310">
          <a:extLst>
            <a:ext uri="{FF2B5EF4-FFF2-40B4-BE49-F238E27FC236}">
              <a16:creationId xmlns:a16="http://schemas.microsoft.com/office/drawing/2014/main" id="{BAAAA310-794D-4C5F-B528-7AD34439429A}"/>
            </a:ext>
          </a:extLst>
        </xdr:cNvPr>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12" name="フローチャート: 判断 311">
          <a:extLst>
            <a:ext uri="{FF2B5EF4-FFF2-40B4-BE49-F238E27FC236}">
              <a16:creationId xmlns:a16="http://schemas.microsoft.com/office/drawing/2014/main" id="{70470DF0-34E6-448D-AF31-B7D4C5EC9A45}"/>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313" name="フローチャート: 判断 312">
          <a:extLst>
            <a:ext uri="{FF2B5EF4-FFF2-40B4-BE49-F238E27FC236}">
              <a16:creationId xmlns:a16="http://schemas.microsoft.com/office/drawing/2014/main" id="{FEF3230C-9115-46BA-A1A5-2E01E266B2A5}"/>
            </a:ext>
          </a:extLst>
        </xdr:cNvPr>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6E81D452-9659-4135-9FBD-3B1ADAA97B2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86AB39A4-86B0-490C-876E-B3DD34DF625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FEB301D-6699-4D5F-BE4B-5911E987F15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E43CCC8A-5FFA-4CD6-9C35-E188C421D6C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81909623-1077-4979-8965-FE01174054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105411</xdr:rowOff>
    </xdr:from>
    <xdr:to>
      <xdr:col>24</xdr:col>
      <xdr:colOff>114300</xdr:colOff>
      <xdr:row>107</xdr:row>
      <xdr:rowOff>35561</xdr:rowOff>
    </xdr:to>
    <xdr:sp macro="" textlink="">
      <xdr:nvSpPr>
        <xdr:cNvPr id="319" name="楕円 318">
          <a:extLst>
            <a:ext uri="{FF2B5EF4-FFF2-40B4-BE49-F238E27FC236}">
              <a16:creationId xmlns:a16="http://schemas.microsoft.com/office/drawing/2014/main" id="{BC72F0CF-E629-4F4E-8088-3365571CA665}"/>
            </a:ext>
          </a:extLst>
        </xdr:cNvPr>
        <xdr:cNvSpPr/>
      </xdr:nvSpPr>
      <xdr:spPr>
        <a:xfrm>
          <a:off x="4584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83838</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48067CA0-1A66-4D60-87C7-095C1945C3EA}"/>
            </a:ext>
          </a:extLst>
        </xdr:cNvPr>
        <xdr:cNvSpPr txBox="1"/>
      </xdr:nvSpPr>
      <xdr:spPr>
        <a:xfrm>
          <a:off x="4673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107043</xdr:rowOff>
    </xdr:from>
    <xdr:to>
      <xdr:col>20</xdr:col>
      <xdr:colOff>38100</xdr:colOff>
      <xdr:row>107</xdr:row>
      <xdr:rowOff>37193</xdr:rowOff>
    </xdr:to>
    <xdr:sp macro="" textlink="">
      <xdr:nvSpPr>
        <xdr:cNvPr id="321" name="楕円 320">
          <a:extLst>
            <a:ext uri="{FF2B5EF4-FFF2-40B4-BE49-F238E27FC236}">
              <a16:creationId xmlns:a16="http://schemas.microsoft.com/office/drawing/2014/main" id="{938153CF-57A4-4547-9B71-E51754749424}"/>
            </a:ext>
          </a:extLst>
        </xdr:cNvPr>
        <xdr:cNvSpPr/>
      </xdr:nvSpPr>
      <xdr:spPr>
        <a:xfrm>
          <a:off x="3746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156211</xdr:rowOff>
    </xdr:from>
    <xdr:to>
      <xdr:col>24</xdr:col>
      <xdr:colOff>63500</xdr:colOff>
      <xdr:row>106</xdr:row>
      <xdr:rowOff>157843</xdr:rowOff>
    </xdr:to>
    <xdr:cxnSp macro="">
      <xdr:nvCxnSpPr>
        <xdr:cNvPr id="322" name="直線コネクタ 321">
          <a:extLst>
            <a:ext uri="{FF2B5EF4-FFF2-40B4-BE49-F238E27FC236}">
              <a16:creationId xmlns:a16="http://schemas.microsoft.com/office/drawing/2014/main" id="{5AB83E1E-A0B2-4DB8-8A46-C830395B1459}"/>
            </a:ext>
          </a:extLst>
        </xdr:cNvPr>
        <xdr:cNvCxnSpPr/>
      </xdr:nvCxnSpPr>
      <xdr:spPr>
        <a:xfrm flipV="1">
          <a:off x="3797300" y="1832991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90714</xdr:rowOff>
    </xdr:from>
    <xdr:to>
      <xdr:col>15</xdr:col>
      <xdr:colOff>101600</xdr:colOff>
      <xdr:row>107</xdr:row>
      <xdr:rowOff>20864</xdr:rowOff>
    </xdr:to>
    <xdr:sp macro="" textlink="">
      <xdr:nvSpPr>
        <xdr:cNvPr id="323" name="楕円 322">
          <a:extLst>
            <a:ext uri="{FF2B5EF4-FFF2-40B4-BE49-F238E27FC236}">
              <a16:creationId xmlns:a16="http://schemas.microsoft.com/office/drawing/2014/main" id="{F4411F00-5374-467E-8A7F-4FD6FE1CF045}"/>
            </a:ext>
          </a:extLst>
        </xdr:cNvPr>
        <xdr:cNvSpPr/>
      </xdr:nvSpPr>
      <xdr:spPr>
        <a:xfrm>
          <a:off x="2857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141514</xdr:rowOff>
    </xdr:from>
    <xdr:to>
      <xdr:col>19</xdr:col>
      <xdr:colOff>177800</xdr:colOff>
      <xdr:row>106</xdr:row>
      <xdr:rowOff>157843</xdr:rowOff>
    </xdr:to>
    <xdr:cxnSp macro="">
      <xdr:nvCxnSpPr>
        <xdr:cNvPr id="324" name="直線コネクタ 323">
          <a:extLst>
            <a:ext uri="{FF2B5EF4-FFF2-40B4-BE49-F238E27FC236}">
              <a16:creationId xmlns:a16="http://schemas.microsoft.com/office/drawing/2014/main" id="{532F7202-96B6-4996-AE3A-F58ACE1414F7}"/>
            </a:ext>
          </a:extLst>
        </xdr:cNvPr>
        <xdr:cNvCxnSpPr/>
      </xdr:nvCxnSpPr>
      <xdr:spPr>
        <a:xfrm>
          <a:off x="2908300" y="18315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71120</xdr:rowOff>
    </xdr:from>
    <xdr:to>
      <xdr:col>10</xdr:col>
      <xdr:colOff>165100</xdr:colOff>
      <xdr:row>107</xdr:row>
      <xdr:rowOff>1270</xdr:rowOff>
    </xdr:to>
    <xdr:sp macro="" textlink="">
      <xdr:nvSpPr>
        <xdr:cNvPr id="325" name="楕円 324">
          <a:extLst>
            <a:ext uri="{FF2B5EF4-FFF2-40B4-BE49-F238E27FC236}">
              <a16:creationId xmlns:a16="http://schemas.microsoft.com/office/drawing/2014/main" id="{4E2897E4-AAB4-4C8E-B44B-28D00A4867EA}"/>
            </a:ext>
          </a:extLst>
        </xdr:cNvPr>
        <xdr:cNvSpPr/>
      </xdr:nvSpPr>
      <xdr:spPr>
        <a:xfrm>
          <a:off x="196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121920</xdr:rowOff>
    </xdr:from>
    <xdr:to>
      <xdr:col>15</xdr:col>
      <xdr:colOff>50800</xdr:colOff>
      <xdr:row>106</xdr:row>
      <xdr:rowOff>141514</xdr:rowOff>
    </xdr:to>
    <xdr:cxnSp macro="">
      <xdr:nvCxnSpPr>
        <xdr:cNvPr id="326" name="直線コネクタ 325">
          <a:extLst>
            <a:ext uri="{FF2B5EF4-FFF2-40B4-BE49-F238E27FC236}">
              <a16:creationId xmlns:a16="http://schemas.microsoft.com/office/drawing/2014/main" id="{AE154C3E-6137-46B2-A34B-A198DE036D73}"/>
            </a:ext>
          </a:extLst>
        </xdr:cNvPr>
        <xdr:cNvCxnSpPr/>
      </xdr:nvCxnSpPr>
      <xdr:spPr>
        <a:xfrm>
          <a:off x="2019300" y="182956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51526</xdr:rowOff>
    </xdr:from>
    <xdr:to>
      <xdr:col>6</xdr:col>
      <xdr:colOff>38100</xdr:colOff>
      <xdr:row>106</xdr:row>
      <xdr:rowOff>153126</xdr:rowOff>
    </xdr:to>
    <xdr:sp macro="" textlink="">
      <xdr:nvSpPr>
        <xdr:cNvPr id="327" name="楕円 326">
          <a:extLst>
            <a:ext uri="{FF2B5EF4-FFF2-40B4-BE49-F238E27FC236}">
              <a16:creationId xmlns:a16="http://schemas.microsoft.com/office/drawing/2014/main" id="{290CD25E-9811-43D2-8D66-CE70D50A0470}"/>
            </a:ext>
          </a:extLst>
        </xdr:cNvPr>
        <xdr:cNvSpPr/>
      </xdr:nvSpPr>
      <xdr:spPr>
        <a:xfrm>
          <a:off x="1079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102326</xdr:rowOff>
    </xdr:from>
    <xdr:to>
      <xdr:col>10</xdr:col>
      <xdr:colOff>114300</xdr:colOff>
      <xdr:row>106</xdr:row>
      <xdr:rowOff>121920</xdr:rowOff>
    </xdr:to>
    <xdr:cxnSp macro="">
      <xdr:nvCxnSpPr>
        <xdr:cNvPr id="328" name="直線コネクタ 327">
          <a:extLst>
            <a:ext uri="{FF2B5EF4-FFF2-40B4-BE49-F238E27FC236}">
              <a16:creationId xmlns:a16="http://schemas.microsoft.com/office/drawing/2014/main" id="{4E86A87F-31D3-41CF-A818-EC74AC81CFC0}"/>
            </a:ext>
          </a:extLst>
        </xdr:cNvPr>
        <xdr:cNvCxnSpPr/>
      </xdr:nvCxnSpPr>
      <xdr:spPr>
        <a:xfrm>
          <a:off x="1130300" y="18276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329" name="n_1aveValue【市民会館】&#10;有形固定資産減価償却率">
          <a:extLst>
            <a:ext uri="{FF2B5EF4-FFF2-40B4-BE49-F238E27FC236}">
              <a16:creationId xmlns:a16="http://schemas.microsoft.com/office/drawing/2014/main" id="{52FA9676-FB46-465C-86FB-ECA3F6365035}"/>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34126</xdr:rowOff>
    </xdr:from>
    <xdr:ext cx="405111" cy="259045"/>
    <xdr:sp macro="" textlink="">
      <xdr:nvSpPr>
        <xdr:cNvPr id="330" name="n_2aveValue【市民会館】&#10;有形固定資産減価償却率">
          <a:extLst>
            <a:ext uri="{FF2B5EF4-FFF2-40B4-BE49-F238E27FC236}">
              <a16:creationId xmlns:a16="http://schemas.microsoft.com/office/drawing/2014/main" id="{7DFC2854-3944-4FD4-9A5B-EB7300C3B5C8}"/>
            </a:ext>
          </a:extLst>
        </xdr:cNvPr>
        <xdr:cNvSpPr txBox="1"/>
      </xdr:nvSpPr>
      <xdr:spPr>
        <a:xfrm>
          <a:off x="2705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31" name="n_3aveValue【市民会館】&#10;有形固定資産減価償却率">
          <a:extLst>
            <a:ext uri="{FF2B5EF4-FFF2-40B4-BE49-F238E27FC236}">
              <a16:creationId xmlns:a16="http://schemas.microsoft.com/office/drawing/2014/main" id="{563C9E6F-1689-4C57-A790-C423488B50CD}"/>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141895</xdr:rowOff>
    </xdr:from>
    <xdr:ext cx="405111" cy="259045"/>
    <xdr:sp macro="" textlink="">
      <xdr:nvSpPr>
        <xdr:cNvPr id="332" name="n_4aveValue【市民会館】&#10;有形固定資産減価償却率">
          <a:extLst>
            <a:ext uri="{FF2B5EF4-FFF2-40B4-BE49-F238E27FC236}">
              <a16:creationId xmlns:a16="http://schemas.microsoft.com/office/drawing/2014/main" id="{AF86BF69-96CF-4FB6-851D-8BBD28323235}"/>
            </a:ext>
          </a:extLst>
        </xdr:cNvPr>
        <xdr:cNvSpPr txBox="1"/>
      </xdr:nvSpPr>
      <xdr:spPr>
        <a:xfrm>
          <a:off x="927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28320</xdr:rowOff>
    </xdr:from>
    <xdr:ext cx="405111" cy="259045"/>
    <xdr:sp macro="" textlink="">
      <xdr:nvSpPr>
        <xdr:cNvPr id="333" name="n_1mainValue【市民会館】&#10;有形固定資産減価償却率">
          <a:extLst>
            <a:ext uri="{FF2B5EF4-FFF2-40B4-BE49-F238E27FC236}">
              <a16:creationId xmlns:a16="http://schemas.microsoft.com/office/drawing/2014/main" id="{E22F5D9D-6E5C-49E7-B893-37E294A73FBD}"/>
            </a:ext>
          </a:extLst>
        </xdr:cNvPr>
        <xdr:cNvSpPr txBox="1"/>
      </xdr:nvSpPr>
      <xdr:spPr>
        <a:xfrm>
          <a:off x="3582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11991</xdr:rowOff>
    </xdr:from>
    <xdr:ext cx="405111" cy="259045"/>
    <xdr:sp macro="" textlink="">
      <xdr:nvSpPr>
        <xdr:cNvPr id="334" name="n_2mainValue【市民会館】&#10;有形固定資産減価償却率">
          <a:extLst>
            <a:ext uri="{FF2B5EF4-FFF2-40B4-BE49-F238E27FC236}">
              <a16:creationId xmlns:a16="http://schemas.microsoft.com/office/drawing/2014/main" id="{6C315C4A-C517-4316-B8DB-20AA5DCAE80A}"/>
            </a:ext>
          </a:extLst>
        </xdr:cNvPr>
        <xdr:cNvSpPr txBox="1"/>
      </xdr:nvSpPr>
      <xdr:spPr>
        <a:xfrm>
          <a:off x="2705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163847</xdr:rowOff>
    </xdr:from>
    <xdr:ext cx="405111" cy="259045"/>
    <xdr:sp macro="" textlink="">
      <xdr:nvSpPr>
        <xdr:cNvPr id="335" name="n_3mainValue【市民会館】&#10;有形固定資産減価償却率">
          <a:extLst>
            <a:ext uri="{FF2B5EF4-FFF2-40B4-BE49-F238E27FC236}">
              <a16:creationId xmlns:a16="http://schemas.microsoft.com/office/drawing/2014/main" id="{54F98402-A79D-49F4-B74C-17BC852B76F2}"/>
            </a:ext>
          </a:extLst>
        </xdr:cNvPr>
        <xdr:cNvSpPr txBox="1"/>
      </xdr:nvSpPr>
      <xdr:spPr>
        <a:xfrm>
          <a:off x="1816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144253</xdr:rowOff>
    </xdr:from>
    <xdr:ext cx="405111" cy="259045"/>
    <xdr:sp macro="" textlink="">
      <xdr:nvSpPr>
        <xdr:cNvPr id="336" name="n_4mainValue【市民会館】&#10;有形固定資産減価償却率">
          <a:extLst>
            <a:ext uri="{FF2B5EF4-FFF2-40B4-BE49-F238E27FC236}">
              <a16:creationId xmlns:a16="http://schemas.microsoft.com/office/drawing/2014/main" id="{366F80BA-8917-4A10-861E-F5264602F65A}"/>
            </a:ext>
          </a:extLst>
        </xdr:cNvPr>
        <xdr:cNvSpPr txBox="1"/>
      </xdr:nvSpPr>
      <xdr:spPr>
        <a:xfrm>
          <a:off x="927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7013A15-88B0-4A7C-B37C-4F962D52C6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5E682485-8F54-45AA-970A-0CB35F0BF7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FD36FDFA-81D2-4323-85A5-AF24C50154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36E9C2C6-6BB1-4558-964D-23ED17B5C7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AF4D3410-54FB-4B98-A9FB-735AC24A56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81FCDCA5-0267-4DB4-BD77-2AB11F4BEC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2C995D3D-F892-4351-B6C4-CFA9A08FF8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34F810D0-2A40-4B5E-8942-698DB073AE7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C1874157-37CF-4490-8B76-C77E2BF6DF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910EACAA-7BD1-4CA0-A963-57066C3396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47" name="テキスト ボックス 346">
          <a:extLst>
            <a:ext uri="{FF2B5EF4-FFF2-40B4-BE49-F238E27FC236}">
              <a16:creationId xmlns:a16="http://schemas.microsoft.com/office/drawing/2014/main" id="{78AE9F40-37D3-4259-A251-31E6AC6F0D9E}"/>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3955AAD4-4C16-4496-BC85-E0CDE57CC72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623E9A6C-6A44-42E7-BCCF-1EE3250BDA4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C05F33C6-EA22-4CB9-BB51-1FD04822C5E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2D8E3D45-F817-4719-B9EE-672D7871993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F906AE34-D5C1-4255-9FCA-89A77E6B454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6B432B69-2AD5-40C0-AA24-3E9226315F6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AAEF0EE0-9062-457E-B9B6-AB2D1F9E519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5228998C-4010-468E-A121-5FD282AC0F1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20F2E37F-A1A6-4019-92F1-E6BCF4FD945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96C15DEC-C27B-4D3D-B275-3F58A2A9791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51A74DB4-D11B-4262-BECE-79111F55DF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359" name="直線コネクタ 358">
          <a:extLst>
            <a:ext uri="{FF2B5EF4-FFF2-40B4-BE49-F238E27FC236}">
              <a16:creationId xmlns:a16="http://schemas.microsoft.com/office/drawing/2014/main" id="{529CDE3A-17CA-43A9-91FB-6B819C397813}"/>
            </a:ext>
          </a:extLst>
        </xdr:cNvPr>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360" name="【市民会館】&#10;一人当たり面積最小値テキスト">
          <a:extLst>
            <a:ext uri="{FF2B5EF4-FFF2-40B4-BE49-F238E27FC236}">
              <a16:creationId xmlns:a16="http://schemas.microsoft.com/office/drawing/2014/main" id="{B7E041EE-595A-4052-B507-FFF311AF7EAB}"/>
            </a:ext>
          </a:extLst>
        </xdr:cNvPr>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361" name="直線コネクタ 360">
          <a:extLst>
            <a:ext uri="{FF2B5EF4-FFF2-40B4-BE49-F238E27FC236}">
              <a16:creationId xmlns:a16="http://schemas.microsoft.com/office/drawing/2014/main" id="{81912E17-697C-4095-A499-80DE16AA6AB8}"/>
            </a:ext>
          </a:extLst>
        </xdr:cNvPr>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62" name="【市民会館】&#10;一人当たり面積最大値テキスト">
          <a:extLst>
            <a:ext uri="{FF2B5EF4-FFF2-40B4-BE49-F238E27FC236}">
              <a16:creationId xmlns:a16="http://schemas.microsoft.com/office/drawing/2014/main" id="{EAFDFE4A-3CC5-4243-BB15-CA7D7F97D7E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63" name="直線コネクタ 362">
          <a:extLst>
            <a:ext uri="{FF2B5EF4-FFF2-40B4-BE49-F238E27FC236}">
              <a16:creationId xmlns:a16="http://schemas.microsoft.com/office/drawing/2014/main" id="{40AA42B4-0173-4927-AE07-A054F1F39074}"/>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364" name="【市民会館】&#10;一人当たり面積平均値テキスト">
          <a:extLst>
            <a:ext uri="{FF2B5EF4-FFF2-40B4-BE49-F238E27FC236}">
              <a16:creationId xmlns:a16="http://schemas.microsoft.com/office/drawing/2014/main" id="{640AAF25-0022-4389-9C07-AD3BCB8AC994}"/>
            </a:ext>
          </a:extLst>
        </xdr:cNvPr>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65" name="フローチャート: 判断 364">
          <a:extLst>
            <a:ext uri="{FF2B5EF4-FFF2-40B4-BE49-F238E27FC236}">
              <a16:creationId xmlns:a16="http://schemas.microsoft.com/office/drawing/2014/main" id="{0F3C5639-4E72-4F2A-821D-FEB71C9681F6}"/>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366" name="フローチャート: 判断 365">
          <a:extLst>
            <a:ext uri="{FF2B5EF4-FFF2-40B4-BE49-F238E27FC236}">
              <a16:creationId xmlns:a16="http://schemas.microsoft.com/office/drawing/2014/main" id="{4CF36B57-42F3-473C-8C04-D875F6E84775}"/>
            </a:ext>
          </a:extLst>
        </xdr:cNvPr>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367" name="フローチャート: 判断 366">
          <a:extLst>
            <a:ext uri="{FF2B5EF4-FFF2-40B4-BE49-F238E27FC236}">
              <a16:creationId xmlns:a16="http://schemas.microsoft.com/office/drawing/2014/main" id="{96BF64E1-14EF-4BC2-AA95-088EA147D8AC}"/>
            </a:ext>
          </a:extLst>
        </xdr:cNvPr>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368" name="フローチャート: 判断 367">
          <a:extLst>
            <a:ext uri="{FF2B5EF4-FFF2-40B4-BE49-F238E27FC236}">
              <a16:creationId xmlns:a16="http://schemas.microsoft.com/office/drawing/2014/main" id="{B13B2B2F-AA87-484C-93AF-9675602CE7F0}"/>
            </a:ext>
          </a:extLst>
        </xdr:cNvPr>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369" name="フローチャート: 判断 368">
          <a:extLst>
            <a:ext uri="{FF2B5EF4-FFF2-40B4-BE49-F238E27FC236}">
              <a16:creationId xmlns:a16="http://schemas.microsoft.com/office/drawing/2014/main" id="{C5D553A6-68EC-457A-A16E-98A9A87D6348}"/>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E881A3D9-A4C3-4B98-AA5F-ADC5A6804ED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2E0722E-6384-42FB-836D-C4B76D74C77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77DA0E1-B5E9-4FCD-A93C-16F6CAB8CEF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87C479E-0718-4954-8D8A-A1DF7F5F368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44530D0-74A7-40AF-BACD-3315E07E5A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160274</xdr:rowOff>
    </xdr:from>
    <xdr:to>
      <xdr:col>55</xdr:col>
      <xdr:colOff>50800</xdr:colOff>
      <xdr:row>104</xdr:row>
      <xdr:rowOff>90424</xdr:rowOff>
    </xdr:to>
    <xdr:sp macro="" textlink="">
      <xdr:nvSpPr>
        <xdr:cNvPr id="375" name="楕円 374">
          <a:extLst>
            <a:ext uri="{FF2B5EF4-FFF2-40B4-BE49-F238E27FC236}">
              <a16:creationId xmlns:a16="http://schemas.microsoft.com/office/drawing/2014/main" id="{0E49510E-BD53-4972-8C4D-ED01FA21C6E7}"/>
            </a:ext>
          </a:extLst>
        </xdr:cNvPr>
        <xdr:cNvSpPr/>
      </xdr:nvSpPr>
      <xdr:spPr>
        <a:xfrm>
          <a:off x="10426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11701</xdr:rowOff>
    </xdr:from>
    <xdr:ext cx="469744" cy="259045"/>
    <xdr:sp macro="" textlink="">
      <xdr:nvSpPr>
        <xdr:cNvPr id="376" name="【市民会館】&#10;一人当たり面積該当値テキスト">
          <a:extLst>
            <a:ext uri="{FF2B5EF4-FFF2-40B4-BE49-F238E27FC236}">
              <a16:creationId xmlns:a16="http://schemas.microsoft.com/office/drawing/2014/main" id="{A00B126D-08B5-4225-B0C8-8F07A32AF129}"/>
            </a:ext>
          </a:extLst>
        </xdr:cNvPr>
        <xdr:cNvSpPr txBox="1"/>
      </xdr:nvSpPr>
      <xdr:spPr>
        <a:xfrm>
          <a:off x="10515600" y="176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151130</xdr:rowOff>
    </xdr:from>
    <xdr:to>
      <xdr:col>50</xdr:col>
      <xdr:colOff>165100</xdr:colOff>
      <xdr:row>104</xdr:row>
      <xdr:rowOff>81280</xdr:rowOff>
    </xdr:to>
    <xdr:sp macro="" textlink="">
      <xdr:nvSpPr>
        <xdr:cNvPr id="377" name="楕円 376">
          <a:extLst>
            <a:ext uri="{FF2B5EF4-FFF2-40B4-BE49-F238E27FC236}">
              <a16:creationId xmlns:a16="http://schemas.microsoft.com/office/drawing/2014/main" id="{CFD0D16B-90D4-408A-A5E6-148477060C29}"/>
            </a:ext>
          </a:extLst>
        </xdr:cNvPr>
        <xdr:cNvSpPr/>
      </xdr:nvSpPr>
      <xdr:spPr>
        <a:xfrm>
          <a:off x="9588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30480</xdr:rowOff>
    </xdr:from>
    <xdr:to>
      <xdr:col>55</xdr:col>
      <xdr:colOff>0</xdr:colOff>
      <xdr:row>104</xdr:row>
      <xdr:rowOff>39624</xdr:rowOff>
    </xdr:to>
    <xdr:cxnSp macro="">
      <xdr:nvCxnSpPr>
        <xdr:cNvPr id="378" name="直線コネクタ 377">
          <a:extLst>
            <a:ext uri="{FF2B5EF4-FFF2-40B4-BE49-F238E27FC236}">
              <a16:creationId xmlns:a16="http://schemas.microsoft.com/office/drawing/2014/main" id="{C593BB7F-EC0E-4203-AED3-1D680D146281}"/>
            </a:ext>
          </a:extLst>
        </xdr:cNvPr>
        <xdr:cNvCxnSpPr/>
      </xdr:nvCxnSpPr>
      <xdr:spPr>
        <a:xfrm>
          <a:off x="9639300" y="178612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151130</xdr:rowOff>
    </xdr:from>
    <xdr:to>
      <xdr:col>46</xdr:col>
      <xdr:colOff>38100</xdr:colOff>
      <xdr:row>104</xdr:row>
      <xdr:rowOff>81280</xdr:rowOff>
    </xdr:to>
    <xdr:sp macro="" textlink="">
      <xdr:nvSpPr>
        <xdr:cNvPr id="379" name="楕円 378">
          <a:extLst>
            <a:ext uri="{FF2B5EF4-FFF2-40B4-BE49-F238E27FC236}">
              <a16:creationId xmlns:a16="http://schemas.microsoft.com/office/drawing/2014/main" id="{60317071-7529-479E-8D75-9699B5F061E0}"/>
            </a:ext>
          </a:extLst>
        </xdr:cNvPr>
        <xdr:cNvSpPr/>
      </xdr:nvSpPr>
      <xdr:spPr>
        <a:xfrm>
          <a:off x="8699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30480</xdr:rowOff>
    </xdr:from>
    <xdr:to>
      <xdr:col>50</xdr:col>
      <xdr:colOff>114300</xdr:colOff>
      <xdr:row>104</xdr:row>
      <xdr:rowOff>30480</xdr:rowOff>
    </xdr:to>
    <xdr:cxnSp macro="">
      <xdr:nvCxnSpPr>
        <xdr:cNvPr id="380" name="直線コネクタ 379">
          <a:extLst>
            <a:ext uri="{FF2B5EF4-FFF2-40B4-BE49-F238E27FC236}">
              <a16:creationId xmlns:a16="http://schemas.microsoft.com/office/drawing/2014/main" id="{CE2C1FC3-A7B4-4CAF-8F12-F8356674E6FD}"/>
            </a:ext>
          </a:extLst>
        </xdr:cNvPr>
        <xdr:cNvCxnSpPr/>
      </xdr:nvCxnSpPr>
      <xdr:spPr>
        <a:xfrm>
          <a:off x="8750300" y="1786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141987</xdr:rowOff>
    </xdr:from>
    <xdr:to>
      <xdr:col>41</xdr:col>
      <xdr:colOff>101600</xdr:colOff>
      <xdr:row>104</xdr:row>
      <xdr:rowOff>72137</xdr:rowOff>
    </xdr:to>
    <xdr:sp macro="" textlink="">
      <xdr:nvSpPr>
        <xdr:cNvPr id="381" name="楕円 380">
          <a:extLst>
            <a:ext uri="{FF2B5EF4-FFF2-40B4-BE49-F238E27FC236}">
              <a16:creationId xmlns:a16="http://schemas.microsoft.com/office/drawing/2014/main" id="{86466DB4-2416-4104-B3BD-A3B872096675}"/>
            </a:ext>
          </a:extLst>
        </xdr:cNvPr>
        <xdr:cNvSpPr/>
      </xdr:nvSpPr>
      <xdr:spPr>
        <a:xfrm>
          <a:off x="7810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21337</xdr:rowOff>
    </xdr:from>
    <xdr:to>
      <xdr:col>45</xdr:col>
      <xdr:colOff>177800</xdr:colOff>
      <xdr:row>104</xdr:row>
      <xdr:rowOff>30480</xdr:rowOff>
    </xdr:to>
    <xdr:cxnSp macro="">
      <xdr:nvCxnSpPr>
        <xdr:cNvPr id="382" name="直線コネクタ 381">
          <a:extLst>
            <a:ext uri="{FF2B5EF4-FFF2-40B4-BE49-F238E27FC236}">
              <a16:creationId xmlns:a16="http://schemas.microsoft.com/office/drawing/2014/main" id="{A3617226-6237-422F-B7EA-ADCD125E0A2C}"/>
            </a:ext>
          </a:extLst>
        </xdr:cNvPr>
        <xdr:cNvCxnSpPr/>
      </xdr:nvCxnSpPr>
      <xdr:spPr>
        <a:xfrm>
          <a:off x="7861300" y="178521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141987</xdr:rowOff>
    </xdr:from>
    <xdr:to>
      <xdr:col>36</xdr:col>
      <xdr:colOff>165100</xdr:colOff>
      <xdr:row>104</xdr:row>
      <xdr:rowOff>72137</xdr:rowOff>
    </xdr:to>
    <xdr:sp macro="" textlink="">
      <xdr:nvSpPr>
        <xdr:cNvPr id="383" name="楕円 382">
          <a:extLst>
            <a:ext uri="{FF2B5EF4-FFF2-40B4-BE49-F238E27FC236}">
              <a16:creationId xmlns:a16="http://schemas.microsoft.com/office/drawing/2014/main" id="{9B9A3E10-38E1-42C9-8CF5-4393306C2A63}"/>
            </a:ext>
          </a:extLst>
        </xdr:cNvPr>
        <xdr:cNvSpPr/>
      </xdr:nvSpPr>
      <xdr:spPr>
        <a:xfrm>
          <a:off x="6921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21337</xdr:rowOff>
    </xdr:from>
    <xdr:to>
      <xdr:col>41</xdr:col>
      <xdr:colOff>50800</xdr:colOff>
      <xdr:row>104</xdr:row>
      <xdr:rowOff>21337</xdr:rowOff>
    </xdr:to>
    <xdr:cxnSp macro="">
      <xdr:nvCxnSpPr>
        <xdr:cNvPr id="384" name="直線コネクタ 383">
          <a:extLst>
            <a:ext uri="{FF2B5EF4-FFF2-40B4-BE49-F238E27FC236}">
              <a16:creationId xmlns:a16="http://schemas.microsoft.com/office/drawing/2014/main" id="{C41E73CD-EB4F-4BC1-AC12-E40A2EF61F39}"/>
            </a:ext>
          </a:extLst>
        </xdr:cNvPr>
        <xdr:cNvCxnSpPr/>
      </xdr:nvCxnSpPr>
      <xdr:spPr>
        <a:xfrm>
          <a:off x="6972300" y="17852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19829</xdr:rowOff>
    </xdr:from>
    <xdr:ext cx="469744" cy="259045"/>
    <xdr:sp macro="" textlink="">
      <xdr:nvSpPr>
        <xdr:cNvPr id="385" name="n_1aveValue【市民会館】&#10;一人当たり面積">
          <a:extLst>
            <a:ext uri="{FF2B5EF4-FFF2-40B4-BE49-F238E27FC236}">
              <a16:creationId xmlns:a16="http://schemas.microsoft.com/office/drawing/2014/main" id="{769A89DE-655D-48AA-9575-72E91B9BAA89}"/>
            </a:ext>
          </a:extLst>
        </xdr:cNvPr>
        <xdr:cNvSpPr txBox="1"/>
      </xdr:nvSpPr>
      <xdr:spPr>
        <a:xfrm>
          <a:off x="9391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386" name="n_2aveValue【市民会館】&#10;一人当たり面積">
          <a:extLst>
            <a:ext uri="{FF2B5EF4-FFF2-40B4-BE49-F238E27FC236}">
              <a16:creationId xmlns:a16="http://schemas.microsoft.com/office/drawing/2014/main" id="{F656C479-A7C7-4223-8011-5E12457CE6E0}"/>
            </a:ext>
          </a:extLst>
        </xdr:cNvPr>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387" name="n_3aveValue【市民会館】&#10;一人当たり面積">
          <a:extLst>
            <a:ext uri="{FF2B5EF4-FFF2-40B4-BE49-F238E27FC236}">
              <a16:creationId xmlns:a16="http://schemas.microsoft.com/office/drawing/2014/main" id="{1DD695D2-0EB1-4D0D-B93F-71F645E9E0B4}"/>
            </a:ext>
          </a:extLst>
        </xdr:cNvPr>
        <xdr:cNvSpPr txBox="1"/>
      </xdr:nvSpPr>
      <xdr:spPr>
        <a:xfrm>
          <a:off x="7626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388" name="n_4aveValue【市民会館】&#10;一人当たり面積">
          <a:extLst>
            <a:ext uri="{FF2B5EF4-FFF2-40B4-BE49-F238E27FC236}">
              <a16:creationId xmlns:a16="http://schemas.microsoft.com/office/drawing/2014/main" id="{03CF92A8-AB73-48B1-BCB4-DAFF7BF6C277}"/>
            </a:ext>
          </a:extLst>
        </xdr:cNvPr>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97807</xdr:rowOff>
    </xdr:from>
    <xdr:ext cx="469744" cy="259045"/>
    <xdr:sp macro="" textlink="">
      <xdr:nvSpPr>
        <xdr:cNvPr id="389" name="n_1mainValue【市民会館】&#10;一人当たり面積">
          <a:extLst>
            <a:ext uri="{FF2B5EF4-FFF2-40B4-BE49-F238E27FC236}">
              <a16:creationId xmlns:a16="http://schemas.microsoft.com/office/drawing/2014/main" id="{F25995B7-157D-4D6D-9065-CB902F089688}"/>
            </a:ext>
          </a:extLst>
        </xdr:cNvPr>
        <xdr:cNvSpPr txBox="1"/>
      </xdr:nvSpPr>
      <xdr:spPr>
        <a:xfrm>
          <a:off x="9391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72407</xdr:rowOff>
    </xdr:from>
    <xdr:ext cx="469744" cy="259045"/>
    <xdr:sp macro="" textlink="">
      <xdr:nvSpPr>
        <xdr:cNvPr id="390" name="n_2mainValue【市民会館】&#10;一人当たり面積">
          <a:extLst>
            <a:ext uri="{FF2B5EF4-FFF2-40B4-BE49-F238E27FC236}">
              <a16:creationId xmlns:a16="http://schemas.microsoft.com/office/drawing/2014/main" id="{F3532787-F7DC-4B18-A684-A23A8F3A9917}"/>
            </a:ext>
          </a:extLst>
        </xdr:cNvPr>
        <xdr:cNvSpPr txBox="1"/>
      </xdr:nvSpPr>
      <xdr:spPr>
        <a:xfrm>
          <a:off x="85154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88664</xdr:rowOff>
    </xdr:from>
    <xdr:ext cx="469744" cy="259045"/>
    <xdr:sp macro="" textlink="">
      <xdr:nvSpPr>
        <xdr:cNvPr id="391" name="n_3mainValue【市民会館】&#10;一人当たり面積">
          <a:extLst>
            <a:ext uri="{FF2B5EF4-FFF2-40B4-BE49-F238E27FC236}">
              <a16:creationId xmlns:a16="http://schemas.microsoft.com/office/drawing/2014/main" id="{DB811084-C2AA-4273-AAD2-971EFD68FD07}"/>
            </a:ext>
          </a:extLst>
        </xdr:cNvPr>
        <xdr:cNvSpPr txBox="1"/>
      </xdr:nvSpPr>
      <xdr:spPr>
        <a:xfrm>
          <a:off x="7626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88664</xdr:rowOff>
    </xdr:from>
    <xdr:ext cx="469744" cy="259045"/>
    <xdr:sp macro="" textlink="">
      <xdr:nvSpPr>
        <xdr:cNvPr id="392" name="n_4mainValue【市民会館】&#10;一人当たり面積">
          <a:extLst>
            <a:ext uri="{FF2B5EF4-FFF2-40B4-BE49-F238E27FC236}">
              <a16:creationId xmlns:a16="http://schemas.microsoft.com/office/drawing/2014/main" id="{D9BC2F4B-6C95-4D47-94DA-D22147F67550}"/>
            </a:ext>
          </a:extLst>
        </xdr:cNvPr>
        <xdr:cNvSpPr txBox="1"/>
      </xdr:nvSpPr>
      <xdr:spPr>
        <a:xfrm>
          <a:off x="6737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C04F300-D1EA-4C3D-8601-2679C8A6FF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1D75F5F8-4E38-4D50-9C37-E57338A5B9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EC89FC2-C4A2-4D67-A14F-863F94F56D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7EFADEFB-7CCC-40B2-91A8-41DDF6D6C4C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C2435F99-5424-42E5-BB6A-C0D39F342A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16757910-F5A1-4EAA-8404-DD376A05DAD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E90F17BC-134A-4F11-A995-DD02D0A5155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B3912BA6-E5E6-4BDB-B710-ADC0D15183D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661A33C1-2F90-425A-967D-87DE146CD2C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A9BDAA4E-76AA-4C4B-9B7B-3231B0D8AAB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E767C665-7A49-4DAC-B40F-7A8A753074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9939A0AE-38C1-4B8B-918C-7994660778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879F0AC8-2D25-401B-B5C2-7E1999D650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4FF4E1B3-4BA0-463B-A028-AF2325F612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4C3C8ED0-9E0D-4F55-A508-FF42A685BFD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61EBA84D-B578-4C37-A27D-36D5F51B197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6B3EE0C7-855A-4BD7-B0B5-CFEE647F38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2776EBA5-6638-44D6-9C97-64356A7573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7C5BCF52-2F4C-4C62-B9BB-6AC62B0479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3071D6BD-D64A-4E83-AD31-BBDDC055A1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9087A860-675C-4838-9195-DBD76A58C0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254A0777-12D3-4F30-9E5F-014E5BD12D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85C3E14E-DDDA-4CC8-A054-2658126AAC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81A0CF5C-707F-4E8A-898A-19447774912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CABFEA48-ACD2-4498-9C23-128D9426F5B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B0B92FC-FE79-45E9-96F0-A78ADA569D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8B502E42-13EF-4C11-803D-E03AAD6205C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0" name="直線コネクタ 419">
          <a:extLst>
            <a:ext uri="{FF2B5EF4-FFF2-40B4-BE49-F238E27FC236}">
              <a16:creationId xmlns:a16="http://schemas.microsoft.com/office/drawing/2014/main" id="{8B0F8FE6-1B44-4507-8B11-E4EB58D917F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1" name="テキスト ボックス 420">
          <a:extLst>
            <a:ext uri="{FF2B5EF4-FFF2-40B4-BE49-F238E27FC236}">
              <a16:creationId xmlns:a16="http://schemas.microsoft.com/office/drawing/2014/main" id="{D050FD4E-3241-46B2-8BB6-58E87706EEF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2" name="直線コネクタ 421">
          <a:extLst>
            <a:ext uri="{FF2B5EF4-FFF2-40B4-BE49-F238E27FC236}">
              <a16:creationId xmlns:a16="http://schemas.microsoft.com/office/drawing/2014/main" id="{8898A64F-0443-4D15-B91C-70D706FB28E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3" name="テキスト ボックス 422">
          <a:extLst>
            <a:ext uri="{FF2B5EF4-FFF2-40B4-BE49-F238E27FC236}">
              <a16:creationId xmlns:a16="http://schemas.microsoft.com/office/drawing/2014/main" id="{EA2D05CE-3881-4B97-9895-DCDE6B1C565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4" name="直線コネクタ 423">
          <a:extLst>
            <a:ext uri="{FF2B5EF4-FFF2-40B4-BE49-F238E27FC236}">
              <a16:creationId xmlns:a16="http://schemas.microsoft.com/office/drawing/2014/main" id="{00F9C3B2-CF71-426E-81FB-93E30E1CABB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5" name="テキスト ボックス 424">
          <a:extLst>
            <a:ext uri="{FF2B5EF4-FFF2-40B4-BE49-F238E27FC236}">
              <a16:creationId xmlns:a16="http://schemas.microsoft.com/office/drawing/2014/main" id="{4218EB82-2102-4743-9957-9B1CAE58F75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6" name="直線コネクタ 425">
          <a:extLst>
            <a:ext uri="{FF2B5EF4-FFF2-40B4-BE49-F238E27FC236}">
              <a16:creationId xmlns:a16="http://schemas.microsoft.com/office/drawing/2014/main" id="{F7140F8E-792C-43AE-801D-9B61269733C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7" name="テキスト ボックス 426">
          <a:extLst>
            <a:ext uri="{FF2B5EF4-FFF2-40B4-BE49-F238E27FC236}">
              <a16:creationId xmlns:a16="http://schemas.microsoft.com/office/drawing/2014/main" id="{42BF06A9-3F0B-44D7-88B7-0EF48F9EF1F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34252180-6010-4B99-84FD-EE82ED80085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920E4691-406E-4C42-8147-FC1AFC081AE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A8F12C90-A264-4D8F-8E4C-9E3D268938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431" name="直線コネクタ 430">
          <a:extLst>
            <a:ext uri="{FF2B5EF4-FFF2-40B4-BE49-F238E27FC236}">
              <a16:creationId xmlns:a16="http://schemas.microsoft.com/office/drawing/2014/main" id="{9C8E0111-2219-4C23-91A7-48B3DAFB75CD}"/>
            </a:ext>
          </a:extLst>
        </xdr:cNvPr>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32" name="【保健センター・保健所】&#10;有形固定資産減価償却率最小値テキスト">
          <a:extLst>
            <a:ext uri="{FF2B5EF4-FFF2-40B4-BE49-F238E27FC236}">
              <a16:creationId xmlns:a16="http://schemas.microsoft.com/office/drawing/2014/main" id="{4A71A8DF-CDF5-4E01-8CA1-22FED0E5CB27}"/>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33" name="直線コネクタ 432">
          <a:extLst>
            <a:ext uri="{FF2B5EF4-FFF2-40B4-BE49-F238E27FC236}">
              <a16:creationId xmlns:a16="http://schemas.microsoft.com/office/drawing/2014/main" id="{F49BF513-1836-4171-A0B8-FE819BC9CFC3}"/>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434" name="【保健センター・保健所】&#10;有形固定資産減価償却率最大値テキスト">
          <a:extLst>
            <a:ext uri="{FF2B5EF4-FFF2-40B4-BE49-F238E27FC236}">
              <a16:creationId xmlns:a16="http://schemas.microsoft.com/office/drawing/2014/main" id="{178DF593-3F1A-480A-9634-95452512D604}"/>
            </a:ext>
          </a:extLst>
        </xdr:cNvPr>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435" name="直線コネクタ 434">
          <a:extLst>
            <a:ext uri="{FF2B5EF4-FFF2-40B4-BE49-F238E27FC236}">
              <a16:creationId xmlns:a16="http://schemas.microsoft.com/office/drawing/2014/main" id="{D90BB29C-D64F-4237-8F81-8957847B6438}"/>
            </a:ext>
          </a:extLst>
        </xdr:cNvPr>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id="{7D4216D0-3341-4303-811F-20C1BB8FED18}"/>
            </a:ext>
          </a:extLst>
        </xdr:cNvPr>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437" name="フローチャート: 判断 436">
          <a:extLst>
            <a:ext uri="{FF2B5EF4-FFF2-40B4-BE49-F238E27FC236}">
              <a16:creationId xmlns:a16="http://schemas.microsoft.com/office/drawing/2014/main" id="{B74AC961-62FB-4D1D-8D6C-1C4E7C523717}"/>
            </a:ext>
          </a:extLst>
        </xdr:cNvPr>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438" name="フローチャート: 判断 437">
          <a:extLst>
            <a:ext uri="{FF2B5EF4-FFF2-40B4-BE49-F238E27FC236}">
              <a16:creationId xmlns:a16="http://schemas.microsoft.com/office/drawing/2014/main" id="{0ADD579A-F963-40F6-B071-22E13940B61B}"/>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439" name="フローチャート: 判断 438">
          <a:extLst>
            <a:ext uri="{FF2B5EF4-FFF2-40B4-BE49-F238E27FC236}">
              <a16:creationId xmlns:a16="http://schemas.microsoft.com/office/drawing/2014/main" id="{7ECB7EB2-60AB-448C-9DF2-C09F91E88EA2}"/>
            </a:ext>
          </a:extLst>
        </xdr:cNvPr>
        <xdr:cNvSpPr/>
      </xdr:nvSpPr>
      <xdr:spPr>
        <a:xfrm>
          <a:off x="14541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440" name="フローチャート: 判断 439">
          <a:extLst>
            <a:ext uri="{FF2B5EF4-FFF2-40B4-BE49-F238E27FC236}">
              <a16:creationId xmlns:a16="http://schemas.microsoft.com/office/drawing/2014/main" id="{677120EA-982B-4F09-A6EB-098A182E2756}"/>
            </a:ext>
          </a:extLst>
        </xdr:cNvPr>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441" name="フローチャート: 判断 440">
          <a:extLst>
            <a:ext uri="{FF2B5EF4-FFF2-40B4-BE49-F238E27FC236}">
              <a16:creationId xmlns:a16="http://schemas.microsoft.com/office/drawing/2014/main" id="{B14148CA-B770-4AAC-A3AF-A022693E31BF}"/>
            </a:ext>
          </a:extLst>
        </xdr:cNvPr>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E6FCC7B8-AF06-4881-810D-9D128AE834E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500E4FBE-B0D1-47C7-8462-2AEB28BA67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A9FDE933-F316-46BC-827C-29DE522053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79B1BEA7-8CC4-4046-9EDB-5E7AD3D6B4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4E2CE5A7-7150-4C56-B2F5-5111DFAED8A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72644</xdr:rowOff>
    </xdr:from>
    <xdr:to>
      <xdr:col>85</xdr:col>
      <xdr:colOff>177800</xdr:colOff>
      <xdr:row>61</xdr:row>
      <xdr:rowOff>2794</xdr:rowOff>
    </xdr:to>
    <xdr:sp macro="" textlink="">
      <xdr:nvSpPr>
        <xdr:cNvPr id="447" name="楕円 446">
          <a:extLst>
            <a:ext uri="{FF2B5EF4-FFF2-40B4-BE49-F238E27FC236}">
              <a16:creationId xmlns:a16="http://schemas.microsoft.com/office/drawing/2014/main" id="{0852495F-4196-4A4C-9F83-AA32F695BEA2}"/>
            </a:ext>
          </a:extLst>
        </xdr:cNvPr>
        <xdr:cNvSpPr/>
      </xdr:nvSpPr>
      <xdr:spPr>
        <a:xfrm>
          <a:off x="162687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51071</xdr:rowOff>
    </xdr:from>
    <xdr:ext cx="405111" cy="259045"/>
    <xdr:sp macro="" textlink="">
      <xdr:nvSpPr>
        <xdr:cNvPr id="448" name="【保健センター・保健所】&#10;有形固定資産減価償却率該当値テキスト">
          <a:extLst>
            <a:ext uri="{FF2B5EF4-FFF2-40B4-BE49-F238E27FC236}">
              <a16:creationId xmlns:a16="http://schemas.microsoft.com/office/drawing/2014/main" id="{9442FF3F-FEBF-467D-9FEF-81232EDBAB1D}"/>
            </a:ext>
          </a:extLst>
        </xdr:cNvPr>
        <xdr:cNvSpPr txBox="1"/>
      </xdr:nvSpPr>
      <xdr:spPr>
        <a:xfrm>
          <a:off x="16357600"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449" name="楕円 448">
          <a:extLst>
            <a:ext uri="{FF2B5EF4-FFF2-40B4-BE49-F238E27FC236}">
              <a16:creationId xmlns:a16="http://schemas.microsoft.com/office/drawing/2014/main" id="{D250D0A9-ECED-4408-BDE8-CD3A2BBFD9C5}"/>
            </a:ext>
          </a:extLst>
        </xdr:cNvPr>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123444</xdr:rowOff>
    </xdr:to>
    <xdr:cxnSp macro="">
      <xdr:nvCxnSpPr>
        <xdr:cNvPr id="450" name="直線コネクタ 449">
          <a:extLst>
            <a:ext uri="{FF2B5EF4-FFF2-40B4-BE49-F238E27FC236}">
              <a16:creationId xmlns:a16="http://schemas.microsoft.com/office/drawing/2014/main" id="{FB4DD659-8963-4731-A907-7135E7606E0E}"/>
            </a:ext>
          </a:extLst>
        </xdr:cNvPr>
        <xdr:cNvCxnSpPr/>
      </xdr:nvCxnSpPr>
      <xdr:spPr>
        <a:xfrm>
          <a:off x="15481300" y="103555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134366</xdr:rowOff>
    </xdr:from>
    <xdr:to>
      <xdr:col>76</xdr:col>
      <xdr:colOff>165100</xdr:colOff>
      <xdr:row>60</xdr:row>
      <xdr:rowOff>64516</xdr:rowOff>
    </xdr:to>
    <xdr:sp macro="" textlink="">
      <xdr:nvSpPr>
        <xdr:cNvPr id="451" name="楕円 450">
          <a:extLst>
            <a:ext uri="{FF2B5EF4-FFF2-40B4-BE49-F238E27FC236}">
              <a16:creationId xmlns:a16="http://schemas.microsoft.com/office/drawing/2014/main" id="{448A5356-1475-4F74-96AA-8C65E44195B7}"/>
            </a:ext>
          </a:extLst>
        </xdr:cNvPr>
        <xdr:cNvSpPr/>
      </xdr:nvSpPr>
      <xdr:spPr>
        <a:xfrm>
          <a:off x="14541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xdr:rowOff>
    </xdr:from>
    <xdr:to>
      <xdr:col>81</xdr:col>
      <xdr:colOff>50800</xdr:colOff>
      <xdr:row>60</xdr:row>
      <xdr:rowOff>68580</xdr:rowOff>
    </xdr:to>
    <xdr:cxnSp macro="">
      <xdr:nvCxnSpPr>
        <xdr:cNvPr id="452" name="直線コネクタ 451">
          <a:extLst>
            <a:ext uri="{FF2B5EF4-FFF2-40B4-BE49-F238E27FC236}">
              <a16:creationId xmlns:a16="http://schemas.microsoft.com/office/drawing/2014/main" id="{97C5AB3C-A883-4793-8501-7BD30E81C89F}"/>
            </a:ext>
          </a:extLst>
        </xdr:cNvPr>
        <xdr:cNvCxnSpPr/>
      </xdr:nvCxnSpPr>
      <xdr:spPr>
        <a:xfrm>
          <a:off x="14592300" y="10300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53" name="楕円 452">
          <a:extLst>
            <a:ext uri="{FF2B5EF4-FFF2-40B4-BE49-F238E27FC236}">
              <a16:creationId xmlns:a16="http://schemas.microsoft.com/office/drawing/2014/main" id="{CAB805CF-24EF-45F4-B89F-7409BC84C3E4}"/>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13716</xdr:rowOff>
    </xdr:to>
    <xdr:cxnSp macro="">
      <xdr:nvCxnSpPr>
        <xdr:cNvPr id="454" name="直線コネクタ 453">
          <a:extLst>
            <a:ext uri="{FF2B5EF4-FFF2-40B4-BE49-F238E27FC236}">
              <a16:creationId xmlns:a16="http://schemas.microsoft.com/office/drawing/2014/main" id="{A18ADAA1-BC72-4258-A6EB-92F67D98F939}"/>
            </a:ext>
          </a:extLst>
        </xdr:cNvPr>
        <xdr:cNvCxnSpPr/>
      </xdr:nvCxnSpPr>
      <xdr:spPr>
        <a:xfrm>
          <a:off x="13703300" y="102870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455" name="楕円 454">
          <a:extLst>
            <a:ext uri="{FF2B5EF4-FFF2-40B4-BE49-F238E27FC236}">
              <a16:creationId xmlns:a16="http://schemas.microsoft.com/office/drawing/2014/main" id="{ECDA61BC-F5EE-470F-AF22-1BC6851CBE43}"/>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0</xdr:rowOff>
    </xdr:to>
    <xdr:cxnSp macro="">
      <xdr:nvCxnSpPr>
        <xdr:cNvPr id="456" name="直線コネクタ 455">
          <a:extLst>
            <a:ext uri="{FF2B5EF4-FFF2-40B4-BE49-F238E27FC236}">
              <a16:creationId xmlns:a16="http://schemas.microsoft.com/office/drawing/2014/main" id="{02515FEE-3054-4FF6-AA4D-93A756E6DCE5}"/>
            </a:ext>
          </a:extLst>
        </xdr:cNvPr>
        <xdr:cNvCxnSpPr/>
      </xdr:nvCxnSpPr>
      <xdr:spPr>
        <a:xfrm>
          <a:off x="12814300" y="1024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id="{79372FBE-9B8A-4DA8-858D-FC8D18B59D7F}"/>
            </a:ext>
          </a:extLst>
        </xdr:cNvPr>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id="{AD674569-90C6-422E-B406-B2CF7D631BC1}"/>
            </a:ext>
          </a:extLst>
        </xdr:cNvPr>
        <xdr:cNvSpPr txBox="1"/>
      </xdr:nvSpPr>
      <xdr:spPr>
        <a:xfrm>
          <a:off x="14389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117619</xdr:rowOff>
    </xdr:from>
    <xdr:ext cx="405111" cy="259045"/>
    <xdr:sp macro="" textlink="">
      <xdr:nvSpPr>
        <xdr:cNvPr id="459" name="n_3aveValue【保健センター・保健所】&#10;有形固定資産減価償却率">
          <a:extLst>
            <a:ext uri="{FF2B5EF4-FFF2-40B4-BE49-F238E27FC236}">
              <a16:creationId xmlns:a16="http://schemas.microsoft.com/office/drawing/2014/main" id="{5CF532F4-940B-437C-B11F-67296597ED88}"/>
            </a:ext>
          </a:extLst>
        </xdr:cNvPr>
        <xdr:cNvSpPr txBox="1"/>
      </xdr:nvSpPr>
      <xdr:spPr>
        <a:xfrm>
          <a:off x="13500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76471</xdr:rowOff>
    </xdr:from>
    <xdr:ext cx="405111" cy="259045"/>
    <xdr:sp macro="" textlink="">
      <xdr:nvSpPr>
        <xdr:cNvPr id="460" name="n_4aveValue【保健センター・保健所】&#10;有形固定資産減価償却率">
          <a:extLst>
            <a:ext uri="{FF2B5EF4-FFF2-40B4-BE49-F238E27FC236}">
              <a16:creationId xmlns:a16="http://schemas.microsoft.com/office/drawing/2014/main" id="{62A4DCD9-CA21-41ED-8AE6-A139BC9706B6}"/>
            </a:ext>
          </a:extLst>
        </xdr:cNvPr>
        <xdr:cNvSpPr txBox="1"/>
      </xdr:nvSpPr>
      <xdr:spPr>
        <a:xfrm>
          <a:off x="12611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461" name="n_1mainValue【保健センター・保健所】&#10;有形固定資産減価償却率">
          <a:extLst>
            <a:ext uri="{FF2B5EF4-FFF2-40B4-BE49-F238E27FC236}">
              <a16:creationId xmlns:a16="http://schemas.microsoft.com/office/drawing/2014/main" id="{ABC98F23-C9D1-45DD-893F-AF91C9F1F43E}"/>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55643</xdr:rowOff>
    </xdr:from>
    <xdr:ext cx="405111" cy="259045"/>
    <xdr:sp macro="" textlink="">
      <xdr:nvSpPr>
        <xdr:cNvPr id="462" name="n_2mainValue【保健センター・保健所】&#10;有形固定資産減価償却率">
          <a:extLst>
            <a:ext uri="{FF2B5EF4-FFF2-40B4-BE49-F238E27FC236}">
              <a16:creationId xmlns:a16="http://schemas.microsoft.com/office/drawing/2014/main" id="{80BC7DF4-C1EC-426B-A087-0ECC031B5BFB}"/>
            </a:ext>
          </a:extLst>
        </xdr:cNvPr>
        <xdr:cNvSpPr txBox="1"/>
      </xdr:nvSpPr>
      <xdr:spPr>
        <a:xfrm>
          <a:off x="14389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63" name="n_3mainValue【保健センター・保健所】&#10;有形固定資産減価償却率">
          <a:extLst>
            <a:ext uri="{FF2B5EF4-FFF2-40B4-BE49-F238E27FC236}">
              <a16:creationId xmlns:a16="http://schemas.microsoft.com/office/drawing/2014/main" id="{7EC87F98-7A42-445F-BD2B-E4AAACE72C0E}"/>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464" name="n_4mainValue【保健センター・保健所】&#10;有形固定資産減価償却率">
          <a:extLst>
            <a:ext uri="{FF2B5EF4-FFF2-40B4-BE49-F238E27FC236}">
              <a16:creationId xmlns:a16="http://schemas.microsoft.com/office/drawing/2014/main" id="{38559954-933B-4ACC-977A-77B8BAE174EF}"/>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6455B139-BE35-4512-8C59-044F5459A6E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3AC57333-8D2B-4F6A-9EBB-0DFCB9D592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D6B2C303-464B-4991-80F4-7CEEA49ED14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272FC987-E191-44CD-B6C4-2FA8BE7E59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D5F5A98B-A841-48AF-8711-A1E56E4EAB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D1547A6-2A77-4B3C-93BA-829FF790C8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1337D833-C03E-4AF0-B63B-5914E0E256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9A54ACE3-E7E0-48E8-8ED8-70870EB03C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2FBEE0D0-87C7-458F-A99B-4FFAA718982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DF98A053-33E7-4ED1-BC1A-42AB87C4A4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5" name="直線コネクタ 474">
          <a:extLst>
            <a:ext uri="{FF2B5EF4-FFF2-40B4-BE49-F238E27FC236}">
              <a16:creationId xmlns:a16="http://schemas.microsoft.com/office/drawing/2014/main" id="{EA16589A-F719-4756-B44D-7C88032555D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6" name="テキスト ボックス 475">
          <a:extLst>
            <a:ext uri="{FF2B5EF4-FFF2-40B4-BE49-F238E27FC236}">
              <a16:creationId xmlns:a16="http://schemas.microsoft.com/office/drawing/2014/main" id="{AEF0A472-F03F-4971-B24B-7958BF6BBF1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7" name="直線コネクタ 476">
          <a:extLst>
            <a:ext uri="{FF2B5EF4-FFF2-40B4-BE49-F238E27FC236}">
              <a16:creationId xmlns:a16="http://schemas.microsoft.com/office/drawing/2014/main" id="{1DDA83A3-CA5C-42B9-8212-27896E0B2C1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8" name="テキスト ボックス 477">
          <a:extLst>
            <a:ext uri="{FF2B5EF4-FFF2-40B4-BE49-F238E27FC236}">
              <a16:creationId xmlns:a16="http://schemas.microsoft.com/office/drawing/2014/main" id="{EED6D14F-D3F7-4B4A-BF4F-BD742D977FC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9" name="直線コネクタ 478">
          <a:extLst>
            <a:ext uri="{FF2B5EF4-FFF2-40B4-BE49-F238E27FC236}">
              <a16:creationId xmlns:a16="http://schemas.microsoft.com/office/drawing/2014/main" id="{671F5C47-6991-43F0-86EE-C4779B255B3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0" name="テキスト ボックス 479">
          <a:extLst>
            <a:ext uri="{FF2B5EF4-FFF2-40B4-BE49-F238E27FC236}">
              <a16:creationId xmlns:a16="http://schemas.microsoft.com/office/drawing/2014/main" id="{4BB9A752-6F8A-4779-9D4E-BB232867165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1" name="直線コネクタ 480">
          <a:extLst>
            <a:ext uri="{FF2B5EF4-FFF2-40B4-BE49-F238E27FC236}">
              <a16:creationId xmlns:a16="http://schemas.microsoft.com/office/drawing/2014/main" id="{B084B2E7-61D1-4DB0-B44E-2443D9B5E8E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2" name="テキスト ボックス 481">
          <a:extLst>
            <a:ext uri="{FF2B5EF4-FFF2-40B4-BE49-F238E27FC236}">
              <a16:creationId xmlns:a16="http://schemas.microsoft.com/office/drawing/2014/main" id="{299A8312-9DFA-4C19-A603-EA79EA9A512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3" name="直線コネクタ 482">
          <a:extLst>
            <a:ext uri="{FF2B5EF4-FFF2-40B4-BE49-F238E27FC236}">
              <a16:creationId xmlns:a16="http://schemas.microsoft.com/office/drawing/2014/main" id="{BD3A845A-C876-4957-9A74-8D6F00E940F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4" name="テキスト ボックス 483">
          <a:extLst>
            <a:ext uri="{FF2B5EF4-FFF2-40B4-BE49-F238E27FC236}">
              <a16:creationId xmlns:a16="http://schemas.microsoft.com/office/drawing/2014/main" id="{1159FB77-A73A-461F-ADBE-7784AB66272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5" name="直線コネクタ 484">
          <a:extLst>
            <a:ext uri="{FF2B5EF4-FFF2-40B4-BE49-F238E27FC236}">
              <a16:creationId xmlns:a16="http://schemas.microsoft.com/office/drawing/2014/main" id="{71949F49-3B11-42DF-9E97-879871EE991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6" name="テキスト ボックス 485">
          <a:extLst>
            <a:ext uri="{FF2B5EF4-FFF2-40B4-BE49-F238E27FC236}">
              <a16:creationId xmlns:a16="http://schemas.microsoft.com/office/drawing/2014/main" id="{0D02A994-9739-44CC-BC4A-1493D8973D2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FED63C18-72A1-4AFF-B363-8359A4D2789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99770FB7-ADBD-406E-A4B6-DB8447E538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075964CE-833E-4B1F-8769-864EBBE9A6A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490" name="直線コネクタ 489">
          <a:extLst>
            <a:ext uri="{FF2B5EF4-FFF2-40B4-BE49-F238E27FC236}">
              <a16:creationId xmlns:a16="http://schemas.microsoft.com/office/drawing/2014/main" id="{8EA5B840-1C27-4629-AD44-A37D5AA3DCEB}"/>
            </a:ext>
          </a:extLst>
        </xdr:cNvPr>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E3C701BD-5E1F-4801-B862-9BBF62E90998}"/>
            </a:ext>
          </a:extLst>
        </xdr:cNvPr>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492" name="直線コネクタ 491">
          <a:extLst>
            <a:ext uri="{FF2B5EF4-FFF2-40B4-BE49-F238E27FC236}">
              <a16:creationId xmlns:a16="http://schemas.microsoft.com/office/drawing/2014/main" id="{3345BF06-D271-49AB-9634-CBB3B2C9A10F}"/>
            </a:ext>
          </a:extLst>
        </xdr:cNvPr>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4D1A111B-3B29-443F-B89D-526F1A906345}"/>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4" name="直線コネクタ 493">
          <a:extLst>
            <a:ext uri="{FF2B5EF4-FFF2-40B4-BE49-F238E27FC236}">
              <a16:creationId xmlns:a16="http://schemas.microsoft.com/office/drawing/2014/main" id="{45FC8579-52C3-49F1-A72D-8F4E7D11B642}"/>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12899</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F62E0B8A-C448-4DA1-AC56-D7D206A5C7D7}"/>
            </a:ext>
          </a:extLst>
        </xdr:cNvPr>
        <xdr:cNvSpPr txBox="1"/>
      </xdr:nvSpPr>
      <xdr:spPr>
        <a:xfrm>
          <a:off x="22199600" y="1029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496" name="フローチャート: 判断 495">
          <a:extLst>
            <a:ext uri="{FF2B5EF4-FFF2-40B4-BE49-F238E27FC236}">
              <a16:creationId xmlns:a16="http://schemas.microsoft.com/office/drawing/2014/main" id="{7477E135-6834-4F1C-B784-8B8F136B0883}"/>
            </a:ext>
          </a:extLst>
        </xdr:cNvPr>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497" name="フローチャート: 判断 496">
          <a:extLst>
            <a:ext uri="{FF2B5EF4-FFF2-40B4-BE49-F238E27FC236}">
              <a16:creationId xmlns:a16="http://schemas.microsoft.com/office/drawing/2014/main" id="{1EAE0748-6BD4-4252-9004-008764024BF1}"/>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498" name="フローチャート: 判断 497">
          <a:extLst>
            <a:ext uri="{FF2B5EF4-FFF2-40B4-BE49-F238E27FC236}">
              <a16:creationId xmlns:a16="http://schemas.microsoft.com/office/drawing/2014/main" id="{9399880A-23B9-4D4E-8DA6-C3A2B5EBDC85}"/>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499" name="フローチャート: 判断 498">
          <a:extLst>
            <a:ext uri="{FF2B5EF4-FFF2-40B4-BE49-F238E27FC236}">
              <a16:creationId xmlns:a16="http://schemas.microsoft.com/office/drawing/2014/main" id="{84C57B50-6E7C-4CE6-ADDE-7B11C1A4D91C}"/>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500" name="フローチャート: 判断 499">
          <a:extLst>
            <a:ext uri="{FF2B5EF4-FFF2-40B4-BE49-F238E27FC236}">
              <a16:creationId xmlns:a16="http://schemas.microsoft.com/office/drawing/2014/main" id="{C89178EB-B6E4-4731-AC7C-F805AA5601CE}"/>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E9D52D4-CAFC-4E44-8073-CCBB6C58BF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F1EBCA2-33E5-49CC-8BCB-D89A6ED8C3A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FE66DC4B-55C4-4386-BEA6-D4421A0D26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341EDA5-9AD5-4683-8E35-ADD2A26A2EA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8941819-21CC-461C-81E5-862FD0D4B0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06" name="楕円 505">
          <a:extLst>
            <a:ext uri="{FF2B5EF4-FFF2-40B4-BE49-F238E27FC236}">
              <a16:creationId xmlns:a16="http://schemas.microsoft.com/office/drawing/2014/main" id="{6869B60C-EAF6-492A-86DF-DB16095FD6EC}"/>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6ADACD59-AC49-499C-A219-8B6968EBA6B8}"/>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08" name="楕円 507">
          <a:extLst>
            <a:ext uri="{FF2B5EF4-FFF2-40B4-BE49-F238E27FC236}">
              <a16:creationId xmlns:a16="http://schemas.microsoft.com/office/drawing/2014/main" id="{AEDA1B22-8F6C-4B90-8C48-EC913217864D}"/>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09" name="直線コネクタ 508">
          <a:extLst>
            <a:ext uri="{FF2B5EF4-FFF2-40B4-BE49-F238E27FC236}">
              <a16:creationId xmlns:a16="http://schemas.microsoft.com/office/drawing/2014/main" id="{8C863FD5-249A-4E46-82A7-6BC269942C7F}"/>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10" name="楕円 509">
          <a:extLst>
            <a:ext uri="{FF2B5EF4-FFF2-40B4-BE49-F238E27FC236}">
              <a16:creationId xmlns:a16="http://schemas.microsoft.com/office/drawing/2014/main" id="{2935E85F-FC05-4512-9FC8-463C53711F1A}"/>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11" name="直線コネクタ 510">
          <a:extLst>
            <a:ext uri="{FF2B5EF4-FFF2-40B4-BE49-F238E27FC236}">
              <a16:creationId xmlns:a16="http://schemas.microsoft.com/office/drawing/2014/main" id="{22D84F1B-9950-47DA-8665-31B134E05971}"/>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12" name="楕円 511">
          <a:extLst>
            <a:ext uri="{FF2B5EF4-FFF2-40B4-BE49-F238E27FC236}">
              <a16:creationId xmlns:a16="http://schemas.microsoft.com/office/drawing/2014/main" id="{C9F5495E-649B-4182-B2BA-5D518CBC4E37}"/>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513" name="直線コネクタ 512">
          <a:extLst>
            <a:ext uri="{FF2B5EF4-FFF2-40B4-BE49-F238E27FC236}">
              <a16:creationId xmlns:a16="http://schemas.microsoft.com/office/drawing/2014/main" id="{F56B0E15-0410-47DD-A37F-220C82530AA8}"/>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514" name="楕円 513">
          <a:extLst>
            <a:ext uri="{FF2B5EF4-FFF2-40B4-BE49-F238E27FC236}">
              <a16:creationId xmlns:a16="http://schemas.microsoft.com/office/drawing/2014/main" id="{A6E10FBD-AB3C-4FCB-A802-AF0A9F7CD175}"/>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515" name="直線コネクタ 514">
          <a:extLst>
            <a:ext uri="{FF2B5EF4-FFF2-40B4-BE49-F238E27FC236}">
              <a16:creationId xmlns:a16="http://schemas.microsoft.com/office/drawing/2014/main" id="{148B3FDA-1588-4E9D-B1F0-4CE758C80580}"/>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516" name="n_1aveValue【保健センター・保健所】&#10;一人当たり面積">
          <a:extLst>
            <a:ext uri="{FF2B5EF4-FFF2-40B4-BE49-F238E27FC236}">
              <a16:creationId xmlns:a16="http://schemas.microsoft.com/office/drawing/2014/main" id="{0C6E4457-C361-44F4-8464-5FF8D51C11EC}"/>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17" name="n_2aveValue【保健センター・保健所】&#10;一人当たり面積">
          <a:extLst>
            <a:ext uri="{FF2B5EF4-FFF2-40B4-BE49-F238E27FC236}">
              <a16:creationId xmlns:a16="http://schemas.microsoft.com/office/drawing/2014/main" id="{5AD77A10-2589-4996-9E1B-FAB6EF0D3AB3}"/>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518" name="n_3aveValue【保健センター・保健所】&#10;一人当たり面積">
          <a:extLst>
            <a:ext uri="{FF2B5EF4-FFF2-40B4-BE49-F238E27FC236}">
              <a16:creationId xmlns:a16="http://schemas.microsoft.com/office/drawing/2014/main" id="{DB336FC0-4BFD-490A-B566-40427DD0FA06}"/>
            </a:ext>
          </a:extLst>
        </xdr:cNvPr>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519" name="n_4aveValue【保健センター・保健所】&#10;一人当たり面積">
          <a:extLst>
            <a:ext uri="{FF2B5EF4-FFF2-40B4-BE49-F238E27FC236}">
              <a16:creationId xmlns:a16="http://schemas.microsoft.com/office/drawing/2014/main" id="{9DFFE7A6-8197-4A12-873B-523E981FC455}"/>
            </a:ext>
          </a:extLst>
        </xdr:cNvPr>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20" name="n_1mainValue【保健センター・保健所】&#10;一人当たり面積">
          <a:extLst>
            <a:ext uri="{FF2B5EF4-FFF2-40B4-BE49-F238E27FC236}">
              <a16:creationId xmlns:a16="http://schemas.microsoft.com/office/drawing/2014/main" id="{A6F85A6F-DFC2-401F-B2B5-AD36572F2663}"/>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21" name="n_2mainValue【保健センター・保健所】&#10;一人当たり面積">
          <a:extLst>
            <a:ext uri="{FF2B5EF4-FFF2-40B4-BE49-F238E27FC236}">
              <a16:creationId xmlns:a16="http://schemas.microsoft.com/office/drawing/2014/main" id="{6281DE5B-5BE4-40A0-8088-9C7E44673948}"/>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522" name="n_3mainValue【保健センター・保健所】&#10;一人当たり面積">
          <a:extLst>
            <a:ext uri="{FF2B5EF4-FFF2-40B4-BE49-F238E27FC236}">
              <a16:creationId xmlns:a16="http://schemas.microsoft.com/office/drawing/2014/main" id="{A833C8AF-78B3-4D96-B40B-4999249883BE}"/>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523" name="n_4mainValue【保健センター・保健所】&#10;一人当たり面積">
          <a:extLst>
            <a:ext uri="{FF2B5EF4-FFF2-40B4-BE49-F238E27FC236}">
              <a16:creationId xmlns:a16="http://schemas.microsoft.com/office/drawing/2014/main" id="{895F1BC0-EAF4-476E-944B-12836B682A11}"/>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7136ECAA-F1BF-44BC-BBB6-782DC0B0C6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CE234235-B810-4644-8E46-B32345D5CD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4B41D580-595E-45FE-91DA-6214E6ED62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AF2425F6-7894-4109-A11C-F655E3CB3B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EB7497A3-5F7E-4ACB-B4A6-8B3ADC8769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93D3F6B3-4C8D-48A4-89F1-55F4E76104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C04EF6A4-F42D-49EF-9E3B-6FED563391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F8869C6D-72D8-4CB7-AA3D-F587B0CCB6E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5F7702C4-1CE8-4786-977E-53205DFECA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ACC818A3-3B0C-4ECC-B38D-BFEE13802D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835E17A5-8F5D-4D57-AD2E-7B027AED61A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5" name="直線コネクタ 534">
          <a:extLst>
            <a:ext uri="{FF2B5EF4-FFF2-40B4-BE49-F238E27FC236}">
              <a16:creationId xmlns:a16="http://schemas.microsoft.com/office/drawing/2014/main" id="{2DA313F3-B70A-4C1D-BAED-41AD1D7AD26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6" name="テキスト ボックス 535">
          <a:extLst>
            <a:ext uri="{FF2B5EF4-FFF2-40B4-BE49-F238E27FC236}">
              <a16:creationId xmlns:a16="http://schemas.microsoft.com/office/drawing/2014/main" id="{97415813-CAFD-421E-B0B8-CF73AB6A22B1}"/>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7" name="直線コネクタ 536">
          <a:extLst>
            <a:ext uri="{FF2B5EF4-FFF2-40B4-BE49-F238E27FC236}">
              <a16:creationId xmlns:a16="http://schemas.microsoft.com/office/drawing/2014/main" id="{BF10288D-5830-44B2-9E31-88229C68D0F2}"/>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8" name="テキスト ボックス 537">
          <a:extLst>
            <a:ext uri="{FF2B5EF4-FFF2-40B4-BE49-F238E27FC236}">
              <a16:creationId xmlns:a16="http://schemas.microsoft.com/office/drawing/2014/main" id="{C87385AC-88B7-4CA7-8758-A7E08674B01C}"/>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9" name="直線コネクタ 538">
          <a:extLst>
            <a:ext uri="{FF2B5EF4-FFF2-40B4-BE49-F238E27FC236}">
              <a16:creationId xmlns:a16="http://schemas.microsoft.com/office/drawing/2014/main" id="{5E6034CB-96CA-4284-82A0-3BD89A8400E3}"/>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0" name="テキスト ボックス 539">
          <a:extLst>
            <a:ext uri="{FF2B5EF4-FFF2-40B4-BE49-F238E27FC236}">
              <a16:creationId xmlns:a16="http://schemas.microsoft.com/office/drawing/2014/main" id="{27CB35F6-CDB6-4125-B2F7-4731333EC60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1" name="直線コネクタ 540">
          <a:extLst>
            <a:ext uri="{FF2B5EF4-FFF2-40B4-BE49-F238E27FC236}">
              <a16:creationId xmlns:a16="http://schemas.microsoft.com/office/drawing/2014/main" id="{4389CDBB-659F-4F11-8E05-56E77E4BCE85}"/>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2" name="テキスト ボックス 541">
          <a:extLst>
            <a:ext uri="{FF2B5EF4-FFF2-40B4-BE49-F238E27FC236}">
              <a16:creationId xmlns:a16="http://schemas.microsoft.com/office/drawing/2014/main" id="{0F20CE03-96BF-4C2B-B129-61235D9EF501}"/>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183A6BE9-DEE5-4C2F-B2C6-56BB137E49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a:extLst>
            <a:ext uri="{FF2B5EF4-FFF2-40B4-BE49-F238E27FC236}">
              <a16:creationId xmlns:a16="http://schemas.microsoft.com/office/drawing/2014/main" id="{9A2ECF75-7E97-4A40-AB51-9E21089A961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5C769940-5E52-4A8A-9037-0EF1DA240B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546" name="直線コネクタ 545">
          <a:extLst>
            <a:ext uri="{FF2B5EF4-FFF2-40B4-BE49-F238E27FC236}">
              <a16:creationId xmlns:a16="http://schemas.microsoft.com/office/drawing/2014/main" id="{0C3D038F-74A7-4EEF-9720-9FE7FD6B7ACF}"/>
            </a:ext>
          </a:extLst>
        </xdr:cNvPr>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547" name="【消防施設】&#10;有形固定資産減価償却率最小値テキスト">
          <a:extLst>
            <a:ext uri="{FF2B5EF4-FFF2-40B4-BE49-F238E27FC236}">
              <a16:creationId xmlns:a16="http://schemas.microsoft.com/office/drawing/2014/main" id="{2871B789-369C-462E-ACC8-B826BEB96497}"/>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548" name="直線コネクタ 547">
          <a:extLst>
            <a:ext uri="{FF2B5EF4-FFF2-40B4-BE49-F238E27FC236}">
              <a16:creationId xmlns:a16="http://schemas.microsoft.com/office/drawing/2014/main" id="{4EC0BFB6-C796-4B25-BBFC-FFFF58EC1DAB}"/>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A3554559-DE6B-4C8A-A94D-AFD00DAFA9A7}"/>
            </a:ext>
          </a:extLst>
        </xdr:cNvPr>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550" name="直線コネクタ 549">
          <a:extLst>
            <a:ext uri="{FF2B5EF4-FFF2-40B4-BE49-F238E27FC236}">
              <a16:creationId xmlns:a16="http://schemas.microsoft.com/office/drawing/2014/main" id="{9F9DA4F9-F3A3-419B-A8F3-A51B7CF6522E}"/>
            </a:ext>
          </a:extLst>
        </xdr:cNvPr>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9CD89ACF-78E9-4B15-A01E-B00251465CA4}"/>
            </a:ext>
          </a:extLst>
        </xdr:cNvPr>
        <xdr:cNvSpPr txBox="1"/>
      </xdr:nvSpPr>
      <xdr:spPr>
        <a:xfrm>
          <a:off x="163576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552" name="フローチャート: 判断 551">
          <a:extLst>
            <a:ext uri="{FF2B5EF4-FFF2-40B4-BE49-F238E27FC236}">
              <a16:creationId xmlns:a16="http://schemas.microsoft.com/office/drawing/2014/main" id="{0C6B4EBC-57E3-4430-B3F1-E0A15BA02357}"/>
            </a:ext>
          </a:extLst>
        </xdr:cNvPr>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553" name="フローチャート: 判断 552">
          <a:extLst>
            <a:ext uri="{FF2B5EF4-FFF2-40B4-BE49-F238E27FC236}">
              <a16:creationId xmlns:a16="http://schemas.microsoft.com/office/drawing/2014/main" id="{B25C3F3E-B47A-41DE-AE9F-4811BDDFEC92}"/>
            </a:ext>
          </a:extLst>
        </xdr:cNvPr>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554" name="フローチャート: 判断 553">
          <a:extLst>
            <a:ext uri="{FF2B5EF4-FFF2-40B4-BE49-F238E27FC236}">
              <a16:creationId xmlns:a16="http://schemas.microsoft.com/office/drawing/2014/main" id="{C1CC2746-7397-4B15-BF59-43B395293D70}"/>
            </a:ext>
          </a:extLst>
        </xdr:cNvPr>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555" name="フローチャート: 判断 554">
          <a:extLst>
            <a:ext uri="{FF2B5EF4-FFF2-40B4-BE49-F238E27FC236}">
              <a16:creationId xmlns:a16="http://schemas.microsoft.com/office/drawing/2014/main" id="{191F7420-B6CB-4F33-86BD-AD9EF3C09F13}"/>
            </a:ext>
          </a:extLst>
        </xdr:cNvPr>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556" name="フローチャート: 判断 555">
          <a:extLst>
            <a:ext uri="{FF2B5EF4-FFF2-40B4-BE49-F238E27FC236}">
              <a16:creationId xmlns:a16="http://schemas.microsoft.com/office/drawing/2014/main" id="{CB2375AD-852A-4248-9BC4-9B732F231096}"/>
            </a:ext>
          </a:extLst>
        </xdr:cNvPr>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B82EB5BF-ED49-463C-8ABC-E016D3C2EE0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9D695D24-3DFF-426E-932E-63780A04C5E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166B64F1-2027-4100-92AA-6D12EA9518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999739EB-6F70-420E-AB96-83E68B4DD37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E5894ED4-FF21-40A1-A27F-75005C5B136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161037</xdr:rowOff>
    </xdr:from>
    <xdr:to>
      <xdr:col>85</xdr:col>
      <xdr:colOff>177800</xdr:colOff>
      <xdr:row>80</xdr:row>
      <xdr:rowOff>91187</xdr:rowOff>
    </xdr:to>
    <xdr:sp macro="" textlink="">
      <xdr:nvSpPr>
        <xdr:cNvPr id="562" name="楕円 561">
          <a:extLst>
            <a:ext uri="{FF2B5EF4-FFF2-40B4-BE49-F238E27FC236}">
              <a16:creationId xmlns:a16="http://schemas.microsoft.com/office/drawing/2014/main" id="{92649215-8CCE-4D2B-8DB6-4C84A1B189E1}"/>
            </a:ext>
          </a:extLst>
        </xdr:cNvPr>
        <xdr:cNvSpPr/>
      </xdr:nvSpPr>
      <xdr:spPr>
        <a:xfrm>
          <a:off x="162687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75964</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F290A980-BDFB-44D1-9F79-C777D3CC71CD}"/>
            </a:ext>
          </a:extLst>
        </xdr:cNvPr>
        <xdr:cNvSpPr txBox="1"/>
      </xdr:nvSpPr>
      <xdr:spPr>
        <a:xfrm>
          <a:off x="16357600" y="136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165608</xdr:rowOff>
    </xdr:from>
    <xdr:to>
      <xdr:col>81</xdr:col>
      <xdr:colOff>101600</xdr:colOff>
      <xdr:row>80</xdr:row>
      <xdr:rowOff>95758</xdr:rowOff>
    </xdr:to>
    <xdr:sp macro="" textlink="">
      <xdr:nvSpPr>
        <xdr:cNvPr id="564" name="楕円 563">
          <a:extLst>
            <a:ext uri="{FF2B5EF4-FFF2-40B4-BE49-F238E27FC236}">
              <a16:creationId xmlns:a16="http://schemas.microsoft.com/office/drawing/2014/main" id="{ED3C3E01-9B26-4253-A84D-F37DFBEE29BA}"/>
            </a:ext>
          </a:extLst>
        </xdr:cNvPr>
        <xdr:cNvSpPr/>
      </xdr:nvSpPr>
      <xdr:spPr>
        <a:xfrm>
          <a:off x="15430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40387</xdr:rowOff>
    </xdr:from>
    <xdr:to>
      <xdr:col>85</xdr:col>
      <xdr:colOff>127000</xdr:colOff>
      <xdr:row>80</xdr:row>
      <xdr:rowOff>44958</xdr:rowOff>
    </xdr:to>
    <xdr:cxnSp macro="">
      <xdr:nvCxnSpPr>
        <xdr:cNvPr id="565" name="直線コネクタ 564">
          <a:extLst>
            <a:ext uri="{FF2B5EF4-FFF2-40B4-BE49-F238E27FC236}">
              <a16:creationId xmlns:a16="http://schemas.microsoft.com/office/drawing/2014/main" id="{39AA4DB3-F5BE-42D4-98DB-0949558C4B05}"/>
            </a:ext>
          </a:extLst>
        </xdr:cNvPr>
        <xdr:cNvCxnSpPr/>
      </xdr:nvCxnSpPr>
      <xdr:spPr>
        <a:xfrm flipV="1">
          <a:off x="15481300" y="137563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154178</xdr:rowOff>
    </xdr:from>
    <xdr:to>
      <xdr:col>76</xdr:col>
      <xdr:colOff>165100</xdr:colOff>
      <xdr:row>81</xdr:row>
      <xdr:rowOff>84328</xdr:rowOff>
    </xdr:to>
    <xdr:sp macro="" textlink="">
      <xdr:nvSpPr>
        <xdr:cNvPr id="566" name="楕円 565">
          <a:extLst>
            <a:ext uri="{FF2B5EF4-FFF2-40B4-BE49-F238E27FC236}">
              <a16:creationId xmlns:a16="http://schemas.microsoft.com/office/drawing/2014/main" id="{1260A11D-9D5A-483E-8AE5-41828A47636A}"/>
            </a:ext>
          </a:extLst>
        </xdr:cNvPr>
        <xdr:cNvSpPr/>
      </xdr:nvSpPr>
      <xdr:spPr>
        <a:xfrm>
          <a:off x="14541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44958</xdr:rowOff>
    </xdr:from>
    <xdr:to>
      <xdr:col>81</xdr:col>
      <xdr:colOff>50800</xdr:colOff>
      <xdr:row>81</xdr:row>
      <xdr:rowOff>33528</xdr:rowOff>
    </xdr:to>
    <xdr:cxnSp macro="">
      <xdr:nvCxnSpPr>
        <xdr:cNvPr id="567" name="直線コネクタ 566">
          <a:extLst>
            <a:ext uri="{FF2B5EF4-FFF2-40B4-BE49-F238E27FC236}">
              <a16:creationId xmlns:a16="http://schemas.microsoft.com/office/drawing/2014/main" id="{427EBEE5-1FC9-40BF-BF70-4840BC3EF271}"/>
            </a:ext>
          </a:extLst>
        </xdr:cNvPr>
        <xdr:cNvCxnSpPr/>
      </xdr:nvCxnSpPr>
      <xdr:spPr>
        <a:xfrm flipV="1">
          <a:off x="14592300" y="1376095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99313</xdr:rowOff>
    </xdr:from>
    <xdr:to>
      <xdr:col>72</xdr:col>
      <xdr:colOff>38100</xdr:colOff>
      <xdr:row>81</xdr:row>
      <xdr:rowOff>29463</xdr:rowOff>
    </xdr:to>
    <xdr:sp macro="" textlink="">
      <xdr:nvSpPr>
        <xdr:cNvPr id="568" name="楕円 567">
          <a:extLst>
            <a:ext uri="{FF2B5EF4-FFF2-40B4-BE49-F238E27FC236}">
              <a16:creationId xmlns:a16="http://schemas.microsoft.com/office/drawing/2014/main" id="{47B1C509-FE7C-4C0C-A17A-E1639E1C2911}"/>
            </a:ext>
          </a:extLst>
        </xdr:cNvPr>
        <xdr:cNvSpPr/>
      </xdr:nvSpPr>
      <xdr:spPr>
        <a:xfrm>
          <a:off x="13652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150113</xdr:rowOff>
    </xdr:from>
    <xdr:to>
      <xdr:col>76</xdr:col>
      <xdr:colOff>114300</xdr:colOff>
      <xdr:row>81</xdr:row>
      <xdr:rowOff>33528</xdr:rowOff>
    </xdr:to>
    <xdr:cxnSp macro="">
      <xdr:nvCxnSpPr>
        <xdr:cNvPr id="569" name="直線コネクタ 568">
          <a:extLst>
            <a:ext uri="{FF2B5EF4-FFF2-40B4-BE49-F238E27FC236}">
              <a16:creationId xmlns:a16="http://schemas.microsoft.com/office/drawing/2014/main" id="{A50F1520-2C2C-42F2-BF50-6E5DEBD400F9}"/>
            </a:ext>
          </a:extLst>
        </xdr:cNvPr>
        <xdr:cNvCxnSpPr/>
      </xdr:nvCxnSpPr>
      <xdr:spPr>
        <a:xfrm>
          <a:off x="13703300" y="1386611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97028</xdr:rowOff>
    </xdr:from>
    <xdr:to>
      <xdr:col>67</xdr:col>
      <xdr:colOff>101600</xdr:colOff>
      <xdr:row>81</xdr:row>
      <xdr:rowOff>27178</xdr:rowOff>
    </xdr:to>
    <xdr:sp macro="" textlink="">
      <xdr:nvSpPr>
        <xdr:cNvPr id="570" name="楕円 569">
          <a:extLst>
            <a:ext uri="{FF2B5EF4-FFF2-40B4-BE49-F238E27FC236}">
              <a16:creationId xmlns:a16="http://schemas.microsoft.com/office/drawing/2014/main" id="{E65CF7FF-277D-4718-BB2C-F81D77807891}"/>
            </a:ext>
          </a:extLst>
        </xdr:cNvPr>
        <xdr:cNvSpPr/>
      </xdr:nvSpPr>
      <xdr:spPr>
        <a:xfrm>
          <a:off x="12763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147828</xdr:rowOff>
    </xdr:from>
    <xdr:to>
      <xdr:col>71</xdr:col>
      <xdr:colOff>177800</xdr:colOff>
      <xdr:row>80</xdr:row>
      <xdr:rowOff>150113</xdr:rowOff>
    </xdr:to>
    <xdr:cxnSp macro="">
      <xdr:nvCxnSpPr>
        <xdr:cNvPr id="571" name="直線コネクタ 570">
          <a:extLst>
            <a:ext uri="{FF2B5EF4-FFF2-40B4-BE49-F238E27FC236}">
              <a16:creationId xmlns:a16="http://schemas.microsoft.com/office/drawing/2014/main" id="{EB8D4288-2B5D-40B5-A468-1CB8FB2FFE51}"/>
            </a:ext>
          </a:extLst>
        </xdr:cNvPr>
        <xdr:cNvCxnSpPr/>
      </xdr:nvCxnSpPr>
      <xdr:spPr>
        <a:xfrm>
          <a:off x="12814300" y="138638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146321</xdr:rowOff>
    </xdr:from>
    <xdr:ext cx="405111" cy="259045"/>
    <xdr:sp macro="" textlink="">
      <xdr:nvSpPr>
        <xdr:cNvPr id="572" name="n_1aveValue【消防施設】&#10;有形固定資産減価償却率">
          <a:extLst>
            <a:ext uri="{FF2B5EF4-FFF2-40B4-BE49-F238E27FC236}">
              <a16:creationId xmlns:a16="http://schemas.microsoft.com/office/drawing/2014/main" id="{D186C520-BC87-4BBA-BF10-73152614AE3D}"/>
            </a:ext>
          </a:extLst>
        </xdr:cNvPr>
        <xdr:cNvSpPr txBox="1"/>
      </xdr:nvSpPr>
      <xdr:spPr>
        <a:xfrm>
          <a:off x="15266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573" name="n_2aveValue【消防施設】&#10;有形固定資産減価償却率">
          <a:extLst>
            <a:ext uri="{FF2B5EF4-FFF2-40B4-BE49-F238E27FC236}">
              <a16:creationId xmlns:a16="http://schemas.microsoft.com/office/drawing/2014/main" id="{A8B56FEF-2AF5-4B46-9BF4-ACE8664E9A51}"/>
            </a:ext>
          </a:extLst>
        </xdr:cNvPr>
        <xdr:cNvSpPr txBox="1"/>
      </xdr:nvSpPr>
      <xdr:spPr>
        <a:xfrm>
          <a:off x="14389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130319</xdr:rowOff>
    </xdr:from>
    <xdr:ext cx="405111" cy="259045"/>
    <xdr:sp macro="" textlink="">
      <xdr:nvSpPr>
        <xdr:cNvPr id="574" name="n_3aveValue【消防施設】&#10;有形固定資産減価償却率">
          <a:extLst>
            <a:ext uri="{FF2B5EF4-FFF2-40B4-BE49-F238E27FC236}">
              <a16:creationId xmlns:a16="http://schemas.microsoft.com/office/drawing/2014/main" id="{0DCBB57E-4346-4E24-BB1E-0AE44329D593}"/>
            </a:ext>
          </a:extLst>
        </xdr:cNvPr>
        <xdr:cNvSpPr txBox="1"/>
      </xdr:nvSpPr>
      <xdr:spPr>
        <a:xfrm>
          <a:off x="13500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105173</xdr:rowOff>
    </xdr:from>
    <xdr:ext cx="405111" cy="259045"/>
    <xdr:sp macro="" textlink="">
      <xdr:nvSpPr>
        <xdr:cNvPr id="575" name="n_4aveValue【消防施設】&#10;有形固定資産減価償却率">
          <a:extLst>
            <a:ext uri="{FF2B5EF4-FFF2-40B4-BE49-F238E27FC236}">
              <a16:creationId xmlns:a16="http://schemas.microsoft.com/office/drawing/2014/main" id="{51241B35-1735-4A36-A702-5D77DBF6E37D}"/>
            </a:ext>
          </a:extLst>
        </xdr:cNvPr>
        <xdr:cNvSpPr txBox="1"/>
      </xdr:nvSpPr>
      <xdr:spPr>
        <a:xfrm>
          <a:off x="12611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112285</xdr:rowOff>
    </xdr:from>
    <xdr:ext cx="405111" cy="259045"/>
    <xdr:sp macro="" textlink="">
      <xdr:nvSpPr>
        <xdr:cNvPr id="576" name="n_1mainValue【消防施設】&#10;有形固定資産減価償却率">
          <a:extLst>
            <a:ext uri="{FF2B5EF4-FFF2-40B4-BE49-F238E27FC236}">
              <a16:creationId xmlns:a16="http://schemas.microsoft.com/office/drawing/2014/main" id="{ABC23975-DDB0-442A-9801-8D901BAD84BC}"/>
            </a:ext>
          </a:extLst>
        </xdr:cNvPr>
        <xdr:cNvSpPr txBox="1"/>
      </xdr:nvSpPr>
      <xdr:spPr>
        <a:xfrm>
          <a:off x="1526604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100855</xdr:rowOff>
    </xdr:from>
    <xdr:ext cx="405111" cy="259045"/>
    <xdr:sp macro="" textlink="">
      <xdr:nvSpPr>
        <xdr:cNvPr id="577" name="n_2mainValue【消防施設】&#10;有形固定資産減価償却率">
          <a:extLst>
            <a:ext uri="{FF2B5EF4-FFF2-40B4-BE49-F238E27FC236}">
              <a16:creationId xmlns:a16="http://schemas.microsoft.com/office/drawing/2014/main" id="{76A2CE9A-FB71-49E2-82C0-DBF45EBD5659}"/>
            </a:ext>
          </a:extLst>
        </xdr:cNvPr>
        <xdr:cNvSpPr txBox="1"/>
      </xdr:nvSpPr>
      <xdr:spPr>
        <a:xfrm>
          <a:off x="14389744" y="1364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45990</xdr:rowOff>
    </xdr:from>
    <xdr:ext cx="405111" cy="259045"/>
    <xdr:sp macro="" textlink="">
      <xdr:nvSpPr>
        <xdr:cNvPr id="578" name="n_3mainValue【消防施設】&#10;有形固定資産減価償却率">
          <a:extLst>
            <a:ext uri="{FF2B5EF4-FFF2-40B4-BE49-F238E27FC236}">
              <a16:creationId xmlns:a16="http://schemas.microsoft.com/office/drawing/2014/main" id="{5C372D0E-745A-4C8B-9ADC-508A508F91F3}"/>
            </a:ext>
          </a:extLst>
        </xdr:cNvPr>
        <xdr:cNvSpPr txBox="1"/>
      </xdr:nvSpPr>
      <xdr:spPr>
        <a:xfrm>
          <a:off x="13500744"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43705</xdr:rowOff>
    </xdr:from>
    <xdr:ext cx="405111" cy="259045"/>
    <xdr:sp macro="" textlink="">
      <xdr:nvSpPr>
        <xdr:cNvPr id="579" name="n_4mainValue【消防施設】&#10;有形固定資産減価償却率">
          <a:extLst>
            <a:ext uri="{FF2B5EF4-FFF2-40B4-BE49-F238E27FC236}">
              <a16:creationId xmlns:a16="http://schemas.microsoft.com/office/drawing/2014/main" id="{1452D6EC-1526-4CFC-9AC9-41E4352D72CF}"/>
            </a:ext>
          </a:extLst>
        </xdr:cNvPr>
        <xdr:cNvSpPr txBox="1"/>
      </xdr:nvSpPr>
      <xdr:spPr>
        <a:xfrm>
          <a:off x="12611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3E5A85A3-5B72-4A49-82B9-9A62957F18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7D91DD56-13C4-405F-A21F-8C43FE57A5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D49ED00D-83D4-4345-9000-C198F9D769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E8D45A90-56FB-42A6-A101-2104949D77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2ADC8EE6-AC38-4DCE-928A-D639CA0D56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F64153AA-95E5-4C05-982B-0D65E44BDC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E37249C3-E2B8-4267-AC1B-6F58C312264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C0D0AE3-9282-43E7-B7EA-A42A5CF823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C6D50367-801E-40A9-B2CB-539F233738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13598BA-9C6D-4BC5-BAB3-86048CEBA5A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a:extLst>
            <a:ext uri="{FF2B5EF4-FFF2-40B4-BE49-F238E27FC236}">
              <a16:creationId xmlns:a16="http://schemas.microsoft.com/office/drawing/2014/main" id="{4FBD2381-AB1A-4E3C-BFB4-866E12CEEC0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518F4EF0-593A-488D-A4D9-648ADEAC90C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a:extLst>
            <a:ext uri="{FF2B5EF4-FFF2-40B4-BE49-F238E27FC236}">
              <a16:creationId xmlns:a16="http://schemas.microsoft.com/office/drawing/2014/main" id="{67023D50-472A-4929-94DE-1283A153DE7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a:extLst>
            <a:ext uri="{FF2B5EF4-FFF2-40B4-BE49-F238E27FC236}">
              <a16:creationId xmlns:a16="http://schemas.microsoft.com/office/drawing/2014/main" id="{88B3E459-90E8-4147-A178-CF09C220580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737728C5-A641-4436-BF3C-232AEB7B3D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6BD323C2-647F-43E0-BDE4-304D603F217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a:extLst>
            <a:ext uri="{FF2B5EF4-FFF2-40B4-BE49-F238E27FC236}">
              <a16:creationId xmlns:a16="http://schemas.microsoft.com/office/drawing/2014/main" id="{0D64C420-8B8F-40C8-AC06-ECF27AE730E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a:extLst>
            <a:ext uri="{FF2B5EF4-FFF2-40B4-BE49-F238E27FC236}">
              <a16:creationId xmlns:a16="http://schemas.microsoft.com/office/drawing/2014/main" id="{3B3E2601-BA7E-4883-B351-8B98E3475A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a:extLst>
            <a:ext uri="{FF2B5EF4-FFF2-40B4-BE49-F238E27FC236}">
              <a16:creationId xmlns:a16="http://schemas.microsoft.com/office/drawing/2014/main" id="{15D28B86-C753-4A85-8291-467264A0359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DD4F9418-5CAB-4FC8-8B0C-0D306291816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D32B97BD-19A8-44F5-897E-E80B2EC4CD6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ACA6A1F5-B5A0-4003-AEB5-F70FEBBA265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74863037-FFF2-47AF-A5F8-492A2B51B44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603" name="直線コネクタ 602">
          <a:extLst>
            <a:ext uri="{FF2B5EF4-FFF2-40B4-BE49-F238E27FC236}">
              <a16:creationId xmlns:a16="http://schemas.microsoft.com/office/drawing/2014/main" id="{65E50FF8-33D1-4A1F-B811-8284CE291BF3}"/>
            </a:ext>
          </a:extLst>
        </xdr:cNvPr>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604" name="【消防施設】&#10;一人当たり面積最小値テキスト">
          <a:extLst>
            <a:ext uri="{FF2B5EF4-FFF2-40B4-BE49-F238E27FC236}">
              <a16:creationId xmlns:a16="http://schemas.microsoft.com/office/drawing/2014/main" id="{57811271-8AF5-4035-8510-0D88CD066FB7}"/>
            </a:ext>
          </a:extLst>
        </xdr:cNvPr>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605" name="直線コネクタ 604">
          <a:extLst>
            <a:ext uri="{FF2B5EF4-FFF2-40B4-BE49-F238E27FC236}">
              <a16:creationId xmlns:a16="http://schemas.microsoft.com/office/drawing/2014/main" id="{A8A811DB-63E2-4972-858F-8244B84530B5}"/>
            </a:ext>
          </a:extLst>
        </xdr:cNvPr>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606" name="【消防施設】&#10;一人当たり面積最大値テキスト">
          <a:extLst>
            <a:ext uri="{FF2B5EF4-FFF2-40B4-BE49-F238E27FC236}">
              <a16:creationId xmlns:a16="http://schemas.microsoft.com/office/drawing/2014/main" id="{3CFCFA50-9A3C-4C93-8643-48ABF142E781}"/>
            </a:ext>
          </a:extLst>
        </xdr:cNvPr>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607" name="直線コネクタ 606">
          <a:extLst>
            <a:ext uri="{FF2B5EF4-FFF2-40B4-BE49-F238E27FC236}">
              <a16:creationId xmlns:a16="http://schemas.microsoft.com/office/drawing/2014/main" id="{B50A1731-A898-4421-9173-45A73BC3CCBF}"/>
            </a:ext>
          </a:extLst>
        </xdr:cNvPr>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151147</xdr:rowOff>
    </xdr:from>
    <xdr:ext cx="469744" cy="259045"/>
    <xdr:sp macro="" textlink="">
      <xdr:nvSpPr>
        <xdr:cNvPr id="608" name="【消防施設】&#10;一人当たり面積平均値テキスト">
          <a:extLst>
            <a:ext uri="{FF2B5EF4-FFF2-40B4-BE49-F238E27FC236}">
              <a16:creationId xmlns:a16="http://schemas.microsoft.com/office/drawing/2014/main" id="{0D354B8D-48B7-400E-9521-6D96D6FA1BA2}"/>
            </a:ext>
          </a:extLst>
        </xdr:cNvPr>
        <xdr:cNvSpPr txBox="1"/>
      </xdr:nvSpPr>
      <xdr:spPr>
        <a:xfrm>
          <a:off x="22199600" y="1421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609" name="フローチャート: 判断 608">
          <a:extLst>
            <a:ext uri="{FF2B5EF4-FFF2-40B4-BE49-F238E27FC236}">
              <a16:creationId xmlns:a16="http://schemas.microsoft.com/office/drawing/2014/main" id="{C236B031-6442-43EB-BBD0-10529731292A}"/>
            </a:ext>
          </a:extLst>
        </xdr:cNvPr>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610" name="フローチャート: 判断 609">
          <a:extLst>
            <a:ext uri="{FF2B5EF4-FFF2-40B4-BE49-F238E27FC236}">
              <a16:creationId xmlns:a16="http://schemas.microsoft.com/office/drawing/2014/main" id="{C5EBF2CF-E09D-469D-AC7A-B1357DCF8413}"/>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11" name="フローチャート: 判断 610">
          <a:extLst>
            <a:ext uri="{FF2B5EF4-FFF2-40B4-BE49-F238E27FC236}">
              <a16:creationId xmlns:a16="http://schemas.microsoft.com/office/drawing/2014/main" id="{F7EA55C1-2FB6-40F2-A5A2-702C6944CD8F}"/>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612" name="フローチャート: 判断 611">
          <a:extLst>
            <a:ext uri="{FF2B5EF4-FFF2-40B4-BE49-F238E27FC236}">
              <a16:creationId xmlns:a16="http://schemas.microsoft.com/office/drawing/2014/main" id="{89C39141-4D80-421C-BAAA-ACFD304E17B0}"/>
            </a:ext>
          </a:extLst>
        </xdr:cNvPr>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613" name="フローチャート: 判断 612">
          <a:extLst>
            <a:ext uri="{FF2B5EF4-FFF2-40B4-BE49-F238E27FC236}">
              <a16:creationId xmlns:a16="http://schemas.microsoft.com/office/drawing/2014/main" id="{1D9E985C-91F2-4838-84A1-99254A03FCAE}"/>
            </a:ext>
          </a:extLst>
        </xdr:cNvPr>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293FE70D-CDA7-4265-9EE7-4C79991699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6F717298-0DFD-4F9A-B850-BF52E02E8A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16709638-D0B6-4478-8BF3-8753EFEE7F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65DED8E3-2AAB-45F8-8E05-6839A7CB697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E13FFC53-5761-489F-8043-72056006AD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19" name="楕円 618">
          <a:extLst>
            <a:ext uri="{FF2B5EF4-FFF2-40B4-BE49-F238E27FC236}">
              <a16:creationId xmlns:a16="http://schemas.microsoft.com/office/drawing/2014/main" id="{146C5D83-0113-447D-825D-9FB0A983F5BF}"/>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20" name="【消防施設】&#10;一人当たり面積該当値テキスト">
          <a:extLst>
            <a:ext uri="{FF2B5EF4-FFF2-40B4-BE49-F238E27FC236}">
              <a16:creationId xmlns:a16="http://schemas.microsoft.com/office/drawing/2014/main" id="{FEE8A860-51F9-4168-985C-70A7F951F76C}"/>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21" name="楕円 620">
          <a:extLst>
            <a:ext uri="{FF2B5EF4-FFF2-40B4-BE49-F238E27FC236}">
              <a16:creationId xmlns:a16="http://schemas.microsoft.com/office/drawing/2014/main" id="{F0B6AC81-757E-43C5-80DC-FBE0795F3EBF}"/>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22" name="直線コネクタ 621">
          <a:extLst>
            <a:ext uri="{FF2B5EF4-FFF2-40B4-BE49-F238E27FC236}">
              <a16:creationId xmlns:a16="http://schemas.microsoft.com/office/drawing/2014/main" id="{7677FB0F-2932-432D-B6D6-DE203756D994}"/>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623" name="楕円 622">
          <a:extLst>
            <a:ext uri="{FF2B5EF4-FFF2-40B4-BE49-F238E27FC236}">
              <a16:creationId xmlns:a16="http://schemas.microsoft.com/office/drawing/2014/main" id="{1C995E65-FA40-43E5-9E3F-C0C7C1ACC7BF}"/>
            </a:ext>
          </a:extLst>
        </xdr:cNvPr>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106680</xdr:rowOff>
    </xdr:to>
    <xdr:cxnSp macro="">
      <xdr:nvCxnSpPr>
        <xdr:cNvPr id="624" name="直線コネクタ 623">
          <a:extLst>
            <a:ext uri="{FF2B5EF4-FFF2-40B4-BE49-F238E27FC236}">
              <a16:creationId xmlns:a16="http://schemas.microsoft.com/office/drawing/2014/main" id="{D245F726-0D67-4C86-B8D0-09FAEB872604}"/>
            </a:ext>
          </a:extLst>
        </xdr:cNvPr>
        <xdr:cNvCxnSpPr/>
      </xdr:nvCxnSpPr>
      <xdr:spPr>
        <a:xfrm flipV="1">
          <a:off x="20434300" y="146456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625" name="楕円 624">
          <a:extLst>
            <a:ext uri="{FF2B5EF4-FFF2-40B4-BE49-F238E27FC236}">
              <a16:creationId xmlns:a16="http://schemas.microsoft.com/office/drawing/2014/main" id="{7D660C38-D92A-4522-B083-756CD453E678}"/>
            </a:ext>
          </a:extLst>
        </xdr:cNvPr>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106680</xdr:rowOff>
    </xdr:to>
    <xdr:cxnSp macro="">
      <xdr:nvCxnSpPr>
        <xdr:cNvPr id="626" name="直線コネクタ 625">
          <a:extLst>
            <a:ext uri="{FF2B5EF4-FFF2-40B4-BE49-F238E27FC236}">
              <a16:creationId xmlns:a16="http://schemas.microsoft.com/office/drawing/2014/main" id="{5A1934EB-42EA-4D86-B53E-DD02C90567E5}"/>
            </a:ext>
          </a:extLst>
        </xdr:cNvPr>
        <xdr:cNvCxnSpPr/>
      </xdr:nvCxnSpPr>
      <xdr:spPr>
        <a:xfrm>
          <a:off x="19545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627" name="楕円 626">
          <a:extLst>
            <a:ext uri="{FF2B5EF4-FFF2-40B4-BE49-F238E27FC236}">
              <a16:creationId xmlns:a16="http://schemas.microsoft.com/office/drawing/2014/main" id="{3EDEC9D6-A50F-4C66-B886-8EA05B5877A0}"/>
            </a:ext>
          </a:extLst>
        </xdr:cNvPr>
        <xdr:cNvSpPr/>
      </xdr:nvSpPr>
      <xdr:spPr>
        <a:xfrm>
          <a:off x="18605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85</xdr:row>
      <xdr:rowOff>106680</xdr:rowOff>
    </xdr:to>
    <xdr:cxnSp macro="">
      <xdr:nvCxnSpPr>
        <xdr:cNvPr id="628" name="直線コネクタ 627">
          <a:extLst>
            <a:ext uri="{FF2B5EF4-FFF2-40B4-BE49-F238E27FC236}">
              <a16:creationId xmlns:a16="http://schemas.microsoft.com/office/drawing/2014/main" id="{EA0C2F43-7B31-45CD-B8B1-84A929B3F090}"/>
            </a:ext>
          </a:extLst>
        </xdr:cNvPr>
        <xdr:cNvCxnSpPr/>
      </xdr:nvCxnSpPr>
      <xdr:spPr>
        <a:xfrm>
          <a:off x="18656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629" name="n_1aveValue【消防施設】&#10;一人当たり面積">
          <a:extLst>
            <a:ext uri="{FF2B5EF4-FFF2-40B4-BE49-F238E27FC236}">
              <a16:creationId xmlns:a16="http://schemas.microsoft.com/office/drawing/2014/main" id="{8A92CA7F-E119-4C99-A1B9-5BCD3D7016EB}"/>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30" name="n_2aveValue【消防施設】&#10;一人当たり面積">
          <a:extLst>
            <a:ext uri="{FF2B5EF4-FFF2-40B4-BE49-F238E27FC236}">
              <a16:creationId xmlns:a16="http://schemas.microsoft.com/office/drawing/2014/main" id="{F9C30BC6-6B26-4142-B6D4-E24428B62803}"/>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631" name="n_3aveValue【消防施設】&#10;一人当たり面積">
          <a:extLst>
            <a:ext uri="{FF2B5EF4-FFF2-40B4-BE49-F238E27FC236}">
              <a16:creationId xmlns:a16="http://schemas.microsoft.com/office/drawing/2014/main" id="{4A54DEA3-C117-41CE-B65A-B11AE7C20AEE}"/>
            </a:ext>
          </a:extLst>
        </xdr:cNvPr>
        <xdr:cNvSpPr txBox="1"/>
      </xdr:nvSpPr>
      <xdr:spPr>
        <a:xfrm>
          <a:off x="19310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632" name="n_4aveValue【消防施設】&#10;一人当たり面積">
          <a:extLst>
            <a:ext uri="{FF2B5EF4-FFF2-40B4-BE49-F238E27FC236}">
              <a16:creationId xmlns:a16="http://schemas.microsoft.com/office/drawing/2014/main" id="{D4B6824B-D9D5-42D3-A66C-CBC12E85A2CF}"/>
            </a:ext>
          </a:extLst>
        </xdr:cNvPr>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33" name="n_1mainValue【消防施設】&#10;一人当たり面積">
          <a:extLst>
            <a:ext uri="{FF2B5EF4-FFF2-40B4-BE49-F238E27FC236}">
              <a16:creationId xmlns:a16="http://schemas.microsoft.com/office/drawing/2014/main" id="{220ED5E2-0FA7-4025-A9EA-FC931C607CA6}"/>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634" name="n_2mainValue【消防施設】&#10;一人当たり面積">
          <a:extLst>
            <a:ext uri="{FF2B5EF4-FFF2-40B4-BE49-F238E27FC236}">
              <a16:creationId xmlns:a16="http://schemas.microsoft.com/office/drawing/2014/main" id="{4CD4FADB-D554-4FB5-8B5D-449924D8433F}"/>
            </a:ext>
          </a:extLst>
        </xdr:cNvPr>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635" name="n_3mainValue【消防施設】&#10;一人当たり面積">
          <a:extLst>
            <a:ext uri="{FF2B5EF4-FFF2-40B4-BE49-F238E27FC236}">
              <a16:creationId xmlns:a16="http://schemas.microsoft.com/office/drawing/2014/main" id="{ACC94CC6-667D-4D24-9EB7-291E4877CC58}"/>
            </a:ext>
          </a:extLst>
        </xdr:cNvPr>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148607</xdr:rowOff>
    </xdr:from>
    <xdr:ext cx="469744" cy="259045"/>
    <xdr:sp macro="" textlink="">
      <xdr:nvSpPr>
        <xdr:cNvPr id="636" name="n_4mainValue【消防施設】&#10;一人当たり面積">
          <a:extLst>
            <a:ext uri="{FF2B5EF4-FFF2-40B4-BE49-F238E27FC236}">
              <a16:creationId xmlns:a16="http://schemas.microsoft.com/office/drawing/2014/main" id="{C6598440-0AD7-4C4D-8813-589E8A8E39C6}"/>
            </a:ext>
          </a:extLst>
        </xdr:cNvPr>
        <xdr:cNvSpPr txBox="1"/>
      </xdr:nvSpPr>
      <xdr:spPr>
        <a:xfrm>
          <a:off x="18421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60DCC340-1CA9-4DBD-A06B-9DF4ADEF5C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D0FCEC1-D1F5-40C7-B085-02AD2B655E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B01CD58F-8260-4F37-A8D1-D4CD9594F7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51AE8898-ECDC-4E22-B2EF-7B104354C3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20D48A0-41FC-4148-8F6A-A1292EF2502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4062BA7-9698-4CFB-AC06-BBD82DF1CB8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573C6B55-D660-43A2-B618-3D72987626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37BE1F93-3258-4F99-8497-D885CDF0C1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8AF1AC12-ED76-4EAA-9F9D-348C943136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7B903C2A-A948-460C-A052-396165F2E9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957B07E1-05E3-48AA-A6F8-38245EE6DC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CEA5BBC8-D4B8-4E0D-9560-62CD9317D5D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9" name="テキスト ボックス 648">
          <a:extLst>
            <a:ext uri="{FF2B5EF4-FFF2-40B4-BE49-F238E27FC236}">
              <a16:creationId xmlns:a16="http://schemas.microsoft.com/office/drawing/2014/main" id="{FEF829A6-2FAF-4036-A36F-00183FE5ED1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F47694B2-98C3-4ADE-B36B-2F6B902F5A2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8431AB66-F855-4F97-A812-19B835209AA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903E76-D524-4639-8BCC-F237EC2B15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9297CB1B-6DB3-45F8-AA76-6F4AC82FB75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8FE81AED-6FF8-4C79-B262-18AEFFDA18A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778803D3-9053-4F30-BFC5-A23CB1E14D6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12C359C-1F88-48A8-AAD0-31E65CECFA1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EA78D9B6-4D2D-48E6-BFDC-05A99A25165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9DD0A137-F16F-44A8-BBA8-CCB829E9F96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B682936E-F566-45B9-8CAC-7A8CE07309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660" name="直線コネクタ 659">
          <a:extLst>
            <a:ext uri="{FF2B5EF4-FFF2-40B4-BE49-F238E27FC236}">
              <a16:creationId xmlns:a16="http://schemas.microsoft.com/office/drawing/2014/main" id="{69C20D93-A7E8-4949-8717-F85B822C33EB}"/>
            </a:ext>
          </a:extLst>
        </xdr:cNvPr>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661" name="【庁舎】&#10;有形固定資産減価償却率最小値テキスト">
          <a:extLst>
            <a:ext uri="{FF2B5EF4-FFF2-40B4-BE49-F238E27FC236}">
              <a16:creationId xmlns:a16="http://schemas.microsoft.com/office/drawing/2014/main" id="{49FE0563-35F9-42A5-B0CB-0A6D64EAD3E7}"/>
            </a:ext>
          </a:extLst>
        </xdr:cNvPr>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662" name="直線コネクタ 661">
          <a:extLst>
            <a:ext uri="{FF2B5EF4-FFF2-40B4-BE49-F238E27FC236}">
              <a16:creationId xmlns:a16="http://schemas.microsoft.com/office/drawing/2014/main" id="{9079A11F-5B74-488F-9010-DC3DDA72D580}"/>
            </a:ext>
          </a:extLst>
        </xdr:cNvPr>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663" name="【庁舎】&#10;有形固定資産減価償却率最大値テキスト">
          <a:extLst>
            <a:ext uri="{FF2B5EF4-FFF2-40B4-BE49-F238E27FC236}">
              <a16:creationId xmlns:a16="http://schemas.microsoft.com/office/drawing/2014/main" id="{6ACF7F81-6710-4DA0-9AE5-A56BB5915E1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664" name="直線コネクタ 663">
          <a:extLst>
            <a:ext uri="{FF2B5EF4-FFF2-40B4-BE49-F238E27FC236}">
              <a16:creationId xmlns:a16="http://schemas.microsoft.com/office/drawing/2014/main" id="{86B1870D-3280-46C3-8460-EE039C13B582}"/>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17163</xdr:rowOff>
    </xdr:from>
    <xdr:ext cx="405111" cy="259045"/>
    <xdr:sp macro="" textlink="">
      <xdr:nvSpPr>
        <xdr:cNvPr id="665" name="【庁舎】&#10;有形固定資産減価償却率平均値テキスト">
          <a:extLst>
            <a:ext uri="{FF2B5EF4-FFF2-40B4-BE49-F238E27FC236}">
              <a16:creationId xmlns:a16="http://schemas.microsoft.com/office/drawing/2014/main" id="{8DF3DE96-E32D-49E3-90CF-186283D00F9C}"/>
            </a:ext>
          </a:extLst>
        </xdr:cNvPr>
        <xdr:cNvSpPr txBox="1"/>
      </xdr:nvSpPr>
      <xdr:spPr>
        <a:xfrm>
          <a:off x="163576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666" name="フローチャート: 判断 665">
          <a:extLst>
            <a:ext uri="{FF2B5EF4-FFF2-40B4-BE49-F238E27FC236}">
              <a16:creationId xmlns:a16="http://schemas.microsoft.com/office/drawing/2014/main" id="{EE83BC4F-801D-49A7-BDE6-79BD9BF95E8B}"/>
            </a:ext>
          </a:extLst>
        </xdr:cNvPr>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667" name="フローチャート: 判断 666">
          <a:extLst>
            <a:ext uri="{FF2B5EF4-FFF2-40B4-BE49-F238E27FC236}">
              <a16:creationId xmlns:a16="http://schemas.microsoft.com/office/drawing/2014/main" id="{0E2F1AFB-0B1E-4D82-8452-B823755374F3}"/>
            </a:ext>
          </a:extLst>
        </xdr:cNvPr>
        <xdr:cNvSpPr/>
      </xdr:nvSpPr>
      <xdr:spPr>
        <a:xfrm>
          <a:off x="1543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668" name="フローチャート: 判断 667">
          <a:extLst>
            <a:ext uri="{FF2B5EF4-FFF2-40B4-BE49-F238E27FC236}">
              <a16:creationId xmlns:a16="http://schemas.microsoft.com/office/drawing/2014/main" id="{E0FF7DC1-5E1B-4AAE-A035-783A0F8D969A}"/>
            </a:ext>
          </a:extLst>
        </xdr:cNvPr>
        <xdr:cNvSpPr/>
      </xdr:nvSpPr>
      <xdr:spPr>
        <a:xfrm>
          <a:off x="14541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669" name="フローチャート: 判断 668">
          <a:extLst>
            <a:ext uri="{FF2B5EF4-FFF2-40B4-BE49-F238E27FC236}">
              <a16:creationId xmlns:a16="http://schemas.microsoft.com/office/drawing/2014/main" id="{9430BD3E-0819-40DF-A128-294DE06CA8DF}"/>
            </a:ext>
          </a:extLst>
        </xdr:cNvPr>
        <xdr:cNvSpPr/>
      </xdr:nvSpPr>
      <xdr:spPr>
        <a:xfrm>
          <a:off x="13652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670" name="フローチャート: 判断 669">
          <a:extLst>
            <a:ext uri="{FF2B5EF4-FFF2-40B4-BE49-F238E27FC236}">
              <a16:creationId xmlns:a16="http://schemas.microsoft.com/office/drawing/2014/main" id="{4FE14806-6E9B-46CA-AAE8-FE17DD6FE976}"/>
            </a:ext>
          </a:extLst>
        </xdr:cNvPr>
        <xdr:cNvSpPr/>
      </xdr:nvSpPr>
      <xdr:spPr>
        <a:xfrm>
          <a:off x="12763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B1DAD64-1648-41DE-A55A-670C6DE2EF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87296EF-9852-4D50-BAAE-3B8F83F994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5DBCE1E-CB6A-402F-963E-969C4451E65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6AF85DE0-B18E-47A2-9523-9872A13B372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737E68E-0EE3-4F41-AF36-7E46550866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76" name="楕円 675">
          <a:extLst>
            <a:ext uri="{FF2B5EF4-FFF2-40B4-BE49-F238E27FC236}">
              <a16:creationId xmlns:a16="http://schemas.microsoft.com/office/drawing/2014/main" id="{9D544046-0A75-4264-9821-A6C55691118A}"/>
            </a:ext>
          </a:extLst>
        </xdr:cNvPr>
        <xdr:cNvSpPr/>
      </xdr:nvSpPr>
      <xdr:spPr>
        <a:xfrm>
          <a:off x="162687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12082</xdr:rowOff>
    </xdr:from>
    <xdr:ext cx="405111" cy="259045"/>
    <xdr:sp macro="" textlink="">
      <xdr:nvSpPr>
        <xdr:cNvPr id="677" name="【庁舎】&#10;有形固定資産減価償却率該当値テキスト">
          <a:extLst>
            <a:ext uri="{FF2B5EF4-FFF2-40B4-BE49-F238E27FC236}">
              <a16:creationId xmlns:a16="http://schemas.microsoft.com/office/drawing/2014/main" id="{2BDA3098-A0A0-4DF9-9F54-3D883E702B1C}"/>
            </a:ext>
          </a:extLst>
        </xdr:cNvPr>
        <xdr:cNvSpPr txBox="1"/>
      </xdr:nvSpPr>
      <xdr:spPr>
        <a:xfrm>
          <a:off x="16357600"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103505</xdr:rowOff>
    </xdr:from>
    <xdr:to>
      <xdr:col>81</xdr:col>
      <xdr:colOff>101600</xdr:colOff>
      <xdr:row>104</xdr:row>
      <xdr:rowOff>33655</xdr:rowOff>
    </xdr:to>
    <xdr:sp macro="" textlink="">
      <xdr:nvSpPr>
        <xdr:cNvPr id="678" name="楕円 677">
          <a:extLst>
            <a:ext uri="{FF2B5EF4-FFF2-40B4-BE49-F238E27FC236}">
              <a16:creationId xmlns:a16="http://schemas.microsoft.com/office/drawing/2014/main" id="{79FEE6F3-B072-4CCE-9712-A58A4F169DD1}"/>
            </a:ext>
          </a:extLst>
        </xdr:cNvPr>
        <xdr:cNvSpPr/>
      </xdr:nvSpPr>
      <xdr:spPr>
        <a:xfrm>
          <a:off x="1543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154305</xdr:rowOff>
    </xdr:from>
    <xdr:to>
      <xdr:col>85</xdr:col>
      <xdr:colOff>127000</xdr:colOff>
      <xdr:row>104</xdr:row>
      <xdr:rowOff>40005</xdr:rowOff>
    </xdr:to>
    <xdr:cxnSp macro="">
      <xdr:nvCxnSpPr>
        <xdr:cNvPr id="679" name="直線コネクタ 678">
          <a:extLst>
            <a:ext uri="{FF2B5EF4-FFF2-40B4-BE49-F238E27FC236}">
              <a16:creationId xmlns:a16="http://schemas.microsoft.com/office/drawing/2014/main" id="{F69F706B-A8EF-49DD-B214-1E82515A35EC}"/>
            </a:ext>
          </a:extLst>
        </xdr:cNvPr>
        <xdr:cNvCxnSpPr/>
      </xdr:nvCxnSpPr>
      <xdr:spPr>
        <a:xfrm>
          <a:off x="15481300" y="178136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680" name="楕円 679">
          <a:extLst>
            <a:ext uri="{FF2B5EF4-FFF2-40B4-BE49-F238E27FC236}">
              <a16:creationId xmlns:a16="http://schemas.microsoft.com/office/drawing/2014/main" id="{1F57A9B0-B457-4B83-BCB6-1CF4ACE01516}"/>
            </a:ext>
          </a:extLst>
        </xdr:cNvPr>
        <xdr:cNvSpPr/>
      </xdr:nvSpPr>
      <xdr:spPr>
        <a:xfrm>
          <a:off x="14541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148589</xdr:rowOff>
    </xdr:from>
    <xdr:to>
      <xdr:col>81</xdr:col>
      <xdr:colOff>50800</xdr:colOff>
      <xdr:row>103</xdr:row>
      <xdr:rowOff>154305</xdr:rowOff>
    </xdr:to>
    <xdr:cxnSp macro="">
      <xdr:nvCxnSpPr>
        <xdr:cNvPr id="681" name="直線コネクタ 680">
          <a:extLst>
            <a:ext uri="{FF2B5EF4-FFF2-40B4-BE49-F238E27FC236}">
              <a16:creationId xmlns:a16="http://schemas.microsoft.com/office/drawing/2014/main" id="{67CB9D88-301D-446A-9F62-9F3B390C79C2}"/>
            </a:ext>
          </a:extLst>
        </xdr:cNvPr>
        <xdr:cNvCxnSpPr/>
      </xdr:nvCxnSpPr>
      <xdr:spPr>
        <a:xfrm>
          <a:off x="14592300" y="178079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84455</xdr:rowOff>
    </xdr:from>
    <xdr:to>
      <xdr:col>72</xdr:col>
      <xdr:colOff>38100</xdr:colOff>
      <xdr:row>104</xdr:row>
      <xdr:rowOff>14605</xdr:rowOff>
    </xdr:to>
    <xdr:sp macro="" textlink="">
      <xdr:nvSpPr>
        <xdr:cNvPr id="682" name="楕円 681">
          <a:extLst>
            <a:ext uri="{FF2B5EF4-FFF2-40B4-BE49-F238E27FC236}">
              <a16:creationId xmlns:a16="http://schemas.microsoft.com/office/drawing/2014/main" id="{ACD1C81E-A619-4E3F-A73B-8CA95D97F461}"/>
            </a:ext>
          </a:extLst>
        </xdr:cNvPr>
        <xdr:cNvSpPr/>
      </xdr:nvSpPr>
      <xdr:spPr>
        <a:xfrm>
          <a:off x="13652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135255</xdr:rowOff>
    </xdr:from>
    <xdr:to>
      <xdr:col>76</xdr:col>
      <xdr:colOff>114300</xdr:colOff>
      <xdr:row>103</xdr:row>
      <xdr:rowOff>148589</xdr:rowOff>
    </xdr:to>
    <xdr:cxnSp macro="">
      <xdr:nvCxnSpPr>
        <xdr:cNvPr id="683" name="直線コネクタ 682">
          <a:extLst>
            <a:ext uri="{FF2B5EF4-FFF2-40B4-BE49-F238E27FC236}">
              <a16:creationId xmlns:a16="http://schemas.microsoft.com/office/drawing/2014/main" id="{CDF38566-8101-4632-8E06-5DEE3881FBAA}"/>
            </a:ext>
          </a:extLst>
        </xdr:cNvPr>
        <xdr:cNvCxnSpPr/>
      </xdr:nvCxnSpPr>
      <xdr:spPr>
        <a:xfrm>
          <a:off x="13703300" y="177946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31114</xdr:rowOff>
    </xdr:from>
    <xdr:to>
      <xdr:col>67</xdr:col>
      <xdr:colOff>101600</xdr:colOff>
      <xdr:row>103</xdr:row>
      <xdr:rowOff>132714</xdr:rowOff>
    </xdr:to>
    <xdr:sp macro="" textlink="">
      <xdr:nvSpPr>
        <xdr:cNvPr id="684" name="楕円 683">
          <a:extLst>
            <a:ext uri="{FF2B5EF4-FFF2-40B4-BE49-F238E27FC236}">
              <a16:creationId xmlns:a16="http://schemas.microsoft.com/office/drawing/2014/main" id="{FAC56893-33C2-4639-8C62-0265166547EC}"/>
            </a:ext>
          </a:extLst>
        </xdr:cNvPr>
        <xdr:cNvSpPr/>
      </xdr:nvSpPr>
      <xdr:spPr>
        <a:xfrm>
          <a:off x="12763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81914</xdr:rowOff>
    </xdr:from>
    <xdr:to>
      <xdr:col>71</xdr:col>
      <xdr:colOff>177800</xdr:colOff>
      <xdr:row>103</xdr:row>
      <xdr:rowOff>135255</xdr:rowOff>
    </xdr:to>
    <xdr:cxnSp macro="">
      <xdr:nvCxnSpPr>
        <xdr:cNvPr id="685" name="直線コネクタ 684">
          <a:extLst>
            <a:ext uri="{FF2B5EF4-FFF2-40B4-BE49-F238E27FC236}">
              <a16:creationId xmlns:a16="http://schemas.microsoft.com/office/drawing/2014/main" id="{9E1470EE-2FB8-4934-93A4-9E4034A128D7}"/>
            </a:ext>
          </a:extLst>
        </xdr:cNvPr>
        <xdr:cNvCxnSpPr/>
      </xdr:nvCxnSpPr>
      <xdr:spPr>
        <a:xfrm>
          <a:off x="12814300" y="177412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148607</xdr:rowOff>
    </xdr:from>
    <xdr:ext cx="405111" cy="259045"/>
    <xdr:sp macro="" textlink="">
      <xdr:nvSpPr>
        <xdr:cNvPr id="686" name="n_1aveValue【庁舎】&#10;有形固定資産減価償却率">
          <a:extLst>
            <a:ext uri="{FF2B5EF4-FFF2-40B4-BE49-F238E27FC236}">
              <a16:creationId xmlns:a16="http://schemas.microsoft.com/office/drawing/2014/main" id="{A3FE2CD5-DA8C-491D-8705-A39D21FD75AF}"/>
            </a:ext>
          </a:extLst>
        </xdr:cNvPr>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112413</xdr:rowOff>
    </xdr:from>
    <xdr:ext cx="405111" cy="259045"/>
    <xdr:sp macro="" textlink="">
      <xdr:nvSpPr>
        <xdr:cNvPr id="687" name="n_2aveValue【庁舎】&#10;有形固定資産減価償却率">
          <a:extLst>
            <a:ext uri="{FF2B5EF4-FFF2-40B4-BE49-F238E27FC236}">
              <a16:creationId xmlns:a16="http://schemas.microsoft.com/office/drawing/2014/main" id="{BDA68F6E-C41D-4CD2-9440-508F32B38DB5}"/>
            </a:ext>
          </a:extLst>
        </xdr:cNvPr>
        <xdr:cNvSpPr txBox="1"/>
      </xdr:nvSpPr>
      <xdr:spPr>
        <a:xfrm>
          <a:off x="14389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87647</xdr:rowOff>
    </xdr:from>
    <xdr:ext cx="405111" cy="259045"/>
    <xdr:sp macro="" textlink="">
      <xdr:nvSpPr>
        <xdr:cNvPr id="688" name="n_3aveValue【庁舎】&#10;有形固定資産減価償却率">
          <a:extLst>
            <a:ext uri="{FF2B5EF4-FFF2-40B4-BE49-F238E27FC236}">
              <a16:creationId xmlns:a16="http://schemas.microsoft.com/office/drawing/2014/main" id="{02EEC463-BE69-4289-8E26-7C81EADF474C}"/>
            </a:ext>
          </a:extLst>
        </xdr:cNvPr>
        <xdr:cNvSpPr txBox="1"/>
      </xdr:nvSpPr>
      <xdr:spPr>
        <a:xfrm>
          <a:off x="13500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78122</xdr:rowOff>
    </xdr:from>
    <xdr:ext cx="405111" cy="259045"/>
    <xdr:sp macro="" textlink="">
      <xdr:nvSpPr>
        <xdr:cNvPr id="689" name="n_4aveValue【庁舎】&#10;有形固定資産減価償却率">
          <a:extLst>
            <a:ext uri="{FF2B5EF4-FFF2-40B4-BE49-F238E27FC236}">
              <a16:creationId xmlns:a16="http://schemas.microsoft.com/office/drawing/2014/main" id="{A200020C-4834-4FDB-BA34-6B6D3FE6E16B}"/>
            </a:ext>
          </a:extLst>
        </xdr:cNvPr>
        <xdr:cNvSpPr txBox="1"/>
      </xdr:nvSpPr>
      <xdr:spPr>
        <a:xfrm>
          <a:off x="12611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50182</xdr:rowOff>
    </xdr:from>
    <xdr:ext cx="405111" cy="259045"/>
    <xdr:sp macro="" textlink="">
      <xdr:nvSpPr>
        <xdr:cNvPr id="690" name="n_1mainValue【庁舎】&#10;有形固定資産減価償却率">
          <a:extLst>
            <a:ext uri="{FF2B5EF4-FFF2-40B4-BE49-F238E27FC236}">
              <a16:creationId xmlns:a16="http://schemas.microsoft.com/office/drawing/2014/main" id="{832FF0A7-7565-4FF3-9743-A5B641B8FC3F}"/>
            </a:ext>
          </a:extLst>
        </xdr:cNvPr>
        <xdr:cNvSpPr txBox="1"/>
      </xdr:nvSpPr>
      <xdr:spPr>
        <a:xfrm>
          <a:off x="152660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691" name="n_2mainValue【庁舎】&#10;有形固定資産減価償却率">
          <a:extLst>
            <a:ext uri="{FF2B5EF4-FFF2-40B4-BE49-F238E27FC236}">
              <a16:creationId xmlns:a16="http://schemas.microsoft.com/office/drawing/2014/main" id="{D68FC5AF-2B62-49AB-9E27-D93284B76EC0}"/>
            </a:ext>
          </a:extLst>
        </xdr:cNvPr>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31132</xdr:rowOff>
    </xdr:from>
    <xdr:ext cx="405111" cy="259045"/>
    <xdr:sp macro="" textlink="">
      <xdr:nvSpPr>
        <xdr:cNvPr id="692" name="n_3mainValue【庁舎】&#10;有形固定資産減価償却率">
          <a:extLst>
            <a:ext uri="{FF2B5EF4-FFF2-40B4-BE49-F238E27FC236}">
              <a16:creationId xmlns:a16="http://schemas.microsoft.com/office/drawing/2014/main" id="{5348F55B-306C-4ABB-8284-82E0559CEF40}"/>
            </a:ext>
          </a:extLst>
        </xdr:cNvPr>
        <xdr:cNvSpPr txBox="1"/>
      </xdr:nvSpPr>
      <xdr:spPr>
        <a:xfrm>
          <a:off x="13500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149241</xdr:rowOff>
    </xdr:from>
    <xdr:ext cx="405111" cy="259045"/>
    <xdr:sp macro="" textlink="">
      <xdr:nvSpPr>
        <xdr:cNvPr id="693" name="n_4mainValue【庁舎】&#10;有形固定資産減価償却率">
          <a:extLst>
            <a:ext uri="{FF2B5EF4-FFF2-40B4-BE49-F238E27FC236}">
              <a16:creationId xmlns:a16="http://schemas.microsoft.com/office/drawing/2014/main" id="{36A9FD97-CCEE-4DC7-AE77-A75C6D0129D8}"/>
            </a:ext>
          </a:extLst>
        </xdr:cNvPr>
        <xdr:cNvSpPr txBox="1"/>
      </xdr:nvSpPr>
      <xdr:spPr>
        <a:xfrm>
          <a:off x="12611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65CE97D4-1402-4867-A573-669D6094E0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5D7ED1B0-96C6-48A8-ACC6-A146A8B72BD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E7D2FEBD-4C15-4154-A68E-C20D3E8DB7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6BA96B58-A885-44D7-815E-2FA2682833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35AABB62-816F-43D6-B6AD-9C44F2770E4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68C861A3-ADBB-471C-8718-A96622200D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5DB5E945-1FF8-46CE-A2C4-1B87A9F5BC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E8335CE1-FFC3-4156-A570-319F96A7E2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5FCF4BBA-1C5E-434B-B626-7AABAA490C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9A3F934F-FDDD-409C-AAA8-4F5083C9E1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B67F07DD-38F3-4EA2-9D8D-E0676BB6A2A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18B124D4-C0A5-445E-98D6-77C0D404ED4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E5E75EB8-0172-4351-92E5-E08036C12E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A256F2-A4F6-451D-B8E9-01C9C553C36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8FAD4EAC-7C44-4091-B0D8-DA409CBD92F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AB45DEBF-BFFF-4239-9039-272C11F99FB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F4AE9FB3-094F-43FC-8DA8-B6695EAD3CE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6529628F-2F75-4CCF-8FE4-DA51642A4F8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862E8813-8765-463E-A1BA-6AFBBDBB087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id="{5CEF96C4-3BCF-4D30-8981-EAC286E27E5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63E3B900-56CE-467E-AD37-3CA2A2198A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59E89089-291A-4812-AC53-EF4C72897E1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F9316A66-209D-48CA-8230-23E049D0CE7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717" name="直線コネクタ 716">
          <a:extLst>
            <a:ext uri="{FF2B5EF4-FFF2-40B4-BE49-F238E27FC236}">
              <a16:creationId xmlns:a16="http://schemas.microsoft.com/office/drawing/2014/main" id="{59E0B31A-AC4C-47AD-9F47-47C520177871}"/>
            </a:ext>
          </a:extLst>
        </xdr:cNvPr>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718" name="【庁舎】&#10;一人当たり面積最小値テキスト">
          <a:extLst>
            <a:ext uri="{FF2B5EF4-FFF2-40B4-BE49-F238E27FC236}">
              <a16:creationId xmlns:a16="http://schemas.microsoft.com/office/drawing/2014/main" id="{3E6674CC-122B-4AC9-AB29-12CF591594DD}"/>
            </a:ext>
          </a:extLst>
        </xdr:cNvPr>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719" name="直線コネクタ 718">
          <a:extLst>
            <a:ext uri="{FF2B5EF4-FFF2-40B4-BE49-F238E27FC236}">
              <a16:creationId xmlns:a16="http://schemas.microsoft.com/office/drawing/2014/main" id="{24032C32-F71A-4303-94F3-11083E3442D2}"/>
            </a:ext>
          </a:extLst>
        </xdr:cNvPr>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720" name="【庁舎】&#10;一人当たり面積最大値テキスト">
          <a:extLst>
            <a:ext uri="{FF2B5EF4-FFF2-40B4-BE49-F238E27FC236}">
              <a16:creationId xmlns:a16="http://schemas.microsoft.com/office/drawing/2014/main" id="{DA654A4D-BD56-428E-9B98-D006217EF3B4}"/>
            </a:ext>
          </a:extLst>
        </xdr:cNvPr>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721" name="直線コネクタ 720">
          <a:extLst>
            <a:ext uri="{FF2B5EF4-FFF2-40B4-BE49-F238E27FC236}">
              <a16:creationId xmlns:a16="http://schemas.microsoft.com/office/drawing/2014/main" id="{3ECA8B22-3E2D-4F03-90B1-6FE6261A4A17}"/>
            </a:ext>
          </a:extLst>
        </xdr:cNvPr>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160038</xdr:rowOff>
    </xdr:from>
    <xdr:ext cx="469744" cy="259045"/>
    <xdr:sp macro="" textlink="">
      <xdr:nvSpPr>
        <xdr:cNvPr id="722" name="【庁舎】&#10;一人当たり面積平均値テキスト">
          <a:extLst>
            <a:ext uri="{FF2B5EF4-FFF2-40B4-BE49-F238E27FC236}">
              <a16:creationId xmlns:a16="http://schemas.microsoft.com/office/drawing/2014/main" id="{1645E492-1EB2-4093-86F7-EE6AD52CEDDD}"/>
            </a:ext>
          </a:extLst>
        </xdr:cNvPr>
        <xdr:cNvSpPr txBox="1"/>
      </xdr:nvSpPr>
      <xdr:spPr>
        <a:xfrm>
          <a:off x="22199600" y="1781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723" name="フローチャート: 判断 722">
          <a:extLst>
            <a:ext uri="{FF2B5EF4-FFF2-40B4-BE49-F238E27FC236}">
              <a16:creationId xmlns:a16="http://schemas.microsoft.com/office/drawing/2014/main" id="{8EA4C6B9-8B61-4067-9B2E-D88C615156DF}"/>
            </a:ext>
          </a:extLst>
        </xdr:cNvPr>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724" name="フローチャート: 判断 723">
          <a:extLst>
            <a:ext uri="{FF2B5EF4-FFF2-40B4-BE49-F238E27FC236}">
              <a16:creationId xmlns:a16="http://schemas.microsoft.com/office/drawing/2014/main" id="{E0C0CA93-DC21-424F-86B9-59ED98B0617A}"/>
            </a:ext>
          </a:extLst>
        </xdr:cNvPr>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25" name="フローチャート: 判断 724">
          <a:extLst>
            <a:ext uri="{FF2B5EF4-FFF2-40B4-BE49-F238E27FC236}">
              <a16:creationId xmlns:a16="http://schemas.microsoft.com/office/drawing/2014/main" id="{ED9DC6FC-BA34-4E79-A53D-90127379DF5A}"/>
            </a:ext>
          </a:extLst>
        </xdr:cNvPr>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26" name="フローチャート: 判断 725">
          <a:extLst>
            <a:ext uri="{FF2B5EF4-FFF2-40B4-BE49-F238E27FC236}">
              <a16:creationId xmlns:a16="http://schemas.microsoft.com/office/drawing/2014/main" id="{337B5703-776B-4836-8F1C-B21D3BE30F7B}"/>
            </a:ext>
          </a:extLst>
        </xdr:cNvPr>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727" name="フローチャート: 判断 726">
          <a:extLst>
            <a:ext uri="{FF2B5EF4-FFF2-40B4-BE49-F238E27FC236}">
              <a16:creationId xmlns:a16="http://schemas.microsoft.com/office/drawing/2014/main" id="{B74755B5-F505-4542-8C14-898BBBE5C772}"/>
            </a:ext>
          </a:extLst>
        </xdr:cNvPr>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2398FC1-1F85-41FA-9E8D-06D6C374A6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859EB27-72A5-4B7B-97DE-39E2E849D6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BC33929-D70F-4D23-8559-4F5152B446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828ED25-B844-43CE-BC3D-06FC20344C9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B90FE3B-AB6F-4E18-8F3D-19A7C64297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xdr:rowOff>
    </xdr:from>
    <xdr:to>
      <xdr:col>116</xdr:col>
      <xdr:colOff>114300</xdr:colOff>
      <xdr:row>102</xdr:row>
      <xdr:rowOff>115570</xdr:rowOff>
    </xdr:to>
    <xdr:sp macro="" textlink="">
      <xdr:nvSpPr>
        <xdr:cNvPr id="733" name="楕円 732">
          <a:extLst>
            <a:ext uri="{FF2B5EF4-FFF2-40B4-BE49-F238E27FC236}">
              <a16:creationId xmlns:a16="http://schemas.microsoft.com/office/drawing/2014/main" id="{EB0B6C91-DB32-42AD-9808-3D5679C9D183}"/>
            </a:ext>
          </a:extLst>
        </xdr:cNvPr>
        <xdr:cNvSpPr/>
      </xdr:nvSpPr>
      <xdr:spPr>
        <a:xfrm>
          <a:off x="22110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36847</xdr:rowOff>
    </xdr:from>
    <xdr:ext cx="469744" cy="259045"/>
    <xdr:sp macro="" textlink="">
      <xdr:nvSpPr>
        <xdr:cNvPr id="734" name="【庁舎】&#10;一人当たり面積該当値テキスト">
          <a:extLst>
            <a:ext uri="{FF2B5EF4-FFF2-40B4-BE49-F238E27FC236}">
              <a16:creationId xmlns:a16="http://schemas.microsoft.com/office/drawing/2014/main" id="{8F46FE6D-0E68-4091-AEA7-7EFE8C840FCA}"/>
            </a:ext>
          </a:extLst>
        </xdr:cNvPr>
        <xdr:cNvSpPr txBox="1"/>
      </xdr:nvSpPr>
      <xdr:spPr>
        <a:xfrm>
          <a:off x="22199600"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67311</xdr:rowOff>
    </xdr:from>
    <xdr:to>
      <xdr:col>112</xdr:col>
      <xdr:colOff>38100</xdr:colOff>
      <xdr:row>103</xdr:row>
      <xdr:rowOff>168911</xdr:rowOff>
    </xdr:to>
    <xdr:sp macro="" textlink="">
      <xdr:nvSpPr>
        <xdr:cNvPr id="735" name="楕円 734">
          <a:extLst>
            <a:ext uri="{FF2B5EF4-FFF2-40B4-BE49-F238E27FC236}">
              <a16:creationId xmlns:a16="http://schemas.microsoft.com/office/drawing/2014/main" id="{C488F99C-C608-460A-B96E-8D5F3F83BA8A}"/>
            </a:ext>
          </a:extLst>
        </xdr:cNvPr>
        <xdr:cNvSpPr/>
      </xdr:nvSpPr>
      <xdr:spPr>
        <a:xfrm>
          <a:off x="21272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64770</xdr:rowOff>
    </xdr:from>
    <xdr:to>
      <xdr:col>116</xdr:col>
      <xdr:colOff>63500</xdr:colOff>
      <xdr:row>103</xdr:row>
      <xdr:rowOff>118111</xdr:rowOff>
    </xdr:to>
    <xdr:cxnSp macro="">
      <xdr:nvCxnSpPr>
        <xdr:cNvPr id="736" name="直線コネクタ 735">
          <a:extLst>
            <a:ext uri="{FF2B5EF4-FFF2-40B4-BE49-F238E27FC236}">
              <a16:creationId xmlns:a16="http://schemas.microsoft.com/office/drawing/2014/main" id="{44BB0CAD-9CB5-41B4-8032-F8C8EF5B883B}"/>
            </a:ext>
          </a:extLst>
        </xdr:cNvPr>
        <xdr:cNvCxnSpPr/>
      </xdr:nvCxnSpPr>
      <xdr:spPr>
        <a:xfrm flipV="1">
          <a:off x="21323300" y="17552670"/>
          <a:ext cx="8382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6350</xdr:rowOff>
    </xdr:from>
    <xdr:to>
      <xdr:col>107</xdr:col>
      <xdr:colOff>101600</xdr:colOff>
      <xdr:row>102</xdr:row>
      <xdr:rowOff>107950</xdr:rowOff>
    </xdr:to>
    <xdr:sp macro="" textlink="">
      <xdr:nvSpPr>
        <xdr:cNvPr id="737" name="楕円 736">
          <a:extLst>
            <a:ext uri="{FF2B5EF4-FFF2-40B4-BE49-F238E27FC236}">
              <a16:creationId xmlns:a16="http://schemas.microsoft.com/office/drawing/2014/main" id="{C017AD74-B2AC-417E-B0DD-4AEBA0402904}"/>
            </a:ext>
          </a:extLst>
        </xdr:cNvPr>
        <xdr:cNvSpPr/>
      </xdr:nvSpPr>
      <xdr:spPr>
        <a:xfrm>
          <a:off x="20383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57150</xdr:rowOff>
    </xdr:from>
    <xdr:to>
      <xdr:col>111</xdr:col>
      <xdr:colOff>177800</xdr:colOff>
      <xdr:row>103</xdr:row>
      <xdr:rowOff>118111</xdr:rowOff>
    </xdr:to>
    <xdr:cxnSp macro="">
      <xdr:nvCxnSpPr>
        <xdr:cNvPr id="738" name="直線コネクタ 737">
          <a:extLst>
            <a:ext uri="{FF2B5EF4-FFF2-40B4-BE49-F238E27FC236}">
              <a16:creationId xmlns:a16="http://schemas.microsoft.com/office/drawing/2014/main" id="{05C75C6A-9172-4CBC-8A43-0E4658AE169F}"/>
            </a:ext>
          </a:extLst>
        </xdr:cNvPr>
        <xdr:cNvCxnSpPr/>
      </xdr:nvCxnSpPr>
      <xdr:spPr>
        <a:xfrm>
          <a:off x="20434300" y="1754505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170180</xdr:rowOff>
    </xdr:from>
    <xdr:to>
      <xdr:col>102</xdr:col>
      <xdr:colOff>165100</xdr:colOff>
      <xdr:row>102</xdr:row>
      <xdr:rowOff>100330</xdr:rowOff>
    </xdr:to>
    <xdr:sp macro="" textlink="">
      <xdr:nvSpPr>
        <xdr:cNvPr id="739" name="楕円 738">
          <a:extLst>
            <a:ext uri="{FF2B5EF4-FFF2-40B4-BE49-F238E27FC236}">
              <a16:creationId xmlns:a16="http://schemas.microsoft.com/office/drawing/2014/main" id="{6A732111-FC1C-4DEA-A1B8-6345BD2F977C}"/>
            </a:ext>
          </a:extLst>
        </xdr:cNvPr>
        <xdr:cNvSpPr/>
      </xdr:nvSpPr>
      <xdr:spPr>
        <a:xfrm>
          <a:off x="19494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49530</xdr:rowOff>
    </xdr:from>
    <xdr:to>
      <xdr:col>107</xdr:col>
      <xdr:colOff>50800</xdr:colOff>
      <xdr:row>102</xdr:row>
      <xdr:rowOff>57150</xdr:rowOff>
    </xdr:to>
    <xdr:cxnSp macro="">
      <xdr:nvCxnSpPr>
        <xdr:cNvPr id="740" name="直線コネクタ 739">
          <a:extLst>
            <a:ext uri="{FF2B5EF4-FFF2-40B4-BE49-F238E27FC236}">
              <a16:creationId xmlns:a16="http://schemas.microsoft.com/office/drawing/2014/main" id="{48DB0D36-3A23-4D90-9F42-2396D0C5A3D3}"/>
            </a:ext>
          </a:extLst>
        </xdr:cNvPr>
        <xdr:cNvCxnSpPr/>
      </xdr:nvCxnSpPr>
      <xdr:spPr>
        <a:xfrm>
          <a:off x="19545300" y="17537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154939</xdr:rowOff>
    </xdr:from>
    <xdr:to>
      <xdr:col>98</xdr:col>
      <xdr:colOff>38100</xdr:colOff>
      <xdr:row>102</xdr:row>
      <xdr:rowOff>85089</xdr:rowOff>
    </xdr:to>
    <xdr:sp macro="" textlink="">
      <xdr:nvSpPr>
        <xdr:cNvPr id="741" name="楕円 740">
          <a:extLst>
            <a:ext uri="{FF2B5EF4-FFF2-40B4-BE49-F238E27FC236}">
              <a16:creationId xmlns:a16="http://schemas.microsoft.com/office/drawing/2014/main" id="{A265556D-369A-41B9-BE54-DC0019E5CC78}"/>
            </a:ext>
          </a:extLst>
        </xdr:cNvPr>
        <xdr:cNvSpPr/>
      </xdr:nvSpPr>
      <xdr:spPr>
        <a:xfrm>
          <a:off x="18605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34289</xdr:rowOff>
    </xdr:from>
    <xdr:to>
      <xdr:col>102</xdr:col>
      <xdr:colOff>114300</xdr:colOff>
      <xdr:row>102</xdr:row>
      <xdr:rowOff>49530</xdr:rowOff>
    </xdr:to>
    <xdr:cxnSp macro="">
      <xdr:nvCxnSpPr>
        <xdr:cNvPr id="742" name="直線コネクタ 741">
          <a:extLst>
            <a:ext uri="{FF2B5EF4-FFF2-40B4-BE49-F238E27FC236}">
              <a16:creationId xmlns:a16="http://schemas.microsoft.com/office/drawing/2014/main" id="{BB56EFF9-82BA-4B91-8123-21EAFB0910DD}"/>
            </a:ext>
          </a:extLst>
        </xdr:cNvPr>
        <xdr:cNvCxnSpPr/>
      </xdr:nvCxnSpPr>
      <xdr:spPr>
        <a:xfrm>
          <a:off x="18656300" y="17522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76216</xdr:rowOff>
    </xdr:from>
    <xdr:ext cx="469744" cy="259045"/>
    <xdr:sp macro="" textlink="">
      <xdr:nvSpPr>
        <xdr:cNvPr id="743" name="n_1aveValue【庁舎】&#10;一人当たり面積">
          <a:extLst>
            <a:ext uri="{FF2B5EF4-FFF2-40B4-BE49-F238E27FC236}">
              <a16:creationId xmlns:a16="http://schemas.microsoft.com/office/drawing/2014/main" id="{CC2A688C-7DD1-4A52-B686-E0C74871A43F}"/>
            </a:ext>
          </a:extLst>
        </xdr:cNvPr>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41927</xdr:rowOff>
    </xdr:from>
    <xdr:ext cx="469744" cy="259045"/>
    <xdr:sp macro="" textlink="">
      <xdr:nvSpPr>
        <xdr:cNvPr id="744" name="n_2aveValue【庁舎】&#10;一人当たり面積">
          <a:extLst>
            <a:ext uri="{FF2B5EF4-FFF2-40B4-BE49-F238E27FC236}">
              <a16:creationId xmlns:a16="http://schemas.microsoft.com/office/drawing/2014/main" id="{55001D5F-67A0-4E34-AE4B-1BA34419B097}"/>
            </a:ext>
          </a:extLst>
        </xdr:cNvPr>
        <xdr:cNvSpPr txBox="1"/>
      </xdr:nvSpPr>
      <xdr:spPr>
        <a:xfrm>
          <a:off x="20199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745" name="n_3aveValue【庁舎】&#10;一人当たり面積">
          <a:extLst>
            <a:ext uri="{FF2B5EF4-FFF2-40B4-BE49-F238E27FC236}">
              <a16:creationId xmlns:a16="http://schemas.microsoft.com/office/drawing/2014/main" id="{2F65F97A-4EC6-4176-AD43-C6AA06B179E4}"/>
            </a:ext>
          </a:extLst>
        </xdr:cNvPr>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53357</xdr:rowOff>
    </xdr:from>
    <xdr:ext cx="469744" cy="259045"/>
    <xdr:sp macro="" textlink="">
      <xdr:nvSpPr>
        <xdr:cNvPr id="746" name="n_4aveValue【庁舎】&#10;一人当たり面積">
          <a:extLst>
            <a:ext uri="{FF2B5EF4-FFF2-40B4-BE49-F238E27FC236}">
              <a16:creationId xmlns:a16="http://schemas.microsoft.com/office/drawing/2014/main" id="{1612F92E-B208-4A29-9933-F9C81517FA6D}"/>
            </a:ext>
          </a:extLst>
        </xdr:cNvPr>
        <xdr:cNvSpPr txBox="1"/>
      </xdr:nvSpPr>
      <xdr:spPr>
        <a:xfrm>
          <a:off x="18421427"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13988</xdr:rowOff>
    </xdr:from>
    <xdr:ext cx="469744" cy="259045"/>
    <xdr:sp macro="" textlink="">
      <xdr:nvSpPr>
        <xdr:cNvPr id="747" name="n_1mainValue【庁舎】&#10;一人当たり面積">
          <a:extLst>
            <a:ext uri="{FF2B5EF4-FFF2-40B4-BE49-F238E27FC236}">
              <a16:creationId xmlns:a16="http://schemas.microsoft.com/office/drawing/2014/main" id="{357721FA-D88D-465B-8231-7552BF204976}"/>
            </a:ext>
          </a:extLst>
        </xdr:cNvPr>
        <xdr:cNvSpPr txBox="1"/>
      </xdr:nvSpPr>
      <xdr:spPr>
        <a:xfrm>
          <a:off x="210757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124477</xdr:rowOff>
    </xdr:from>
    <xdr:ext cx="469744" cy="259045"/>
    <xdr:sp macro="" textlink="">
      <xdr:nvSpPr>
        <xdr:cNvPr id="748" name="n_2mainValue【庁舎】&#10;一人当たり面積">
          <a:extLst>
            <a:ext uri="{FF2B5EF4-FFF2-40B4-BE49-F238E27FC236}">
              <a16:creationId xmlns:a16="http://schemas.microsoft.com/office/drawing/2014/main" id="{3FEC83EB-A0E8-43E1-A9FC-D364343DC5A6}"/>
            </a:ext>
          </a:extLst>
        </xdr:cNvPr>
        <xdr:cNvSpPr txBox="1"/>
      </xdr:nvSpPr>
      <xdr:spPr>
        <a:xfrm>
          <a:off x="201994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116857</xdr:rowOff>
    </xdr:from>
    <xdr:ext cx="469744" cy="259045"/>
    <xdr:sp macro="" textlink="">
      <xdr:nvSpPr>
        <xdr:cNvPr id="749" name="n_3mainValue【庁舎】&#10;一人当たり面積">
          <a:extLst>
            <a:ext uri="{FF2B5EF4-FFF2-40B4-BE49-F238E27FC236}">
              <a16:creationId xmlns:a16="http://schemas.microsoft.com/office/drawing/2014/main" id="{7C6A744B-7256-4A24-AAAF-C2662A1BFD5A}"/>
            </a:ext>
          </a:extLst>
        </xdr:cNvPr>
        <xdr:cNvSpPr txBox="1"/>
      </xdr:nvSpPr>
      <xdr:spPr>
        <a:xfrm>
          <a:off x="19310427" y="1726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101616</xdr:rowOff>
    </xdr:from>
    <xdr:ext cx="469744" cy="259045"/>
    <xdr:sp macro="" textlink="">
      <xdr:nvSpPr>
        <xdr:cNvPr id="750" name="n_4mainValue【庁舎】&#10;一人当たり面積">
          <a:extLst>
            <a:ext uri="{FF2B5EF4-FFF2-40B4-BE49-F238E27FC236}">
              <a16:creationId xmlns:a16="http://schemas.microsoft.com/office/drawing/2014/main" id="{6E998BF9-85D9-49A9-B12B-508A71F3E0BC}"/>
            </a:ext>
          </a:extLst>
        </xdr:cNvPr>
        <xdr:cNvSpPr txBox="1"/>
      </xdr:nvSpPr>
      <xdr:spPr>
        <a:xfrm>
          <a:off x="18421427" y="1724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3BAA437F-6E01-4449-AD69-2D469A4D2B6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25AA085B-832B-47EB-9491-BC798BCACE4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8D458C50-B4D5-42F9-9561-BC73D55B1B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類似団体と比較して有形固定資産減価償却率が低い施設は、庁舎（</a:t>
          </a:r>
          <a:r>
            <a:rPr lang="en-US" altLang="ja-JP" sz="1400">
              <a:solidFill>
                <a:schemeClr val="dk1"/>
              </a:solidFill>
              <a:effectLst/>
              <a:latin typeface="+mn-lt"/>
              <a:ea typeface="+mn-ea"/>
              <a:cs typeface="+mn-cs"/>
            </a:rPr>
            <a:t>38.1</a:t>
          </a:r>
          <a:r>
            <a:rPr lang="ja-JP" altLang="ja-JP" sz="1400">
              <a:solidFill>
                <a:schemeClr val="dk1"/>
              </a:solidFill>
              <a:effectLst/>
              <a:latin typeface="+mn-lt"/>
              <a:ea typeface="+mn-ea"/>
              <a:cs typeface="+mn-cs"/>
            </a:rPr>
            <a:t>％）、消防施設（</a:t>
          </a:r>
          <a:r>
            <a:rPr lang="en-US" altLang="ja-JP" sz="1400">
              <a:solidFill>
                <a:schemeClr val="dk1"/>
              </a:solidFill>
              <a:effectLst/>
              <a:latin typeface="+mn-lt"/>
              <a:ea typeface="+mn-ea"/>
              <a:cs typeface="+mn-cs"/>
            </a:rPr>
            <a:t>35.1</a:t>
          </a:r>
          <a:r>
            <a:rPr lang="ja-JP" altLang="ja-JP" sz="1400">
              <a:solidFill>
                <a:schemeClr val="dk1"/>
              </a:solidFill>
              <a:effectLst/>
              <a:latin typeface="+mn-lt"/>
              <a:ea typeface="+mn-ea"/>
              <a:cs typeface="+mn-cs"/>
            </a:rPr>
            <a:t>％）となっており、本庁舎（東棟）を平成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年度に新築したことや与勝消防署を令和元年に改築したことから、取得価格が増加し、減価償却率が低くなっている。</a:t>
          </a:r>
          <a:r>
            <a:rPr lang="ja-JP" altLang="en-US" sz="1400">
              <a:solidFill>
                <a:schemeClr val="dk1"/>
              </a:solidFill>
              <a:effectLst/>
              <a:latin typeface="+mn-lt"/>
              <a:ea typeface="+mn-ea"/>
              <a:cs typeface="+mn-cs"/>
            </a:rPr>
            <a:t>　</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類似団体と比較して有形固定資産減価償却率が高い施設は、市民会館（</a:t>
          </a:r>
          <a:r>
            <a:rPr lang="en-US" altLang="ja-JP" sz="1400">
              <a:solidFill>
                <a:schemeClr val="dk1"/>
              </a:solidFill>
              <a:effectLst/>
              <a:latin typeface="+mn-lt"/>
              <a:ea typeface="+mn-ea"/>
              <a:cs typeface="+mn-cs"/>
            </a:rPr>
            <a:t>75.9</a:t>
          </a:r>
          <a:r>
            <a:rPr lang="ja-JP" altLang="ja-JP" sz="1400">
              <a:solidFill>
                <a:schemeClr val="dk1"/>
              </a:solidFill>
              <a:effectLst/>
              <a:latin typeface="+mn-lt"/>
              <a:ea typeface="+mn-ea"/>
              <a:cs typeface="+mn-cs"/>
            </a:rPr>
            <a:t>％）、体育館・プール（</a:t>
          </a:r>
          <a:r>
            <a:rPr lang="en-US" altLang="ja-JP" sz="1400">
              <a:solidFill>
                <a:schemeClr val="dk1"/>
              </a:solidFill>
              <a:effectLst/>
              <a:latin typeface="+mn-lt"/>
              <a:ea typeface="+mn-ea"/>
              <a:cs typeface="+mn-cs"/>
            </a:rPr>
            <a:t>78.4</a:t>
          </a:r>
          <a:r>
            <a:rPr lang="ja-JP" altLang="ja-JP" sz="1400">
              <a:solidFill>
                <a:schemeClr val="dk1"/>
              </a:solidFill>
              <a:effectLst/>
              <a:latin typeface="+mn-lt"/>
              <a:ea typeface="+mn-ea"/>
              <a:cs typeface="+mn-cs"/>
            </a:rPr>
            <a:t>％）、図書館（</a:t>
          </a:r>
          <a:r>
            <a:rPr lang="en-US" altLang="ja-JP" sz="1400">
              <a:solidFill>
                <a:schemeClr val="dk1"/>
              </a:solidFill>
              <a:effectLst/>
              <a:latin typeface="+mn-lt"/>
              <a:ea typeface="+mn-ea"/>
              <a:cs typeface="+mn-cs"/>
            </a:rPr>
            <a:t>64.6</a:t>
          </a:r>
          <a:r>
            <a:rPr lang="ja-JP" altLang="ja-JP" sz="1400">
              <a:solidFill>
                <a:schemeClr val="dk1"/>
              </a:solidFill>
              <a:effectLst/>
              <a:latin typeface="+mn-lt"/>
              <a:ea typeface="+mn-ea"/>
              <a:cs typeface="+mn-cs"/>
            </a:rPr>
            <a:t>％）となっており、市民会館と図書館の建物付属設備のほとんどが耐用年数</a:t>
          </a:r>
          <a:r>
            <a:rPr lang="ja-JP" altLang="en-US" sz="1400">
              <a:solidFill>
                <a:schemeClr val="dk1"/>
              </a:solidFill>
              <a:effectLst/>
              <a:latin typeface="+mn-lt"/>
              <a:ea typeface="+mn-ea"/>
              <a:cs typeface="+mn-cs"/>
            </a:rPr>
            <a:t>を</a:t>
          </a:r>
          <a:r>
            <a:rPr lang="ja-JP" altLang="ja-JP" sz="1400">
              <a:solidFill>
                <a:schemeClr val="dk1"/>
              </a:solidFill>
              <a:effectLst/>
              <a:latin typeface="+mn-lt"/>
              <a:ea typeface="+mn-ea"/>
              <a:cs typeface="+mn-cs"/>
            </a:rPr>
            <a:t>超えているため、個別施設計画に基づいた施設の更新・維持管理を適切に行っていくことにより今後の維持管理費用の減少を含めた公共施設マネジメントの適正化に努める</a:t>
          </a:r>
          <a:r>
            <a:rPr lang="ja-JP" altLang="en-US" sz="1400">
              <a:solidFill>
                <a:schemeClr val="dk1"/>
              </a:solidFill>
              <a:effectLst/>
              <a:latin typeface="+mn-lt"/>
              <a:ea typeface="+mn-ea"/>
              <a:cs typeface="+mn-cs"/>
            </a:rPr>
            <a:t>。</a:t>
          </a:r>
          <a:endParaRPr lang="en-US" altLang="ja-JP" sz="1400">
            <a:solidFill>
              <a:schemeClr val="dk1"/>
            </a:solidFill>
            <a:effectLst/>
            <a:latin typeface="+mn-lt"/>
            <a:ea typeface="+mn-ea"/>
            <a:cs typeface="+mn-cs"/>
          </a:endParaRPr>
        </a:p>
        <a:p>
          <a:pPr eaLnBrk="1" fontAlgn="auto" latinLnBrk="0" hangingPunct="1"/>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また、体育施設については</a:t>
          </a:r>
          <a:r>
            <a:rPr kumimoji="1" lang="ja-JP" altLang="ja-JP" sz="1400">
              <a:solidFill>
                <a:schemeClr val="dk1"/>
              </a:solidFill>
              <a:effectLst/>
              <a:latin typeface="+mn-lt"/>
              <a:ea typeface="+mn-ea"/>
              <a:cs typeface="+mn-cs"/>
            </a:rPr>
            <a:t>昭和</a:t>
          </a:r>
          <a:r>
            <a:rPr kumimoji="1" lang="en-US" altLang="ja-JP" sz="1400">
              <a:solidFill>
                <a:schemeClr val="dk1"/>
              </a:solidFill>
              <a:effectLst/>
              <a:latin typeface="+mn-lt"/>
              <a:ea typeface="+mn-ea"/>
              <a:cs typeface="+mn-cs"/>
            </a:rPr>
            <a:t>60</a:t>
          </a:r>
          <a:r>
            <a:rPr kumimoji="1" lang="ja-JP" altLang="ja-JP" sz="1400">
              <a:solidFill>
                <a:schemeClr val="dk1"/>
              </a:solidFill>
              <a:effectLst/>
              <a:latin typeface="+mn-lt"/>
              <a:ea typeface="+mn-ea"/>
              <a:cs typeface="+mn-cs"/>
            </a:rPr>
            <a:t>年前後に建設された施設が多く減価償却が進んできて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特に</a:t>
          </a:r>
          <a:r>
            <a:rPr lang="ja-JP" altLang="ja-JP" sz="1400">
              <a:solidFill>
                <a:schemeClr val="dk1"/>
              </a:solidFill>
              <a:effectLst/>
              <a:latin typeface="+mn-lt"/>
              <a:ea typeface="+mn-ea"/>
              <a:cs typeface="+mn-cs"/>
            </a:rPr>
            <a:t>具志川総合体育館は</a:t>
          </a:r>
          <a:r>
            <a:rPr lang="ja-JP" altLang="en-US" sz="1400">
              <a:solidFill>
                <a:schemeClr val="dk1"/>
              </a:solidFill>
              <a:effectLst/>
              <a:latin typeface="+mn-lt"/>
              <a:ea typeface="+mn-ea"/>
              <a:cs typeface="+mn-cs"/>
            </a:rPr>
            <a:t>、老朽化のほかに</a:t>
          </a:r>
          <a:r>
            <a:rPr lang="ja-JP" altLang="ja-JP" sz="1400">
              <a:solidFill>
                <a:schemeClr val="dk1"/>
              </a:solidFill>
              <a:effectLst/>
              <a:latin typeface="+mn-lt"/>
              <a:ea typeface="+mn-ea"/>
              <a:cs typeface="+mn-cs"/>
            </a:rPr>
            <a:t>耐震性にも問題があることから、利用者の安全性や利便性を確保するため建替えを検討していく。</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125,338
124,016
87.02
79,795,191
76,427,977
3,061,072
28,683,645
48,599,924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本市における財政力指数について、Ｒ</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年度は３ヵ年平均で</a:t>
          </a:r>
          <a:r>
            <a:rPr kumimoji="1" lang="en-US" altLang="ja-JP" sz="1200">
              <a:latin typeface="ＭＳ ゴシック" panose="020B0609070205080204" pitchFamily="49" charset="-128"/>
              <a:ea typeface="ＭＳ ゴシック" panose="020B0609070205080204" pitchFamily="49" charset="-128"/>
            </a:rPr>
            <a:t>0.49</a:t>
          </a:r>
          <a:r>
            <a:rPr kumimoji="1" lang="ja-JP" altLang="en-US" sz="1200">
              <a:latin typeface="ＭＳ ゴシック" panose="020B0609070205080204" pitchFamily="49" charset="-128"/>
              <a:ea typeface="ＭＳ ゴシック" panose="020B0609070205080204" pitchFamily="49" charset="-128"/>
            </a:rPr>
            <a:t>となっているが、単年度で見た場合、</a:t>
          </a:r>
          <a:r>
            <a:rPr kumimoji="1" lang="en-US" altLang="ja-JP" sz="1200">
              <a:latin typeface="ＭＳ ゴシック" panose="020B0609070205080204" pitchFamily="49" charset="-128"/>
              <a:ea typeface="ＭＳ ゴシック" panose="020B0609070205080204" pitchFamily="49" charset="-128"/>
            </a:rPr>
            <a:t>H</a:t>
          </a:r>
          <a:r>
            <a:rPr kumimoji="1" lang="ja-JP" altLang="en-US" sz="1200">
              <a:latin typeface="ＭＳ ゴシック" panose="020B0609070205080204" pitchFamily="49" charset="-128"/>
              <a:ea typeface="ＭＳ ゴシック" panose="020B0609070205080204" pitchFamily="49" charset="-128"/>
            </a:rPr>
            <a:t>３０年度：</a:t>
          </a:r>
          <a:r>
            <a:rPr kumimoji="1" lang="en-US" altLang="ja-JP" sz="1200">
              <a:latin typeface="ＭＳ ゴシック" panose="020B0609070205080204" pitchFamily="49" charset="-128"/>
              <a:ea typeface="ＭＳ ゴシック" panose="020B0609070205080204" pitchFamily="49" charset="-128"/>
            </a:rPr>
            <a:t>0.48</a:t>
          </a:r>
          <a:r>
            <a:rPr kumimoji="1" lang="ja-JP" altLang="en-US" sz="1200">
              <a:latin typeface="ＭＳ ゴシック" panose="020B0609070205080204" pitchFamily="49" charset="-128"/>
              <a:ea typeface="ＭＳ ゴシック" panose="020B0609070205080204" pitchFamily="49" charset="-128"/>
            </a:rPr>
            <a:t>、Ｒ１年度：</a:t>
          </a:r>
          <a:r>
            <a:rPr kumimoji="1" lang="en-US" altLang="ja-JP" sz="1200">
              <a:latin typeface="ＭＳ ゴシック" panose="020B0609070205080204" pitchFamily="49" charset="-128"/>
              <a:ea typeface="ＭＳ ゴシック" panose="020B0609070205080204" pitchFamily="49" charset="-128"/>
            </a:rPr>
            <a:t>0.49</a:t>
          </a:r>
          <a:r>
            <a:rPr kumimoji="1" lang="ja-JP" altLang="en-US" sz="1200">
              <a:latin typeface="ＭＳ ゴシック" panose="020B0609070205080204" pitchFamily="49" charset="-128"/>
              <a:ea typeface="ＭＳ ゴシック" panose="020B0609070205080204" pitchFamily="49" charset="-128"/>
            </a:rPr>
            <a:t>、Ｒ</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a:t>
          </a:r>
          <a:r>
            <a:rPr kumimoji="1" lang="en-US" altLang="ja-JP" sz="1200">
              <a:latin typeface="ＭＳ ゴシック" panose="020B0609070205080204" pitchFamily="49" charset="-128"/>
              <a:ea typeface="ＭＳ ゴシック" panose="020B0609070205080204" pitchFamily="49" charset="-128"/>
            </a:rPr>
            <a:t>0.5</a:t>
          </a:r>
          <a:r>
            <a:rPr kumimoji="1" lang="ja-JP" altLang="en-US" sz="1200">
              <a:latin typeface="ＭＳ ゴシック" panose="020B0609070205080204" pitchFamily="49" charset="-128"/>
              <a:ea typeface="ＭＳ ゴシック" panose="020B0609070205080204" pitchFamily="49" charset="-128"/>
            </a:rPr>
            <a:t>となっており、年々上昇傾向となっている。基準財政需要額において、その他教育費、社会福祉費等は、増加しているが基準財政収入額における、法人税割以外の市町村民税及び固定資産税が、増加しており基準財政需要額の増加率に比して、基準財政収入額の増加率が上回っていることが財政力指数の上昇要因として考えられる。しかしながら、類似団体平均値を</a:t>
          </a:r>
          <a:r>
            <a:rPr kumimoji="1" lang="en-US" altLang="ja-JP" sz="1200">
              <a:latin typeface="ＭＳ ゴシック" panose="020B0609070205080204" pitchFamily="49" charset="-128"/>
              <a:ea typeface="ＭＳ ゴシック" panose="020B0609070205080204" pitchFamily="49" charset="-128"/>
            </a:rPr>
            <a:t>0.15</a:t>
          </a:r>
          <a:r>
            <a:rPr kumimoji="1" lang="ja-JP" altLang="en-US" sz="1200">
              <a:latin typeface="ＭＳ ゴシック" panose="020B0609070205080204" pitchFamily="49" charset="-128"/>
              <a:ea typeface="ＭＳ ゴシック" panose="020B0609070205080204" pitchFamily="49" charset="-128"/>
            </a:rPr>
            <a:t>ポイント下回っていることから、今後も自主財源の要である市税増収に取り組み、財政基盤の強化に努める。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147865</xdr:rowOff>
    </xdr:from>
    <xdr:to>
      <xdr:col>23</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916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10885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10885</xdr:rowOff>
    </xdr:from>
    <xdr:to>
      <xdr:col>15</xdr:col>
      <xdr:colOff>82550</xdr:colOff>
      <xdr:row>45</xdr:row>
      <xdr:rowOff>28122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28122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97065</xdr:rowOff>
    </xdr:from>
    <xdr:to>
      <xdr:col>23</xdr:col>
      <xdr:colOff>184150</xdr:colOff>
      <xdr:row>45</xdr:row>
      <xdr:rowOff>27215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69142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131535</xdr:rowOff>
    </xdr:from>
    <xdr:to>
      <xdr:col>15</xdr:col>
      <xdr:colOff>133350</xdr:colOff>
      <xdr:row>45</xdr:row>
      <xdr:rowOff>61685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46462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ゴシック" panose="020B0609070205080204" pitchFamily="49" charset="-128"/>
              <a:ea typeface="ＭＳ ゴシック" panose="020B0609070205080204" pitchFamily="49" charset="-128"/>
            </a:rPr>
            <a:t>本市における一般財源等充当経常経費と経常一般財源等は共に上昇傾向であるが、経常一般財源等の増加以上に一般財源等充当経常経費の増加が大きいことから、経常収支比率においても毎年上昇している。一般財源等充当経常経費のうち、人件費や補助費等（ひとり親世帯臨時特別給付金給付事業、特別定額給付金事業などの増）が大きな伸びとなっている。一方、経常一般財源についても年々上昇しているものの、一般財源等充当経常経費の増加に追いついていない為、今後も経常収支比率の上昇が想定される事から、事務事業の効率化や内部管理経費の点検等、歳出の効率化・節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68580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019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61</xdr:row>
      <xdr:rowOff>143510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4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87206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1240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25400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1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122783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本誌における人件費、物件費等については、全国平均・類似団体平均より下回っているものの、</a:t>
          </a:r>
          <a:r>
            <a:rPr kumimoji="1" lang="en-US" altLang="ja-JP" sz="1200">
              <a:latin typeface="ＭＳ ゴシック" panose="020B0609070205080204" pitchFamily="49" charset="-128"/>
              <a:ea typeface="ＭＳ ゴシック" panose="020B0609070205080204" pitchFamily="49" charset="-128"/>
            </a:rPr>
            <a:t>R2</a:t>
          </a:r>
          <a:r>
            <a:rPr kumimoji="1" lang="ja-JP" altLang="en-US" sz="1200">
              <a:latin typeface="ＭＳ ゴシック" panose="020B0609070205080204" pitchFamily="49" charset="-128"/>
              <a:ea typeface="ＭＳ ゴシック" panose="020B0609070205080204" pitchFamily="49" charset="-128"/>
            </a:rPr>
            <a:t>年度より会計年度任用職員制度が始まった事により人権費は、増加している。また、物件費及び維持補修費についは、類似施設複数抱えるなど課題も多いことから、施設の老朽化に伴う維持補修費の増加が見込まれることから、統廃合等も含めた長期的かつ総合的な施設の在り方を検討し、コストの低減に努める。</a:t>
          </a:r>
          <a:endParaRPr kumimoji="1" lang="en-US" altLang="ja-JP" sz="12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43168</xdr:rowOff>
    </xdr:from>
    <xdr:to>
      <xdr:col>23</xdr:col>
      <xdr:colOff>133350</xdr:colOff>
      <xdr:row>82</xdr:row>
      <xdr:rowOff>25633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30618"/>
          <a:ext cx="838200" cy="15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143046</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73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132955</xdr:rowOff>
    </xdr:from>
    <xdr:to>
      <xdr:col>19</xdr:col>
      <xdr:colOff>133350</xdr:colOff>
      <xdr:row>81</xdr:row>
      <xdr:rowOff>43168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48955"/>
          <a:ext cx="889000" cy="8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35574</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6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4187</xdr:rowOff>
    </xdr:from>
    <xdr:to>
      <xdr:col>15</xdr:col>
      <xdr:colOff>82550</xdr:colOff>
      <xdr:row>80</xdr:row>
      <xdr:rowOff>132955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720187"/>
          <a:ext cx="889000" cy="12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137410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153473</xdr:rowOff>
    </xdr:from>
    <xdr:to>
      <xdr:col>11</xdr:col>
      <xdr:colOff>31750</xdr:colOff>
      <xdr:row>80</xdr:row>
      <xdr:rowOff>4187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698023"/>
          <a:ext cx="889000" cy="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116744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66829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146283</xdr:rowOff>
    </xdr:from>
    <xdr:to>
      <xdr:col>23</xdr:col>
      <xdr:colOff>184150</xdr:colOff>
      <xdr:row>82</xdr:row>
      <xdr:rowOff>76433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3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162810</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163818</xdr:rowOff>
    </xdr:from>
    <xdr:to>
      <xdr:col>19</xdr:col>
      <xdr:colOff>184150</xdr:colOff>
      <xdr:row>81</xdr:row>
      <xdr:rowOff>93968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104145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48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82155</xdr:rowOff>
    </xdr:from>
    <xdr:to>
      <xdr:col>15</xdr:col>
      <xdr:colOff>133350</xdr:colOff>
      <xdr:row>81</xdr:row>
      <xdr:rowOff>12305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79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22482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56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124837</xdr:rowOff>
    </xdr:from>
    <xdr:to>
      <xdr:col>11</xdr:col>
      <xdr:colOff>82550</xdr:colOff>
      <xdr:row>80</xdr:row>
      <xdr:rowOff>54987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6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65164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43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102673</xdr:rowOff>
    </xdr:from>
    <xdr:to>
      <xdr:col>7</xdr:col>
      <xdr:colOff>31750</xdr:colOff>
      <xdr:row>80</xdr:row>
      <xdr:rowOff>32823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6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43000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4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本市は、類似団体平均より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ポイント下回っており、類似団体２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番目と低い水準となっているが、今後も各種手当等の見直しを行うなど、適正な給与管理に努める。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143934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143934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022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43391</xdr:rowOff>
    </xdr:from>
    <xdr:to>
      <xdr:col>72</xdr:col>
      <xdr:colOff>203200</xdr:colOff>
      <xdr:row>82</xdr:row>
      <xdr:rowOff>63500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1022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83609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1224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定員適正化計画（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１７年度～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２９年度、職員数：２５．３％削減）の推進により、類似団体平均を下回っている。引続き、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２９年度策定の「第２次うるま市定員適正化計画」（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３０年度～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４年度）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73660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3537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150965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66766</xdr:rowOff>
    </xdr:from>
    <xdr:to>
      <xdr:col>77</xdr:col>
      <xdr:colOff>44450</xdr:colOff>
      <xdr:row>60</xdr:row>
      <xdr:rowOff>73660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537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97262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39188</xdr:rowOff>
    </xdr:from>
    <xdr:to>
      <xdr:col>72</xdr:col>
      <xdr:colOff>203200</xdr:colOff>
      <xdr:row>60</xdr:row>
      <xdr:rowOff>66766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83474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60</xdr:row>
      <xdr:rowOff>39188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8482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49003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15966</xdr:rowOff>
    </xdr:from>
    <xdr:to>
      <xdr:col>73</xdr:col>
      <xdr:colOff>44450</xdr:colOff>
      <xdr:row>60</xdr:row>
      <xdr:rowOff>117566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127743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159838</xdr:rowOff>
    </xdr:from>
    <xdr:to>
      <xdr:col>68</xdr:col>
      <xdr:colOff>203200</xdr:colOff>
      <xdr:row>60</xdr:row>
      <xdr:rowOff>89988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100165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本市においては、</a:t>
          </a:r>
          <a:r>
            <a:rPr kumimoji="1" lang="en-US" altLang="ja-JP" sz="1100">
              <a:latin typeface="ＭＳ ゴシック" panose="020B0609070205080204" pitchFamily="49" charset="-128"/>
              <a:ea typeface="ＭＳ ゴシック" panose="020B0609070205080204" pitchFamily="49" charset="-128"/>
            </a:rPr>
            <a:t>H</a:t>
          </a:r>
          <a:r>
            <a:rPr kumimoji="1" lang="ja-JP" altLang="en-US" sz="1100">
              <a:latin typeface="ＭＳ ゴシック" panose="020B0609070205080204" pitchFamily="49" charset="-128"/>
              <a:ea typeface="ＭＳ ゴシック" panose="020B0609070205080204" pitchFamily="49" charset="-128"/>
            </a:rPr>
            <a:t>１９年度以降、毎年度改善傾向で推移しており、</a:t>
          </a:r>
          <a:r>
            <a:rPr kumimoji="1" lang="en-US" altLang="ja-JP" sz="1100">
              <a:latin typeface="ＭＳ ゴシック" panose="020B0609070205080204" pitchFamily="49" charset="-128"/>
              <a:ea typeface="ＭＳ ゴシック" panose="020B0609070205080204" pitchFamily="49" charset="-128"/>
            </a:rPr>
            <a:t>R2</a:t>
          </a:r>
          <a:r>
            <a:rPr kumimoji="1" lang="ja-JP" altLang="en-US" sz="1100">
              <a:latin typeface="ＭＳ ゴシック" panose="020B0609070205080204" pitchFamily="49" charset="-128"/>
              <a:ea typeface="ＭＳ ゴシック" panose="020B0609070205080204" pitchFamily="49" charset="-128"/>
            </a:rPr>
            <a:t>年度においては、昨年度より</a:t>
          </a:r>
          <a:r>
            <a:rPr kumimoji="1" lang="en-US" altLang="ja-JP" sz="1100">
              <a:latin typeface="ＭＳ ゴシック" panose="020B0609070205080204" pitchFamily="49" charset="-128"/>
              <a:ea typeface="ＭＳ ゴシック" panose="020B0609070205080204" pitchFamily="49" charset="-128"/>
            </a:rPr>
            <a:t>0.5</a:t>
          </a:r>
          <a:r>
            <a:rPr kumimoji="1" lang="ja-JP" altLang="en-US" sz="1100">
              <a:latin typeface="ＭＳ ゴシック" panose="020B0609070205080204" pitchFamily="49" charset="-128"/>
              <a:ea typeface="ＭＳ ゴシック" panose="020B0609070205080204" pitchFamily="49" charset="-128"/>
            </a:rPr>
            <a:t>ポイント減少の</a:t>
          </a:r>
          <a:r>
            <a:rPr kumimoji="1" lang="en-US" altLang="ja-JP" sz="1100">
              <a:latin typeface="ＭＳ ゴシック" panose="020B0609070205080204" pitchFamily="49" charset="-128"/>
              <a:ea typeface="ＭＳ ゴシック" panose="020B0609070205080204" pitchFamily="49" charset="-128"/>
            </a:rPr>
            <a:t>6.7</a:t>
          </a:r>
          <a:r>
            <a:rPr kumimoji="1" lang="ja-JP" altLang="en-US" sz="1100">
              <a:latin typeface="ＭＳ ゴシック" panose="020B0609070205080204" pitchFamily="49" charset="-128"/>
              <a:ea typeface="ＭＳ ゴシック" panose="020B0609070205080204" pitchFamily="49" charset="-128"/>
            </a:rPr>
            <a:t>％となっている。要因としては、元利償還金額及び準元利償還金が昨年度より増となているが、基準財政需要額及び標準財政規模の増額率が元利償還金額及び準元利償還金伸びを上回った事が要因となっている。　　　　</a:t>
          </a:r>
        </a:p>
        <a:p>
          <a:r>
            <a:rPr kumimoji="1" lang="ja-JP" altLang="en-US" sz="1100">
              <a:latin typeface="ＭＳ ゴシック" panose="020B0609070205080204" pitchFamily="49" charset="-128"/>
              <a:ea typeface="ＭＳ ゴシック" panose="020B0609070205080204" pitchFamily="49" charset="-128"/>
            </a:rPr>
            <a:t>本市においては合併特例債の活用可能額の終盤を迎えることから、普通建設事業に係る財源について、他の起債メニューへの移行が必要であり、交付税算入等を踏まえると、償還金に係る基準財政需要額算入額の減少が見込まれ、ひいては実質公債費率の上昇が見込まれることから、市債の計画的発行を行い、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107696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90778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146304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9656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165608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40</xdr:row>
      <xdr:rowOff>165608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701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将来負担比率については、</a:t>
          </a:r>
          <a:r>
            <a:rPr kumimoji="1" lang="en-US" altLang="ja-JP" sz="1200">
              <a:latin typeface="ＭＳ ゴシック" panose="020B0609070205080204" pitchFamily="49" charset="-128"/>
              <a:ea typeface="ＭＳ ゴシック" panose="020B0609070205080204" pitchFamily="49" charset="-128"/>
            </a:rPr>
            <a:t>R1</a:t>
          </a:r>
          <a:r>
            <a:rPr kumimoji="1" lang="ja-JP" altLang="en-US" sz="1200">
              <a:latin typeface="ＭＳ ゴシック" panose="020B0609070205080204" pitchFamily="49" charset="-128"/>
              <a:ea typeface="ＭＳ ゴシック" panose="020B0609070205080204" pitchFamily="49" charset="-128"/>
            </a:rPr>
            <a:t>年度では「</a:t>
          </a:r>
          <a:r>
            <a:rPr kumimoji="1" lang="en-US" altLang="ja-JP" sz="1200">
              <a:latin typeface="ＭＳ ゴシック" panose="020B0609070205080204" pitchFamily="49" charset="-128"/>
              <a:ea typeface="ＭＳ ゴシック" panose="020B0609070205080204" pitchFamily="49" charset="-128"/>
            </a:rPr>
            <a:t>0.8</a:t>
          </a:r>
          <a:r>
            <a:rPr kumimoji="1" lang="ja-JP" altLang="en-US" sz="1200">
              <a:latin typeface="ＭＳ ゴシック" panose="020B0609070205080204" pitchFamily="49" charset="-128"/>
              <a:ea typeface="ＭＳ ゴシック" panose="020B0609070205080204" pitchFamily="49" charset="-128"/>
            </a:rPr>
            <a:t>」となっていたが、</a:t>
          </a:r>
          <a:r>
            <a:rPr kumimoji="1" lang="en-US" altLang="ja-JP" sz="1200">
              <a:latin typeface="ＭＳ ゴシック" panose="020B0609070205080204" pitchFamily="49" charset="-128"/>
              <a:ea typeface="ＭＳ ゴシック" panose="020B0609070205080204" pitchFamily="49" charset="-128"/>
            </a:rPr>
            <a:t>R</a:t>
          </a:r>
          <a:r>
            <a:rPr kumimoji="1" lang="ja-JP" altLang="en-US" sz="1200">
              <a:latin typeface="ＭＳ ゴシック" panose="020B0609070205080204" pitchFamily="49" charset="-128"/>
              <a:ea typeface="ＭＳ ゴシック" panose="020B0609070205080204" pitchFamily="49" charset="-128"/>
            </a:rPr>
            <a:t>２年度（△</a:t>
          </a:r>
          <a:r>
            <a:rPr kumimoji="1" lang="en-US" altLang="ja-JP" sz="1200">
              <a:latin typeface="ＭＳ ゴシック" panose="020B0609070205080204" pitchFamily="49" charset="-128"/>
              <a:ea typeface="ＭＳ ゴシック" panose="020B0609070205080204" pitchFamily="49" charset="-128"/>
            </a:rPr>
            <a:t>2.0</a:t>
          </a:r>
          <a:r>
            <a:rPr kumimoji="1" lang="ja-JP" altLang="en-US" sz="1200">
              <a:latin typeface="ＭＳ ゴシック" panose="020B0609070205080204" pitchFamily="49" charset="-128"/>
              <a:ea typeface="ＭＳ ゴシック" panose="020B0609070205080204" pitchFamily="49" charset="-128"/>
            </a:rPr>
            <a:t>）となり、</a:t>
          </a:r>
          <a:r>
            <a:rPr kumimoji="1" lang="en-US" altLang="ja-JP" sz="1200">
              <a:latin typeface="ＭＳ ゴシック" panose="020B0609070205080204" pitchFamily="49" charset="-128"/>
              <a:ea typeface="ＭＳ ゴシック" panose="020B0609070205080204" pitchFamily="49" charset="-128"/>
            </a:rPr>
            <a:t>1.2</a:t>
          </a:r>
          <a:r>
            <a:rPr kumimoji="1" lang="ja-JP" altLang="en-US" sz="1200">
              <a:latin typeface="ＭＳ ゴシック" panose="020B0609070205080204" pitchFamily="49" charset="-128"/>
              <a:ea typeface="ＭＳ ゴシック" panose="020B0609070205080204" pitchFamily="49" charset="-128"/>
            </a:rPr>
            <a:t>ポイントの減少となった。主な要因は、将来負担額を構成する地方債残高、公営企業等繰入見込額、組合負担等見込額及び退職負担見込額の減少と</a:t>
          </a:r>
          <a:r>
            <a:rPr kumimoji="1" lang="en-US" altLang="ja-JP" sz="1200">
              <a:latin typeface="ＭＳ ゴシック" panose="020B0609070205080204" pitchFamily="49" charset="-128"/>
              <a:ea typeface="ＭＳ ゴシック" panose="020B0609070205080204" pitchFamily="49" charset="-128"/>
            </a:rPr>
            <a:t>R1</a:t>
          </a:r>
          <a:r>
            <a:rPr kumimoji="1" lang="ja-JP" altLang="en-US" sz="1200">
              <a:latin typeface="ＭＳ ゴシック" panose="020B0609070205080204" pitchFamily="49" charset="-128"/>
              <a:ea typeface="ＭＳ ゴシック" panose="020B0609070205080204" pitchFamily="49" charset="-128"/>
            </a:rPr>
            <a:t>と比して充当可能基金（主に財政調整基金）への積立による充当可能基金の減少が将来負担額の減少を上回ったことが要因となっている。</a:t>
          </a:r>
        </a:p>
        <a:p>
          <a:r>
            <a:rPr kumimoji="1" lang="ja-JP" altLang="en-US" sz="1200">
              <a:latin typeface="ＭＳ ゴシック" panose="020B0609070205080204" pitchFamily="49" charset="-128"/>
              <a:ea typeface="ＭＳ ゴシック" panose="020B0609070205080204" pitchFamily="49" charset="-128"/>
            </a:rPr>
            <a:t>本市においては、合併により公共施設等が多いことから、老朽化施設の更新及び改修等が必要となる施設が多く見込まれるなど、今後も多大な需要が見込まれるため、インフラ及び公共施設の維持管理コストも十分に把握し、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81856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82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96164</xdr:rowOff>
    </xdr:from>
    <xdr:to>
      <xdr:col>68</xdr:col>
      <xdr:colOff>152400</xdr:colOff>
      <xdr:row>15</xdr:row>
      <xdr:rowOff>10617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496464"/>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49801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96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112674</xdr:rowOff>
    </xdr:from>
    <xdr:to>
      <xdr:col>73</xdr:col>
      <xdr:colOff>44450</xdr:colOff>
      <xdr:row>17</xdr:row>
      <xdr:rowOff>42824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151282</xdr:rowOff>
    </xdr:from>
    <xdr:to>
      <xdr:col>68</xdr:col>
      <xdr:colOff>203200</xdr:colOff>
      <xdr:row>17</xdr:row>
      <xdr:rowOff>81432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66209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84548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99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7722</xdr:rowOff>
    </xdr:from>
    <xdr:to>
      <xdr:col>77</xdr:col>
      <xdr:colOff>95250</xdr:colOff>
      <xdr:row>14</xdr:row>
      <xdr:rowOff>109322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119499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7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45364</xdr:rowOff>
    </xdr:from>
    <xdr:to>
      <xdr:col>68</xdr:col>
      <xdr:colOff>203200</xdr:colOff>
      <xdr:row>14</xdr:row>
      <xdr:rowOff>146964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157141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131267</xdr:rowOff>
    </xdr:from>
    <xdr:to>
      <xdr:col>64</xdr:col>
      <xdr:colOff>152400</xdr:colOff>
      <xdr:row>15</xdr:row>
      <xdr:rowOff>61417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71594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125,338
124,016
87.02
79,795,191
76,427,977
3,061,072
28,683,645
48,599,924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人件費及び経常一般財源等については、</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年度より増額と</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なり</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、人件費に占める割合</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ポイント増と</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なり</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と同等となっている。</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R</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２年度より導入され</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会計年度任用職員制度も踏まえ、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「第２次うるま市定員適正化計画」（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H</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３０年度～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R</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４年度）の方針のもと、将来にわたり安定的・継続的に適切な行政サービスを提供できるよう、組織体制や事務事業の見直し、人材の育成と意識改革、民間能力の積極的活用等に取り組み、行政運営の効率化と適切な定員管理を推進し、人件費の適正管理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133350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41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35</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8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114300</xdr:rowOff>
    </xdr:from>
    <xdr:to>
      <xdr:col>15</xdr:col>
      <xdr:colOff>98425</xdr:colOff>
      <xdr:row>35</xdr:row>
      <xdr:rowOff>82550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3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114300</xdr:rowOff>
    </xdr:from>
    <xdr:to>
      <xdr:col>11</xdr:col>
      <xdr:colOff>9525</xdr:colOff>
      <xdr:row>34</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4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82550</xdr:rowOff>
    </xdr:from>
    <xdr:to>
      <xdr:col>20</xdr:col>
      <xdr:colOff>38100</xdr:colOff>
      <xdr:row>36</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31750</xdr:rowOff>
    </xdr:from>
    <xdr:to>
      <xdr:col>15</xdr:col>
      <xdr:colOff>149225</xdr:colOff>
      <xdr:row>35</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63500</xdr:rowOff>
    </xdr:from>
    <xdr:to>
      <xdr:col>11</xdr:col>
      <xdr:colOff>60325</xdr:colOff>
      <xdr:row>34</xdr:row>
      <xdr:rowOff>165100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101600</xdr:rowOff>
    </xdr:from>
    <xdr:to>
      <xdr:col>6</xdr:col>
      <xdr:colOff>171450</xdr:colOff>
      <xdr:row>35</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物件費に係る経常収支比率が類似団体平均と比較すると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ポイント低く、前年度から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ポイント減っている。主な要因として、歳入構成で高い構成比である普通交付税の伸びや公立保育所運営費の減及び会計年度任用制度に伴い賃金共済費等が人件費へ移行したことによるものとなっている。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今後は、事務事業の効率化・合理化、行政コストの削減に取り組み、需用費など物件費の抑制に努める。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035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987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0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扶助費については、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、類似団体平均との差においても、年々広がりつつある。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本市においては、生活保護扶助費や障害者自立支援給付費、法人保育所運営費等に占める割合が大きく、今後も、幼児教育・保育の無償化、少子高齢化に伴う社会保障経費により、増額するものと見込まれるため、適正な制度運営に取り組むとともに、経常一般財源の確保と経常的な管理経費の節減等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39370</xdr:rowOff>
    </xdr:from>
    <xdr:to>
      <xdr:col>24</xdr:col>
      <xdr:colOff>25400</xdr:colOff>
      <xdr:row>59</xdr:row>
      <xdr:rowOff>115570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54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39370</xdr:rowOff>
    </xdr:from>
    <xdr:to>
      <xdr:col>19</xdr:col>
      <xdr:colOff>187325</xdr:colOff>
      <xdr:row>59</xdr:row>
      <xdr:rowOff>54610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5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77487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104140</xdr:rowOff>
    </xdr:from>
    <xdr:to>
      <xdr:col>15</xdr:col>
      <xdr:colOff>98425</xdr:colOff>
      <xdr:row>59</xdr:row>
      <xdr:rowOff>54610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48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27940</xdr:rowOff>
    </xdr:from>
    <xdr:to>
      <xdr:col>11</xdr:col>
      <xdr:colOff>9525</xdr:colOff>
      <xdr:row>58</xdr:row>
      <xdr:rowOff>104140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7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157497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64770</xdr:rowOff>
    </xdr:from>
    <xdr:to>
      <xdr:col>24</xdr:col>
      <xdr:colOff>76200</xdr:colOff>
      <xdr:row>59</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36847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160020</xdr:rowOff>
    </xdr:from>
    <xdr:to>
      <xdr:col>20</xdr:col>
      <xdr:colOff>38100</xdr:colOff>
      <xdr:row>59</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74947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xdr:rowOff>
    </xdr:from>
    <xdr:to>
      <xdr:col>15</xdr:col>
      <xdr:colOff>149225</xdr:colOff>
      <xdr:row>59</xdr:row>
      <xdr:rowOff>105410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90187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53340</xdr:rowOff>
    </xdr:from>
    <xdr:to>
      <xdr:col>11</xdr:col>
      <xdr:colOff>60325</xdr:colOff>
      <xdr:row>58</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148590</xdr:rowOff>
    </xdr:from>
    <xdr:to>
      <xdr:col>6</xdr:col>
      <xdr:colOff>171450</xdr:colOff>
      <xdr:row>58</xdr:row>
      <xdr:rowOff>78740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63517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その他に係る経常収支比率については、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R</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ポイントの減となって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いる。要因としては、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公共下水道事業特別会計繰出金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公営企業移行に伴</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介護保険特別会計への繰出金については、増加が見込まれることや、公共施設等の経年劣化による維持補修費の増額も想定される。社会保障関係においては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保険料等の徴収強化や適正給付及び予防対策を図り、公共施設については、総合管理計画の着実な推進と計画的な長寿命化を図り、健全経営の推進と効率化に努める。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400">
            <a:solidFill>
              <a:srgbClr val="FF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151493</xdr:rowOff>
    </xdr:from>
    <xdr:to>
      <xdr:col>82</xdr:col>
      <xdr:colOff>107950</xdr:colOff>
      <xdr:row>59</xdr:row>
      <xdr:rowOff>86178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24143"/>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135165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59</xdr:row>
      <xdr:rowOff>135165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690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8362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135165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690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100693</xdr:rowOff>
    </xdr:from>
    <xdr:to>
      <xdr:col>82</xdr:col>
      <xdr:colOff>158750</xdr:colOff>
      <xdr:row>58</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117220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84365</xdr:rowOff>
    </xdr:from>
    <xdr:to>
      <xdr:col>74</xdr:col>
      <xdr:colOff>31750</xdr:colOff>
      <xdr:row>60</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114499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84365</xdr:rowOff>
    </xdr:from>
    <xdr:to>
      <xdr:col>65</xdr:col>
      <xdr:colOff>53975</xdr:colOff>
      <xdr:row>60</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24692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補助費等に係る経常収支比率は、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ポイント増となっているが、類似団体平均を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前年度より増した主な要因としては、一部事務組合負担金が増加となったことや少子高齢化による子育て支援の強化等を踏まえ、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法人保育所運営助成金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増加したことが挙げられる。今後も少子高齢化に伴う社会保障の充実により伸びると見込まれる補助金もあるが、各種団体等に対する補助金等については、外部評価等も踏まえながら引き続き必要性、公平性、また公益性等を勘案し、経費の節減・見直し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400">
            <a:solidFill>
              <a:srgbClr val="FF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34</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65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16510</xdr:rowOff>
    </xdr:from>
    <xdr:to>
      <xdr:col>78</xdr:col>
      <xdr:colOff>69850</xdr:colOff>
      <xdr:row>33</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674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158767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16510</xdr:rowOff>
    </xdr:from>
    <xdr:to>
      <xdr:col>73</xdr:col>
      <xdr:colOff>180975</xdr:colOff>
      <xdr:row>33</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674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138430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7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137160</xdr:rowOff>
    </xdr:from>
    <xdr:to>
      <xdr:col>74</xdr:col>
      <xdr:colOff>31750</xdr:colOff>
      <xdr:row>33</xdr:row>
      <xdr:rowOff>67310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77487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市においては、新市建設計画に基づき、社会インフラや学校教育施設等の整備をはじめ、合併特例債を活用した普通建設事業の実施や臨時財政対策債の借入により、公債費は年々伸びており、合併特例債の活用可能残額は、令和２年度を含め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いることから、合併特例債からその他地方債へ移行していくことが想定され、地方交付税算入率が低くなり、市債の借入額によっては将来の財政負担につながることから、国県補助金等の有効活用や市の未利用資産の売却等による財源確保を図り、健全財政を基盤にした行政運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80736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60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12898</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80736</xdr:rowOff>
    </xdr:from>
    <xdr:to>
      <xdr:col>19</xdr:col>
      <xdr:colOff>187325</xdr:colOff>
      <xdr:row>77</xdr:row>
      <xdr:rowOff>102507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282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80736</xdr:rowOff>
    </xdr:from>
    <xdr:to>
      <xdr:col>15</xdr:col>
      <xdr:colOff>98425</xdr:colOff>
      <xdr:row>77</xdr:row>
      <xdr:rowOff>102507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282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58964</xdr:rowOff>
    </xdr:from>
    <xdr:to>
      <xdr:col>11</xdr:col>
      <xdr:colOff>9525</xdr:colOff>
      <xdr:row>77</xdr:row>
      <xdr:rowOff>80736</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26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170741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8164</xdr:rowOff>
    </xdr:from>
    <xdr:to>
      <xdr:col>24</xdr:col>
      <xdr:colOff>76200</xdr:colOff>
      <xdr:row>77</xdr:row>
      <xdr:rowOff>109764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24691</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29936</xdr:rowOff>
    </xdr:from>
    <xdr:to>
      <xdr:col>20</xdr:col>
      <xdr:colOff>38100</xdr:colOff>
      <xdr:row>77</xdr:row>
      <xdr:rowOff>131536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29936</xdr:rowOff>
    </xdr:from>
    <xdr:to>
      <xdr:col>11</xdr:col>
      <xdr:colOff>60325</xdr:colOff>
      <xdr:row>77</xdr:row>
      <xdr:rowOff>131536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公債費以外に係る経常収支比率については、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ポイントの増であり、類似団体平均を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要因としては経常一般財源では、地方税等が増額となっている一方、経常経費充当一般財源では人件費、維持補修費、補助費等が大きく伸びていることが挙げられます。今後も市税の伸びは見込まれるものの、子育て支援等の社会保障経費の充実や公共施設等の維持補修費の増も想定されることから、事務事業の効率化や管理経費の点検等、歳出の効率化・節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77</xdr:row>
      <xdr:rowOff>63319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73529"/>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122119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80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84545</xdr:rowOff>
    </xdr:from>
    <xdr:to>
      <xdr:col>78</xdr:col>
      <xdr:colOff>69850</xdr:colOff>
      <xdr:row>76</xdr:row>
      <xdr:rowOff>143329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1474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79647</xdr:rowOff>
    </xdr:from>
    <xdr:to>
      <xdr:col>73</xdr:col>
      <xdr:colOff>180975</xdr:colOff>
      <xdr:row>76</xdr:row>
      <xdr:rowOff>84545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938397"/>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14333</xdr:rowOff>
    </xdr:from>
    <xdr:to>
      <xdr:col>69</xdr:col>
      <xdr:colOff>92075</xdr:colOff>
      <xdr:row>75</xdr:row>
      <xdr:rowOff>79647</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8730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12519</xdr:rowOff>
    </xdr:from>
    <xdr:to>
      <xdr:col>82</xdr:col>
      <xdr:colOff>158750</xdr:colOff>
      <xdr:row>77</xdr:row>
      <xdr:rowOff>114119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156046</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32855</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33745</xdr:rowOff>
    </xdr:from>
    <xdr:to>
      <xdr:col>74</xdr:col>
      <xdr:colOff>31750</xdr:colOff>
      <xdr:row>76</xdr:row>
      <xdr:rowOff>135345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120122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28847</xdr:rowOff>
    </xdr:from>
    <xdr:to>
      <xdr:col>69</xdr:col>
      <xdr:colOff>142875</xdr:colOff>
      <xdr:row>75</xdr:row>
      <xdr:rowOff>130447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140624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134983</xdr:rowOff>
    </xdr:from>
    <xdr:to>
      <xdr:col>65</xdr:col>
      <xdr:colOff>53975</xdr:colOff>
      <xdr:row>75</xdr:row>
      <xdr:rowOff>65133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75310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136384</xdr:rowOff>
    </xdr:from>
    <xdr:to>
      <xdr:col>29</xdr:col>
      <xdr:colOff>127000</xdr:colOff>
      <xdr:row>18</xdr:row>
      <xdr:rowOff>83087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8659"/>
          <a:ext cx="647700" cy="11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98747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46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83087</xdr:rowOff>
    </xdr:from>
    <xdr:to>
      <xdr:col>26</xdr:col>
      <xdr:colOff>50800</xdr:colOff>
      <xdr:row>18</xdr:row>
      <xdr:rowOff>123549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6812"/>
          <a:ext cx="6985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49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123549</xdr:rowOff>
    </xdr:from>
    <xdr:to>
      <xdr:col>22</xdr:col>
      <xdr:colOff>114300</xdr:colOff>
      <xdr:row>19</xdr:row>
      <xdr:rowOff>31587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7274"/>
          <a:ext cx="698500" cy="7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96580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31587</xdr:rowOff>
    </xdr:from>
    <xdr:to>
      <xdr:col>18</xdr:col>
      <xdr:colOff>177800</xdr:colOff>
      <xdr:row>19</xdr:row>
      <xdr:rowOff>79299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6762"/>
          <a:ext cx="698500" cy="4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152294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85584</xdr:rowOff>
    </xdr:from>
    <xdr:to>
      <xdr:col>29</xdr:col>
      <xdr:colOff>177800</xdr:colOff>
      <xdr:row>18</xdr:row>
      <xdr:rowOff>15734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57661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32287</xdr:rowOff>
    </xdr:from>
    <xdr:to>
      <xdr:col>26</xdr:col>
      <xdr:colOff>101600</xdr:colOff>
      <xdr:row>18</xdr:row>
      <xdr:rowOff>133887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118664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72749</xdr:rowOff>
    </xdr:from>
    <xdr:to>
      <xdr:col>22</xdr:col>
      <xdr:colOff>165100</xdr:colOff>
      <xdr:row>19</xdr:row>
      <xdr:rowOff>2899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159126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152237</xdr:rowOff>
    </xdr:from>
    <xdr:to>
      <xdr:col>19</xdr:col>
      <xdr:colOff>38100</xdr:colOff>
      <xdr:row>19</xdr:row>
      <xdr:rowOff>82387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67164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28499</xdr:rowOff>
    </xdr:from>
    <xdr:to>
      <xdr:col>15</xdr:col>
      <xdr:colOff>101600</xdr:colOff>
      <xdr:row>19</xdr:row>
      <xdr:rowOff>130099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114876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242802</xdr:rowOff>
    </xdr:from>
    <xdr:to>
      <xdr:col>29</xdr:col>
      <xdr:colOff>127000</xdr:colOff>
      <xdr:row>35</xdr:row>
      <xdr:rowOff>267915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53152"/>
          <a:ext cx="647700" cy="2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310419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7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224612</xdr:rowOff>
    </xdr:from>
    <xdr:to>
      <xdr:col>26</xdr:col>
      <xdr:colOff>50800</xdr:colOff>
      <xdr:row>35</xdr:row>
      <xdr:rowOff>242802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34962"/>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211033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7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182745</xdr:rowOff>
    </xdr:from>
    <xdr:to>
      <xdr:col>22</xdr:col>
      <xdr:colOff>114300</xdr:colOff>
      <xdr:row>35</xdr:row>
      <xdr:rowOff>224612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93095"/>
          <a:ext cx="698500" cy="4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212862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178435</xdr:rowOff>
    </xdr:from>
    <xdr:to>
      <xdr:col>18</xdr:col>
      <xdr:colOff>177800</xdr:colOff>
      <xdr:row>35</xdr:row>
      <xdr:rowOff>182745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88785"/>
          <a:ext cx="698500" cy="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168709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217115</xdr:rowOff>
    </xdr:from>
    <xdr:to>
      <xdr:col>29</xdr:col>
      <xdr:colOff>177800</xdr:colOff>
      <xdr:row>35</xdr:row>
      <xdr:rowOff>318715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189192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9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192002</xdr:rowOff>
    </xdr:from>
    <xdr:to>
      <xdr:col>26</xdr:col>
      <xdr:colOff>101600</xdr:colOff>
      <xdr:row>35</xdr:row>
      <xdr:rowOff>293602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0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278379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88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173812</xdr:rowOff>
    </xdr:from>
    <xdr:to>
      <xdr:col>22</xdr:col>
      <xdr:colOff>165100</xdr:colOff>
      <xdr:row>35</xdr:row>
      <xdr:rowOff>275412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8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260189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131945</xdr:rowOff>
    </xdr:from>
    <xdr:to>
      <xdr:col>19</xdr:col>
      <xdr:colOff>38100</xdr:colOff>
      <xdr:row>35</xdr:row>
      <xdr:rowOff>233545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4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218322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82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127635</xdr:rowOff>
    </xdr:from>
    <xdr:to>
      <xdr:col>15</xdr:col>
      <xdr:colOff>101600</xdr:colOff>
      <xdr:row>35</xdr:row>
      <xdr:rowOff>229235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3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214012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82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125,338
124,016
87.02
79,795,191
76,427,977
3,061,072
28,683,645
48,599,924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143906</xdr:rowOff>
    </xdr:from>
    <xdr:to>
      <xdr:col>24</xdr:col>
      <xdr:colOff>63500</xdr:colOff>
      <xdr:row>36</xdr:row>
      <xdr:rowOff>100129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44656"/>
          <a:ext cx="8382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130796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8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100129</xdr:rowOff>
    </xdr:from>
    <xdr:to>
      <xdr:col>19</xdr:col>
      <xdr:colOff>177800</xdr:colOff>
      <xdr:row>36</xdr:row>
      <xdr:rowOff>121206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72329"/>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4945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121206</xdr:rowOff>
    </xdr:from>
    <xdr:to>
      <xdr:col>15</xdr:col>
      <xdr:colOff>50800</xdr:colOff>
      <xdr:row>36</xdr:row>
      <xdr:rowOff>152867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93406"/>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16398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152867</xdr:rowOff>
    </xdr:from>
    <xdr:to>
      <xdr:col>10</xdr:col>
      <xdr:colOff>114300</xdr:colOff>
      <xdr:row>36</xdr:row>
      <xdr:rowOff>161691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2506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47258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45521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7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93106</xdr:rowOff>
    </xdr:from>
    <xdr:to>
      <xdr:col>24</xdr:col>
      <xdr:colOff>114300</xdr:colOff>
      <xdr:row>36</xdr:row>
      <xdr:rowOff>23256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9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71533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49329</xdr:rowOff>
    </xdr:from>
    <xdr:to>
      <xdr:col>20</xdr:col>
      <xdr:colOff>38100</xdr:colOff>
      <xdr:row>36</xdr:row>
      <xdr:rowOff>150929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142056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70406</xdr:rowOff>
    </xdr:from>
    <xdr:to>
      <xdr:col>15</xdr:col>
      <xdr:colOff>101600</xdr:colOff>
      <xdr:row>37</xdr:row>
      <xdr:rowOff>556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163133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3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102067</xdr:rowOff>
    </xdr:from>
    <xdr:to>
      <xdr:col>10</xdr:col>
      <xdr:colOff>165100</xdr:colOff>
      <xdr:row>37</xdr:row>
      <xdr:rowOff>32217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23344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110891</xdr:rowOff>
    </xdr:from>
    <xdr:to>
      <xdr:col>6</xdr:col>
      <xdr:colOff>38100</xdr:colOff>
      <xdr:row>37</xdr:row>
      <xdr:rowOff>41041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32168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7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58982</xdr:rowOff>
    </xdr:from>
    <xdr:to>
      <xdr:col>24</xdr:col>
      <xdr:colOff>62865</xdr:colOff>
      <xdr:row>57</xdr:row>
      <xdr:rowOff>109045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02932"/>
          <a:ext cx="1270" cy="107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112872</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109045</xdr:rowOff>
    </xdr:from>
    <xdr:to>
      <xdr:col>24</xdr:col>
      <xdr:colOff>152400</xdr:colOff>
      <xdr:row>57</xdr:row>
      <xdr:rowOff>109045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8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5659</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58982</xdr:rowOff>
    </xdr:from>
    <xdr:to>
      <xdr:col>24</xdr:col>
      <xdr:colOff>152400</xdr:colOff>
      <xdr:row>51</xdr:row>
      <xdr:rowOff>58982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0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127607</xdr:rowOff>
    </xdr:from>
    <xdr:to>
      <xdr:col>24</xdr:col>
      <xdr:colOff>63500</xdr:colOff>
      <xdr:row>56</xdr:row>
      <xdr:rowOff>142855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8807"/>
          <a:ext cx="8382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162183</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9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139306</xdr:rowOff>
    </xdr:from>
    <xdr:to>
      <xdr:col>24</xdr:col>
      <xdr:colOff>114300</xdr:colOff>
      <xdr:row>55</xdr:row>
      <xdr:rowOff>69456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142855</xdr:rowOff>
    </xdr:from>
    <xdr:to>
      <xdr:col>19</xdr:col>
      <xdr:colOff>177800</xdr:colOff>
      <xdr:row>57</xdr:row>
      <xdr:rowOff>78938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44055"/>
          <a:ext cx="889000" cy="10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85494</xdr:rowOff>
    </xdr:from>
    <xdr:to>
      <xdr:col>20</xdr:col>
      <xdr:colOff>38100</xdr:colOff>
      <xdr:row>56</xdr:row>
      <xdr:rowOff>15644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32171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78938</xdr:rowOff>
    </xdr:from>
    <xdr:to>
      <xdr:col>15</xdr:col>
      <xdr:colOff>50800</xdr:colOff>
      <xdr:row>58</xdr:row>
      <xdr:rowOff>26086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51588"/>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166853</xdr:rowOff>
    </xdr:from>
    <xdr:to>
      <xdr:col>15</xdr:col>
      <xdr:colOff>101600</xdr:colOff>
      <xdr:row>56</xdr:row>
      <xdr:rowOff>97003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113530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13215</xdr:rowOff>
    </xdr:from>
    <xdr:to>
      <xdr:col>10</xdr:col>
      <xdr:colOff>114300</xdr:colOff>
      <xdr:row>58</xdr:row>
      <xdr:rowOff>26086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957315"/>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6284</xdr:rowOff>
    </xdr:from>
    <xdr:to>
      <xdr:col>10</xdr:col>
      <xdr:colOff>165100</xdr:colOff>
      <xdr:row>56</xdr:row>
      <xdr:rowOff>107884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124411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40437</xdr:rowOff>
    </xdr:from>
    <xdr:to>
      <xdr:col>6</xdr:col>
      <xdr:colOff>38100</xdr:colOff>
      <xdr:row>56</xdr:row>
      <xdr:rowOff>142037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158564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76807</xdr:rowOff>
    </xdr:from>
    <xdr:to>
      <xdr:col>24</xdr:col>
      <xdr:colOff>114300</xdr:colOff>
      <xdr:row>57</xdr:row>
      <xdr:rowOff>6957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55234</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92055</xdr:rowOff>
    </xdr:from>
    <xdr:to>
      <xdr:col>20</xdr:col>
      <xdr:colOff>38100</xdr:colOff>
      <xdr:row>57</xdr:row>
      <xdr:rowOff>22205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13332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28138</xdr:rowOff>
    </xdr:from>
    <xdr:to>
      <xdr:col>15</xdr:col>
      <xdr:colOff>101600</xdr:colOff>
      <xdr:row>57</xdr:row>
      <xdr:rowOff>129738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120865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146736</xdr:rowOff>
    </xdr:from>
    <xdr:to>
      <xdr:col>10</xdr:col>
      <xdr:colOff>165100</xdr:colOff>
      <xdr:row>58</xdr:row>
      <xdr:rowOff>76886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68013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133865</xdr:rowOff>
    </xdr:from>
    <xdr:to>
      <xdr:col>6</xdr:col>
      <xdr:colOff>38100</xdr:colOff>
      <xdr:row>58</xdr:row>
      <xdr:rowOff>64015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55142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a:extLst>
            <a:ext uri="{FF2B5EF4-FFF2-40B4-BE49-F238E27FC236}">
              <a16:creationId xmlns:a16="http://schemas.microsoft.com/office/drawing/2014/main" id="{00000000-0008-0000-0600-0000A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4" name="維持補修費最小値テキスト">
          <a:extLst>
            <a:ext uri="{FF2B5EF4-FFF2-40B4-BE49-F238E27FC236}">
              <a16:creationId xmlns:a16="http://schemas.microsoft.com/office/drawing/2014/main" id="{00000000-0008-0000-0600-0000A4000000}"/>
            </a:ext>
          </a:extLst>
        </xdr:cNvPr>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66" name="維持補修費最大値テキスト">
          <a:extLst>
            <a:ext uri="{FF2B5EF4-FFF2-40B4-BE49-F238E27FC236}">
              <a16:creationId xmlns:a16="http://schemas.microsoft.com/office/drawing/2014/main" id="{00000000-0008-0000-0600-0000A6000000}"/>
            </a:ext>
          </a:extLst>
        </xdr:cNvPr>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116669</xdr:rowOff>
    </xdr:from>
    <xdr:to>
      <xdr:col>24</xdr:col>
      <xdr:colOff>63500</xdr:colOff>
      <xdr:row>77</xdr:row>
      <xdr:rowOff>13912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3797300" y="13146869"/>
          <a:ext cx="838200" cy="6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69" name="維持補修費平均値テキスト">
          <a:extLst>
            <a:ext uri="{FF2B5EF4-FFF2-40B4-BE49-F238E27FC236}">
              <a16:creationId xmlns:a16="http://schemas.microsoft.com/office/drawing/2014/main" id="{00000000-0008-0000-0600-0000A9000000}"/>
            </a:ext>
          </a:extLst>
        </xdr:cNvPr>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0" name="フローチャート: 判断 169">
          <a:extLst>
            <a:ext uri="{FF2B5EF4-FFF2-40B4-BE49-F238E27FC236}">
              <a16:creationId xmlns:a16="http://schemas.microsoft.com/office/drawing/2014/main" id="{00000000-0008-0000-0600-0000AA000000}"/>
            </a:ext>
          </a:extLst>
        </xdr:cNvPr>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142042</xdr:rowOff>
    </xdr:from>
    <xdr:to>
      <xdr:col>19</xdr:col>
      <xdr:colOff>177800</xdr:colOff>
      <xdr:row>77</xdr:row>
      <xdr:rowOff>13912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2908300" y="13172242"/>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142042</xdr:rowOff>
    </xdr:from>
    <xdr:to>
      <xdr:col>15</xdr:col>
      <xdr:colOff>50800</xdr:colOff>
      <xdr:row>76</xdr:row>
      <xdr:rowOff>166388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019300" y="13172242"/>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166388</xdr:rowOff>
    </xdr:from>
    <xdr:to>
      <xdr:col>10</xdr:col>
      <xdr:colOff>114300</xdr:colOff>
      <xdr:row>77</xdr:row>
      <xdr:rowOff>57975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1130300" y="13196588"/>
          <a:ext cx="889000" cy="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65869</xdr:rowOff>
    </xdr:from>
    <xdr:to>
      <xdr:col>24</xdr:col>
      <xdr:colOff>114300</xdr:colOff>
      <xdr:row>76</xdr:row>
      <xdr:rowOff>167469</xdr:rowOff>
    </xdr:to>
    <xdr:sp macro="" textlink="">
      <xdr:nvSpPr>
        <xdr:cNvPr id="187" name="楕円 186">
          <a:extLst>
            <a:ext uri="{FF2B5EF4-FFF2-40B4-BE49-F238E27FC236}">
              <a16:creationId xmlns:a16="http://schemas.microsoft.com/office/drawing/2014/main" id="{00000000-0008-0000-0600-0000BB000000}"/>
            </a:ext>
          </a:extLst>
        </xdr:cNvPr>
        <xdr:cNvSpPr/>
      </xdr:nvSpPr>
      <xdr:spPr>
        <a:xfrm>
          <a:off x="4584700" y="130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44296</xdr:rowOff>
    </xdr:from>
    <xdr:ext cx="469744" cy="259045"/>
    <xdr:sp macro="" textlink="">
      <xdr:nvSpPr>
        <xdr:cNvPr id="188" name="維持補修費該当値テキスト">
          <a:extLst>
            <a:ext uri="{FF2B5EF4-FFF2-40B4-BE49-F238E27FC236}">
              <a16:creationId xmlns:a16="http://schemas.microsoft.com/office/drawing/2014/main" id="{00000000-0008-0000-0600-0000BC000000}"/>
            </a:ext>
          </a:extLst>
        </xdr:cNvPr>
        <xdr:cNvSpPr txBox="1"/>
      </xdr:nvSpPr>
      <xdr:spPr>
        <a:xfrm>
          <a:off x="4686300" y="1307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134562</xdr:rowOff>
    </xdr:from>
    <xdr:to>
      <xdr:col>20</xdr:col>
      <xdr:colOff>38100</xdr:colOff>
      <xdr:row>77</xdr:row>
      <xdr:rowOff>64712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3746500" y="131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55839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562428" y="1325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91242</xdr:rowOff>
    </xdr:from>
    <xdr:to>
      <xdr:col>15</xdr:col>
      <xdr:colOff>101600</xdr:colOff>
      <xdr:row>77</xdr:row>
      <xdr:rowOff>21392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2857500" y="131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12519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73428" y="132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115588</xdr:rowOff>
    </xdr:from>
    <xdr:to>
      <xdr:col>10</xdr:col>
      <xdr:colOff>165100</xdr:colOff>
      <xdr:row>77</xdr:row>
      <xdr:rowOff>45738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1968500" y="131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36865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4428" y="1323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7175</xdr:rowOff>
    </xdr:from>
    <xdr:to>
      <xdr:col>6</xdr:col>
      <xdr:colOff>38100</xdr:colOff>
      <xdr:row>77</xdr:row>
      <xdr:rowOff>108775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079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99902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95428"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0000000-0008-0000-06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138570</xdr:rowOff>
    </xdr:from>
    <xdr:to>
      <xdr:col>24</xdr:col>
      <xdr:colOff>63500</xdr:colOff>
      <xdr:row>93</xdr:row>
      <xdr:rowOff>43917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5911970"/>
          <a:ext cx="838200" cy="7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50513</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09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43917</xdr:rowOff>
    </xdr:from>
    <xdr:to>
      <xdr:col>19</xdr:col>
      <xdr:colOff>177800</xdr:colOff>
      <xdr:row>94</xdr:row>
      <xdr:rowOff>21095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5988767"/>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84904</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7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21095</xdr:rowOff>
    </xdr:from>
    <xdr:to>
      <xdr:col>15</xdr:col>
      <xdr:colOff>50800</xdr:colOff>
      <xdr:row>94</xdr:row>
      <xdr:rowOff>125425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137395"/>
          <a:ext cx="889000" cy="1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158424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125425</xdr:rowOff>
    </xdr:from>
    <xdr:to>
      <xdr:col>10</xdr:col>
      <xdr:colOff>114300</xdr:colOff>
      <xdr:row>95</xdr:row>
      <xdr:rowOff>56362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241725"/>
          <a:ext cx="889000" cy="1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8425</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37444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87770</xdr:rowOff>
    </xdr:from>
    <xdr:to>
      <xdr:col>24</xdr:col>
      <xdr:colOff>114300</xdr:colOff>
      <xdr:row>93</xdr:row>
      <xdr:rowOff>17920</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58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110647</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571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164567</xdr:rowOff>
    </xdr:from>
    <xdr:to>
      <xdr:col>20</xdr:col>
      <xdr:colOff>38100</xdr:colOff>
      <xdr:row>93</xdr:row>
      <xdr:rowOff>94717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59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111244</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571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141745</xdr:rowOff>
    </xdr:from>
    <xdr:to>
      <xdr:col>15</xdr:col>
      <xdr:colOff>101600</xdr:colOff>
      <xdr:row>94</xdr:row>
      <xdr:rowOff>71895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0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88422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586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74625</xdr:rowOff>
    </xdr:from>
    <xdr:to>
      <xdr:col>10</xdr:col>
      <xdr:colOff>165100</xdr:colOff>
      <xdr:row>95</xdr:row>
      <xdr:rowOff>4775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1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21302</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59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5562</xdr:rowOff>
    </xdr:from>
    <xdr:to>
      <xdr:col>6</xdr:col>
      <xdr:colOff>38100</xdr:colOff>
      <xdr:row>95</xdr:row>
      <xdr:rowOff>107162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2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123689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06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147342</xdr:rowOff>
    </xdr:from>
    <xdr:to>
      <xdr:col>55</xdr:col>
      <xdr:colOff>0</xdr:colOff>
      <xdr:row>38</xdr:row>
      <xdr:rowOff>102935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05192"/>
          <a:ext cx="838200" cy="8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102935</xdr:rowOff>
    </xdr:from>
    <xdr:to>
      <xdr:col>50</xdr:col>
      <xdr:colOff>114300</xdr:colOff>
      <xdr:row>38</xdr:row>
      <xdr:rowOff>108010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61803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54323</xdr:rowOff>
    </xdr:from>
    <xdr:to>
      <xdr:col>50</xdr:col>
      <xdr:colOff>165100</xdr:colOff>
      <xdr:row>37</xdr:row>
      <xdr:rowOff>155923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9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73909</xdr:rowOff>
    </xdr:from>
    <xdr:to>
      <xdr:col>45</xdr:col>
      <xdr:colOff>177800</xdr:colOff>
      <xdr:row>38</xdr:row>
      <xdr:rowOff>108010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89009"/>
          <a:ext cx="889000" cy="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74139</xdr:rowOff>
    </xdr:from>
    <xdr:to>
      <xdr:col>46</xdr:col>
      <xdr:colOff>38100</xdr:colOff>
      <xdr:row>38</xdr:row>
      <xdr:rowOff>4289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20816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73909</xdr:rowOff>
    </xdr:from>
    <xdr:to>
      <xdr:col>41</xdr:col>
      <xdr:colOff>50800</xdr:colOff>
      <xdr:row>38</xdr:row>
      <xdr:rowOff>107245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89009"/>
          <a:ext cx="889000" cy="3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80520</xdr:rowOff>
    </xdr:from>
    <xdr:to>
      <xdr:col>41</xdr:col>
      <xdr:colOff>101600</xdr:colOff>
      <xdr:row>38</xdr:row>
      <xdr:rowOff>10671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1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27197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103067</xdr:rowOff>
    </xdr:from>
    <xdr:to>
      <xdr:col>36</xdr:col>
      <xdr:colOff>165100</xdr:colOff>
      <xdr:row>38</xdr:row>
      <xdr:rowOff>33217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49744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96542</xdr:rowOff>
    </xdr:from>
    <xdr:to>
      <xdr:col>55</xdr:col>
      <xdr:colOff>50800</xdr:colOff>
      <xdr:row>34</xdr:row>
      <xdr:rowOff>26692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75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74969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3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52135</xdr:rowOff>
    </xdr:from>
    <xdr:to>
      <xdr:col>50</xdr:col>
      <xdr:colOff>165100</xdr:colOff>
      <xdr:row>38</xdr:row>
      <xdr:rowOff>153735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144862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6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57210</xdr:rowOff>
    </xdr:from>
    <xdr:to>
      <xdr:col>46</xdr:col>
      <xdr:colOff>38100</xdr:colOff>
      <xdr:row>38</xdr:row>
      <xdr:rowOff>158810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149937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66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23109</xdr:rowOff>
    </xdr:from>
    <xdr:to>
      <xdr:col>41</xdr:col>
      <xdr:colOff>101600</xdr:colOff>
      <xdr:row>38</xdr:row>
      <xdr:rowOff>124709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115836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56445</xdr:rowOff>
    </xdr:from>
    <xdr:to>
      <xdr:col>36</xdr:col>
      <xdr:colOff>165100</xdr:colOff>
      <xdr:row>38</xdr:row>
      <xdr:rowOff>158045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149172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660</xdr:rowOff>
    </xdr:from>
    <xdr:to>
      <xdr:col>55</xdr:col>
      <xdr:colOff>0</xdr:colOff>
      <xdr:row>56</xdr:row>
      <xdr:rowOff>158941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01860"/>
          <a:ext cx="838200" cy="15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159326</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1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660</xdr:rowOff>
    </xdr:from>
    <xdr:to>
      <xdr:col>50</xdr:col>
      <xdr:colOff>114300</xdr:colOff>
      <xdr:row>56</xdr:row>
      <xdr:rowOff>22543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01860"/>
          <a:ext cx="8890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22543</xdr:rowOff>
    </xdr:from>
    <xdr:to>
      <xdr:col>45</xdr:col>
      <xdr:colOff>177800</xdr:colOff>
      <xdr:row>57</xdr:row>
      <xdr:rowOff>72517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23743"/>
          <a:ext cx="889000" cy="2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38926</xdr:rowOff>
    </xdr:from>
    <xdr:to>
      <xdr:col>41</xdr:col>
      <xdr:colOff>50800</xdr:colOff>
      <xdr:row>57</xdr:row>
      <xdr:rowOff>72517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40126"/>
          <a:ext cx="889000" cy="2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135208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144263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108141</xdr:rowOff>
    </xdr:from>
    <xdr:to>
      <xdr:col>55</xdr:col>
      <xdr:colOff>50800</xdr:colOff>
      <xdr:row>57</xdr:row>
      <xdr:rowOff>38291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86568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121310</xdr:rowOff>
    </xdr:from>
    <xdr:to>
      <xdr:col>50</xdr:col>
      <xdr:colOff>165100</xdr:colOff>
      <xdr:row>56</xdr:row>
      <xdr:rowOff>51460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67987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3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143193</xdr:rowOff>
    </xdr:from>
    <xdr:to>
      <xdr:col>46</xdr:col>
      <xdr:colOff>38100</xdr:colOff>
      <xdr:row>56</xdr:row>
      <xdr:rowOff>73343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89870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4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21717</xdr:rowOff>
    </xdr:from>
    <xdr:to>
      <xdr:col>41</xdr:col>
      <xdr:colOff>101600</xdr:colOff>
      <xdr:row>57</xdr:row>
      <xdr:rowOff>123317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114444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159576</xdr:rowOff>
    </xdr:from>
    <xdr:to>
      <xdr:col>36</xdr:col>
      <xdr:colOff>165100</xdr:colOff>
      <xdr:row>56</xdr:row>
      <xdr:rowOff>89726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106253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6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59386</xdr:rowOff>
    </xdr:from>
    <xdr:to>
      <xdr:col>55</xdr:col>
      <xdr:colOff>0</xdr:colOff>
      <xdr:row>77</xdr:row>
      <xdr:rowOff>105714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918136"/>
          <a:ext cx="838200" cy="38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119220</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114669</xdr:rowOff>
    </xdr:from>
    <xdr:to>
      <xdr:col>50</xdr:col>
      <xdr:colOff>114300</xdr:colOff>
      <xdr:row>77</xdr:row>
      <xdr:rowOff>105714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144869"/>
          <a:ext cx="889000" cy="16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152900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114669</xdr:rowOff>
    </xdr:from>
    <xdr:to>
      <xdr:col>45</xdr:col>
      <xdr:colOff>177800</xdr:colOff>
      <xdr:row>77</xdr:row>
      <xdr:rowOff>130270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144869"/>
          <a:ext cx="889000" cy="1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26540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35554</xdr:rowOff>
    </xdr:from>
    <xdr:to>
      <xdr:col>41</xdr:col>
      <xdr:colOff>50800</xdr:colOff>
      <xdr:row>77</xdr:row>
      <xdr:rowOff>130270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37204"/>
          <a:ext cx="8890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97598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8586</xdr:rowOff>
    </xdr:from>
    <xdr:to>
      <xdr:col>55</xdr:col>
      <xdr:colOff>50800</xdr:colOff>
      <xdr:row>75</xdr:row>
      <xdr:rowOff>110186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8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31463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7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54914</xdr:rowOff>
    </xdr:from>
    <xdr:to>
      <xdr:col>50</xdr:col>
      <xdr:colOff>165100</xdr:colOff>
      <xdr:row>77</xdr:row>
      <xdr:rowOff>156514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63869</xdr:rowOff>
    </xdr:from>
    <xdr:to>
      <xdr:col>46</xdr:col>
      <xdr:colOff>38100</xdr:colOff>
      <xdr:row>76</xdr:row>
      <xdr:rowOff>165469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8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79470</xdr:rowOff>
    </xdr:from>
    <xdr:to>
      <xdr:col>41</xdr:col>
      <xdr:colOff>101600</xdr:colOff>
      <xdr:row>78</xdr:row>
      <xdr:rowOff>9620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156204</xdr:rowOff>
    </xdr:from>
    <xdr:to>
      <xdr:col>36</xdr:col>
      <xdr:colOff>165100</xdr:colOff>
      <xdr:row>77</xdr:row>
      <xdr:rowOff>86354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102881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133820</xdr:rowOff>
    </xdr:from>
    <xdr:to>
      <xdr:col>55</xdr:col>
      <xdr:colOff>0</xdr:colOff>
      <xdr:row>97</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421570"/>
          <a:ext cx="838200" cy="3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133820</xdr:rowOff>
    </xdr:from>
    <xdr:to>
      <xdr:col>50</xdr:col>
      <xdr:colOff>114300</xdr:colOff>
      <xdr:row>97</xdr:row>
      <xdr:rowOff>18568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21570"/>
          <a:ext cx="889000" cy="2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42969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18568</xdr:rowOff>
    </xdr:from>
    <xdr:to>
      <xdr:col>45</xdr:col>
      <xdr:colOff>177800</xdr:colOff>
      <xdr:row>97</xdr:row>
      <xdr:rowOff>99428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49218"/>
          <a:ext cx="8890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133494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2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169380</xdr:rowOff>
    </xdr:from>
    <xdr:to>
      <xdr:col>41</xdr:col>
      <xdr:colOff>50800</xdr:colOff>
      <xdr:row>97</xdr:row>
      <xdr:rowOff>99428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28580"/>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168291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49721</xdr:rowOff>
    </xdr:from>
    <xdr:to>
      <xdr:col>55</xdr:col>
      <xdr:colOff>50800</xdr:colOff>
      <xdr:row>97</xdr:row>
      <xdr:rowOff>151321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28148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83020</xdr:rowOff>
    </xdr:from>
    <xdr:to>
      <xdr:col>50</xdr:col>
      <xdr:colOff>165100</xdr:colOff>
      <xdr:row>96</xdr:row>
      <xdr:rowOff>13170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29697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1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139218</xdr:rowOff>
    </xdr:from>
    <xdr:to>
      <xdr:col>46</xdr:col>
      <xdr:colOff>38100</xdr:colOff>
      <xdr:row>97</xdr:row>
      <xdr:rowOff>69368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60495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48628</xdr:rowOff>
    </xdr:from>
    <xdr:to>
      <xdr:col>41</xdr:col>
      <xdr:colOff>101600</xdr:colOff>
      <xdr:row>97</xdr:row>
      <xdr:rowOff>150228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141355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7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118580</xdr:rowOff>
    </xdr:from>
    <xdr:to>
      <xdr:col>36</xdr:col>
      <xdr:colOff>165100</xdr:colOff>
      <xdr:row>97</xdr:row>
      <xdr:rowOff>48730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39857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39459</xdr:rowOff>
    </xdr:from>
    <xdr:to>
      <xdr:col>85</xdr:col>
      <xdr:colOff>127000</xdr:colOff>
      <xdr:row>39</xdr:row>
      <xdr:rowOff>41211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2600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28677</xdr:rowOff>
    </xdr:from>
    <xdr:to>
      <xdr:col>81</xdr:col>
      <xdr:colOff>50800</xdr:colOff>
      <xdr:row>39</xdr:row>
      <xdr:rowOff>41211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5227"/>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137875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28677</xdr:rowOff>
    </xdr:from>
    <xdr:to>
      <xdr:col>76</xdr:col>
      <xdr:colOff>114300</xdr:colOff>
      <xdr:row>39</xdr:row>
      <xdr:rowOff>31000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15227"/>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26700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7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31000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17550"/>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160109</xdr:rowOff>
    </xdr:from>
    <xdr:to>
      <xdr:col>85</xdr:col>
      <xdr:colOff>177800</xdr:colOff>
      <xdr:row>39</xdr:row>
      <xdr:rowOff>90259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75036</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161861</xdr:rowOff>
    </xdr:from>
    <xdr:to>
      <xdr:col>81</xdr:col>
      <xdr:colOff>101600</xdr:colOff>
      <xdr:row>39</xdr:row>
      <xdr:rowOff>92011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83138</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24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149327</xdr:rowOff>
    </xdr:from>
    <xdr:to>
      <xdr:col>76</xdr:col>
      <xdr:colOff>165100</xdr:colOff>
      <xdr:row>39</xdr:row>
      <xdr:rowOff>79477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70604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5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151650</xdr:rowOff>
    </xdr:from>
    <xdr:to>
      <xdr:col>72</xdr:col>
      <xdr:colOff>38100</xdr:colOff>
      <xdr:row>39</xdr:row>
      <xdr:rowOff>81800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72927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5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2139</xdr:rowOff>
    </xdr:from>
    <xdr:to>
      <xdr:col>85</xdr:col>
      <xdr:colOff>127000</xdr:colOff>
      <xdr:row>77</xdr:row>
      <xdr:rowOff>4102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03789"/>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52855</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1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162750</xdr:rowOff>
    </xdr:from>
    <xdr:to>
      <xdr:col>81</xdr:col>
      <xdr:colOff>50800</xdr:colOff>
      <xdr:row>77</xdr:row>
      <xdr:rowOff>4102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19295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134618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162750</xdr:rowOff>
    </xdr:from>
    <xdr:to>
      <xdr:col>76</xdr:col>
      <xdr:colOff>114300</xdr:colOff>
      <xdr:row>77</xdr:row>
      <xdr:rowOff>2750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92950"/>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117816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2750</xdr:rowOff>
    </xdr:from>
    <xdr:to>
      <xdr:col>71</xdr:col>
      <xdr:colOff>177800</xdr:colOff>
      <xdr:row>77</xdr:row>
      <xdr:rowOff>18238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04400"/>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138923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141952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122789</xdr:rowOff>
    </xdr:from>
    <xdr:to>
      <xdr:col>85</xdr:col>
      <xdr:colOff>177800</xdr:colOff>
      <xdr:row>77</xdr:row>
      <xdr:rowOff>52939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101216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3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124752</xdr:rowOff>
    </xdr:from>
    <xdr:to>
      <xdr:col>81</xdr:col>
      <xdr:colOff>101600</xdr:colOff>
      <xdr:row>77</xdr:row>
      <xdr:rowOff>54902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46029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4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111950</xdr:rowOff>
    </xdr:from>
    <xdr:to>
      <xdr:col>76</xdr:col>
      <xdr:colOff>165100</xdr:colOff>
      <xdr:row>77</xdr:row>
      <xdr:rowOff>42100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33227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3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123400</xdr:rowOff>
    </xdr:from>
    <xdr:to>
      <xdr:col>72</xdr:col>
      <xdr:colOff>38100</xdr:colOff>
      <xdr:row>77</xdr:row>
      <xdr:rowOff>53550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44677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138888</xdr:rowOff>
    </xdr:from>
    <xdr:to>
      <xdr:col>67</xdr:col>
      <xdr:colOff>101600</xdr:colOff>
      <xdr:row>77</xdr:row>
      <xdr:rowOff>69038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60165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136911</xdr:rowOff>
    </xdr:from>
    <xdr:to>
      <xdr:col>85</xdr:col>
      <xdr:colOff>127000</xdr:colOff>
      <xdr:row>96</xdr:row>
      <xdr:rowOff>107285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424661"/>
          <a:ext cx="838200" cy="14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45015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04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18450</xdr:rowOff>
    </xdr:from>
    <xdr:to>
      <xdr:col>81</xdr:col>
      <xdr:colOff>50800</xdr:colOff>
      <xdr:row>96</xdr:row>
      <xdr:rowOff>107285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477650"/>
          <a:ext cx="889000" cy="8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91467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114257</xdr:rowOff>
    </xdr:from>
    <xdr:to>
      <xdr:col>76</xdr:col>
      <xdr:colOff>114300</xdr:colOff>
      <xdr:row>96</xdr:row>
      <xdr:rowOff>18450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402007"/>
          <a:ext cx="889000" cy="7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40352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114257</xdr:rowOff>
    </xdr:from>
    <xdr:to>
      <xdr:col>71</xdr:col>
      <xdr:colOff>177800</xdr:colOff>
      <xdr:row>96</xdr:row>
      <xdr:rowOff>99741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402007"/>
          <a:ext cx="889000" cy="1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86111</xdr:rowOff>
    </xdr:from>
    <xdr:to>
      <xdr:col>85</xdr:col>
      <xdr:colOff>177800</xdr:colOff>
      <xdr:row>96</xdr:row>
      <xdr:rowOff>16261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108988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2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56485</xdr:rowOff>
    </xdr:from>
    <xdr:to>
      <xdr:col>81</xdr:col>
      <xdr:colOff>101600</xdr:colOff>
      <xdr:row>96</xdr:row>
      <xdr:rowOff>158085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139100</xdr:rowOff>
    </xdr:from>
    <xdr:to>
      <xdr:col>76</xdr:col>
      <xdr:colOff>165100</xdr:colOff>
      <xdr:row>96</xdr:row>
      <xdr:rowOff>69250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4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85777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20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63457</xdr:rowOff>
    </xdr:from>
    <xdr:to>
      <xdr:col>72</xdr:col>
      <xdr:colOff>38100</xdr:colOff>
      <xdr:row>95</xdr:row>
      <xdr:rowOff>165057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3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10134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1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48941</xdr:rowOff>
    </xdr:from>
    <xdr:to>
      <xdr:col>67</xdr:col>
      <xdr:colOff>101600</xdr:colOff>
      <xdr:row>96</xdr:row>
      <xdr:rowOff>150541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5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167068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28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139243</xdr:rowOff>
    </xdr:from>
    <xdr:to>
      <xdr:col>116</xdr:col>
      <xdr:colOff>63500</xdr:colOff>
      <xdr:row>58</xdr:row>
      <xdr:rowOff>139426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34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139243</xdr:rowOff>
    </xdr:from>
    <xdr:to>
      <xdr:col>111</xdr:col>
      <xdr:colOff>177800</xdr:colOff>
      <xdr:row>58</xdr:row>
      <xdr:rowOff>139243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139243</xdr:rowOff>
    </xdr:from>
    <xdr:to>
      <xdr:col>107</xdr:col>
      <xdr:colOff>50800</xdr:colOff>
      <xdr:row>58</xdr:row>
      <xdr:rowOff>139288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8334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93066</xdr:rowOff>
    </xdr:from>
    <xdr:to>
      <xdr:col>102</xdr:col>
      <xdr:colOff>114300</xdr:colOff>
      <xdr:row>58</xdr:row>
      <xdr:rowOff>139288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37166"/>
          <a:ext cx="8890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88626</xdr:rowOff>
    </xdr:from>
    <xdr:to>
      <xdr:col>116</xdr:col>
      <xdr:colOff>114300</xdr:colOff>
      <xdr:row>59</xdr:row>
      <xdr:rowOff>18776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3553</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6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88443</xdr:rowOff>
    </xdr:from>
    <xdr:to>
      <xdr:col>112</xdr:col>
      <xdr:colOff>38100</xdr:colOff>
      <xdr:row>59</xdr:row>
      <xdr:rowOff>18593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9720</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88443</xdr:rowOff>
    </xdr:from>
    <xdr:to>
      <xdr:col>107</xdr:col>
      <xdr:colOff>101600</xdr:colOff>
      <xdr:row>59</xdr:row>
      <xdr:rowOff>18593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9720</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88488</xdr:rowOff>
    </xdr:from>
    <xdr:to>
      <xdr:col>102</xdr:col>
      <xdr:colOff>165100</xdr:colOff>
      <xdr:row>59</xdr:row>
      <xdr:rowOff>18638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9765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42266</xdr:rowOff>
    </xdr:from>
    <xdr:to>
      <xdr:col>98</xdr:col>
      <xdr:colOff>38100</xdr:colOff>
      <xdr:row>58</xdr:row>
      <xdr:rowOff>143866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134993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7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63805</xdr:rowOff>
    </xdr:from>
    <xdr:to>
      <xdr:col>116</xdr:col>
      <xdr:colOff>63500</xdr:colOff>
      <xdr:row>74</xdr:row>
      <xdr:rowOff>98918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408205"/>
          <a:ext cx="838200" cy="37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43517</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55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63805</xdr:rowOff>
    </xdr:from>
    <xdr:to>
      <xdr:col>111</xdr:col>
      <xdr:colOff>177800</xdr:colOff>
      <xdr:row>72</xdr:row>
      <xdr:rowOff>129047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408205"/>
          <a:ext cx="8890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13835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23206</xdr:rowOff>
    </xdr:from>
    <xdr:to>
      <xdr:col>107</xdr:col>
      <xdr:colOff>50800</xdr:colOff>
      <xdr:row>72</xdr:row>
      <xdr:rowOff>129047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196156"/>
          <a:ext cx="889000" cy="2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56445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53198</xdr:rowOff>
    </xdr:from>
    <xdr:to>
      <xdr:col>102</xdr:col>
      <xdr:colOff>114300</xdr:colOff>
      <xdr:row>71</xdr:row>
      <xdr:rowOff>23206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054698"/>
          <a:ext cx="889000" cy="1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6017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5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80769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4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48118</xdr:rowOff>
    </xdr:from>
    <xdr:to>
      <xdr:col>116</xdr:col>
      <xdr:colOff>114300</xdr:colOff>
      <xdr:row>74</xdr:row>
      <xdr:rowOff>149718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26545</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1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13005</xdr:rowOff>
    </xdr:from>
    <xdr:to>
      <xdr:col>112</xdr:col>
      <xdr:colOff>38100</xdr:colOff>
      <xdr:row>72</xdr:row>
      <xdr:rowOff>114605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3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131132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1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78247</xdr:rowOff>
    </xdr:from>
    <xdr:to>
      <xdr:col>107</xdr:col>
      <xdr:colOff>101600</xdr:colOff>
      <xdr:row>73</xdr:row>
      <xdr:rowOff>8397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4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24924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19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143856</xdr:rowOff>
    </xdr:from>
    <xdr:to>
      <xdr:col>102</xdr:col>
      <xdr:colOff>165100</xdr:colOff>
      <xdr:row>71</xdr:row>
      <xdr:rowOff>74006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1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90533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19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2398</xdr:rowOff>
    </xdr:from>
    <xdr:to>
      <xdr:col>98</xdr:col>
      <xdr:colOff>38100</xdr:colOff>
      <xdr:row>70</xdr:row>
      <xdr:rowOff>103998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0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120525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17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歳出予算総額は、住民一人当たり約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千円となっている。人件費については、住民一人当たり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62,316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69,168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円及び県平均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74,398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円を下回っており、過去３年間においては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58,285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円前後で推移してきており、類似団体２０団体中１４番目と低い水準となっている。普通建設事業費においては、類似団体平均の一人当たり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72,756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円をした下回る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61,485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番目となっている。Ｒ２年度は認定こども園施設整備事業や与勝調理場整備事業等を実施しているが、その他小学校校舎増築事業の完了及び勝連城跡周辺文化観光施設整備事業の皆減等により、類似団体平均を下回る水準となった。また、扶助費については年々増加傾向であり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年度における住民一人当たりのコストは約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177,089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２０団体中２番目の高い水準となっている。扶助費については今後も、幼児教育・保育の無償化、少子高齢化に伴う社会保障経費により、増額するものと見込まれるが、適正な制度運営に取り組むとともに、経常一般財源の確保と経常的な管理経費の節減等に努める。</a:t>
          </a:r>
        </a:p>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沖縄県うるま市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125,338
124,016
87.02
79,795,191
76,427,977
3,061,072
28,683,645
48,599,924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5283</xdr:rowOff>
    </xdr:from>
    <xdr:to>
      <xdr:col>24</xdr:col>
      <xdr:colOff>63500</xdr:colOff>
      <xdr:row>34</xdr:row>
      <xdr:rowOff>150673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34583"/>
          <a:ext cx="8382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5283</xdr:rowOff>
    </xdr:from>
    <xdr:to>
      <xdr:col>19</xdr:col>
      <xdr:colOff>177800</xdr:colOff>
      <xdr:row>34</xdr:row>
      <xdr:rowOff>118669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34583"/>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55575</xdr:rowOff>
    </xdr:from>
    <xdr:to>
      <xdr:col>15</xdr:col>
      <xdr:colOff>50800</xdr:colOff>
      <xdr:row>34</xdr:row>
      <xdr:rowOff>118669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84875"/>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158564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19914</xdr:rowOff>
    </xdr:from>
    <xdr:to>
      <xdr:col>10</xdr:col>
      <xdr:colOff>114300</xdr:colOff>
      <xdr:row>34</xdr:row>
      <xdr:rowOff>55575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921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99873</xdr:rowOff>
    </xdr:from>
    <xdr:to>
      <xdr:col>24</xdr:col>
      <xdr:colOff>114300</xdr:colOff>
      <xdr:row>35</xdr:row>
      <xdr:rowOff>30023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122750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125933</xdr:rowOff>
    </xdr:from>
    <xdr:to>
      <xdr:col>20</xdr:col>
      <xdr:colOff>38100</xdr:colOff>
      <xdr:row>34</xdr:row>
      <xdr:rowOff>56083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72610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67869</xdr:rowOff>
    </xdr:from>
    <xdr:to>
      <xdr:col>15</xdr:col>
      <xdr:colOff>101600</xdr:colOff>
      <xdr:row>34</xdr:row>
      <xdr:rowOff>169469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4775</xdr:rowOff>
    </xdr:from>
    <xdr:to>
      <xdr:col>10</xdr:col>
      <xdr:colOff>165100</xdr:colOff>
      <xdr:row>34</xdr:row>
      <xdr:rowOff>106375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122902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140564</xdr:rowOff>
    </xdr:from>
    <xdr:to>
      <xdr:col>6</xdr:col>
      <xdr:colOff>38100</xdr:colOff>
      <xdr:row>34</xdr:row>
      <xdr:rowOff>70714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128361</xdr:rowOff>
    </xdr:from>
    <xdr:to>
      <xdr:col>24</xdr:col>
      <xdr:colOff>62865</xdr:colOff>
      <xdr:row>54</xdr:row>
      <xdr:rowOff>74614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861"/>
          <a:ext cx="1270" cy="63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78441</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3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74614</xdr:rowOff>
    </xdr:from>
    <xdr:to>
      <xdr:col>24</xdr:col>
      <xdr:colOff>152400</xdr:colOff>
      <xdr:row>54</xdr:row>
      <xdr:rowOff>74614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32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75038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128361</xdr:rowOff>
    </xdr:from>
    <xdr:to>
      <xdr:col>24</xdr:col>
      <xdr:colOff>152400</xdr:colOff>
      <xdr:row>50</xdr:row>
      <xdr:rowOff>128361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131228</xdr:rowOff>
    </xdr:from>
    <xdr:to>
      <xdr:col>24</xdr:col>
      <xdr:colOff>63500</xdr:colOff>
      <xdr:row>57</xdr:row>
      <xdr:rowOff>96873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18078"/>
          <a:ext cx="838200" cy="65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22348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37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170921</xdr:rowOff>
    </xdr:from>
    <xdr:to>
      <xdr:col>24</xdr:col>
      <xdr:colOff>114300</xdr:colOff>
      <xdr:row>53</xdr:row>
      <xdr:rowOff>101071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0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96873</xdr:rowOff>
    </xdr:from>
    <xdr:to>
      <xdr:col>19</xdr:col>
      <xdr:colOff>177800</xdr:colOff>
      <xdr:row>57</xdr:row>
      <xdr:rowOff>129308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9523"/>
          <a:ext cx="8890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249</xdr:rowOff>
    </xdr:from>
    <xdr:to>
      <xdr:col>20</xdr:col>
      <xdr:colOff>38100</xdr:colOff>
      <xdr:row>57</xdr:row>
      <xdr:rowOff>101849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118376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129308</xdr:rowOff>
    </xdr:from>
    <xdr:to>
      <xdr:col>15</xdr:col>
      <xdr:colOff>50800</xdr:colOff>
      <xdr:row>57</xdr:row>
      <xdr:rowOff>138772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1958"/>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16049</xdr:rowOff>
    </xdr:from>
    <xdr:to>
      <xdr:col>15</xdr:col>
      <xdr:colOff>101600</xdr:colOff>
      <xdr:row>57</xdr:row>
      <xdr:rowOff>117649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134176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6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138772</xdr:rowOff>
    </xdr:from>
    <xdr:to>
      <xdr:col>10</xdr:col>
      <xdr:colOff>114300</xdr:colOff>
      <xdr:row>58</xdr:row>
      <xdr:rowOff>31834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1422"/>
          <a:ext cx="889000" cy="6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14520</xdr:rowOff>
    </xdr:from>
    <xdr:to>
      <xdr:col>10</xdr:col>
      <xdr:colOff>165100</xdr:colOff>
      <xdr:row>57</xdr:row>
      <xdr:rowOff>116120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132647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14194</xdr:rowOff>
    </xdr:from>
    <xdr:to>
      <xdr:col>6</xdr:col>
      <xdr:colOff>38100</xdr:colOff>
      <xdr:row>57</xdr:row>
      <xdr:rowOff>115794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132321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80428</xdr:rowOff>
    </xdr:from>
    <xdr:to>
      <xdr:col>24</xdr:col>
      <xdr:colOff>114300</xdr:colOff>
      <xdr:row>54</xdr:row>
      <xdr:rowOff>10578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166805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8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46073</xdr:rowOff>
    </xdr:from>
    <xdr:to>
      <xdr:col>20</xdr:col>
      <xdr:colOff>38100</xdr:colOff>
      <xdr:row>57</xdr:row>
      <xdr:rowOff>147673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138800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78508</xdr:rowOff>
    </xdr:from>
    <xdr:to>
      <xdr:col>15</xdr:col>
      <xdr:colOff>101600</xdr:colOff>
      <xdr:row>58</xdr:row>
      <xdr:rowOff>8658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171235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4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87972</xdr:rowOff>
    </xdr:from>
    <xdr:to>
      <xdr:col>10</xdr:col>
      <xdr:colOff>165100</xdr:colOff>
      <xdr:row>58</xdr:row>
      <xdr:rowOff>18122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152484</xdr:rowOff>
    </xdr:from>
    <xdr:to>
      <xdr:col>6</xdr:col>
      <xdr:colOff>38100</xdr:colOff>
      <xdr:row>58</xdr:row>
      <xdr:rowOff>82634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73761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56293</xdr:rowOff>
    </xdr:from>
    <xdr:to>
      <xdr:col>24</xdr:col>
      <xdr:colOff>63500</xdr:colOff>
      <xdr:row>74</xdr:row>
      <xdr:rowOff>52419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72143"/>
          <a:ext cx="838200" cy="1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109052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9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52419</xdr:rowOff>
    </xdr:from>
    <xdr:to>
      <xdr:col>19</xdr:col>
      <xdr:colOff>177800</xdr:colOff>
      <xdr:row>74</xdr:row>
      <xdr:rowOff>107946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39719"/>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165135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107946</xdr:rowOff>
    </xdr:from>
    <xdr:to>
      <xdr:col>15</xdr:col>
      <xdr:colOff>50800</xdr:colOff>
      <xdr:row>74</xdr:row>
      <xdr:rowOff>118876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95246"/>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118876</xdr:rowOff>
    </xdr:from>
    <xdr:to>
      <xdr:col>10</xdr:col>
      <xdr:colOff>114300</xdr:colOff>
      <xdr:row>75</xdr:row>
      <xdr:rowOff>61454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06176"/>
          <a:ext cx="889000" cy="1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77756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116727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5493</xdr:rowOff>
    </xdr:from>
    <xdr:to>
      <xdr:col>24</xdr:col>
      <xdr:colOff>114300</xdr:colOff>
      <xdr:row>73</xdr:row>
      <xdr:rowOff>107093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28370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1619</xdr:rowOff>
    </xdr:from>
    <xdr:to>
      <xdr:col>20</xdr:col>
      <xdr:colOff>38100</xdr:colOff>
      <xdr:row>74</xdr:row>
      <xdr:rowOff>103219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119746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6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57146</xdr:rowOff>
    </xdr:from>
    <xdr:to>
      <xdr:col>15</xdr:col>
      <xdr:colOff>101600</xdr:colOff>
      <xdr:row>74</xdr:row>
      <xdr:rowOff>158746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3823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1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68076</xdr:rowOff>
    </xdr:from>
    <xdr:to>
      <xdr:col>10</xdr:col>
      <xdr:colOff>165100</xdr:colOff>
      <xdr:row>74</xdr:row>
      <xdr:rowOff>169676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3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10654</xdr:rowOff>
    </xdr:from>
    <xdr:to>
      <xdr:col>6</xdr:col>
      <xdr:colOff>38100</xdr:colOff>
      <xdr:row>75</xdr:row>
      <xdr:rowOff>112254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128781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4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167083</xdr:rowOff>
    </xdr:from>
    <xdr:to>
      <xdr:col>24</xdr:col>
      <xdr:colOff>63500</xdr:colOff>
      <xdr:row>99</xdr:row>
      <xdr:rowOff>9953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69183"/>
          <a:ext cx="8382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9953</xdr:rowOff>
    </xdr:from>
    <xdr:to>
      <xdr:col>19</xdr:col>
      <xdr:colOff>177800</xdr:colOff>
      <xdr:row>99</xdr:row>
      <xdr:rowOff>33646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83503"/>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25662</xdr:rowOff>
    </xdr:from>
    <xdr:to>
      <xdr:col>15</xdr:col>
      <xdr:colOff>50800</xdr:colOff>
      <xdr:row>99</xdr:row>
      <xdr:rowOff>33646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99212"/>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12860</xdr:rowOff>
    </xdr:from>
    <xdr:to>
      <xdr:col>10</xdr:col>
      <xdr:colOff>114300</xdr:colOff>
      <xdr:row>99</xdr:row>
      <xdr:rowOff>25662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8641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89870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97381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116283</xdr:rowOff>
    </xdr:from>
    <xdr:to>
      <xdr:col>24</xdr:col>
      <xdr:colOff>114300</xdr:colOff>
      <xdr:row>99</xdr:row>
      <xdr:rowOff>46433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31210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130603</xdr:rowOff>
    </xdr:from>
    <xdr:to>
      <xdr:col>20</xdr:col>
      <xdr:colOff>38100</xdr:colOff>
      <xdr:row>99</xdr:row>
      <xdr:rowOff>60753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51880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154296</xdr:rowOff>
    </xdr:from>
    <xdr:to>
      <xdr:col>15</xdr:col>
      <xdr:colOff>101600</xdr:colOff>
      <xdr:row>99</xdr:row>
      <xdr:rowOff>84446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75573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146312</xdr:rowOff>
    </xdr:from>
    <xdr:to>
      <xdr:col>10</xdr:col>
      <xdr:colOff>165100</xdr:colOff>
      <xdr:row>99</xdr:row>
      <xdr:rowOff>76462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67589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133510</xdr:rowOff>
    </xdr:from>
    <xdr:to>
      <xdr:col>6</xdr:col>
      <xdr:colOff>38100</xdr:colOff>
      <xdr:row>99</xdr:row>
      <xdr:rowOff>63660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54787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54356</xdr:rowOff>
    </xdr:from>
    <xdr:to>
      <xdr:col>55</xdr:col>
      <xdr:colOff>0</xdr:colOff>
      <xdr:row>38</xdr:row>
      <xdr:rowOff>71120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6945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61341</xdr:rowOff>
    </xdr:from>
    <xdr:to>
      <xdr:col>50</xdr:col>
      <xdr:colOff>114300</xdr:colOff>
      <xdr:row>38</xdr:row>
      <xdr:rowOff>71120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76441"/>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55499</xdr:rowOff>
    </xdr:from>
    <xdr:to>
      <xdr:col>45</xdr:col>
      <xdr:colOff>177800</xdr:colOff>
      <xdr:row>38</xdr:row>
      <xdr:rowOff>61341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705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2540</xdr:rowOff>
    </xdr:from>
    <xdr:to>
      <xdr:col>41</xdr:col>
      <xdr:colOff>50800</xdr:colOff>
      <xdr:row>38</xdr:row>
      <xdr:rowOff>55499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17640"/>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74820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3556</xdr:rowOff>
    </xdr:from>
    <xdr:to>
      <xdr:col>55</xdr:col>
      <xdr:colOff>50800</xdr:colOff>
      <xdr:row>38</xdr:row>
      <xdr:rowOff>105156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153433</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20320</xdr:rowOff>
    </xdr:from>
    <xdr:to>
      <xdr:col>50</xdr:col>
      <xdr:colOff>165100</xdr:colOff>
      <xdr:row>38</xdr:row>
      <xdr:rowOff>121920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113047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10541</xdr:rowOff>
    </xdr:from>
    <xdr:to>
      <xdr:col>46</xdr:col>
      <xdr:colOff>38100</xdr:colOff>
      <xdr:row>38</xdr:row>
      <xdr:rowOff>112141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103268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6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4699</xdr:rowOff>
    </xdr:from>
    <xdr:to>
      <xdr:col>41</xdr:col>
      <xdr:colOff>101600</xdr:colOff>
      <xdr:row>38</xdr:row>
      <xdr:rowOff>106299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97426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123190</xdr:rowOff>
    </xdr:from>
    <xdr:to>
      <xdr:col>36</xdr:col>
      <xdr:colOff>165100</xdr:colOff>
      <xdr:row>38</xdr:row>
      <xdr:rowOff>53340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69867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2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132352</xdr:rowOff>
    </xdr:from>
    <xdr:to>
      <xdr:col>55</xdr:col>
      <xdr:colOff>0</xdr:colOff>
      <xdr:row>58</xdr:row>
      <xdr:rowOff>1952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05002"/>
          <a:ext cx="8382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42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26771</xdr:rowOff>
    </xdr:from>
    <xdr:to>
      <xdr:col>50</xdr:col>
      <xdr:colOff>114300</xdr:colOff>
      <xdr:row>58</xdr:row>
      <xdr:rowOff>1952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799421"/>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62911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3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146199</xdr:rowOff>
    </xdr:from>
    <xdr:to>
      <xdr:col>45</xdr:col>
      <xdr:colOff>177800</xdr:colOff>
      <xdr:row>57</xdr:row>
      <xdr:rowOff>26771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747399"/>
          <a:ext cx="889000" cy="5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53995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3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146199</xdr:rowOff>
    </xdr:from>
    <xdr:to>
      <xdr:col>41</xdr:col>
      <xdr:colOff>50800</xdr:colOff>
      <xdr:row>57</xdr:row>
      <xdr:rowOff>64654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747399"/>
          <a:ext cx="889000" cy="8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33944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110068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81552</xdr:rowOff>
    </xdr:from>
    <xdr:to>
      <xdr:col>55</xdr:col>
      <xdr:colOff>50800</xdr:colOff>
      <xdr:row>58</xdr:row>
      <xdr:rowOff>11702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59979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122602</xdr:rowOff>
    </xdr:from>
    <xdr:to>
      <xdr:col>50</xdr:col>
      <xdr:colOff>165100</xdr:colOff>
      <xdr:row>58</xdr:row>
      <xdr:rowOff>52752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8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43879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998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147421</xdr:rowOff>
    </xdr:from>
    <xdr:to>
      <xdr:col>46</xdr:col>
      <xdr:colOff>38100</xdr:colOff>
      <xdr:row>57</xdr:row>
      <xdr:rowOff>77571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68698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84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95399</xdr:rowOff>
    </xdr:from>
    <xdr:to>
      <xdr:col>41</xdr:col>
      <xdr:colOff>101600</xdr:colOff>
      <xdr:row>57</xdr:row>
      <xdr:rowOff>25549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6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16676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8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13854</xdr:rowOff>
    </xdr:from>
    <xdr:to>
      <xdr:col>36</xdr:col>
      <xdr:colOff>165100</xdr:colOff>
      <xdr:row>57</xdr:row>
      <xdr:rowOff>115454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106581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8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67675</xdr:rowOff>
    </xdr:from>
    <xdr:to>
      <xdr:col>55</xdr:col>
      <xdr:colOff>0</xdr:colOff>
      <xdr:row>78</xdr:row>
      <xdr:rowOff>164275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9639300" y="13440775"/>
          <a:ext cx="8382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164275</xdr:rowOff>
    </xdr:from>
    <xdr:to>
      <xdr:col>50</xdr:col>
      <xdr:colOff>114300</xdr:colOff>
      <xdr:row>79</xdr:row>
      <xdr:rowOff>11063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537375"/>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92237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11063</xdr:rowOff>
    </xdr:from>
    <xdr:to>
      <xdr:col>45</xdr:col>
      <xdr:colOff>177800</xdr:colOff>
      <xdr:row>79</xdr:row>
      <xdr:rowOff>34234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555613"/>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128650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23425</xdr:rowOff>
    </xdr:from>
    <xdr:to>
      <xdr:col>41</xdr:col>
      <xdr:colOff>50800</xdr:colOff>
      <xdr:row>79</xdr:row>
      <xdr:rowOff>34234</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6972300" y="13567975"/>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125302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125646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16875</xdr:rowOff>
    </xdr:from>
    <xdr:to>
      <xdr:col>55</xdr:col>
      <xdr:colOff>50800</xdr:colOff>
      <xdr:row>78</xdr:row>
      <xdr:rowOff>118475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3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166752</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3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113475</xdr:rowOff>
    </xdr:from>
    <xdr:to>
      <xdr:col>50</xdr:col>
      <xdr:colOff>165100</xdr:colOff>
      <xdr:row>79</xdr:row>
      <xdr:rowOff>43625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4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34752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57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131713</xdr:rowOff>
    </xdr:from>
    <xdr:to>
      <xdr:col>46</xdr:col>
      <xdr:colOff>38100</xdr:colOff>
      <xdr:row>79</xdr:row>
      <xdr:rowOff>61863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5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52990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5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154884</xdr:rowOff>
    </xdr:from>
    <xdr:to>
      <xdr:col>41</xdr:col>
      <xdr:colOff>101600</xdr:colOff>
      <xdr:row>79</xdr:row>
      <xdr:rowOff>85034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52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76161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144075</xdr:rowOff>
    </xdr:from>
    <xdr:to>
      <xdr:col>36</xdr:col>
      <xdr:colOff>165100</xdr:colOff>
      <xdr:row>79</xdr:row>
      <xdr:rowOff>74225</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5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65352</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6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167794</xdr:rowOff>
    </xdr:from>
    <xdr:to>
      <xdr:col>55</xdr:col>
      <xdr:colOff>0</xdr:colOff>
      <xdr:row>96</xdr:row>
      <xdr:rowOff>121115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284094"/>
          <a:ext cx="838200" cy="29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131472</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24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67669</xdr:rowOff>
    </xdr:from>
    <xdr:to>
      <xdr:col>50</xdr:col>
      <xdr:colOff>114300</xdr:colOff>
      <xdr:row>96</xdr:row>
      <xdr:rowOff>121115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526869"/>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144254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0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67669</xdr:rowOff>
    </xdr:from>
    <xdr:to>
      <xdr:col>45</xdr:col>
      <xdr:colOff>177800</xdr:colOff>
      <xdr:row>96</xdr:row>
      <xdr:rowOff>75761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26869"/>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18382</xdr:rowOff>
    </xdr:from>
    <xdr:to>
      <xdr:col>41</xdr:col>
      <xdr:colOff>50800</xdr:colOff>
      <xdr:row>96</xdr:row>
      <xdr:rowOff>75761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477582"/>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116994</xdr:rowOff>
    </xdr:from>
    <xdr:to>
      <xdr:col>55</xdr:col>
      <xdr:colOff>50800</xdr:colOff>
      <xdr:row>95</xdr:row>
      <xdr:rowOff>47144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2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139871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70315</xdr:rowOff>
    </xdr:from>
    <xdr:to>
      <xdr:col>50</xdr:col>
      <xdr:colOff>165100</xdr:colOff>
      <xdr:row>97</xdr:row>
      <xdr:rowOff>465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163042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16869</xdr:rowOff>
    </xdr:from>
    <xdr:to>
      <xdr:col>46</xdr:col>
      <xdr:colOff>38100</xdr:colOff>
      <xdr:row>96</xdr:row>
      <xdr:rowOff>118469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109596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5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24961</xdr:rowOff>
    </xdr:from>
    <xdr:to>
      <xdr:col>41</xdr:col>
      <xdr:colOff>101600</xdr:colOff>
      <xdr:row>96</xdr:row>
      <xdr:rowOff>126561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4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117688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5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139032</xdr:rowOff>
    </xdr:from>
    <xdr:to>
      <xdr:col>36</xdr:col>
      <xdr:colOff>165100</xdr:colOff>
      <xdr:row>96</xdr:row>
      <xdr:rowOff>69182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60309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112790</xdr:rowOff>
    </xdr:from>
    <xdr:to>
      <xdr:col>85</xdr:col>
      <xdr:colOff>127000</xdr:colOff>
      <xdr:row>37</xdr:row>
      <xdr:rowOff>48260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5481300" y="6284990"/>
          <a:ext cx="838200" cy="10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4335</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5833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77064</xdr:rowOff>
    </xdr:from>
    <xdr:to>
      <xdr:col>81</xdr:col>
      <xdr:colOff>50800</xdr:colOff>
      <xdr:row>36</xdr:row>
      <xdr:rowOff>112790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4592300" y="6249264"/>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120485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77064</xdr:rowOff>
    </xdr:from>
    <xdr:to>
      <xdr:col>76</xdr:col>
      <xdr:colOff>114300</xdr:colOff>
      <xdr:row>37</xdr:row>
      <xdr:rowOff>170593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3703300" y="6249264"/>
          <a:ext cx="889000" cy="2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117155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7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94894</xdr:rowOff>
    </xdr:from>
    <xdr:to>
      <xdr:col>71</xdr:col>
      <xdr:colOff>177800</xdr:colOff>
      <xdr:row>37</xdr:row>
      <xdr:rowOff>170593</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2814300" y="6438544"/>
          <a:ext cx="8890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159609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8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168910</xdr:rowOff>
    </xdr:from>
    <xdr:to>
      <xdr:col>85</xdr:col>
      <xdr:colOff>177800</xdr:colOff>
      <xdr:row>37</xdr:row>
      <xdr:rowOff>99060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147337</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63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61990</xdr:rowOff>
    </xdr:from>
    <xdr:to>
      <xdr:col>81</xdr:col>
      <xdr:colOff>101600</xdr:colOff>
      <xdr:row>36</xdr:row>
      <xdr:rowOff>163590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623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63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26264</xdr:rowOff>
    </xdr:from>
    <xdr:to>
      <xdr:col>76</xdr:col>
      <xdr:colOff>165100</xdr:colOff>
      <xdr:row>36</xdr:row>
      <xdr:rowOff>127864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61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118991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62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119794</xdr:rowOff>
    </xdr:from>
    <xdr:to>
      <xdr:col>72</xdr:col>
      <xdr:colOff>38100</xdr:colOff>
      <xdr:row>38</xdr:row>
      <xdr:rowOff>49944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64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41070</xdr:rowOff>
    </xdr:from>
    <xdr:ext cx="469744"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68428" y="655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44094</xdr:rowOff>
    </xdr:from>
    <xdr:to>
      <xdr:col>67</xdr:col>
      <xdr:colOff>101600</xdr:colOff>
      <xdr:row>37</xdr:row>
      <xdr:rowOff>145694</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136821</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64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57927</xdr:rowOff>
    </xdr:from>
    <xdr:to>
      <xdr:col>85</xdr:col>
      <xdr:colOff>127000</xdr:colOff>
      <xdr:row>56</xdr:row>
      <xdr:rowOff>76051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5481300" y="9316227"/>
          <a:ext cx="838200" cy="3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158673</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41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57927</xdr:rowOff>
    </xdr:from>
    <xdr:to>
      <xdr:col>81</xdr:col>
      <xdr:colOff>50800</xdr:colOff>
      <xdr:row>56</xdr:row>
      <xdr:rowOff>84216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4592300" y="9316227"/>
          <a:ext cx="889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164906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84216</xdr:rowOff>
    </xdr:from>
    <xdr:to>
      <xdr:col>76</xdr:col>
      <xdr:colOff>114300</xdr:colOff>
      <xdr:row>58</xdr:row>
      <xdr:rowOff>132189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3703300" y="9685416"/>
          <a:ext cx="889000" cy="39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96951</xdr:rowOff>
    </xdr:from>
    <xdr:to>
      <xdr:col>71</xdr:col>
      <xdr:colOff>177800</xdr:colOff>
      <xdr:row>58</xdr:row>
      <xdr:rowOff>132189</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814300" y="9526701"/>
          <a:ext cx="889000" cy="5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166369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9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86921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25251</xdr:rowOff>
    </xdr:from>
    <xdr:to>
      <xdr:col>85</xdr:col>
      <xdr:colOff>177800</xdr:colOff>
      <xdr:row>56</xdr:row>
      <xdr:rowOff>126851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62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3678</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60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7127</xdr:rowOff>
    </xdr:from>
    <xdr:to>
      <xdr:col>81</xdr:col>
      <xdr:colOff>101600</xdr:colOff>
      <xdr:row>54</xdr:row>
      <xdr:rowOff>108727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2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125254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90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33416</xdr:rowOff>
    </xdr:from>
    <xdr:to>
      <xdr:col>76</xdr:col>
      <xdr:colOff>165100</xdr:colOff>
      <xdr:row>56</xdr:row>
      <xdr:rowOff>135016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6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151543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4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81389</xdr:rowOff>
    </xdr:from>
    <xdr:to>
      <xdr:col>72</xdr:col>
      <xdr:colOff>38100</xdr:colOff>
      <xdr:row>59</xdr:row>
      <xdr:rowOff>11539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100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2666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101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46151</xdr:rowOff>
    </xdr:from>
    <xdr:to>
      <xdr:col>67</xdr:col>
      <xdr:colOff>101600</xdr:colOff>
      <xdr:row>55</xdr:row>
      <xdr:rowOff>147751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4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164278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92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39460</xdr:rowOff>
    </xdr:from>
    <xdr:to>
      <xdr:col>85</xdr:col>
      <xdr:colOff>127000</xdr:colOff>
      <xdr:row>79</xdr:row>
      <xdr:rowOff>41211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584010"/>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28677</xdr:rowOff>
    </xdr:from>
    <xdr:to>
      <xdr:col>81</xdr:col>
      <xdr:colOff>50800</xdr:colOff>
      <xdr:row>79</xdr:row>
      <xdr:rowOff>41211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73227"/>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137876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28677</xdr:rowOff>
    </xdr:from>
    <xdr:to>
      <xdr:col>76</xdr:col>
      <xdr:colOff>114300</xdr:colOff>
      <xdr:row>79</xdr:row>
      <xdr:rowOff>31001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7322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26700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31001</xdr:rowOff>
    </xdr:from>
    <xdr:to>
      <xdr:col>71</xdr:col>
      <xdr:colOff>177800</xdr:colOff>
      <xdr:row>79</xdr:row>
      <xdr:rowOff>44450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75551"/>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160110</xdr:rowOff>
    </xdr:from>
    <xdr:to>
      <xdr:col>85</xdr:col>
      <xdr:colOff>177800</xdr:colOff>
      <xdr:row>79</xdr:row>
      <xdr:rowOff>90260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75037</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161861</xdr:rowOff>
    </xdr:from>
    <xdr:to>
      <xdr:col>81</xdr:col>
      <xdr:colOff>101600</xdr:colOff>
      <xdr:row>79</xdr:row>
      <xdr:rowOff>92011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83138</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324333" y="13627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149327</xdr:rowOff>
    </xdr:from>
    <xdr:to>
      <xdr:col>76</xdr:col>
      <xdr:colOff>165100</xdr:colOff>
      <xdr:row>79</xdr:row>
      <xdr:rowOff>79477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70604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151651</xdr:rowOff>
    </xdr:from>
    <xdr:to>
      <xdr:col>72</xdr:col>
      <xdr:colOff>38100</xdr:colOff>
      <xdr:row>79</xdr:row>
      <xdr:rowOff>81801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72928</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1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2139</xdr:rowOff>
    </xdr:from>
    <xdr:to>
      <xdr:col>85</xdr:col>
      <xdr:colOff>127000</xdr:colOff>
      <xdr:row>97</xdr:row>
      <xdr:rowOff>4102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5481300" y="16632789"/>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52836</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34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162750</xdr:rowOff>
    </xdr:from>
    <xdr:to>
      <xdr:col>81</xdr:col>
      <xdr:colOff>50800</xdr:colOff>
      <xdr:row>97</xdr:row>
      <xdr:rowOff>4102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4592300" y="1662195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134599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162750</xdr:rowOff>
    </xdr:from>
    <xdr:to>
      <xdr:col>76</xdr:col>
      <xdr:colOff>114300</xdr:colOff>
      <xdr:row>97</xdr:row>
      <xdr:rowOff>2750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3703300" y="16621950"/>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117815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2750</xdr:rowOff>
    </xdr:from>
    <xdr:to>
      <xdr:col>71</xdr:col>
      <xdr:colOff>177800</xdr:colOff>
      <xdr:row>97</xdr:row>
      <xdr:rowOff>18238</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2814300" y="16633400"/>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138923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141952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122789</xdr:rowOff>
    </xdr:from>
    <xdr:to>
      <xdr:col>85</xdr:col>
      <xdr:colOff>177800</xdr:colOff>
      <xdr:row>97</xdr:row>
      <xdr:rowOff>52939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5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101216</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5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124752</xdr:rowOff>
    </xdr:from>
    <xdr:to>
      <xdr:col>81</xdr:col>
      <xdr:colOff>101600</xdr:colOff>
      <xdr:row>97</xdr:row>
      <xdr:rowOff>54902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5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46029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66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111950</xdr:rowOff>
    </xdr:from>
    <xdr:to>
      <xdr:col>76</xdr:col>
      <xdr:colOff>165100</xdr:colOff>
      <xdr:row>97</xdr:row>
      <xdr:rowOff>42100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5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33227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66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123400</xdr:rowOff>
    </xdr:from>
    <xdr:to>
      <xdr:col>72</xdr:col>
      <xdr:colOff>38100</xdr:colOff>
      <xdr:row>97</xdr:row>
      <xdr:rowOff>53550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5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44677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667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138888</xdr:rowOff>
    </xdr:from>
    <xdr:to>
      <xdr:col>67</xdr:col>
      <xdr:colOff>101600</xdr:colOff>
      <xdr:row>97</xdr:row>
      <xdr:rowOff>69038</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5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60165</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66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目的別歳出において、前年度より大幅の増となっている項目は総務費で、類似団体を大きく上回る項目は民生費となっている。総務費については、特別定額給付金事業、次期総合行政システム導入事業に伴い大幅な増となっているが、臨時的な事業となっている為、後年度以降はＲ１年度以前と同等な推移になる見込みである。また民生費については年々増加してお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年度の住民一人当たりコスト</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216,438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248,412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２０団体中２番目となる高い水準となっている。ひとり親世帯臨時特別給付金給付事業や法人保育所運営費をはじめ生活保護扶助費の他、単独費としての介護保険特別会計繰出金に係る費用が年々増加傾向にあり、子ども子育て支援及び高齢化にともなう社会保障経費については引続き今後も増加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標準財政規模は年々増加している一方 、財政調整基金については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２８年度以降減少となっているが、標準財政規模に占める財政調整基金残高は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R1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3.93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20.18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 。実質単年度収支額については黒字となっているが、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5.73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た。実質赤字比率及び連結実質赤字比率においても黒字であることから財政状況は健全状態である。今後、本市の行革大綱に基づき、事務事業の効率化・合理化を継続的に実施し、財政健全判定に係る各指標を注視しながら、健全な財政運営に努める。</a:t>
          </a:r>
          <a:endParaRPr lang="ja-JP" altLang="en-US" sz="1200" b="0" i="0" u="none" strike="noStrike" baseline="0">
            <a:solidFill>
              <a:srgbClr val="FF0000"/>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国民健康保険特別会計については、歳入歳出共に対前年度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減となっているが、歳入の減額 を歳出の減額が上回ったため、実質収支が改善し、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１年度より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ポイント増加となったことから、引き続き黒字となっており、その他特別会計及び公営企業会計においても 黒字となっている。国民健康保険特別会計については、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３年度までに基金を８億程度積立 てる予定となっており、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４年度から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６年度にかけて基金の取り崩しによる対応を想定 している。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７年度以降の収支状況について懸念されるところであるが、保険料の徴収強化 を踏まえ健全な運営に努める。介護保険特別会計については、高齢化の進行に伴い給付費 の増が想定されることから保険料額の検討も踏まえ、健全な運営に向けた取り組みが不可欠である。また、後期高齢者医療特別会計については、標準財政規模に占める割合が小さいものの、後期高齢者の増加に伴う医療費の伸びが予測されるところであり、特に団塊の世代 が後期高齢医療に加入する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７年度以降の収支状況について悪化が懸念されることから、適切な運営に努める。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BN10" sqref="BN10:BU10"/>
    </sheetView>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3"/>
      <c r="DK1" s="183"/>
      <c r="DL1" s="183"/>
      <c r="DM1" s="183"/>
      <c r="DN1" s="183"/>
      <c r="DO1" s="183"/>
    </row>
    <row r="2" spans="1:119" ht="24.75" thickBot="1" x14ac:dyDescent="0.2">
      <c r="A2" s="182"/>
      <c r="B2" s="185" t="s">
        <v>80</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2"/>
      <c r="DK3" s="182"/>
      <c r="DL3" s="182"/>
      <c r="DM3" s="182"/>
      <c r="DN3" s="182"/>
      <c r="DO3" s="182"/>
    </row>
    <row r="4" spans="1:119" ht="18.75" customHeight="1" x14ac:dyDescent="0.15">
      <c r="A4" s="183"/>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79795191</v>
      </c>
      <c r="BO4" s="426"/>
      <c r="BP4" s="426"/>
      <c r="BQ4" s="426"/>
      <c r="BR4" s="426"/>
      <c r="BS4" s="426"/>
      <c r="BT4" s="426"/>
      <c r="BU4" s="427"/>
      <c r="BV4" s="425">
        <v>63338549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10.7</v>
      </c>
      <c r="CU4" s="610"/>
      <c r="CV4" s="610"/>
      <c r="CW4" s="610"/>
      <c r="CX4" s="610"/>
      <c r="CY4" s="610"/>
      <c r="CZ4" s="610"/>
      <c r="DA4" s="611"/>
      <c r="DB4" s="609">
        <v>8.8000000000000007</v>
      </c>
      <c r="DC4" s="610"/>
      <c r="DD4" s="610"/>
      <c r="DE4" s="610"/>
      <c r="DF4" s="610"/>
      <c r="DG4" s="610"/>
      <c r="DH4" s="610"/>
      <c r="DI4" s="611"/>
      <c r="DJ4" s="182"/>
      <c r="DK4" s="182"/>
      <c r="DL4" s="182"/>
      <c r="DM4" s="182"/>
      <c r="DN4" s="182"/>
      <c r="DO4" s="182"/>
    </row>
    <row r="5" spans="1:119" ht="18.75" customHeight="1" x14ac:dyDescent="0.15">
      <c r="A5" s="183"/>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76427977</v>
      </c>
      <c r="BO5" s="431"/>
      <c r="BP5" s="431"/>
      <c r="BQ5" s="431"/>
      <c r="BR5" s="431"/>
      <c r="BS5" s="431"/>
      <c r="BT5" s="431"/>
      <c r="BU5" s="432"/>
      <c r="BV5" s="430">
        <v>60511314</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93.8</v>
      </c>
      <c r="CU5" s="401"/>
      <c r="CV5" s="401"/>
      <c r="CW5" s="401"/>
      <c r="CX5" s="401"/>
      <c r="CY5" s="401"/>
      <c r="CZ5" s="401"/>
      <c r="DA5" s="402"/>
      <c r="DB5" s="400">
        <v>92.6</v>
      </c>
      <c r="DC5" s="401"/>
      <c r="DD5" s="401"/>
      <c r="DE5" s="401"/>
      <c r="DF5" s="401"/>
      <c r="DG5" s="401"/>
      <c r="DH5" s="401"/>
      <c r="DI5" s="402"/>
      <c r="DJ5" s="182"/>
      <c r="DK5" s="182"/>
      <c r="DL5" s="182"/>
      <c r="DM5" s="182"/>
      <c r="DN5" s="182"/>
      <c r="DO5" s="182"/>
    </row>
    <row r="6" spans="1:119" ht="18.75" customHeight="1" x14ac:dyDescent="0.15">
      <c r="A6" s="183"/>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3367214</v>
      </c>
      <c r="BO6" s="431"/>
      <c r="BP6" s="431"/>
      <c r="BQ6" s="431"/>
      <c r="BR6" s="431"/>
      <c r="BS6" s="431"/>
      <c r="BT6" s="431"/>
      <c r="BU6" s="432"/>
      <c r="BV6" s="430">
        <v>2827235</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97.3</v>
      </c>
      <c r="CU6" s="584"/>
      <c r="CV6" s="584"/>
      <c r="CW6" s="584"/>
      <c r="CX6" s="584"/>
      <c r="CY6" s="584"/>
      <c r="CZ6" s="584"/>
      <c r="DA6" s="585"/>
      <c r="DB6" s="583">
        <v>96.3</v>
      </c>
      <c r="DC6" s="584"/>
      <c r="DD6" s="584"/>
      <c r="DE6" s="584"/>
      <c r="DF6" s="584"/>
      <c r="DG6" s="584"/>
      <c r="DH6" s="584"/>
      <c r="DI6" s="585"/>
      <c r="DJ6" s="182"/>
      <c r="DK6" s="182"/>
      <c r="DL6" s="182"/>
      <c r="DM6" s="182"/>
      <c r="DN6" s="182"/>
      <c r="DO6" s="182"/>
    </row>
    <row r="7" spans="1:119" ht="18.75" customHeight="1" x14ac:dyDescent="0.15">
      <c r="A7" s="183"/>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306142</v>
      </c>
      <c r="BO7" s="431"/>
      <c r="BP7" s="431"/>
      <c r="BQ7" s="431"/>
      <c r="BR7" s="431"/>
      <c r="BS7" s="431"/>
      <c r="BT7" s="431"/>
      <c r="BU7" s="432"/>
      <c r="BV7" s="430">
        <v>367165</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28683645</v>
      </c>
      <c r="CU7" s="431"/>
      <c r="CV7" s="431"/>
      <c r="CW7" s="431"/>
      <c r="CX7" s="431"/>
      <c r="CY7" s="431"/>
      <c r="CZ7" s="431"/>
      <c r="DA7" s="432"/>
      <c r="DB7" s="430">
        <v>28099442</v>
      </c>
      <c r="DC7" s="431"/>
      <c r="DD7" s="431"/>
      <c r="DE7" s="431"/>
      <c r="DF7" s="431"/>
      <c r="DG7" s="431"/>
      <c r="DH7" s="431"/>
      <c r="DI7" s="432"/>
      <c r="DJ7" s="182"/>
      <c r="DK7" s="182"/>
      <c r="DL7" s="182"/>
      <c r="DM7" s="182"/>
      <c r="DN7" s="182"/>
      <c r="DO7" s="182"/>
    </row>
    <row r="8" spans="1:119" ht="18.75" customHeight="1" thickBot="1" x14ac:dyDescent="0.2">
      <c r="A8" s="183"/>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3061072</v>
      </c>
      <c r="BO8" s="431"/>
      <c r="BP8" s="431"/>
      <c r="BQ8" s="431"/>
      <c r="BR8" s="431"/>
      <c r="BS8" s="431"/>
      <c r="BT8" s="431"/>
      <c r="BU8" s="432"/>
      <c r="BV8" s="430">
        <v>2460070</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0.49</v>
      </c>
      <c r="CU8" s="544"/>
      <c r="CV8" s="544"/>
      <c r="CW8" s="544"/>
      <c r="CX8" s="544"/>
      <c r="CY8" s="544"/>
      <c r="CZ8" s="544"/>
      <c r="DA8" s="545"/>
      <c r="DB8" s="543">
        <v>0.48</v>
      </c>
      <c r="DC8" s="544"/>
      <c r="DD8" s="544"/>
      <c r="DE8" s="544"/>
      <c r="DF8" s="544"/>
      <c r="DG8" s="544"/>
      <c r="DH8" s="544"/>
      <c r="DI8" s="545"/>
      <c r="DJ8" s="182"/>
      <c r="DK8" s="182"/>
      <c r="DL8" s="182"/>
      <c r="DM8" s="182"/>
      <c r="DN8" s="182"/>
      <c r="DO8" s="182"/>
    </row>
    <row r="9" spans="1:119" ht="18.75" customHeight="1" thickBot="1" x14ac:dyDescent="0.2">
      <c r="A9" s="183"/>
      <c r="B9" s="572" t="s">
        <v>111</v>
      </c>
      <c r="C9" s="573"/>
      <c r="D9" s="573"/>
      <c r="E9" s="573"/>
      <c r="F9" s="573"/>
      <c r="G9" s="573"/>
      <c r="H9" s="573"/>
      <c r="I9" s="573"/>
      <c r="J9" s="573"/>
      <c r="K9" s="493"/>
      <c r="L9" s="574" t="s">
        <v>112</v>
      </c>
      <c r="M9" s="575"/>
      <c r="N9" s="575"/>
      <c r="O9" s="575"/>
      <c r="P9" s="575"/>
      <c r="Q9" s="576"/>
      <c r="R9" s="577">
        <v>125303</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601002</v>
      </c>
      <c r="BO9" s="431"/>
      <c r="BP9" s="431"/>
      <c r="BQ9" s="431"/>
      <c r="BR9" s="431"/>
      <c r="BS9" s="431"/>
      <c r="BT9" s="431"/>
      <c r="BU9" s="432"/>
      <c r="BV9" s="430">
        <v>631060</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12.7</v>
      </c>
      <c r="CU9" s="401"/>
      <c r="CV9" s="401"/>
      <c r="CW9" s="401"/>
      <c r="CX9" s="401"/>
      <c r="CY9" s="401"/>
      <c r="CZ9" s="401"/>
      <c r="DA9" s="402"/>
      <c r="DB9" s="400">
        <v>13.6</v>
      </c>
      <c r="DC9" s="401"/>
      <c r="DD9" s="401"/>
      <c r="DE9" s="401"/>
      <c r="DF9" s="401"/>
      <c r="DG9" s="401"/>
      <c r="DH9" s="401"/>
      <c r="DI9" s="402"/>
      <c r="DJ9" s="182"/>
      <c r="DK9" s="182"/>
      <c r="DL9" s="182"/>
      <c r="DM9" s="182"/>
      <c r="DN9" s="182"/>
      <c r="DO9" s="182"/>
    </row>
    <row r="10" spans="1:119" ht="18.75" customHeight="1" thickBot="1" x14ac:dyDescent="0.2">
      <c r="A10" s="183"/>
      <c r="B10" s="572"/>
      <c r="C10" s="573"/>
      <c r="D10" s="573"/>
      <c r="E10" s="573"/>
      <c r="F10" s="573"/>
      <c r="G10" s="573"/>
      <c r="H10" s="573"/>
      <c r="I10" s="573"/>
      <c r="J10" s="573"/>
      <c r="K10" s="493"/>
      <c r="L10" s="403" t="s">
        <v>117</v>
      </c>
      <c r="M10" s="404"/>
      <c r="N10" s="404"/>
      <c r="O10" s="404"/>
      <c r="P10" s="404"/>
      <c r="Q10" s="405"/>
      <c r="R10" s="406">
        <v>118898</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93</v>
      </c>
      <c r="AV10" s="488"/>
      <c r="AW10" s="488"/>
      <c r="AX10" s="488"/>
      <c r="AY10" s="410" t="s">
        <v>119</v>
      </c>
      <c r="AZ10" s="411"/>
      <c r="BA10" s="411"/>
      <c r="BB10" s="411"/>
      <c r="BC10" s="411"/>
      <c r="BD10" s="411"/>
      <c r="BE10" s="411"/>
      <c r="BF10" s="411"/>
      <c r="BG10" s="411"/>
      <c r="BH10" s="411"/>
      <c r="BI10" s="411"/>
      <c r="BJ10" s="411"/>
      <c r="BK10" s="411"/>
      <c r="BL10" s="411"/>
      <c r="BM10" s="412"/>
      <c r="BN10" s="430">
        <v>2591433</v>
      </c>
      <c r="BO10" s="431"/>
      <c r="BP10" s="431"/>
      <c r="BQ10" s="431"/>
      <c r="BR10" s="431"/>
      <c r="BS10" s="431"/>
      <c r="BT10" s="431"/>
      <c r="BU10" s="432"/>
      <c r="BV10" s="430">
        <v>1852817</v>
      </c>
      <c r="BW10" s="431"/>
      <c r="BX10" s="431"/>
      <c r="BY10" s="431"/>
      <c r="BZ10" s="431"/>
      <c r="CA10" s="431"/>
      <c r="CB10" s="431"/>
      <c r="CC10" s="432"/>
      <c r="CD10" s="187" t="s">
        <v>120</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2"/>
      <c r="DK11" s="182"/>
      <c r="DL11" s="182"/>
      <c r="DM11" s="182"/>
      <c r="DN11" s="182"/>
      <c r="DO11" s="182"/>
    </row>
    <row r="12" spans="1:119" ht="18.75" customHeight="1" x14ac:dyDescent="0.15">
      <c r="A12" s="183"/>
      <c r="B12" s="546" t="s">
        <v>129</v>
      </c>
      <c r="C12" s="547"/>
      <c r="D12" s="547"/>
      <c r="E12" s="547"/>
      <c r="F12" s="547"/>
      <c r="G12" s="547"/>
      <c r="H12" s="547"/>
      <c r="I12" s="547"/>
      <c r="J12" s="547"/>
      <c r="K12" s="548"/>
      <c r="L12" s="555" t="s">
        <v>130</v>
      </c>
      <c r="M12" s="556"/>
      <c r="N12" s="556"/>
      <c r="O12" s="556"/>
      <c r="P12" s="556"/>
      <c r="Q12" s="557"/>
      <c r="R12" s="558">
        <v>125338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108</v>
      </c>
      <c r="AV12" s="488"/>
      <c r="AW12" s="488"/>
      <c r="AX12" s="488"/>
      <c r="AY12" s="410" t="s">
        <v>134</v>
      </c>
      <c r="AZ12" s="411"/>
      <c r="BA12" s="411"/>
      <c r="BB12" s="411"/>
      <c r="BC12" s="411"/>
      <c r="BD12" s="411"/>
      <c r="BE12" s="411"/>
      <c r="BF12" s="411"/>
      <c r="BG12" s="411"/>
      <c r="BH12" s="411"/>
      <c r="BI12" s="411"/>
      <c r="BJ12" s="411"/>
      <c r="BK12" s="411"/>
      <c r="BL12" s="411"/>
      <c r="BM12" s="412"/>
      <c r="BN12" s="430">
        <v>1367957</v>
      </c>
      <c r="BO12" s="431"/>
      <c r="BP12" s="431"/>
      <c r="BQ12" s="431"/>
      <c r="BR12" s="431"/>
      <c r="BS12" s="431"/>
      <c r="BT12" s="431"/>
      <c r="BU12" s="432"/>
      <c r="BV12" s="430">
        <v>2307647</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2"/>
      <c r="DK12" s="182"/>
      <c r="DL12" s="182"/>
      <c r="DM12" s="182"/>
      <c r="DN12" s="182"/>
      <c r="DO12" s="182"/>
    </row>
    <row r="13" spans="1:119" ht="18.75" customHeight="1" x14ac:dyDescent="0.15">
      <c r="A13" s="183"/>
      <c r="B13" s="549"/>
      <c r="C13" s="550"/>
      <c r="D13" s="550"/>
      <c r="E13" s="550"/>
      <c r="F13" s="550"/>
      <c r="G13" s="550"/>
      <c r="H13" s="550"/>
      <c r="I13" s="550"/>
      <c r="J13" s="550"/>
      <c r="K13" s="551"/>
      <c r="L13" s="193"/>
      <c r="M13" s="530" t="s">
        <v>138</v>
      </c>
      <c r="N13" s="531"/>
      <c r="O13" s="531"/>
      <c r="P13" s="531"/>
      <c r="Q13" s="532"/>
      <c r="R13" s="533">
        <v>124016</v>
      </c>
      <c r="S13" s="534"/>
      <c r="T13" s="534"/>
      <c r="U13" s="534"/>
      <c r="V13" s="535"/>
      <c r="W13" s="521" t="s">
        <v>139</v>
      </c>
      <c r="X13" s="443"/>
      <c r="Y13" s="443"/>
      <c r="Z13" s="443"/>
      <c r="AA13" s="443"/>
      <c r="AB13" s="444"/>
      <c r="AC13" s="406">
        <v>1573</v>
      </c>
      <c r="AD13" s="407"/>
      <c r="AE13" s="407"/>
      <c r="AF13" s="407"/>
      <c r="AG13" s="408"/>
      <c r="AH13" s="406">
        <v>1814</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1824478</v>
      </c>
      <c r="BO13" s="431"/>
      <c r="BP13" s="431"/>
      <c r="BQ13" s="431"/>
      <c r="BR13" s="431"/>
      <c r="BS13" s="431"/>
      <c r="BT13" s="431"/>
      <c r="BU13" s="432"/>
      <c r="BV13" s="430">
        <v>176230</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6.7</v>
      </c>
      <c r="CU13" s="401"/>
      <c r="CV13" s="401"/>
      <c r="CW13" s="401"/>
      <c r="CX13" s="401"/>
      <c r="CY13" s="401"/>
      <c r="CZ13" s="401"/>
      <c r="DA13" s="402"/>
      <c r="DB13" s="400">
        <v>7.3</v>
      </c>
      <c r="DC13" s="401"/>
      <c r="DD13" s="401"/>
      <c r="DE13" s="401"/>
      <c r="DF13" s="401"/>
      <c r="DG13" s="401"/>
      <c r="DH13" s="401"/>
      <c r="DI13" s="402"/>
      <c r="DJ13" s="182"/>
      <c r="DK13" s="182"/>
      <c r="DL13" s="182"/>
      <c r="DM13" s="182"/>
      <c r="DN13" s="182"/>
      <c r="DO13" s="182"/>
    </row>
    <row r="14" spans="1:119" ht="18.75" customHeight="1" thickBot="1" x14ac:dyDescent="0.2">
      <c r="A14" s="183"/>
      <c r="B14" s="549"/>
      <c r="C14" s="550"/>
      <c r="D14" s="550"/>
      <c r="E14" s="550"/>
      <c r="F14" s="550"/>
      <c r="G14" s="550"/>
      <c r="H14" s="550"/>
      <c r="I14" s="550"/>
      <c r="J14" s="550"/>
      <c r="K14" s="551"/>
      <c r="L14" s="523" t="s">
        <v>144</v>
      </c>
      <c r="M14" s="567"/>
      <c r="N14" s="567"/>
      <c r="O14" s="567"/>
      <c r="P14" s="567"/>
      <c r="Q14" s="568"/>
      <c r="R14" s="533">
        <v>124457</v>
      </c>
      <c r="S14" s="534"/>
      <c r="T14" s="534"/>
      <c r="U14" s="534"/>
      <c r="V14" s="535"/>
      <c r="W14" s="536"/>
      <c r="X14" s="446"/>
      <c r="Y14" s="446"/>
      <c r="Z14" s="446"/>
      <c r="AA14" s="446"/>
      <c r="AB14" s="447"/>
      <c r="AC14" s="526">
        <v>3.9</v>
      </c>
      <c r="AD14" s="527"/>
      <c r="AE14" s="527"/>
      <c r="AF14" s="527"/>
      <c r="AG14" s="528"/>
      <c r="AH14" s="526">
        <v>4.5999999999999996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146</v>
      </c>
      <c r="CU14" s="538"/>
      <c r="CV14" s="538"/>
      <c r="CW14" s="538"/>
      <c r="CX14" s="538"/>
      <c r="CY14" s="538"/>
      <c r="CZ14" s="538"/>
      <c r="DA14" s="539"/>
      <c r="DB14" s="537">
        <v>0.8</v>
      </c>
      <c r="DC14" s="538"/>
      <c r="DD14" s="538"/>
      <c r="DE14" s="538"/>
      <c r="DF14" s="538"/>
      <c r="DG14" s="538"/>
      <c r="DH14" s="538"/>
      <c r="DI14" s="539"/>
      <c r="DJ14" s="182"/>
      <c r="DK14" s="182"/>
      <c r="DL14" s="182"/>
      <c r="DM14" s="182"/>
      <c r="DN14" s="182"/>
      <c r="DO14" s="182"/>
    </row>
    <row r="15" spans="1:119" ht="18.75" customHeight="1" x14ac:dyDescent="0.15">
      <c r="A15" s="183"/>
      <c r="B15" s="549"/>
      <c r="C15" s="550"/>
      <c r="D15" s="550"/>
      <c r="E15" s="550"/>
      <c r="F15" s="550"/>
      <c r="G15" s="550"/>
      <c r="H15" s="550"/>
      <c r="I15" s="550"/>
      <c r="J15" s="550"/>
      <c r="K15" s="551"/>
      <c r="L15" s="193"/>
      <c r="M15" s="530" t="s">
        <v>147</v>
      </c>
      <c r="N15" s="531"/>
      <c r="O15" s="531"/>
      <c r="P15" s="531"/>
      <c r="Q15" s="532"/>
      <c r="R15" s="533">
        <v>123129</v>
      </c>
      <c r="S15" s="534"/>
      <c r="T15" s="534"/>
      <c r="U15" s="534"/>
      <c r="V15" s="535"/>
      <c r="W15" s="521" t="s">
        <v>148</v>
      </c>
      <c r="X15" s="443"/>
      <c r="Y15" s="443"/>
      <c r="Z15" s="443"/>
      <c r="AA15" s="443"/>
      <c r="AB15" s="444"/>
      <c r="AC15" s="406">
        <v>8247</v>
      </c>
      <c r="AD15" s="407"/>
      <c r="AE15" s="407"/>
      <c r="AF15" s="407"/>
      <c r="AG15" s="408"/>
      <c r="AH15" s="406">
        <v>8076</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12057693</v>
      </c>
      <c r="BO15" s="426"/>
      <c r="BP15" s="426"/>
      <c r="BQ15" s="426"/>
      <c r="BR15" s="426"/>
      <c r="BS15" s="426"/>
      <c r="BT15" s="426"/>
      <c r="BU15" s="427"/>
      <c r="BV15" s="425">
        <v>11494552</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20.399999999999999</v>
      </c>
      <c r="AD16" s="527"/>
      <c r="AE16" s="527"/>
      <c r="AF16" s="527"/>
      <c r="AG16" s="528"/>
      <c r="AH16" s="526">
        <v>20.399999999999999</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24251671</v>
      </c>
      <c r="BO16" s="431"/>
      <c r="BP16" s="431"/>
      <c r="BQ16" s="431"/>
      <c r="BR16" s="431"/>
      <c r="BS16" s="431"/>
      <c r="BT16" s="431"/>
      <c r="BU16" s="432"/>
      <c r="BV16" s="430">
        <v>23472194</v>
      </c>
      <c r="BW16" s="431"/>
      <c r="BX16" s="431"/>
      <c r="BY16" s="431"/>
      <c r="BZ16" s="431"/>
      <c r="CA16" s="431"/>
      <c r="CB16" s="431"/>
      <c r="CC16" s="432"/>
      <c r="CD16" s="197"/>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2"/>
      <c r="DK16" s="182"/>
      <c r="DL16" s="182"/>
      <c r="DM16" s="182"/>
      <c r="DN16" s="182"/>
      <c r="DO16" s="182"/>
    </row>
    <row r="17" spans="1:119" ht="18.75" customHeight="1" thickBot="1" x14ac:dyDescent="0.2">
      <c r="A17" s="183"/>
      <c r="B17" s="552"/>
      <c r="C17" s="553"/>
      <c r="D17" s="553"/>
      <c r="E17" s="553"/>
      <c r="F17" s="553"/>
      <c r="G17" s="553"/>
      <c r="H17" s="553"/>
      <c r="I17" s="553"/>
      <c r="J17" s="553"/>
      <c r="K17" s="554"/>
      <c r="L17" s="198"/>
      <c r="M17" s="515" t="s">
        <v>154</v>
      </c>
      <c r="N17" s="516"/>
      <c r="O17" s="516"/>
      <c r="P17" s="516"/>
      <c r="Q17" s="517"/>
      <c r="R17" s="518" t="s">
        <v>152</v>
      </c>
      <c r="S17" s="519"/>
      <c r="T17" s="519"/>
      <c r="U17" s="519"/>
      <c r="V17" s="520"/>
      <c r="W17" s="521" t="s">
        <v>155</v>
      </c>
      <c r="X17" s="443"/>
      <c r="Y17" s="443"/>
      <c r="Z17" s="443"/>
      <c r="AA17" s="443"/>
      <c r="AB17" s="444"/>
      <c r="AC17" s="406">
        <v>30663</v>
      </c>
      <c r="AD17" s="407"/>
      <c r="AE17" s="407"/>
      <c r="AF17" s="407"/>
      <c r="AG17" s="408"/>
      <c r="AH17" s="406">
        <v>29626</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15251209</v>
      </c>
      <c r="BO17" s="431"/>
      <c r="BP17" s="431"/>
      <c r="BQ17" s="431"/>
      <c r="BR17" s="431"/>
      <c r="BS17" s="431"/>
      <c r="BT17" s="431"/>
      <c r="BU17" s="432"/>
      <c r="BV17" s="430">
        <v>14676368</v>
      </c>
      <c r="BW17" s="431"/>
      <c r="BX17" s="431"/>
      <c r="BY17" s="431"/>
      <c r="BZ17" s="431"/>
      <c r="CA17" s="431"/>
      <c r="CB17" s="431"/>
      <c r="CC17" s="432"/>
      <c r="CD17" s="197"/>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2"/>
      <c r="DK17" s="182"/>
      <c r="DL17" s="182"/>
      <c r="DM17" s="182"/>
      <c r="DN17" s="182"/>
      <c r="DO17" s="182"/>
    </row>
    <row r="18" spans="1:119" ht="18.75" customHeight="1" thickBot="1" x14ac:dyDescent="0.2">
      <c r="A18" s="183"/>
      <c r="B18" s="492" t="s">
        <v>157</v>
      </c>
      <c r="C18" s="493"/>
      <c r="D18" s="493"/>
      <c r="E18" s="494"/>
      <c r="F18" s="494"/>
      <c r="G18" s="494"/>
      <c r="H18" s="494"/>
      <c r="I18" s="494"/>
      <c r="J18" s="494"/>
      <c r="K18" s="494"/>
      <c r="L18" s="495">
        <v>87.02</v>
      </c>
      <c r="M18" s="495"/>
      <c r="N18" s="495"/>
      <c r="O18" s="495"/>
      <c r="P18" s="495"/>
      <c r="Q18" s="495"/>
      <c r="R18" s="496"/>
      <c r="S18" s="496"/>
      <c r="T18" s="496"/>
      <c r="U18" s="496"/>
      <c r="V18" s="497"/>
      <c r="W18" s="511"/>
      <c r="X18" s="512"/>
      <c r="Y18" s="512"/>
      <c r="Z18" s="512"/>
      <c r="AA18" s="512"/>
      <c r="AB18" s="522"/>
      <c r="AC18" s="394">
        <v>75.7</v>
      </c>
      <c r="AD18" s="395"/>
      <c r="AE18" s="395"/>
      <c r="AF18" s="395"/>
      <c r="AG18" s="498"/>
      <c r="AH18" s="394">
        <v>75</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28111672</v>
      </c>
      <c r="BO18" s="431"/>
      <c r="BP18" s="431"/>
      <c r="BQ18" s="431"/>
      <c r="BR18" s="431"/>
      <c r="BS18" s="431"/>
      <c r="BT18" s="431"/>
      <c r="BU18" s="432"/>
      <c r="BV18" s="430">
        <v>27162033</v>
      </c>
      <c r="BW18" s="431"/>
      <c r="BX18" s="431"/>
      <c r="BY18" s="431"/>
      <c r="BZ18" s="431"/>
      <c r="CA18" s="431"/>
      <c r="CB18" s="431"/>
      <c r="CC18" s="432"/>
      <c r="CD18" s="197"/>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2"/>
      <c r="DK18" s="182"/>
      <c r="DL18" s="182"/>
      <c r="DM18" s="182"/>
      <c r="DN18" s="182"/>
      <c r="DO18" s="182"/>
    </row>
    <row r="19" spans="1:119" ht="18.75" customHeight="1" thickBot="1" x14ac:dyDescent="0.2">
      <c r="A19" s="183"/>
      <c r="B19" s="492" t="s">
        <v>159</v>
      </c>
      <c r="C19" s="493"/>
      <c r="D19" s="493"/>
      <c r="E19" s="494"/>
      <c r="F19" s="494"/>
      <c r="G19" s="494"/>
      <c r="H19" s="494"/>
      <c r="I19" s="494"/>
      <c r="J19" s="494"/>
      <c r="K19" s="494"/>
      <c r="L19" s="500">
        <v>1440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38742783</v>
      </c>
      <c r="BO19" s="431"/>
      <c r="BP19" s="431"/>
      <c r="BQ19" s="431"/>
      <c r="BR19" s="431"/>
      <c r="BS19" s="431"/>
      <c r="BT19" s="431"/>
      <c r="BU19" s="432"/>
      <c r="BV19" s="430">
        <v>35719392</v>
      </c>
      <c r="BW19" s="431"/>
      <c r="BX19" s="431"/>
      <c r="BY19" s="431"/>
      <c r="BZ19" s="431"/>
      <c r="CA19" s="431"/>
      <c r="CB19" s="431"/>
      <c r="CC19" s="432"/>
      <c r="CD19" s="197"/>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2"/>
      <c r="DK19" s="182"/>
      <c r="DL19" s="182"/>
      <c r="DM19" s="182"/>
      <c r="DN19" s="182"/>
      <c r="DO19" s="182"/>
    </row>
    <row r="20" spans="1:119" ht="18.75" customHeight="1" thickBot="1" x14ac:dyDescent="0.2">
      <c r="A20" s="183"/>
      <c r="B20" s="492" t="s">
        <v>161</v>
      </c>
      <c r="C20" s="493"/>
      <c r="D20" s="493"/>
      <c r="E20" s="494"/>
      <c r="F20" s="494"/>
      <c r="G20" s="494"/>
      <c r="H20" s="494"/>
      <c r="I20" s="494"/>
      <c r="J20" s="494"/>
      <c r="K20" s="494"/>
      <c r="L20" s="500">
        <v>48163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197"/>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2"/>
      <c r="DK20" s="182"/>
      <c r="DL20" s="182"/>
      <c r="DM20" s="182"/>
      <c r="DN20" s="182"/>
      <c r="DO20" s="182"/>
    </row>
    <row r="21" spans="1:119" ht="18.75" customHeight="1" x14ac:dyDescent="0.15">
      <c r="A21" s="183"/>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197"/>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2"/>
      <c r="DK21" s="182"/>
      <c r="DL21" s="182"/>
      <c r="DM21" s="182"/>
      <c r="DN21" s="182"/>
      <c r="DO21" s="182"/>
    </row>
    <row r="22" spans="1:119" ht="18.75" customHeight="1" thickBot="1" x14ac:dyDescent="0.2">
      <c r="A22" s="183"/>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197"/>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2"/>
      <c r="DK22" s="182"/>
      <c r="DL22" s="182"/>
      <c r="DM22" s="182"/>
      <c r="DN22" s="182"/>
      <c r="DO22" s="182"/>
    </row>
    <row r="23" spans="1:119" ht="18.75" customHeight="1" x14ac:dyDescent="0.15">
      <c r="A23" s="183"/>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48599924</v>
      </c>
      <c r="BO23" s="431"/>
      <c r="BP23" s="431"/>
      <c r="BQ23" s="431"/>
      <c r="BR23" s="431"/>
      <c r="BS23" s="431"/>
      <c r="BT23" s="431"/>
      <c r="BU23" s="432"/>
      <c r="BV23" s="430">
        <v>49348389</v>
      </c>
      <c r="BW23" s="431"/>
      <c r="BX23" s="431"/>
      <c r="BY23" s="431"/>
      <c r="BZ23" s="431"/>
      <c r="CA23" s="431"/>
      <c r="CB23" s="431"/>
      <c r="CC23" s="432"/>
      <c r="CD23" s="197"/>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2"/>
      <c r="DK23" s="182"/>
      <c r="DL23" s="182"/>
      <c r="DM23" s="182"/>
      <c r="DN23" s="182"/>
      <c r="DO23" s="182"/>
    </row>
    <row r="24" spans="1:119" ht="18.75" customHeight="1" thickBot="1" x14ac:dyDescent="0.2">
      <c r="A24" s="183"/>
      <c r="B24" s="462"/>
      <c r="C24" s="463"/>
      <c r="D24" s="464"/>
      <c r="E24" s="403" t="s">
        <v>170</v>
      </c>
      <c r="F24" s="404"/>
      <c r="G24" s="404"/>
      <c r="H24" s="404"/>
      <c r="I24" s="404"/>
      <c r="J24" s="404"/>
      <c r="K24" s="405"/>
      <c r="L24" s="406">
        <v>1</v>
      </c>
      <c r="M24" s="407"/>
      <c r="N24" s="407"/>
      <c r="O24" s="407"/>
      <c r="P24" s="408"/>
      <c r="Q24" s="406">
        <v>8930</v>
      </c>
      <c r="R24" s="407"/>
      <c r="S24" s="407"/>
      <c r="T24" s="407"/>
      <c r="U24" s="407"/>
      <c r="V24" s="408"/>
      <c r="W24" s="472"/>
      <c r="X24" s="463"/>
      <c r="Y24" s="464"/>
      <c r="Z24" s="403" t="s">
        <v>171</v>
      </c>
      <c r="AA24" s="404"/>
      <c r="AB24" s="404"/>
      <c r="AC24" s="404"/>
      <c r="AD24" s="404"/>
      <c r="AE24" s="404"/>
      <c r="AF24" s="404"/>
      <c r="AG24" s="405"/>
      <c r="AH24" s="406">
        <v>733</v>
      </c>
      <c r="AI24" s="407"/>
      <c r="AJ24" s="407"/>
      <c r="AK24" s="407"/>
      <c r="AL24" s="408"/>
      <c r="AM24" s="406">
        <v>2229786</v>
      </c>
      <c r="AN24" s="407"/>
      <c r="AO24" s="407"/>
      <c r="AP24" s="407"/>
      <c r="AQ24" s="407"/>
      <c r="AR24" s="408"/>
      <c r="AS24" s="406">
        <v>3042</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39033623</v>
      </c>
      <c r="BO24" s="431"/>
      <c r="BP24" s="431"/>
      <c r="BQ24" s="431"/>
      <c r="BR24" s="431"/>
      <c r="BS24" s="431"/>
      <c r="BT24" s="431"/>
      <c r="BU24" s="432"/>
      <c r="BV24" s="430">
        <v>39100147</v>
      </c>
      <c r="BW24" s="431"/>
      <c r="BX24" s="431"/>
      <c r="BY24" s="431"/>
      <c r="BZ24" s="431"/>
      <c r="CA24" s="431"/>
      <c r="CB24" s="431"/>
      <c r="CC24" s="432"/>
      <c r="CD24" s="197"/>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2"/>
      <c r="DK24" s="182"/>
      <c r="DL24" s="182"/>
      <c r="DM24" s="182"/>
      <c r="DN24" s="182"/>
      <c r="DO24" s="182"/>
    </row>
    <row r="25" spans="1:119" s="182" customFormat="1" ht="18.75" customHeight="1" x14ac:dyDescent="0.15">
      <c r="A25" s="183"/>
      <c r="B25" s="462"/>
      <c r="C25" s="463"/>
      <c r="D25" s="464"/>
      <c r="E25" s="403" t="s">
        <v>173</v>
      </c>
      <c r="F25" s="404"/>
      <c r="G25" s="404"/>
      <c r="H25" s="404"/>
      <c r="I25" s="404"/>
      <c r="J25" s="404"/>
      <c r="K25" s="405"/>
      <c r="L25" s="406">
        <v>1</v>
      </c>
      <c r="M25" s="407"/>
      <c r="N25" s="407"/>
      <c r="O25" s="407"/>
      <c r="P25" s="408"/>
      <c r="Q25" s="406">
        <v>7230</v>
      </c>
      <c r="R25" s="407"/>
      <c r="S25" s="407"/>
      <c r="T25" s="407"/>
      <c r="U25" s="407"/>
      <c r="V25" s="408"/>
      <c r="W25" s="472"/>
      <c r="X25" s="463"/>
      <c r="Y25" s="464"/>
      <c r="Z25" s="403" t="s">
        <v>174</v>
      </c>
      <c r="AA25" s="404"/>
      <c r="AB25" s="404"/>
      <c r="AC25" s="404"/>
      <c r="AD25" s="404"/>
      <c r="AE25" s="404"/>
      <c r="AF25" s="404"/>
      <c r="AG25" s="405"/>
      <c r="AH25" s="406">
        <v>124</v>
      </c>
      <c r="AI25" s="407"/>
      <c r="AJ25" s="407"/>
      <c r="AK25" s="407"/>
      <c r="AL25" s="408"/>
      <c r="AM25" s="406">
        <v>375224</v>
      </c>
      <c r="AN25" s="407"/>
      <c r="AO25" s="407"/>
      <c r="AP25" s="407"/>
      <c r="AQ25" s="407"/>
      <c r="AR25" s="408"/>
      <c r="AS25" s="406">
        <v>3026</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8449745</v>
      </c>
      <c r="BO25" s="426"/>
      <c r="BP25" s="426"/>
      <c r="BQ25" s="426"/>
      <c r="BR25" s="426"/>
      <c r="BS25" s="426"/>
      <c r="BT25" s="426"/>
      <c r="BU25" s="427"/>
      <c r="BV25" s="425">
        <v>8358535</v>
      </c>
      <c r="BW25" s="426"/>
      <c r="BX25" s="426"/>
      <c r="BY25" s="426"/>
      <c r="BZ25" s="426"/>
      <c r="CA25" s="426"/>
      <c r="CB25" s="426"/>
      <c r="CC25" s="427"/>
      <c r="CD25" s="197"/>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2" customFormat="1" ht="18.75" customHeight="1" x14ac:dyDescent="0.15">
      <c r="A26" s="183"/>
      <c r="B26" s="462"/>
      <c r="C26" s="463"/>
      <c r="D26" s="464"/>
      <c r="E26" s="403" t="s">
        <v>176</v>
      </c>
      <c r="F26" s="404"/>
      <c r="G26" s="404"/>
      <c r="H26" s="404"/>
      <c r="I26" s="404"/>
      <c r="J26" s="404"/>
      <c r="K26" s="405"/>
      <c r="L26" s="406">
        <v>1</v>
      </c>
      <c r="M26" s="407"/>
      <c r="N26" s="407"/>
      <c r="O26" s="407"/>
      <c r="P26" s="408"/>
      <c r="Q26" s="406">
        <v>6520</v>
      </c>
      <c r="R26" s="407"/>
      <c r="S26" s="407"/>
      <c r="T26" s="407"/>
      <c r="U26" s="407"/>
      <c r="V26" s="408"/>
      <c r="W26" s="472"/>
      <c r="X26" s="463"/>
      <c r="Y26" s="464"/>
      <c r="Z26" s="403" t="s">
        <v>177</v>
      </c>
      <c r="AA26" s="485"/>
      <c r="AB26" s="485"/>
      <c r="AC26" s="485"/>
      <c r="AD26" s="485"/>
      <c r="AE26" s="485"/>
      <c r="AF26" s="485"/>
      <c r="AG26" s="486"/>
      <c r="AH26" s="406">
        <v>9</v>
      </c>
      <c r="AI26" s="407"/>
      <c r="AJ26" s="407"/>
      <c r="AK26" s="407"/>
      <c r="AL26" s="408"/>
      <c r="AM26" s="406">
        <v>31554</v>
      </c>
      <c r="AN26" s="407"/>
      <c r="AO26" s="407"/>
      <c r="AP26" s="407"/>
      <c r="AQ26" s="407"/>
      <c r="AR26" s="408"/>
      <c r="AS26" s="406">
        <v>3506</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146</v>
      </c>
      <c r="BW26" s="431"/>
      <c r="BX26" s="431"/>
      <c r="BY26" s="431"/>
      <c r="BZ26" s="431"/>
      <c r="CA26" s="431"/>
      <c r="CB26" s="431"/>
      <c r="CC26" s="432"/>
      <c r="CD26" s="197"/>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3"/>
      <c r="B27" s="462"/>
      <c r="C27" s="463"/>
      <c r="D27" s="464"/>
      <c r="E27" s="403" t="s">
        <v>179</v>
      </c>
      <c r="F27" s="404"/>
      <c r="G27" s="404"/>
      <c r="H27" s="404"/>
      <c r="I27" s="404"/>
      <c r="J27" s="404"/>
      <c r="K27" s="405"/>
      <c r="L27" s="406">
        <v>1</v>
      </c>
      <c r="M27" s="407"/>
      <c r="N27" s="407"/>
      <c r="O27" s="407"/>
      <c r="P27" s="408"/>
      <c r="Q27" s="406">
        <v>4730</v>
      </c>
      <c r="R27" s="407"/>
      <c r="S27" s="407"/>
      <c r="T27" s="407"/>
      <c r="U27" s="407"/>
      <c r="V27" s="408"/>
      <c r="W27" s="472"/>
      <c r="X27" s="463"/>
      <c r="Y27" s="464"/>
      <c r="Z27" s="403" t="s">
        <v>180</v>
      </c>
      <c r="AA27" s="404"/>
      <c r="AB27" s="404"/>
      <c r="AC27" s="404"/>
      <c r="AD27" s="404"/>
      <c r="AE27" s="404"/>
      <c r="AF27" s="404"/>
      <c r="AG27" s="405"/>
      <c r="AH27" s="406">
        <v>47</v>
      </c>
      <c r="AI27" s="407"/>
      <c r="AJ27" s="407"/>
      <c r="AK27" s="407"/>
      <c r="AL27" s="408"/>
      <c r="AM27" s="406">
        <v>150165</v>
      </c>
      <c r="AN27" s="407"/>
      <c r="AO27" s="407"/>
      <c r="AP27" s="407"/>
      <c r="AQ27" s="407"/>
      <c r="AR27" s="408"/>
      <c r="AS27" s="406">
        <v>3195</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308253</v>
      </c>
      <c r="BO27" s="434"/>
      <c r="BP27" s="434"/>
      <c r="BQ27" s="434"/>
      <c r="BR27" s="434"/>
      <c r="BS27" s="434"/>
      <c r="BT27" s="434"/>
      <c r="BU27" s="435"/>
      <c r="BV27" s="433">
        <v>308009</v>
      </c>
      <c r="BW27" s="434"/>
      <c r="BX27" s="434"/>
      <c r="BY27" s="434"/>
      <c r="BZ27" s="434"/>
      <c r="CA27" s="434"/>
      <c r="CB27" s="434"/>
      <c r="CC27" s="435"/>
      <c r="CD27" s="199"/>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2"/>
      <c r="DK27" s="182"/>
      <c r="DL27" s="182"/>
      <c r="DM27" s="182"/>
      <c r="DN27" s="182"/>
      <c r="DO27" s="182"/>
    </row>
    <row r="28" spans="1:119" ht="18.75" customHeight="1" x14ac:dyDescent="0.15">
      <c r="A28" s="183"/>
      <c r="B28" s="462"/>
      <c r="C28" s="463"/>
      <c r="D28" s="464"/>
      <c r="E28" s="403" t="s">
        <v>182</v>
      </c>
      <c r="F28" s="404"/>
      <c r="G28" s="404"/>
      <c r="H28" s="404"/>
      <c r="I28" s="404"/>
      <c r="J28" s="404"/>
      <c r="K28" s="405"/>
      <c r="L28" s="406">
        <v>1</v>
      </c>
      <c r="M28" s="407"/>
      <c r="N28" s="407"/>
      <c r="O28" s="407"/>
      <c r="P28" s="408"/>
      <c r="Q28" s="406">
        <v>4230</v>
      </c>
      <c r="R28" s="407"/>
      <c r="S28" s="407"/>
      <c r="T28" s="407"/>
      <c r="U28" s="407"/>
      <c r="V28" s="408"/>
      <c r="W28" s="472"/>
      <c r="X28" s="463"/>
      <c r="Y28" s="464"/>
      <c r="Z28" s="403" t="s">
        <v>183</v>
      </c>
      <c r="AA28" s="404"/>
      <c r="AB28" s="404"/>
      <c r="AC28" s="404"/>
      <c r="AD28" s="404"/>
      <c r="AE28" s="404"/>
      <c r="AF28" s="404"/>
      <c r="AG28" s="405"/>
      <c r="AH28" s="406" t="s">
        <v>146</v>
      </c>
      <c r="AI28" s="407"/>
      <c r="AJ28" s="407"/>
      <c r="AK28" s="407"/>
      <c r="AL28" s="408"/>
      <c r="AM28" s="406" t="s">
        <v>146</v>
      </c>
      <c r="AN28" s="407"/>
      <c r="AO28" s="407"/>
      <c r="AP28" s="407"/>
      <c r="AQ28" s="407"/>
      <c r="AR28" s="408"/>
      <c r="AS28" s="406" t="s">
        <v>146</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5788687</v>
      </c>
      <c r="BO28" s="426"/>
      <c r="BP28" s="426"/>
      <c r="BQ28" s="426"/>
      <c r="BR28" s="426"/>
      <c r="BS28" s="426"/>
      <c r="BT28" s="426"/>
      <c r="BU28" s="427"/>
      <c r="BV28" s="425">
        <v>4565211</v>
      </c>
      <c r="BW28" s="426"/>
      <c r="BX28" s="426"/>
      <c r="BY28" s="426"/>
      <c r="BZ28" s="426"/>
      <c r="CA28" s="426"/>
      <c r="CB28" s="426"/>
      <c r="CC28" s="427"/>
      <c r="CD28" s="197"/>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2"/>
      <c r="DK28" s="182"/>
      <c r="DL28" s="182"/>
      <c r="DM28" s="182"/>
      <c r="DN28" s="182"/>
      <c r="DO28" s="182"/>
    </row>
    <row r="29" spans="1:119" ht="18.75" customHeight="1" x14ac:dyDescent="0.15">
      <c r="A29" s="183"/>
      <c r="B29" s="462"/>
      <c r="C29" s="463"/>
      <c r="D29" s="464"/>
      <c r="E29" s="403" t="s">
        <v>185</v>
      </c>
      <c r="F29" s="404"/>
      <c r="G29" s="404"/>
      <c r="H29" s="404"/>
      <c r="I29" s="404"/>
      <c r="J29" s="404"/>
      <c r="K29" s="405"/>
      <c r="L29" s="406">
        <v>28</v>
      </c>
      <c r="M29" s="407"/>
      <c r="N29" s="407"/>
      <c r="O29" s="407"/>
      <c r="P29" s="408"/>
      <c r="Q29" s="406">
        <v>3980</v>
      </c>
      <c r="R29" s="407"/>
      <c r="S29" s="407"/>
      <c r="T29" s="407"/>
      <c r="U29" s="407"/>
      <c r="V29" s="408"/>
      <c r="W29" s="473"/>
      <c r="X29" s="474"/>
      <c r="Y29" s="475"/>
      <c r="Z29" s="403" t="s">
        <v>186</v>
      </c>
      <c r="AA29" s="404"/>
      <c r="AB29" s="404"/>
      <c r="AC29" s="404"/>
      <c r="AD29" s="404"/>
      <c r="AE29" s="404"/>
      <c r="AF29" s="404"/>
      <c r="AG29" s="405"/>
      <c r="AH29" s="406">
        <v>780</v>
      </c>
      <c r="AI29" s="407"/>
      <c r="AJ29" s="407"/>
      <c r="AK29" s="407"/>
      <c r="AL29" s="408"/>
      <c r="AM29" s="406">
        <v>2379951</v>
      </c>
      <c r="AN29" s="407"/>
      <c r="AO29" s="407"/>
      <c r="AP29" s="407"/>
      <c r="AQ29" s="407"/>
      <c r="AR29" s="408"/>
      <c r="AS29" s="406">
        <v>3051</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5421550</v>
      </c>
      <c r="BO29" s="431"/>
      <c r="BP29" s="431"/>
      <c r="BQ29" s="431"/>
      <c r="BR29" s="431"/>
      <c r="BS29" s="431"/>
      <c r="BT29" s="431"/>
      <c r="BU29" s="432"/>
      <c r="BV29" s="430">
        <v>6069624</v>
      </c>
      <c r="BW29" s="431"/>
      <c r="BX29" s="431"/>
      <c r="BY29" s="431"/>
      <c r="BZ29" s="431"/>
      <c r="CA29" s="431"/>
      <c r="CB29" s="431"/>
      <c r="CC29" s="432"/>
      <c r="CD29" s="199"/>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2"/>
      <c r="DK29" s="182"/>
      <c r="DL29" s="182"/>
      <c r="DM29" s="182"/>
      <c r="DN29" s="182"/>
      <c r="DO29" s="182"/>
    </row>
    <row r="30" spans="1:119" ht="18.75" customHeight="1" thickBot="1" x14ac:dyDescent="0.2">
      <c r="A30" s="183"/>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5503303</v>
      </c>
      <c r="BO30" s="434"/>
      <c r="BP30" s="434"/>
      <c r="BQ30" s="434"/>
      <c r="BR30" s="434"/>
      <c r="BS30" s="434"/>
      <c r="BT30" s="434"/>
      <c r="BU30" s="435"/>
      <c r="BV30" s="433">
        <v>6099129</v>
      </c>
      <c r="BW30" s="434"/>
      <c r="BX30" s="434"/>
      <c r="BY30" s="434"/>
      <c r="BZ30" s="434"/>
      <c r="CA30" s="434"/>
      <c r="CB30" s="434"/>
      <c r="CC30" s="435"/>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189</v>
      </c>
      <c r="D32" s="210"/>
      <c r="E32" s="210"/>
      <c r="F32" s="207"/>
      <c r="G32" s="207"/>
      <c r="H32" s="207"/>
      <c r="I32" s="207"/>
      <c r="J32" s="207"/>
      <c r="K32" s="207"/>
      <c r="L32" s="207"/>
      <c r="M32" s="207"/>
      <c r="N32" s="207"/>
      <c r="O32" s="207"/>
      <c r="P32" s="207"/>
      <c r="Q32" s="207"/>
      <c r="R32" s="207"/>
      <c r="S32" s="207"/>
      <c r="T32" s="207"/>
      <c r="U32" s="207" t="s">
        <v>190</v>
      </c>
      <c r="V32" s="207"/>
      <c r="W32" s="207"/>
      <c r="X32" s="207"/>
      <c r="Y32" s="207"/>
      <c r="Z32" s="207"/>
      <c r="AA32" s="207"/>
      <c r="AB32" s="207"/>
      <c r="AC32" s="207"/>
      <c r="AD32" s="207"/>
      <c r="AE32" s="207"/>
      <c r="AF32" s="207"/>
      <c r="AG32" s="207"/>
      <c r="AH32" s="207"/>
      <c r="AI32" s="207"/>
      <c r="AJ32" s="207"/>
      <c r="AK32" s="207"/>
      <c r="AL32" s="207"/>
      <c r="AM32" s="211" t="s">
        <v>191</v>
      </c>
      <c r="AN32" s="207"/>
      <c r="AO32" s="207"/>
      <c r="AP32" s="207"/>
      <c r="AQ32" s="207"/>
      <c r="AR32" s="207"/>
      <c r="AS32" s="211"/>
      <c r="AT32" s="211"/>
      <c r="AU32" s="211"/>
      <c r="AV32" s="211"/>
      <c r="AW32" s="211"/>
      <c r="AX32" s="211"/>
      <c r="AY32" s="211"/>
      <c r="AZ32" s="211"/>
      <c r="BA32" s="211"/>
      <c r="BB32" s="207"/>
      <c r="BC32" s="211"/>
      <c r="BD32" s="207"/>
      <c r="BE32" s="211" t="s">
        <v>192</v>
      </c>
      <c r="BF32" s="207"/>
      <c r="BG32" s="207"/>
      <c r="BH32" s="207"/>
      <c r="BI32" s="207"/>
      <c r="BJ32" s="211"/>
      <c r="BK32" s="211"/>
      <c r="BL32" s="211"/>
      <c r="BM32" s="211"/>
      <c r="BN32" s="211"/>
      <c r="BO32" s="211"/>
      <c r="BP32" s="211"/>
      <c r="BQ32" s="211"/>
      <c r="BR32" s="207"/>
      <c r="BS32" s="207"/>
      <c r="BT32" s="207"/>
      <c r="BU32" s="207"/>
      <c r="BV32" s="207"/>
      <c r="BW32" s="207" t="s">
        <v>193</v>
      </c>
      <c r="BX32" s="207"/>
      <c r="BY32" s="207"/>
      <c r="BZ32" s="207"/>
      <c r="CA32" s="207"/>
      <c r="CB32" s="211"/>
      <c r="CC32" s="211"/>
      <c r="CD32" s="211"/>
      <c r="CE32" s="211"/>
      <c r="CF32" s="211"/>
      <c r="CG32" s="211"/>
      <c r="CH32" s="211"/>
      <c r="CI32" s="211"/>
      <c r="CJ32" s="211"/>
      <c r="CK32" s="211"/>
      <c r="CL32" s="211"/>
      <c r="CM32" s="211"/>
      <c r="CN32" s="211"/>
      <c r="CO32" s="211" t="s">
        <v>194</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393" t="s">
        <v>195</v>
      </c>
      <c r="D33" s="393"/>
      <c r="E33" s="392" t="s">
        <v>196</v>
      </c>
      <c r="F33" s="392"/>
      <c r="G33" s="392"/>
      <c r="H33" s="392"/>
      <c r="I33" s="392"/>
      <c r="J33" s="392"/>
      <c r="K33" s="392"/>
      <c r="L33" s="392"/>
      <c r="M33" s="392"/>
      <c r="N33" s="392"/>
      <c r="O33" s="392"/>
      <c r="P33" s="392"/>
      <c r="Q33" s="392"/>
      <c r="R33" s="392"/>
      <c r="S33" s="392"/>
      <c r="T33" s="212"/>
      <c r="U33" s="393" t="s">
        <v>195</v>
      </c>
      <c r="V33" s="393"/>
      <c r="W33" s="392" t="s">
        <v>197</v>
      </c>
      <c r="X33" s="392"/>
      <c r="Y33" s="392"/>
      <c r="Z33" s="392"/>
      <c r="AA33" s="392"/>
      <c r="AB33" s="392"/>
      <c r="AC33" s="392"/>
      <c r="AD33" s="392"/>
      <c r="AE33" s="392"/>
      <c r="AF33" s="392"/>
      <c r="AG33" s="392"/>
      <c r="AH33" s="392"/>
      <c r="AI33" s="392"/>
      <c r="AJ33" s="392"/>
      <c r="AK33" s="392"/>
      <c r="AL33" s="212"/>
      <c r="AM33" s="393" t="s">
        <v>195</v>
      </c>
      <c r="AN33" s="393"/>
      <c r="AO33" s="392" t="s">
        <v>196</v>
      </c>
      <c r="AP33" s="392"/>
      <c r="AQ33" s="392"/>
      <c r="AR33" s="392"/>
      <c r="AS33" s="392"/>
      <c r="AT33" s="392"/>
      <c r="AU33" s="392"/>
      <c r="AV33" s="392"/>
      <c r="AW33" s="392"/>
      <c r="AX33" s="392"/>
      <c r="AY33" s="392"/>
      <c r="AZ33" s="392"/>
      <c r="BA33" s="392"/>
      <c r="BB33" s="392"/>
      <c r="BC33" s="392"/>
      <c r="BD33" s="213"/>
      <c r="BE33" s="392" t="s">
        <v>198</v>
      </c>
      <c r="BF33" s="392"/>
      <c r="BG33" s="392" t="s">
        <v>199</v>
      </c>
      <c r="BH33" s="392"/>
      <c r="BI33" s="392"/>
      <c r="BJ33" s="392"/>
      <c r="BK33" s="392"/>
      <c r="BL33" s="392"/>
      <c r="BM33" s="392"/>
      <c r="BN33" s="392"/>
      <c r="BO33" s="392"/>
      <c r="BP33" s="392"/>
      <c r="BQ33" s="392"/>
      <c r="BR33" s="392"/>
      <c r="BS33" s="392"/>
      <c r="BT33" s="392"/>
      <c r="BU33" s="392"/>
      <c r="BV33" s="213"/>
      <c r="BW33" s="393" t="s">
        <v>198</v>
      </c>
      <c r="BX33" s="393"/>
      <c r="BY33" s="392" t="s">
        <v>200</v>
      </c>
      <c r="BZ33" s="392"/>
      <c r="CA33" s="392"/>
      <c r="CB33" s="392"/>
      <c r="CC33" s="392"/>
      <c r="CD33" s="392"/>
      <c r="CE33" s="392"/>
      <c r="CF33" s="392"/>
      <c r="CG33" s="392"/>
      <c r="CH33" s="392"/>
      <c r="CI33" s="392"/>
      <c r="CJ33" s="392"/>
      <c r="CK33" s="392"/>
      <c r="CL33" s="392"/>
      <c r="CM33" s="392"/>
      <c r="CN33" s="212"/>
      <c r="CO33" s="393" t="s">
        <v>195</v>
      </c>
      <c r="CP33" s="393"/>
      <c r="CQ33" s="392" t="s">
        <v>201</v>
      </c>
      <c r="CR33" s="392"/>
      <c r="CS33" s="392"/>
      <c r="CT33" s="392"/>
      <c r="CU33" s="392"/>
      <c r="CV33" s="392"/>
      <c r="CW33" s="392"/>
      <c r="CX33" s="392"/>
      <c r="CY33" s="392"/>
      <c r="CZ33" s="392"/>
      <c r="DA33" s="392"/>
      <c r="DB33" s="392"/>
      <c r="DC33" s="392"/>
      <c r="DD33" s="392"/>
      <c r="DE33" s="392"/>
      <c r="DF33" s="212"/>
      <c r="DG33" s="391" t="s">
        <v>202</v>
      </c>
      <c r="DH33" s="391"/>
      <c r="DI33" s="214"/>
      <c r="DJ33" s="182"/>
      <c r="DK33" s="182"/>
      <c r="DL33" s="182"/>
      <c r="DM33" s="182"/>
      <c r="DN33" s="182"/>
      <c r="DO33" s="182"/>
    </row>
    <row r="34" spans="1:119" ht="32.25" customHeight="1" x14ac:dyDescent="0.15">
      <c r="A34" s="183"/>
      <c r="B34" s="209"/>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0"/>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0"/>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0"/>
      <c r="BE34" s="389">
        <f>IF(BG34="","",MAX(C34:D43,U34:V43,AM34:AN43)+1)</f>
        <v>7</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10"/>
      <c r="BW34" s="389">
        <f>IF(BY34="","",MAX(C34:D43,U34:V43,AM34:AN43,BE34:BF43)+1)</f>
        <v>8</v>
      </c>
      <c r="BX34" s="389"/>
      <c r="BY34" s="388" t="str">
        <f>IF('各会計、関係団体の財政状況及び健全化判断比率'!B68="","",'各会計、関係団体の財政状況及び健全化判断比率'!B68)</f>
        <v>沖縄県市町村自治会館管理組合（一般会計）</v>
      </c>
      <c r="BZ34" s="388"/>
      <c r="CA34" s="388"/>
      <c r="CB34" s="388"/>
      <c r="CC34" s="388"/>
      <c r="CD34" s="388"/>
      <c r="CE34" s="388"/>
      <c r="CF34" s="388"/>
      <c r="CG34" s="388"/>
      <c r="CH34" s="388"/>
      <c r="CI34" s="388"/>
      <c r="CJ34" s="388"/>
      <c r="CK34" s="388"/>
      <c r="CL34" s="388"/>
      <c r="CM34" s="388"/>
      <c r="CN34" s="210"/>
      <c r="CO34" s="389">
        <f>IF(CQ34="","",MAX(C34:D43,U34:V43,AM34:AN43,BE34:BF43,BW34:BX43)+1)</f>
        <v>16</v>
      </c>
      <c r="CP34" s="389"/>
      <c r="CQ34" s="388" t="str">
        <f>IF('各会計、関係団体の財政状況及び健全化判断比率'!BS7="","",'各会計、関係団体の財政状況及び健全化判断比率'!BS7)</f>
        <v>うるま市土地開発公社</v>
      </c>
      <c r="CR34" s="388"/>
      <c r="CS34" s="388"/>
      <c r="CT34" s="388"/>
      <c r="CU34" s="388"/>
      <c r="CV34" s="388"/>
      <c r="CW34" s="388"/>
      <c r="CX34" s="388"/>
      <c r="CY34" s="388"/>
      <c r="CZ34" s="388"/>
      <c r="DA34" s="388"/>
      <c r="DB34" s="388"/>
      <c r="DC34" s="388"/>
      <c r="DD34" s="388"/>
      <c r="DE34" s="388"/>
      <c r="DF34" s="207"/>
      <c r="DG34" s="390" t="str">
        <f>IF('各会計、関係団体の財政状況及び健全化判断比率'!BR7="","",'各会計、関係団体の財政状況及び健全化判断比率'!BR7)</f>
        <v/>
      </c>
      <c r="DH34" s="390"/>
      <c r="DI34" s="214"/>
      <c r="DJ34" s="182"/>
      <c r="DK34" s="182"/>
      <c r="DL34" s="182"/>
      <c r="DM34" s="182"/>
      <c r="DN34" s="182"/>
      <c r="DO34" s="182"/>
    </row>
    <row r="35" spans="1:119" ht="32.25" customHeight="1" x14ac:dyDescent="0.15">
      <c r="A35" s="183"/>
      <c r="B35" s="209"/>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0"/>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0"/>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0"/>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0"/>
      <c r="BW35" s="389">
        <f t="shared" ref="BW35:BW43" si="2">IF(BY35="","",BW34+1)</f>
        <v>9</v>
      </c>
      <c r="BX35" s="389"/>
      <c r="BY35" s="388" t="str">
        <f>IF('各会計、関係団体の財政状況及び健全化判断比率'!B69="","",'各会計、関係団体の財政状況及び健全化判断比率'!B69)</f>
        <v>沖縄県市町村総合事務組合（一般会計）</v>
      </c>
      <c r="BZ35" s="388"/>
      <c r="CA35" s="388"/>
      <c r="CB35" s="388"/>
      <c r="CC35" s="388"/>
      <c r="CD35" s="388"/>
      <c r="CE35" s="388"/>
      <c r="CF35" s="388"/>
      <c r="CG35" s="388"/>
      <c r="CH35" s="388"/>
      <c r="CI35" s="388"/>
      <c r="CJ35" s="388"/>
      <c r="CK35" s="388"/>
      <c r="CL35" s="388"/>
      <c r="CM35" s="388"/>
      <c r="CN35" s="210"/>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07"/>
      <c r="DG35" s="390" t="str">
        <f>IF('各会計、関係団体の財政状況及び健全化判断比率'!BR8="","",'各会計、関係団体の財政状況及び健全化判断比率'!BR8)</f>
        <v/>
      </c>
      <c r="DH35" s="390"/>
      <c r="DI35" s="214"/>
      <c r="DJ35" s="182"/>
      <c r="DK35" s="182"/>
      <c r="DL35" s="182"/>
      <c r="DM35" s="182"/>
      <c r="DN35" s="182"/>
      <c r="DO35" s="182"/>
    </row>
    <row r="36" spans="1:119" ht="32.25" customHeight="1" x14ac:dyDescent="0.15">
      <c r="A36" s="183"/>
      <c r="B36" s="209"/>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0"/>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0"/>
      <c r="AM36" s="389" t="str">
        <f t="shared" si="0"/>
        <v/>
      </c>
      <c r="AN36" s="389"/>
      <c r="AO36" s="388"/>
      <c r="AP36" s="388"/>
      <c r="AQ36" s="388"/>
      <c r="AR36" s="388"/>
      <c r="AS36" s="388"/>
      <c r="AT36" s="388"/>
      <c r="AU36" s="388"/>
      <c r="AV36" s="388"/>
      <c r="AW36" s="388"/>
      <c r="AX36" s="388"/>
      <c r="AY36" s="388"/>
      <c r="AZ36" s="388"/>
      <c r="BA36" s="388"/>
      <c r="BB36" s="388"/>
      <c r="BC36" s="388"/>
      <c r="BD36" s="210"/>
      <c r="BE36" s="389" t="str">
        <f t="shared" si="1"/>
        <v/>
      </c>
      <c r="BF36" s="389"/>
      <c r="BG36" s="388"/>
      <c r="BH36" s="388"/>
      <c r="BI36" s="388"/>
      <c r="BJ36" s="388"/>
      <c r="BK36" s="388"/>
      <c r="BL36" s="388"/>
      <c r="BM36" s="388"/>
      <c r="BN36" s="388"/>
      <c r="BO36" s="388"/>
      <c r="BP36" s="388"/>
      <c r="BQ36" s="388"/>
      <c r="BR36" s="388"/>
      <c r="BS36" s="388"/>
      <c r="BT36" s="388"/>
      <c r="BU36" s="388"/>
      <c r="BV36" s="210"/>
      <c r="BW36" s="389">
        <f t="shared" si="2"/>
        <v>10</v>
      </c>
      <c r="BX36" s="389"/>
      <c r="BY36" s="388" t="str">
        <f>IF('各会計、関係団体の財政状況及び健全化判断比率'!B70="","",'各会計、関係団体の財政状況及び健全化判断比率'!B70)</f>
        <v>中部衛生施設組合（一般会計）</v>
      </c>
      <c r="BZ36" s="388"/>
      <c r="CA36" s="388"/>
      <c r="CB36" s="388"/>
      <c r="CC36" s="388"/>
      <c r="CD36" s="388"/>
      <c r="CE36" s="388"/>
      <c r="CF36" s="388"/>
      <c r="CG36" s="388"/>
      <c r="CH36" s="388"/>
      <c r="CI36" s="388"/>
      <c r="CJ36" s="388"/>
      <c r="CK36" s="388"/>
      <c r="CL36" s="388"/>
      <c r="CM36" s="388"/>
      <c r="CN36" s="210"/>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07"/>
      <c r="DG36" s="390" t="str">
        <f>IF('各会計、関係団体の財政状況及び健全化判断比率'!BR9="","",'各会計、関係団体の財政状況及び健全化判断比率'!BR9)</f>
        <v/>
      </c>
      <c r="DH36" s="390"/>
      <c r="DI36" s="214"/>
      <c r="DJ36" s="182"/>
      <c r="DK36" s="182"/>
      <c r="DL36" s="182"/>
      <c r="DM36" s="182"/>
      <c r="DN36" s="182"/>
      <c r="DO36" s="182"/>
    </row>
    <row r="37" spans="1:119" ht="32.25" customHeight="1" x14ac:dyDescent="0.15">
      <c r="A37" s="183"/>
      <c r="B37" s="209"/>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0"/>
      <c r="U37" s="389" t="str">
        <f t="shared" si="4"/>
        <v/>
      </c>
      <c r="V37" s="389"/>
      <c r="W37" s="388"/>
      <c r="X37" s="388"/>
      <c r="Y37" s="388"/>
      <c r="Z37" s="388"/>
      <c r="AA37" s="388"/>
      <c r="AB37" s="388"/>
      <c r="AC37" s="388"/>
      <c r="AD37" s="388"/>
      <c r="AE37" s="388"/>
      <c r="AF37" s="388"/>
      <c r="AG37" s="388"/>
      <c r="AH37" s="388"/>
      <c r="AI37" s="388"/>
      <c r="AJ37" s="388"/>
      <c r="AK37" s="388"/>
      <c r="AL37" s="210"/>
      <c r="AM37" s="389" t="str">
        <f t="shared" si="0"/>
        <v/>
      </c>
      <c r="AN37" s="389"/>
      <c r="AO37" s="388"/>
      <c r="AP37" s="388"/>
      <c r="AQ37" s="388"/>
      <c r="AR37" s="388"/>
      <c r="AS37" s="388"/>
      <c r="AT37" s="388"/>
      <c r="AU37" s="388"/>
      <c r="AV37" s="388"/>
      <c r="AW37" s="388"/>
      <c r="AX37" s="388"/>
      <c r="AY37" s="388"/>
      <c r="AZ37" s="388"/>
      <c r="BA37" s="388"/>
      <c r="BB37" s="388"/>
      <c r="BC37" s="388"/>
      <c r="BD37" s="210"/>
      <c r="BE37" s="389" t="str">
        <f t="shared" si="1"/>
        <v/>
      </c>
      <c r="BF37" s="389"/>
      <c r="BG37" s="388"/>
      <c r="BH37" s="388"/>
      <c r="BI37" s="388"/>
      <c r="BJ37" s="388"/>
      <c r="BK37" s="388"/>
      <c r="BL37" s="388"/>
      <c r="BM37" s="388"/>
      <c r="BN37" s="388"/>
      <c r="BO37" s="388"/>
      <c r="BP37" s="388"/>
      <c r="BQ37" s="388"/>
      <c r="BR37" s="388"/>
      <c r="BS37" s="388"/>
      <c r="BT37" s="388"/>
      <c r="BU37" s="388"/>
      <c r="BV37" s="210"/>
      <c r="BW37" s="389">
        <f t="shared" si="2"/>
        <v>11</v>
      </c>
      <c r="BX37" s="389"/>
      <c r="BY37" s="388" t="str">
        <f>IF('各会計、関係団体の財政状況及び健全化判断比率'!B71="","",'各会計、関係団体の財政状況及び健全化判断比率'!B71)</f>
        <v>中部広域市町村圏事務組合（一般会計）</v>
      </c>
      <c r="BZ37" s="388"/>
      <c r="CA37" s="388"/>
      <c r="CB37" s="388"/>
      <c r="CC37" s="388"/>
      <c r="CD37" s="388"/>
      <c r="CE37" s="388"/>
      <c r="CF37" s="388"/>
      <c r="CG37" s="388"/>
      <c r="CH37" s="388"/>
      <c r="CI37" s="388"/>
      <c r="CJ37" s="388"/>
      <c r="CK37" s="388"/>
      <c r="CL37" s="388"/>
      <c r="CM37" s="388"/>
      <c r="CN37" s="210"/>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07"/>
      <c r="DG37" s="390" t="str">
        <f>IF('各会計、関係団体の財政状況及び健全化判断比率'!BR10="","",'各会計、関係団体の財政状況及び健全化判断比率'!BR10)</f>
        <v/>
      </c>
      <c r="DH37" s="390"/>
      <c r="DI37" s="214"/>
      <c r="DJ37" s="182"/>
      <c r="DK37" s="182"/>
      <c r="DL37" s="182"/>
      <c r="DM37" s="182"/>
      <c r="DN37" s="182"/>
      <c r="DO37" s="182"/>
    </row>
    <row r="38" spans="1:119" ht="32.25" customHeight="1" x14ac:dyDescent="0.15">
      <c r="A38" s="183"/>
      <c r="B38" s="209"/>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0"/>
      <c r="U38" s="389" t="str">
        <f t="shared" si="4"/>
        <v/>
      </c>
      <c r="V38" s="389"/>
      <c r="W38" s="388"/>
      <c r="X38" s="388"/>
      <c r="Y38" s="388"/>
      <c r="Z38" s="388"/>
      <c r="AA38" s="388"/>
      <c r="AB38" s="388"/>
      <c r="AC38" s="388"/>
      <c r="AD38" s="388"/>
      <c r="AE38" s="388"/>
      <c r="AF38" s="388"/>
      <c r="AG38" s="388"/>
      <c r="AH38" s="388"/>
      <c r="AI38" s="388"/>
      <c r="AJ38" s="388"/>
      <c r="AK38" s="388"/>
      <c r="AL38" s="210"/>
      <c r="AM38" s="389" t="str">
        <f t="shared" si="0"/>
        <v/>
      </c>
      <c r="AN38" s="389"/>
      <c r="AO38" s="388"/>
      <c r="AP38" s="388"/>
      <c r="AQ38" s="388"/>
      <c r="AR38" s="388"/>
      <c r="AS38" s="388"/>
      <c r="AT38" s="388"/>
      <c r="AU38" s="388"/>
      <c r="AV38" s="388"/>
      <c r="AW38" s="388"/>
      <c r="AX38" s="388"/>
      <c r="AY38" s="388"/>
      <c r="AZ38" s="388"/>
      <c r="BA38" s="388"/>
      <c r="BB38" s="388"/>
      <c r="BC38" s="388"/>
      <c r="BD38" s="210"/>
      <c r="BE38" s="389" t="str">
        <f t="shared" si="1"/>
        <v/>
      </c>
      <c r="BF38" s="389"/>
      <c r="BG38" s="388"/>
      <c r="BH38" s="388"/>
      <c r="BI38" s="388"/>
      <c r="BJ38" s="388"/>
      <c r="BK38" s="388"/>
      <c r="BL38" s="388"/>
      <c r="BM38" s="388"/>
      <c r="BN38" s="388"/>
      <c r="BO38" s="388"/>
      <c r="BP38" s="388"/>
      <c r="BQ38" s="388"/>
      <c r="BR38" s="388"/>
      <c r="BS38" s="388"/>
      <c r="BT38" s="388"/>
      <c r="BU38" s="388"/>
      <c r="BV38" s="210"/>
      <c r="BW38" s="389">
        <f t="shared" si="2"/>
        <v>12</v>
      </c>
      <c r="BX38" s="389"/>
      <c r="BY38" s="388" t="str">
        <f>IF('各会計、関係団体の財政状況及び健全化判断比率'!B72="","",'各会計、関係団体の財政状況及び健全化判断比率'!B72)</f>
        <v>中部広域市町村圏事務組合（特別会計）</v>
      </c>
      <c r="BZ38" s="388"/>
      <c r="CA38" s="388"/>
      <c r="CB38" s="388"/>
      <c r="CC38" s="388"/>
      <c r="CD38" s="388"/>
      <c r="CE38" s="388"/>
      <c r="CF38" s="388"/>
      <c r="CG38" s="388"/>
      <c r="CH38" s="388"/>
      <c r="CI38" s="388"/>
      <c r="CJ38" s="388"/>
      <c r="CK38" s="388"/>
      <c r="CL38" s="388"/>
      <c r="CM38" s="388"/>
      <c r="CN38" s="210"/>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07"/>
      <c r="DG38" s="390" t="str">
        <f>IF('各会計、関係団体の財政状況及び健全化判断比率'!BR11="","",'各会計、関係団体の財政状況及び健全化判断比率'!BR11)</f>
        <v/>
      </c>
      <c r="DH38" s="390"/>
      <c r="DI38" s="214"/>
      <c r="DJ38" s="182"/>
      <c r="DK38" s="182"/>
      <c r="DL38" s="182"/>
      <c r="DM38" s="182"/>
      <c r="DN38" s="182"/>
      <c r="DO38" s="182"/>
    </row>
    <row r="39" spans="1:119" ht="32.25" customHeight="1" x14ac:dyDescent="0.15">
      <c r="A39" s="183"/>
      <c r="B39" s="209"/>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0"/>
      <c r="U39" s="389" t="str">
        <f t="shared" si="4"/>
        <v/>
      </c>
      <c r="V39" s="389"/>
      <c r="W39" s="388"/>
      <c r="X39" s="388"/>
      <c r="Y39" s="388"/>
      <c r="Z39" s="388"/>
      <c r="AA39" s="388"/>
      <c r="AB39" s="388"/>
      <c r="AC39" s="388"/>
      <c r="AD39" s="388"/>
      <c r="AE39" s="388"/>
      <c r="AF39" s="388"/>
      <c r="AG39" s="388"/>
      <c r="AH39" s="388"/>
      <c r="AI39" s="388"/>
      <c r="AJ39" s="388"/>
      <c r="AK39" s="388"/>
      <c r="AL39" s="210"/>
      <c r="AM39" s="389" t="str">
        <f t="shared" si="0"/>
        <v/>
      </c>
      <c r="AN39" s="389"/>
      <c r="AO39" s="388"/>
      <c r="AP39" s="388"/>
      <c r="AQ39" s="388"/>
      <c r="AR39" s="388"/>
      <c r="AS39" s="388"/>
      <c r="AT39" s="388"/>
      <c r="AU39" s="388"/>
      <c r="AV39" s="388"/>
      <c r="AW39" s="388"/>
      <c r="AX39" s="388"/>
      <c r="AY39" s="388"/>
      <c r="AZ39" s="388"/>
      <c r="BA39" s="388"/>
      <c r="BB39" s="388"/>
      <c r="BC39" s="388"/>
      <c r="BD39" s="210"/>
      <c r="BE39" s="389" t="str">
        <f t="shared" si="1"/>
        <v/>
      </c>
      <c r="BF39" s="389"/>
      <c r="BG39" s="388"/>
      <c r="BH39" s="388"/>
      <c r="BI39" s="388"/>
      <c r="BJ39" s="388"/>
      <c r="BK39" s="388"/>
      <c r="BL39" s="388"/>
      <c r="BM39" s="388"/>
      <c r="BN39" s="388"/>
      <c r="BO39" s="388"/>
      <c r="BP39" s="388"/>
      <c r="BQ39" s="388"/>
      <c r="BR39" s="388"/>
      <c r="BS39" s="388"/>
      <c r="BT39" s="388"/>
      <c r="BU39" s="388"/>
      <c r="BV39" s="210"/>
      <c r="BW39" s="389">
        <f t="shared" si="2"/>
        <v>13</v>
      </c>
      <c r="BX39" s="389"/>
      <c r="BY39" s="388" t="str">
        <f>IF('各会計、関係団体の財政状況及び健全化判断比率'!B73="","",'各会計、関係団体の財政状況及び健全化判断比率'!B73)</f>
        <v>中部北環境施設組合（一般会計）</v>
      </c>
      <c r="BZ39" s="388"/>
      <c r="CA39" s="388"/>
      <c r="CB39" s="388"/>
      <c r="CC39" s="388"/>
      <c r="CD39" s="388"/>
      <c r="CE39" s="388"/>
      <c r="CF39" s="388"/>
      <c r="CG39" s="388"/>
      <c r="CH39" s="388"/>
      <c r="CI39" s="388"/>
      <c r="CJ39" s="388"/>
      <c r="CK39" s="388"/>
      <c r="CL39" s="388"/>
      <c r="CM39" s="388"/>
      <c r="CN39" s="210"/>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07"/>
      <c r="DG39" s="390" t="str">
        <f>IF('各会計、関係団体の財政状況及び健全化判断比率'!BR12="","",'各会計、関係団体の財政状況及び健全化判断比率'!BR12)</f>
        <v/>
      </c>
      <c r="DH39" s="390"/>
      <c r="DI39" s="214"/>
      <c r="DJ39" s="182"/>
      <c r="DK39" s="182"/>
      <c r="DL39" s="182"/>
      <c r="DM39" s="182"/>
      <c r="DN39" s="182"/>
      <c r="DO39" s="182"/>
    </row>
    <row r="40" spans="1:119" ht="32.25" customHeight="1" x14ac:dyDescent="0.15">
      <c r="A40" s="183"/>
      <c r="B40" s="209"/>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0"/>
      <c r="U40" s="389" t="str">
        <f t="shared" si="4"/>
        <v/>
      </c>
      <c r="V40" s="389"/>
      <c r="W40" s="388"/>
      <c r="X40" s="388"/>
      <c r="Y40" s="388"/>
      <c r="Z40" s="388"/>
      <c r="AA40" s="388"/>
      <c r="AB40" s="388"/>
      <c r="AC40" s="388"/>
      <c r="AD40" s="388"/>
      <c r="AE40" s="388"/>
      <c r="AF40" s="388"/>
      <c r="AG40" s="388"/>
      <c r="AH40" s="388"/>
      <c r="AI40" s="388"/>
      <c r="AJ40" s="388"/>
      <c r="AK40" s="388"/>
      <c r="AL40" s="210"/>
      <c r="AM40" s="389" t="str">
        <f t="shared" si="0"/>
        <v/>
      </c>
      <c r="AN40" s="389"/>
      <c r="AO40" s="388"/>
      <c r="AP40" s="388"/>
      <c r="AQ40" s="388"/>
      <c r="AR40" s="388"/>
      <c r="AS40" s="388"/>
      <c r="AT40" s="388"/>
      <c r="AU40" s="388"/>
      <c r="AV40" s="388"/>
      <c r="AW40" s="388"/>
      <c r="AX40" s="388"/>
      <c r="AY40" s="388"/>
      <c r="AZ40" s="388"/>
      <c r="BA40" s="388"/>
      <c r="BB40" s="388"/>
      <c r="BC40" s="388"/>
      <c r="BD40" s="210"/>
      <c r="BE40" s="389" t="str">
        <f t="shared" si="1"/>
        <v/>
      </c>
      <c r="BF40" s="389"/>
      <c r="BG40" s="388"/>
      <c r="BH40" s="388"/>
      <c r="BI40" s="388"/>
      <c r="BJ40" s="388"/>
      <c r="BK40" s="388"/>
      <c r="BL40" s="388"/>
      <c r="BM40" s="388"/>
      <c r="BN40" s="388"/>
      <c r="BO40" s="388"/>
      <c r="BP40" s="388"/>
      <c r="BQ40" s="388"/>
      <c r="BR40" s="388"/>
      <c r="BS40" s="388"/>
      <c r="BT40" s="388"/>
      <c r="BU40" s="388"/>
      <c r="BV40" s="210"/>
      <c r="BW40" s="389">
        <f t="shared" si="2"/>
        <v>14</v>
      </c>
      <c r="BX40" s="389"/>
      <c r="BY40" s="388" t="str">
        <f>IF('各会計、関係団体の財政状況及び健全化判断比率'!B74="","",'各会計、関係団体の財政状況及び健全化判断比率'!B74)</f>
        <v>沖縄県後期高齢者医療広域連合（一般会計）</v>
      </c>
      <c r="BZ40" s="388"/>
      <c r="CA40" s="388"/>
      <c r="CB40" s="388"/>
      <c r="CC40" s="388"/>
      <c r="CD40" s="388"/>
      <c r="CE40" s="388"/>
      <c r="CF40" s="388"/>
      <c r="CG40" s="388"/>
      <c r="CH40" s="388"/>
      <c r="CI40" s="388"/>
      <c r="CJ40" s="388"/>
      <c r="CK40" s="388"/>
      <c r="CL40" s="388"/>
      <c r="CM40" s="388"/>
      <c r="CN40" s="210"/>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07"/>
      <c r="DG40" s="390" t="str">
        <f>IF('各会計、関係団体の財政状況及び健全化判断比率'!BR13="","",'各会計、関係団体の財政状況及び健全化判断比率'!BR13)</f>
        <v/>
      </c>
      <c r="DH40" s="390"/>
      <c r="DI40" s="214"/>
      <c r="DJ40" s="182"/>
      <c r="DK40" s="182"/>
      <c r="DL40" s="182"/>
      <c r="DM40" s="182"/>
      <c r="DN40" s="182"/>
      <c r="DO40" s="182"/>
    </row>
    <row r="41" spans="1:119" ht="32.25" customHeight="1" x14ac:dyDescent="0.15">
      <c r="A41" s="183"/>
      <c r="B41" s="209"/>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0"/>
      <c r="U41" s="389" t="str">
        <f t="shared" si="4"/>
        <v/>
      </c>
      <c r="V41" s="389"/>
      <c r="W41" s="388"/>
      <c r="X41" s="388"/>
      <c r="Y41" s="388"/>
      <c r="Z41" s="388"/>
      <c r="AA41" s="388"/>
      <c r="AB41" s="388"/>
      <c r="AC41" s="388"/>
      <c r="AD41" s="388"/>
      <c r="AE41" s="388"/>
      <c r="AF41" s="388"/>
      <c r="AG41" s="388"/>
      <c r="AH41" s="388"/>
      <c r="AI41" s="388"/>
      <c r="AJ41" s="388"/>
      <c r="AK41" s="388"/>
      <c r="AL41" s="210"/>
      <c r="AM41" s="389" t="str">
        <f t="shared" si="0"/>
        <v/>
      </c>
      <c r="AN41" s="389"/>
      <c r="AO41" s="388"/>
      <c r="AP41" s="388"/>
      <c r="AQ41" s="388"/>
      <c r="AR41" s="388"/>
      <c r="AS41" s="388"/>
      <c r="AT41" s="388"/>
      <c r="AU41" s="388"/>
      <c r="AV41" s="388"/>
      <c r="AW41" s="388"/>
      <c r="AX41" s="388"/>
      <c r="AY41" s="388"/>
      <c r="AZ41" s="388"/>
      <c r="BA41" s="388"/>
      <c r="BB41" s="388"/>
      <c r="BC41" s="388"/>
      <c r="BD41" s="210"/>
      <c r="BE41" s="389" t="str">
        <f t="shared" si="1"/>
        <v/>
      </c>
      <c r="BF41" s="389"/>
      <c r="BG41" s="388"/>
      <c r="BH41" s="388"/>
      <c r="BI41" s="388"/>
      <c r="BJ41" s="388"/>
      <c r="BK41" s="388"/>
      <c r="BL41" s="388"/>
      <c r="BM41" s="388"/>
      <c r="BN41" s="388"/>
      <c r="BO41" s="388"/>
      <c r="BP41" s="388"/>
      <c r="BQ41" s="388"/>
      <c r="BR41" s="388"/>
      <c r="BS41" s="388"/>
      <c r="BT41" s="388"/>
      <c r="BU41" s="388"/>
      <c r="BV41" s="210"/>
      <c r="BW41" s="389">
        <f t="shared" si="2"/>
        <v>15</v>
      </c>
      <c r="BX41" s="389"/>
      <c r="BY41" s="388" t="str">
        <f>IF('各会計、関係団体の財政状況及び健全化判断比率'!B75="","",'各会計、関係団体の財政状況及び健全化判断比率'!B75)</f>
        <v>沖縄県後期高齢者医療広域連合（特別会計）</v>
      </c>
      <c r="BZ41" s="388"/>
      <c r="CA41" s="388"/>
      <c r="CB41" s="388"/>
      <c r="CC41" s="388"/>
      <c r="CD41" s="388"/>
      <c r="CE41" s="388"/>
      <c r="CF41" s="388"/>
      <c r="CG41" s="388"/>
      <c r="CH41" s="388"/>
      <c r="CI41" s="388"/>
      <c r="CJ41" s="388"/>
      <c r="CK41" s="388"/>
      <c r="CL41" s="388"/>
      <c r="CM41" s="388"/>
      <c r="CN41" s="210"/>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07"/>
      <c r="DG41" s="390" t="str">
        <f>IF('各会計、関係団体の財政状況及び健全化判断比率'!BR14="","",'各会計、関係団体の財政状況及び健全化判断比率'!BR14)</f>
        <v/>
      </c>
      <c r="DH41" s="390"/>
      <c r="DI41" s="214"/>
      <c r="DJ41" s="182"/>
      <c r="DK41" s="182"/>
      <c r="DL41" s="182"/>
      <c r="DM41" s="182"/>
      <c r="DN41" s="182"/>
      <c r="DO41" s="182"/>
    </row>
    <row r="42" spans="1:119" ht="32.25" customHeight="1" x14ac:dyDescent="0.15">
      <c r="A42" s="182"/>
      <c r="B42" s="209"/>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0"/>
      <c r="U42" s="389" t="str">
        <f t="shared" si="4"/>
        <v/>
      </c>
      <c r="V42" s="389"/>
      <c r="W42" s="388"/>
      <c r="X42" s="388"/>
      <c r="Y42" s="388"/>
      <c r="Z42" s="388"/>
      <c r="AA42" s="388"/>
      <c r="AB42" s="388"/>
      <c r="AC42" s="388"/>
      <c r="AD42" s="388"/>
      <c r="AE42" s="388"/>
      <c r="AF42" s="388"/>
      <c r="AG42" s="388"/>
      <c r="AH42" s="388"/>
      <c r="AI42" s="388"/>
      <c r="AJ42" s="388"/>
      <c r="AK42" s="388"/>
      <c r="AL42" s="210"/>
      <c r="AM42" s="389" t="str">
        <f t="shared" si="0"/>
        <v/>
      </c>
      <c r="AN42" s="389"/>
      <c r="AO42" s="388"/>
      <c r="AP42" s="388"/>
      <c r="AQ42" s="388"/>
      <c r="AR42" s="388"/>
      <c r="AS42" s="388"/>
      <c r="AT42" s="388"/>
      <c r="AU42" s="388"/>
      <c r="AV42" s="388"/>
      <c r="AW42" s="388"/>
      <c r="AX42" s="388"/>
      <c r="AY42" s="388"/>
      <c r="AZ42" s="388"/>
      <c r="BA42" s="388"/>
      <c r="BB42" s="388"/>
      <c r="BC42" s="388"/>
      <c r="BD42" s="210"/>
      <c r="BE42" s="389" t="str">
        <f t="shared" si="1"/>
        <v/>
      </c>
      <c r="BF42" s="389"/>
      <c r="BG42" s="388"/>
      <c r="BH42" s="388"/>
      <c r="BI42" s="388"/>
      <c r="BJ42" s="388"/>
      <c r="BK42" s="388"/>
      <c r="BL42" s="388"/>
      <c r="BM42" s="388"/>
      <c r="BN42" s="388"/>
      <c r="BO42" s="388"/>
      <c r="BP42" s="388"/>
      <c r="BQ42" s="388"/>
      <c r="BR42" s="388"/>
      <c r="BS42" s="388"/>
      <c r="BT42" s="388"/>
      <c r="BU42" s="388"/>
      <c r="BV42" s="210"/>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0"/>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07"/>
      <c r="DG42" s="390" t="str">
        <f>IF('各会計、関係団体の財政状況及び健全化判断比率'!BR15="","",'各会計、関係団体の財政状況及び健全化判断比率'!BR15)</f>
        <v/>
      </c>
      <c r="DH42" s="390"/>
      <c r="DI42" s="214"/>
      <c r="DJ42" s="182"/>
      <c r="DK42" s="182"/>
      <c r="DL42" s="182"/>
      <c r="DM42" s="182"/>
      <c r="DN42" s="182"/>
      <c r="DO42" s="182"/>
    </row>
    <row r="43" spans="1:119" ht="32.25" customHeight="1" x14ac:dyDescent="0.15">
      <c r="A43" s="182"/>
      <c r="B43" s="209"/>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0"/>
      <c r="U43" s="389" t="str">
        <f t="shared" si="4"/>
        <v/>
      </c>
      <c r="V43" s="389"/>
      <c r="W43" s="388"/>
      <c r="X43" s="388"/>
      <c r="Y43" s="388"/>
      <c r="Z43" s="388"/>
      <c r="AA43" s="388"/>
      <c r="AB43" s="388"/>
      <c r="AC43" s="388"/>
      <c r="AD43" s="388"/>
      <c r="AE43" s="388"/>
      <c r="AF43" s="388"/>
      <c r="AG43" s="388"/>
      <c r="AH43" s="388"/>
      <c r="AI43" s="388"/>
      <c r="AJ43" s="388"/>
      <c r="AK43" s="388"/>
      <c r="AL43" s="210"/>
      <c r="AM43" s="389" t="str">
        <f t="shared" si="0"/>
        <v/>
      </c>
      <c r="AN43" s="389"/>
      <c r="AO43" s="388"/>
      <c r="AP43" s="388"/>
      <c r="AQ43" s="388"/>
      <c r="AR43" s="388"/>
      <c r="AS43" s="388"/>
      <c r="AT43" s="388"/>
      <c r="AU43" s="388"/>
      <c r="AV43" s="388"/>
      <c r="AW43" s="388"/>
      <c r="AX43" s="388"/>
      <c r="AY43" s="388"/>
      <c r="AZ43" s="388"/>
      <c r="BA43" s="388"/>
      <c r="BB43" s="388"/>
      <c r="BC43" s="388"/>
      <c r="BD43" s="210"/>
      <c r="BE43" s="389" t="str">
        <f t="shared" si="1"/>
        <v/>
      </c>
      <c r="BF43" s="389"/>
      <c r="BG43" s="388"/>
      <c r="BH43" s="388"/>
      <c r="BI43" s="388"/>
      <c r="BJ43" s="388"/>
      <c r="BK43" s="388"/>
      <c r="BL43" s="388"/>
      <c r="BM43" s="388"/>
      <c r="BN43" s="388"/>
      <c r="BO43" s="388"/>
      <c r="BP43" s="388"/>
      <c r="BQ43" s="388"/>
      <c r="BR43" s="388"/>
      <c r="BS43" s="388"/>
      <c r="BT43" s="388"/>
      <c r="BU43" s="388"/>
      <c r="BV43" s="210"/>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0"/>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07"/>
      <c r="DG43" s="390" t="str">
        <f>IF('各会計、関係団体の財政状況及び健全化判断比率'!BR16="","",'各会計、関係団体の財政状況及び健全化判断比率'!BR16)</f>
        <v/>
      </c>
      <c r="DH43" s="390"/>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203</v>
      </c>
      <c r="C46" s="182"/>
      <c r="D46" s="182"/>
      <c r="E46" s="182" t="s">
        <v>204</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205</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206</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207</v>
      </c>
    </row>
    <row r="50" spans="5:5" x14ac:dyDescent="0.15">
      <c r="E50" s="184" t="s">
        <v>208</v>
      </c>
    </row>
    <row r="51" spans="5:5" x14ac:dyDescent="0.15">
      <c r="E51" s="184" t="s">
        <v>209</v>
      </c>
    </row>
    <row r="52" spans="5:5" x14ac:dyDescent="0.15">
      <c r="E52" s="184" t="s">
        <v>210</v>
      </c>
    </row>
    <row r="53" spans="5:5" x14ac:dyDescent="0.15"/>
    <row r="54" spans="5:5" x14ac:dyDescent="0.15"/>
    <row r="55" spans="5:5" x14ac:dyDescent="0.15"/>
    <row r="56" spans="5:5" x14ac:dyDescent="0.15"/>
  </sheetData>
  <sheetProtection algorithmName="SHA-512" hashValue="MuRC2epfqcCtDyN4SwvxRrMMDDCfzV566zVVdiItvETGJlv5wFrnAIk6s6qP0bl1yyScBRjo2eJIPrFV+7UZpA==" saltValue="X65wxFVLwHwsDOpS8+se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K40" sqref="K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2" t="s">
        <v>576</v>
      </c>
      <c r="D34" s="1212"/>
      <c r="E34" s="1213"/>
      <c r="F34" s="32">
        <v>8.35</v>
      </c>
      <c r="G34" s="33">
        <v>8</v>
      </c>
      <c r="H34" s="33">
        <v>6.64</v>
      </c>
      <c r="I34" s="33">
        <v>8.75</v>
      </c>
      <c r="J34" s="34">
        <v>10.67</v>
      </c>
      <c r="K34" s="22"/>
      <c r="L34" s="22"/>
      <c r="M34" s="22"/>
      <c r="N34" s="22"/>
      <c r="O34" s="22"/>
      <c r="P34" s="22"/>
    </row>
    <row r="35" spans="1:16" ht="39" customHeight="1" x14ac:dyDescent="0.15">
      <c r="A35" s="22"/>
      <c r="B35" s="35"/>
      <c r="C35" s="1206" t="s">
        <v>577</v>
      </c>
      <c r="D35" s="1207"/>
      <c r="E35" s="1208"/>
      <c r="F35" s="36">
        <v>8.4700000000000006</v>
      </c>
      <c r="G35" s="37">
        <v>8.5</v>
      </c>
      <c r="H35" s="37">
        <v>8.42</v>
      </c>
      <c r="I35" s="37">
        <v>8.52</v>
      </c>
      <c r="J35" s="38">
        <v>8.42</v>
      </c>
      <c r="K35" s="22"/>
      <c r="L35" s="22"/>
      <c r="M35" s="22"/>
      <c r="N35" s="22"/>
      <c r="O35" s="22"/>
      <c r="P35" s="22"/>
    </row>
    <row r="36" spans="1:16" ht="39" customHeight="1" x14ac:dyDescent="0.15">
      <c r="A36" s="22"/>
      <c r="B36" s="35"/>
      <c r="C36" s="1206" t="s">
        <v>578</v>
      </c>
      <c r="D36" s="1207"/>
      <c r="E36" s="1208"/>
      <c r="F36" s="36" t="s">
        <v>579</v>
      </c>
      <c r="G36" s="37">
        <v>2.35</v>
      </c>
      <c r="H36" s="37">
        <v>1.03</v>
      </c>
      <c r="I36" s="37">
        <v>1.56</v>
      </c>
      <c r="J36" s="38">
        <v>2.11</v>
      </c>
      <c r="K36" s="22"/>
      <c r="L36" s="22"/>
      <c r="M36" s="22"/>
      <c r="N36" s="22"/>
      <c r="O36" s="22"/>
      <c r="P36" s="22"/>
    </row>
    <row r="37" spans="1:16" ht="39" customHeight="1" x14ac:dyDescent="0.15">
      <c r="A37" s="22"/>
      <c r="B37" s="35"/>
      <c r="C37" s="1206" t="s">
        <v>580</v>
      </c>
      <c r="D37" s="1207"/>
      <c r="E37" s="1208"/>
      <c r="F37" s="36">
        <v>0.72</v>
      </c>
      <c r="G37" s="37">
        <v>0.12</v>
      </c>
      <c r="H37" s="37">
        <v>0.92</v>
      </c>
      <c r="I37" s="37">
        <v>0.77</v>
      </c>
      <c r="J37" s="38">
        <v>1.08</v>
      </c>
      <c r="K37" s="22"/>
      <c r="L37" s="22"/>
      <c r="M37" s="22"/>
      <c r="N37" s="22"/>
      <c r="O37" s="22"/>
      <c r="P37" s="22"/>
    </row>
    <row r="38" spans="1:16" ht="39" customHeight="1" x14ac:dyDescent="0.15">
      <c r="A38" s="22"/>
      <c r="B38" s="35"/>
      <c r="C38" s="1206" t="s">
        <v>581</v>
      </c>
      <c r="D38" s="1207"/>
      <c r="E38" s="1208"/>
      <c r="F38" s="36" t="s">
        <v>527</v>
      </c>
      <c r="G38" s="37" t="s">
        <v>527</v>
      </c>
      <c r="H38" s="37" t="s">
        <v>527</v>
      </c>
      <c r="I38" s="37" t="s">
        <v>527</v>
      </c>
      <c r="J38" s="38">
        <v>0.24</v>
      </c>
      <c r="K38" s="22"/>
      <c r="L38" s="22"/>
      <c r="M38" s="22"/>
      <c r="N38" s="22"/>
      <c r="O38" s="22"/>
      <c r="P38" s="22"/>
    </row>
    <row r="39" spans="1:16" ht="39" customHeight="1" x14ac:dyDescent="0.15">
      <c r="A39" s="22"/>
      <c r="B39" s="35"/>
      <c r="C39" s="1206" t="s">
        <v>582</v>
      </c>
      <c r="D39" s="1207"/>
      <c r="E39" s="1208"/>
      <c r="F39" s="36">
        <v>0.02</v>
      </c>
      <c r="G39" s="37">
        <v>0.02</v>
      </c>
      <c r="H39" s="37">
        <v>0.02</v>
      </c>
      <c r="I39" s="37">
        <v>0.03</v>
      </c>
      <c r="J39" s="38">
        <v>0.01</v>
      </c>
      <c r="K39" s="22"/>
      <c r="L39" s="22"/>
      <c r="M39" s="22"/>
      <c r="N39" s="22"/>
      <c r="O39" s="22"/>
      <c r="P39" s="22"/>
    </row>
    <row r="40" spans="1:16" ht="39" customHeight="1" x14ac:dyDescent="0.15">
      <c r="A40" s="22"/>
      <c r="B40" s="35"/>
      <c r="C40" s="1206" t="s">
        <v>583</v>
      </c>
      <c r="D40" s="1207"/>
      <c r="E40" s="1208"/>
      <c r="F40" s="36">
        <v>0</v>
      </c>
      <c r="G40" s="37">
        <v>0</v>
      </c>
      <c r="H40" s="37">
        <v>0</v>
      </c>
      <c r="I40" s="37">
        <v>0.01</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584</v>
      </c>
      <c r="D42" s="1207"/>
      <c r="E42" s="1208"/>
      <c r="F42" s="36" t="s">
        <v>527</v>
      </c>
      <c r="G42" s="37" t="s">
        <v>527</v>
      </c>
      <c r="H42" s="37" t="s">
        <v>527</v>
      </c>
      <c r="I42" s="37" t="s">
        <v>527</v>
      </c>
      <c r="J42" s="38" t="s">
        <v>527</v>
      </c>
      <c r="K42" s="22"/>
      <c r="L42" s="22"/>
      <c r="M42" s="22"/>
      <c r="N42" s="22"/>
      <c r="O42" s="22"/>
      <c r="P42" s="22"/>
    </row>
    <row r="43" spans="1:16" ht="39" customHeight="1" thickBot="1" x14ac:dyDescent="0.2">
      <c r="A43" s="22"/>
      <c r="B43" s="40"/>
      <c r="C43" s="1209" t="s">
        <v>585</v>
      </c>
      <c r="D43" s="1210"/>
      <c r="E43" s="1211"/>
      <c r="F43" s="41">
        <v>0.14000000000000001</v>
      </c>
      <c r="G43" s="42">
        <v>0.1</v>
      </c>
      <c r="H43" s="42">
        <v>0.15</v>
      </c>
      <c r="I43" s="42">
        <v>0.17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c8B8YJUAzetzcWueWdF40BjcL35w7vJVJsNiZvrReSYQTSbjYC4yZ6ehqICH079GgExewGHSzmb939lVa5pw==" saltValue="HMx9u2hZAE33iP/rbWCm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4831</v>
      </c>
      <c r="L45" s="60">
        <v>4953</v>
      </c>
      <c r="M45" s="60">
        <v>5057</v>
      </c>
      <c r="N45" s="60">
        <v>4993</v>
      </c>
      <c r="O45" s="61">
        <v>5041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527</v>
      </c>
      <c r="L46" s="64" t="s">
        <v>527</v>
      </c>
      <c r="M46" s="64" t="s">
        <v>527</v>
      </c>
      <c r="N46" s="64" t="s">
        <v>527</v>
      </c>
      <c r="O46" s="65" t="s">
        <v>527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527</v>
      </c>
      <c r="L47" s="64" t="s">
        <v>527</v>
      </c>
      <c r="M47" s="64" t="s">
        <v>527</v>
      </c>
      <c r="N47" s="64" t="s">
        <v>527</v>
      </c>
      <c r="O47" s="65" t="s">
        <v>527</v>
      </c>
      <c r="P47" s="48"/>
      <c r="Q47" s="48"/>
      <c r="R47" s="48"/>
      <c r="S47" s="48"/>
      <c r="T47" s="48"/>
      <c r="U47" s="48"/>
    </row>
    <row r="48" spans="1:21" ht="30.75" customHeight="1" x14ac:dyDescent="0.15">
      <c r="A48" s="48"/>
      <c r="B48" s="1234"/>
      <c r="C48" s="1235"/>
      <c r="D48" s="62"/>
      <c r="E48" s="1216" t="s">
        <v>15</v>
      </c>
      <c r="F48" s="1216"/>
      <c r="G48" s="1216"/>
      <c r="H48" s="1216"/>
      <c r="I48" s="1216"/>
      <c r="J48" s="1217"/>
      <c r="K48" s="63">
        <v>718</v>
      </c>
      <c r="L48" s="64">
        <v>685</v>
      </c>
      <c r="M48" s="64">
        <v>737</v>
      </c>
      <c r="N48" s="64">
        <v>722</v>
      </c>
      <c r="O48" s="65">
        <v>636</v>
      </c>
      <c r="P48" s="48"/>
      <c r="Q48" s="48"/>
      <c r="R48" s="48"/>
      <c r="S48" s="48"/>
      <c r="T48" s="48"/>
      <c r="U48" s="48"/>
    </row>
    <row r="49" spans="1:21" ht="30.75" customHeight="1" x14ac:dyDescent="0.15">
      <c r="A49" s="48"/>
      <c r="B49" s="1234"/>
      <c r="C49" s="1235"/>
      <c r="D49" s="62"/>
      <c r="E49" s="1216" t="s">
        <v>16</v>
      </c>
      <c r="F49" s="1216"/>
      <c r="G49" s="1216"/>
      <c r="H49" s="1216"/>
      <c r="I49" s="1216"/>
      <c r="J49" s="1217"/>
      <c r="K49" s="63">
        <v>359</v>
      </c>
      <c r="L49" s="64">
        <v>328</v>
      </c>
      <c r="M49" s="64">
        <v>101</v>
      </c>
      <c r="N49" s="64">
        <v>43</v>
      </c>
      <c r="O49" s="65">
        <v>33</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527</v>
      </c>
      <c r="L50" s="64" t="s">
        <v>527</v>
      </c>
      <c r="M50" s="64" t="s">
        <v>527</v>
      </c>
      <c r="N50" s="64" t="s">
        <v>527</v>
      </c>
      <c r="O50" s="65" t="s">
        <v>527</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t="s">
        <v>527</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4046</v>
      </c>
      <c r="L52" s="64">
        <v>4111</v>
      </c>
      <c r="M52" s="64">
        <v>4189</v>
      </c>
      <c r="N52" s="64">
        <v>4114</v>
      </c>
      <c r="O52" s="65">
        <v>4151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1862</v>
      </c>
      <c r="L53" s="69">
        <v>1855</v>
      </c>
      <c r="M53" s="69">
        <v>1706</v>
      </c>
      <c r="N53" s="69">
        <v>1644</v>
      </c>
      <c r="O53" s="70">
        <v>1559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NZUc1CQdrh+tKmvvipunjOeE6ThLOMtgtZDWi9GzfOcHBwA7voAlRgU7ejbKIHghQy/NZJ47STfKTy6BvmVcA==" saltValue="43gJeq8vfgn9D9EkCB7u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16" zoomScale="70" zoomScaleNormal="70" zoomScaleSheetLayoutView="100" workbookViewId="0">
      <selection activeCell="S54" sqref="S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s="93" customFormat="1" ht="15" customHeight="1" x14ac:dyDescent="0.15"/>
    <row r="18" s="93" customFormat="1" ht="15" customHeight="1" x14ac:dyDescent="0.15"/>
    <row r="19" s="93" customFormat="1" ht="15" customHeight="1" x14ac:dyDescent="0.15"/>
    <row r="20" s="93" customFormat="1" ht="15" customHeight="1" x14ac:dyDescent="0.15"/>
    <row r="21" s="93" customFormat="1" ht="15" customHeight="1" x14ac:dyDescent="0.15"/>
    <row r="22" s="93" customFormat="1" ht="15" customHeight="1" x14ac:dyDescent="0.15"/>
    <row r="23" s="93" customFormat="1" ht="15" customHeight="1" x14ac:dyDescent="0.15"/>
    <row r="24" s="93" customFormat="1" ht="15" customHeight="1" x14ac:dyDescent="0.15"/>
    <row r="25" s="93" customFormat="1" ht="15" customHeight="1" x14ac:dyDescent="0.15"/>
    <row r="26" s="93" customFormat="1" ht="15" customHeight="1" x14ac:dyDescent="0.15"/>
    <row r="27" s="93" customFormat="1" ht="15" customHeight="1" x14ac:dyDescent="0.15"/>
    <row r="28" s="93" customFormat="1" ht="15" customHeight="1" x14ac:dyDescent="0.15"/>
    <row r="29" s="93" customFormat="1" ht="15" customHeight="1" x14ac:dyDescent="0.15"/>
    <row r="30" s="93" customFormat="1" ht="15" customHeight="1" x14ac:dyDescent="0.15"/>
    <row r="31" s="93" customFormat="1" ht="15" customHeight="1" x14ac:dyDescent="0.15"/>
    <row r="32" s="93"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52" t="s">
        <v>30</v>
      </c>
      <c r="C41" s="1253"/>
      <c r="D41" s="102"/>
      <c r="E41" s="1254" t="s">
        <v>31</v>
      </c>
      <c r="F41" s="1254"/>
      <c r="G41" s="1254"/>
      <c r="H41" s="1255"/>
      <c r="I41" s="103">
        <v>51237</v>
      </c>
      <c r="J41" s="104">
        <v>49964</v>
      </c>
      <c r="K41" s="104">
        <v>49492</v>
      </c>
      <c r="L41" s="104">
        <v>49348</v>
      </c>
      <c r="M41" s="105">
        <v>48600</v>
      </c>
    </row>
    <row r="42" spans="2:13" ht="27.75" customHeight="1" x14ac:dyDescent="0.15">
      <c r="B42" s="1242"/>
      <c r="C42" s="1243"/>
      <c r="D42" s="106"/>
      <c r="E42" s="1246" t="s">
        <v>32</v>
      </c>
      <c r="F42" s="1246"/>
      <c r="G42" s="1246"/>
      <c r="H42" s="1247"/>
      <c r="I42" s="107">
        <v>85</v>
      </c>
      <c r="J42" s="108">
        <v>140</v>
      </c>
      <c r="K42" s="108" t="s">
        <v>527</v>
      </c>
      <c r="L42" s="108">
        <v>176</v>
      </c>
      <c r="M42" s="109">
        <v>102</v>
      </c>
    </row>
    <row r="43" spans="2:13" ht="27.75" customHeight="1" x14ac:dyDescent="0.15">
      <c r="B43" s="1242"/>
      <c r="C43" s="1243"/>
      <c r="D43" s="106"/>
      <c r="E43" s="1246" t="s">
        <v>33</v>
      </c>
      <c r="F43" s="1246"/>
      <c r="G43" s="1246"/>
      <c r="H43" s="1247"/>
      <c r="I43" s="107">
        <v>10184</v>
      </c>
      <c r="J43" s="108">
        <v>9870</v>
      </c>
      <c r="K43" s="108">
        <v>9574</v>
      </c>
      <c r="L43" s="108">
        <v>9110</v>
      </c>
      <c r="M43" s="109">
        <v>8406</v>
      </c>
    </row>
    <row r="44" spans="2:13" ht="27.75" customHeight="1" x14ac:dyDescent="0.15">
      <c r="B44" s="1242"/>
      <c r="C44" s="1243"/>
      <c r="D44" s="106"/>
      <c r="E44" s="1246" t="s">
        <v>34</v>
      </c>
      <c r="F44" s="1246"/>
      <c r="G44" s="1246"/>
      <c r="H44" s="1247"/>
      <c r="I44" s="107">
        <v>825</v>
      </c>
      <c r="J44" s="108">
        <v>523</v>
      </c>
      <c r="K44" s="108">
        <v>371</v>
      </c>
      <c r="L44" s="108">
        <v>326</v>
      </c>
      <c r="M44" s="109">
        <v>294</v>
      </c>
    </row>
    <row r="45" spans="2:13" ht="27.75" customHeight="1" x14ac:dyDescent="0.15">
      <c r="B45" s="1242"/>
      <c r="C45" s="1243"/>
      <c r="D45" s="106"/>
      <c r="E45" s="1246" t="s">
        <v>35</v>
      </c>
      <c r="F45" s="1246"/>
      <c r="G45" s="1246"/>
      <c r="H45" s="1247"/>
      <c r="I45" s="107">
        <v>2657</v>
      </c>
      <c r="J45" s="108">
        <v>2378</v>
      </c>
      <c r="K45" s="108">
        <v>2306</v>
      </c>
      <c r="L45" s="108">
        <v>2104</v>
      </c>
      <c r="M45" s="109">
        <v>2092</v>
      </c>
    </row>
    <row r="46" spans="2:13" ht="27.75" customHeight="1" x14ac:dyDescent="0.15">
      <c r="B46" s="1242"/>
      <c r="C46" s="1243"/>
      <c r="D46" s="110"/>
      <c r="E46" s="1246" t="s">
        <v>36</v>
      </c>
      <c r="F46" s="1246"/>
      <c r="G46" s="1246"/>
      <c r="H46" s="1247"/>
      <c r="I46" s="107" t="s">
        <v>527</v>
      </c>
      <c r="J46" s="108" t="s">
        <v>527</v>
      </c>
      <c r="K46" s="108" t="s">
        <v>527</v>
      </c>
      <c r="L46" s="108" t="s">
        <v>527</v>
      </c>
      <c r="M46" s="109" t="s">
        <v>527</v>
      </c>
    </row>
    <row r="47" spans="2:13" ht="27.75" customHeight="1" x14ac:dyDescent="0.15">
      <c r="B47" s="1242"/>
      <c r="C47" s="1243"/>
      <c r="D47" s="111"/>
      <c r="E47" s="1256" t="s">
        <v>37</v>
      </c>
      <c r="F47" s="1257"/>
      <c r="G47" s="1257"/>
      <c r="H47" s="1258"/>
      <c r="I47" s="107" t="s">
        <v>527</v>
      </c>
      <c r="J47" s="108" t="s">
        <v>527</v>
      </c>
      <c r="K47" s="108" t="s">
        <v>527</v>
      </c>
      <c r="L47" s="108" t="s">
        <v>527</v>
      </c>
      <c r="M47" s="109" t="s">
        <v>527</v>
      </c>
    </row>
    <row r="48" spans="2:13" ht="27.75" customHeight="1" x14ac:dyDescent="0.15">
      <c r="B48" s="1242"/>
      <c r="C48" s="1243"/>
      <c r="D48" s="106"/>
      <c r="E48" s="1246" t="s">
        <v>38</v>
      </c>
      <c r="F48" s="1246"/>
      <c r="G48" s="1246"/>
      <c r="H48" s="1247"/>
      <c r="I48" s="107" t="s">
        <v>527</v>
      </c>
      <c r="J48" s="108" t="s">
        <v>527</v>
      </c>
      <c r="K48" s="108" t="s">
        <v>527</v>
      </c>
      <c r="L48" s="108" t="s">
        <v>527</v>
      </c>
      <c r="M48" s="109" t="s">
        <v>527</v>
      </c>
    </row>
    <row r="49" spans="2:13" ht="27.75" customHeight="1" x14ac:dyDescent="0.15">
      <c r="B49" s="1244"/>
      <c r="C49" s="1245"/>
      <c r="D49" s="106"/>
      <c r="E49" s="1246" t="s">
        <v>39</v>
      </c>
      <c r="F49" s="1246"/>
      <c r="G49" s="1246"/>
      <c r="H49" s="1247"/>
      <c r="I49" s="107" t="s">
        <v>527</v>
      </c>
      <c r="J49" s="108" t="s">
        <v>527</v>
      </c>
      <c r="K49" s="108" t="s">
        <v>527</v>
      </c>
      <c r="L49" s="108" t="s">
        <v>527</v>
      </c>
      <c r="M49" s="109" t="s">
        <v>527</v>
      </c>
    </row>
    <row r="50" spans="2:13" ht="27.75" customHeight="1" x14ac:dyDescent="0.15">
      <c r="B50" s="1240" t="s">
        <v>40</v>
      </c>
      <c r="C50" s="1241"/>
      <c r="D50" s="112"/>
      <c r="E50" s="1246" t="s">
        <v>41</v>
      </c>
      <c r="F50" s="1246"/>
      <c r="G50" s="1246"/>
      <c r="H50" s="1247"/>
      <c r="I50" s="107">
        <v>13723</v>
      </c>
      <c r="J50" s="108">
        <v>14796</v>
      </c>
      <c r="K50" s="108">
        <v>16300</v>
      </c>
      <c r="L50" s="108">
        <v>15477</v>
      </c>
      <c r="M50" s="109">
        <v>15475</v>
      </c>
    </row>
    <row r="51" spans="2:13" ht="27.75" customHeight="1" x14ac:dyDescent="0.15">
      <c r="B51" s="1242"/>
      <c r="C51" s="1243"/>
      <c r="D51" s="106"/>
      <c r="E51" s="1246" t="s">
        <v>42</v>
      </c>
      <c r="F51" s="1246"/>
      <c r="G51" s="1246"/>
      <c r="H51" s="1247"/>
      <c r="I51" s="107">
        <v>2198</v>
      </c>
      <c r="J51" s="108">
        <v>1863</v>
      </c>
      <c r="K51" s="108">
        <v>1456</v>
      </c>
      <c r="L51" s="108">
        <v>1416</v>
      </c>
      <c r="M51" s="109">
        <v>1300</v>
      </c>
    </row>
    <row r="52" spans="2:13" ht="27.75" customHeight="1" x14ac:dyDescent="0.15">
      <c r="B52" s="1244"/>
      <c r="C52" s="1245"/>
      <c r="D52" s="106"/>
      <c r="E52" s="1246" t="s">
        <v>43</v>
      </c>
      <c r="F52" s="1246"/>
      <c r="G52" s="1246"/>
      <c r="H52" s="1247"/>
      <c r="I52" s="107">
        <v>45922</v>
      </c>
      <c r="J52" s="108">
        <v>45107</v>
      </c>
      <c r="K52" s="108">
        <v>44575</v>
      </c>
      <c r="L52" s="108">
        <v>43963</v>
      </c>
      <c r="M52" s="109">
        <v>43232</v>
      </c>
    </row>
    <row r="53" spans="2:13" ht="27.75" customHeight="1" thickBot="1" x14ac:dyDescent="0.2">
      <c r="B53" s="1248" t="s">
        <v>21</v>
      </c>
      <c r="C53" s="1249"/>
      <c r="D53" s="113"/>
      <c r="E53" s="1250" t="s">
        <v>44</v>
      </c>
      <c r="F53" s="1250"/>
      <c r="G53" s="1250"/>
      <c r="H53" s="1251"/>
      <c r="I53" s="114">
        <v>3144</v>
      </c>
      <c r="J53" s="115">
        <v>1108</v>
      </c>
      <c r="K53" s="115">
        <v>-588</v>
      </c>
      <c r="L53" s="115">
        <v>209</v>
      </c>
      <c r="M53" s="116">
        <v>-514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I0vSxVNGj1pSOg30KtRmPodhQytqNtPOwlh4DRQgpcRT1EnKhxGYRivRo+jnXfUSQkfNADeLI4a8I6h267uuDg==" saltValue="2F2i9FST7V3C49g2zqgK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7"/>
  <sheetViews>
    <sheetView showGridLines="0" topLeftCell="A4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7" t="s">
        <v>47</v>
      </c>
      <c r="D55" s="1267"/>
      <c r="E55" s="1268"/>
      <c r="F55" s="128">
        <v>5020</v>
      </c>
      <c r="G55" s="128">
        <v>4565</v>
      </c>
      <c r="H55" s="129">
        <v>5789</v>
      </c>
    </row>
    <row r="56" spans="2:8" ht="52.5" customHeight="1" x14ac:dyDescent="0.15">
      <c r="B56" s="130"/>
      <c r="C56" s="1269" t="s">
        <v>48</v>
      </c>
      <c r="D56" s="1269"/>
      <c r="E56" s="1270"/>
      <c r="F56" s="131">
        <v>6048</v>
      </c>
      <c r="G56" s="131">
        <v>6070</v>
      </c>
      <c r="H56" s="132">
        <v>5422</v>
      </c>
    </row>
    <row r="57" spans="2:8" ht="53.25" customHeight="1" x14ac:dyDescent="0.15">
      <c r="B57" s="130"/>
      <c r="C57" s="1271" t="s">
        <v>49</v>
      </c>
      <c r="D57" s="1271"/>
      <c r="E57" s="1272"/>
      <c r="F57" s="133">
        <v>6761</v>
      </c>
      <c r="G57" s="133">
        <v>6099</v>
      </c>
      <c r="H57" s="134">
        <v>5503</v>
      </c>
    </row>
    <row r="58" spans="2:8" ht="45.75" customHeight="1" x14ac:dyDescent="0.15">
      <c r="B58" s="135"/>
      <c r="C58" s="1259" t="s">
        <v>602</v>
      </c>
      <c r="D58" s="1260"/>
      <c r="E58" s="1261"/>
      <c r="F58" s="384">
        <v>2388</v>
      </c>
      <c r="G58" s="384">
        <v>2045</v>
      </c>
      <c r="H58" s="385">
        <v>2215</v>
      </c>
    </row>
    <row r="59" spans="2:8" ht="45.75" customHeight="1" x14ac:dyDescent="0.15">
      <c r="B59" s="135"/>
      <c r="C59" s="1259" t="s">
        <v>603</v>
      </c>
      <c r="D59" s="1260"/>
      <c r="E59" s="1261"/>
      <c r="F59" s="384">
        <v>1981</v>
      </c>
      <c r="G59" s="384">
        <v>1802</v>
      </c>
      <c r="H59" s="385">
        <v>1441</v>
      </c>
    </row>
    <row r="60" spans="2:8" ht="45.75" customHeight="1" x14ac:dyDescent="0.15">
      <c r="B60" s="135"/>
      <c r="C60" s="1259" t="s">
        <v>604</v>
      </c>
      <c r="D60" s="1260"/>
      <c r="E60" s="1261"/>
      <c r="F60" s="384">
        <v>1571</v>
      </c>
      <c r="G60" s="384">
        <v>1203</v>
      </c>
      <c r="H60" s="385">
        <v>982</v>
      </c>
    </row>
    <row r="61" spans="2:8" ht="45.75" customHeight="1" x14ac:dyDescent="0.15">
      <c r="B61" s="135"/>
      <c r="C61" s="1259" t="s">
        <v>605</v>
      </c>
      <c r="D61" s="1260"/>
      <c r="E61" s="1261"/>
      <c r="F61" s="384">
        <v>284</v>
      </c>
      <c r="G61" s="384">
        <v>325</v>
      </c>
      <c r="H61" s="385">
        <v>349</v>
      </c>
    </row>
    <row r="62" spans="2:8" ht="45.75" customHeight="1" thickBot="1" x14ac:dyDescent="0.2">
      <c r="B62" s="136"/>
      <c r="C62" s="1262" t="s">
        <v>606</v>
      </c>
      <c r="D62" s="1263"/>
      <c r="E62" s="1264"/>
      <c r="F62" s="386">
        <v>233</v>
      </c>
      <c r="G62" s="386">
        <v>308</v>
      </c>
      <c r="H62" s="387">
        <v>308</v>
      </c>
    </row>
    <row r="63" spans="2:8" ht="52.5" customHeight="1" thickBot="1" x14ac:dyDescent="0.2">
      <c r="B63" s="137"/>
      <c r="C63" s="1265" t="s">
        <v>50</v>
      </c>
      <c r="D63" s="1265"/>
      <c r="E63" s="1266"/>
      <c r="F63" s="138">
        <v>17829</v>
      </c>
      <c r="G63" s="138">
        <v>16734</v>
      </c>
      <c r="H63" s="139">
        <v>16714</v>
      </c>
    </row>
    <row r="64" spans="2:8" ht="15" customHeight="1" x14ac:dyDescent="0.15"/>
    <row r="65" s="1" customFormat="1" ht="0" hidden="1" customHeight="1" x14ac:dyDescent="0.15"/>
    <row r="66" s="1" customFormat="1" ht="0" hidden="1" customHeight="1" x14ac:dyDescent="0.15"/>
    <row r="67" s="1" customFormat="1" ht="0" hidden="1" customHeight="1" x14ac:dyDescent="0.15"/>
    <row r="68" s="1" customFormat="1" ht="0" hidden="1" customHeight="1" x14ac:dyDescent="0.15"/>
    <row r="69" s="1" customFormat="1" ht="0" hidden="1" customHeight="1" x14ac:dyDescent="0.15"/>
    <row r="70" s="1" customFormat="1" ht="0" hidden="1" customHeight="1" x14ac:dyDescent="0.15"/>
    <row r="71" s="1" customFormat="1" ht="0" hidden="1" customHeight="1" x14ac:dyDescent="0.15"/>
    <row r="72" s="1" customFormat="1" ht="0" hidden="1" customHeight="1" x14ac:dyDescent="0.15"/>
    <row r="73" s="1" customFormat="1" ht="0" hidden="1" customHeight="1" x14ac:dyDescent="0.15"/>
    <row r="74" s="1" customFormat="1" ht="0" hidden="1" customHeight="1" x14ac:dyDescent="0.15"/>
    <row r="75" s="1" customFormat="1" ht="0" hidden="1" customHeight="1" x14ac:dyDescent="0.15"/>
    <row r="76" s="1" customFormat="1" ht="0" hidden="1" customHeight="1" x14ac:dyDescent="0.15"/>
    <row r="77" s="1" customFormat="1" ht="0" hidden="1" customHeight="1" x14ac:dyDescent="0.15"/>
    <row r="78" s="1" customFormat="1" ht="0" hidden="1" customHeight="1" x14ac:dyDescent="0.15"/>
    <row r="79" s="1" customFormat="1" ht="0" hidden="1" customHeight="1" x14ac:dyDescent="0.15"/>
    <row r="80" s="1" customFormat="1" ht="0" hidden="1" customHeight="1" x14ac:dyDescent="0.15"/>
    <row r="81" s="1" customFormat="1" ht="0" hidden="1" customHeight="1" x14ac:dyDescent="0.15"/>
    <row r="82" s="1" customFormat="1" ht="0" hidden="1" customHeight="1" x14ac:dyDescent="0.15"/>
    <row r="83" s="1" customFormat="1" ht="0" hidden="1" customHeight="1" x14ac:dyDescent="0.15"/>
    <row r="84" s="1" customFormat="1" ht="0" hidden="1" customHeight="1" x14ac:dyDescent="0.15"/>
    <row r="85" s="1" customFormat="1" ht="0" hidden="1" customHeight="1" x14ac:dyDescent="0.15"/>
    <row r="86" s="1" customFormat="1" ht="0" hidden="1" customHeight="1" x14ac:dyDescent="0.15"/>
    <row r="87" s="1" customFormat="1" ht="0" hidden="1" customHeight="1" x14ac:dyDescent="0.15"/>
  </sheetData>
  <sheetProtection algorithmName="SHA-512" hashValue="ukChCb0Kaph1X7pziUVslggS3J8r1ALg0hcd/QKThjH2t/61seQ8O72GUEsMqaUc9r4pWWTJvSjH68KmZJkD2w==" saltValue="ij+NOjYk4UY0iY6h7FTW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CC196-04E1-4177-8A8A-41F76D75E5D7}">
  <sheetPr>
    <pageSetUpPr fitToPage="1"/>
  </sheetPr>
  <dimension ref="A1:WZM160"/>
  <sheetViews>
    <sheetView showGridLines="0" topLeftCell="A33" zoomScale="70" zoomScaleNormal="70" zoomScaleSheetLayoutView="55" workbookViewId="0">
      <selection activeCell="AN70" sqref="AN70"/>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88"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89"/>
      <c r="DG4" s="289"/>
      <c r="DH4" s="289"/>
      <c r="DI4" s="289"/>
      <c r="DJ4" s="289"/>
      <c r="DK4" s="289"/>
      <c r="DL4" s="289"/>
      <c r="DM4" s="289"/>
      <c r="DN4" s="289"/>
      <c r="DO4" s="289"/>
      <c r="DP4" s="289"/>
      <c r="DQ4" s="289"/>
      <c r="DR4" s="289"/>
      <c r="DS4" s="289"/>
      <c r="DT4" s="289"/>
      <c r="DU4" s="289"/>
      <c r="DV4" s="289"/>
      <c r="DW4" s="289"/>
    </row>
    <row r="5" spans="1:143" s="288"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89"/>
      <c r="DG5" s="289"/>
      <c r="DH5" s="289"/>
      <c r="DI5" s="289"/>
      <c r="DJ5" s="289"/>
      <c r="DK5" s="289"/>
      <c r="DL5" s="289"/>
      <c r="DM5" s="289"/>
      <c r="DN5" s="289"/>
      <c r="DO5" s="289"/>
      <c r="DP5" s="289"/>
      <c r="DQ5" s="289"/>
      <c r="DR5" s="289"/>
      <c r="DS5" s="289"/>
      <c r="DT5" s="289"/>
      <c r="DU5" s="289"/>
      <c r="DV5" s="289"/>
      <c r="DW5" s="289"/>
    </row>
    <row r="6" spans="1:143" s="288"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89"/>
      <c r="DG6" s="289"/>
      <c r="DH6" s="289"/>
      <c r="DI6" s="289"/>
      <c r="DJ6" s="289"/>
      <c r="DK6" s="289"/>
      <c r="DL6" s="289"/>
      <c r="DM6" s="289"/>
      <c r="DN6" s="289"/>
      <c r="DO6" s="289"/>
      <c r="DP6" s="289"/>
      <c r="DQ6" s="289"/>
      <c r="DR6" s="289"/>
      <c r="DS6" s="289"/>
      <c r="DT6" s="289"/>
      <c r="DU6" s="289"/>
      <c r="DV6" s="289"/>
      <c r="DW6" s="289"/>
    </row>
    <row r="7" spans="1:143" s="288"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89"/>
      <c r="DG7" s="289"/>
      <c r="DH7" s="289"/>
      <c r="DI7" s="289"/>
      <c r="DJ7" s="289"/>
      <c r="DK7" s="289"/>
      <c r="DL7" s="289"/>
      <c r="DM7" s="289"/>
      <c r="DN7" s="289"/>
      <c r="DO7" s="289"/>
      <c r="DP7" s="289"/>
      <c r="DQ7" s="289"/>
      <c r="DR7" s="289"/>
      <c r="DS7" s="289"/>
      <c r="DT7" s="289"/>
      <c r="DU7" s="289"/>
      <c r="DV7" s="289"/>
      <c r="DW7" s="289"/>
    </row>
    <row r="8" spans="1:143" s="288"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89"/>
      <c r="DG8" s="289"/>
      <c r="DH8" s="289"/>
      <c r="DI8" s="289"/>
      <c r="DJ8" s="289"/>
      <c r="DK8" s="289"/>
      <c r="DL8" s="289"/>
      <c r="DM8" s="289"/>
      <c r="DN8" s="289"/>
      <c r="DO8" s="289"/>
      <c r="DP8" s="289"/>
      <c r="DQ8" s="289"/>
      <c r="DR8" s="289"/>
      <c r="DS8" s="289"/>
      <c r="DT8" s="289"/>
      <c r="DU8" s="289"/>
      <c r="DV8" s="289"/>
      <c r="DW8" s="289"/>
    </row>
    <row r="9" spans="1:143" s="288"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89"/>
      <c r="DG9" s="289"/>
      <c r="DH9" s="289"/>
      <c r="DI9" s="289"/>
      <c r="DJ9" s="289"/>
      <c r="DK9" s="289"/>
      <c r="DL9" s="289"/>
      <c r="DM9" s="289"/>
      <c r="DN9" s="289"/>
      <c r="DO9" s="289"/>
      <c r="DP9" s="289"/>
      <c r="DQ9" s="289"/>
      <c r="DR9" s="289"/>
      <c r="DS9" s="289"/>
      <c r="DT9" s="289"/>
      <c r="DU9" s="289"/>
      <c r="DV9" s="289"/>
      <c r="DW9" s="289"/>
    </row>
    <row r="10" spans="1:143" s="288"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89"/>
      <c r="DG10" s="289"/>
      <c r="DH10" s="289"/>
      <c r="DI10" s="289"/>
      <c r="DJ10" s="289"/>
      <c r="DK10" s="289"/>
      <c r="DL10" s="289"/>
      <c r="DM10" s="289"/>
      <c r="DN10" s="289"/>
      <c r="DO10" s="289"/>
      <c r="DP10" s="289"/>
      <c r="DQ10" s="289"/>
      <c r="DR10" s="289"/>
      <c r="DS10" s="289"/>
      <c r="DT10" s="289"/>
      <c r="DU10" s="289"/>
      <c r="DV10" s="289"/>
      <c r="DW10" s="289"/>
      <c r="EM10" s="288" t="s">
        <v>618</v>
      </c>
    </row>
    <row r="11" spans="1:143" s="288"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89"/>
      <c r="DG12" s="289"/>
      <c r="DH12" s="289"/>
      <c r="DI12" s="289"/>
      <c r="DJ12" s="289"/>
      <c r="DK12" s="289"/>
      <c r="DL12" s="289"/>
      <c r="DM12" s="289"/>
      <c r="DN12" s="289"/>
      <c r="DO12" s="289"/>
      <c r="DP12" s="289"/>
      <c r="DQ12" s="289"/>
      <c r="DR12" s="289"/>
      <c r="DS12" s="289"/>
      <c r="DT12" s="289"/>
      <c r="DU12" s="289"/>
      <c r="DV12" s="289"/>
      <c r="DW12" s="289"/>
      <c r="EM12" s="288" t="s">
        <v>618</v>
      </c>
    </row>
    <row r="13" spans="1:143" s="288"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89"/>
      <c r="DG18" s="289"/>
      <c r="DH18" s="289"/>
      <c r="DI18" s="289"/>
      <c r="DJ18" s="289"/>
      <c r="DK18" s="289"/>
      <c r="DL18" s="289"/>
      <c r="DM18" s="289"/>
      <c r="DN18" s="289"/>
      <c r="DO18" s="289"/>
      <c r="DP18" s="289"/>
      <c r="DQ18" s="289"/>
      <c r="DR18" s="289"/>
      <c r="DS18" s="289"/>
      <c r="DT18" s="289"/>
      <c r="DU18" s="289"/>
      <c r="DV18" s="289"/>
      <c r="DW18" s="289"/>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617</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613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24" t="s">
        <v>616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611</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568</v>
      </c>
      <c r="BQ50" s="1283"/>
      <c r="BR50" s="1283"/>
      <c r="BS50" s="1283"/>
      <c r="BT50" s="1283"/>
      <c r="BU50" s="1283"/>
      <c r="BV50" s="1283"/>
      <c r="BW50" s="1283"/>
      <c r="BX50" s="1283" t="s">
        <v>569</v>
      </c>
      <c r="BY50" s="1283"/>
      <c r="BZ50" s="1283"/>
      <c r="CA50" s="1283"/>
      <c r="CB50" s="1283"/>
      <c r="CC50" s="1283"/>
      <c r="CD50" s="1283"/>
      <c r="CE50" s="1283"/>
      <c r="CF50" s="1283" t="s">
        <v>570</v>
      </c>
      <c r="CG50" s="1283"/>
      <c r="CH50" s="1283"/>
      <c r="CI50" s="1283"/>
      <c r="CJ50" s="1283"/>
      <c r="CK50" s="1283"/>
      <c r="CL50" s="1283"/>
      <c r="CM50" s="1283"/>
      <c r="CN50" s="1283" t="s">
        <v>571</v>
      </c>
      <c r="CO50" s="1283"/>
      <c r="CP50" s="1283"/>
      <c r="CQ50" s="1283"/>
      <c r="CR50" s="1283"/>
      <c r="CS50" s="1283"/>
      <c r="CT50" s="1283"/>
      <c r="CU50" s="1283"/>
      <c r="CV50" s="1283" t="s">
        <v>572</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610</v>
      </c>
      <c r="AO51" s="1282"/>
      <c r="AP51" s="1282"/>
      <c r="AQ51" s="1282"/>
      <c r="AR51" s="1282"/>
      <c r="AS51" s="1282"/>
      <c r="AT51" s="1282"/>
      <c r="AU51" s="1282"/>
      <c r="AV51" s="1282"/>
      <c r="AW51" s="1282"/>
      <c r="AX51" s="1282"/>
      <c r="AY51" s="1282"/>
      <c r="AZ51" s="1282"/>
      <c r="BA51" s="1282"/>
      <c r="BB51" s="1282" t="s">
        <v>608</v>
      </c>
      <c r="BC51" s="1282"/>
      <c r="BD51" s="1282"/>
      <c r="BE51" s="1282"/>
      <c r="BF51" s="1282"/>
      <c r="BG51" s="1282"/>
      <c r="BH51" s="1282"/>
      <c r="BI51" s="1282"/>
      <c r="BJ51" s="1282"/>
      <c r="BK51" s="1282"/>
      <c r="BL51" s="1282"/>
      <c r="BM51" s="1282"/>
      <c r="BN51" s="1282"/>
      <c r="BO51" s="1282"/>
      <c r="BP51" s="1281">
        <v>13.6</v>
      </c>
      <c r="BQ51" s="1281"/>
      <c r="BR51" s="1281"/>
      <c r="BS51" s="1281"/>
      <c r="BT51" s="1281"/>
      <c r="BU51" s="1281"/>
      <c r="BV51" s="1281"/>
      <c r="BW51" s="1281"/>
      <c r="BX51" s="1281">
        <v>4.7</v>
      </c>
      <c r="BY51" s="1281"/>
      <c r="BZ51" s="1281"/>
      <c r="CA51" s="1281"/>
      <c r="CB51" s="1281"/>
      <c r="CC51" s="1281"/>
      <c r="CD51" s="1281"/>
      <c r="CE51" s="1281"/>
      <c r="CF51" s="1281"/>
      <c r="CG51" s="1281"/>
      <c r="CH51" s="1281"/>
      <c r="CI51" s="1281"/>
      <c r="CJ51" s="1281"/>
      <c r="CK51" s="1281"/>
      <c r="CL51" s="1281"/>
      <c r="CM51" s="1281"/>
      <c r="CN51" s="1281">
        <v>0.8</v>
      </c>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615</v>
      </c>
      <c r="BC53" s="1282"/>
      <c r="BD53" s="1282"/>
      <c r="BE53" s="1282"/>
      <c r="BF53" s="1282"/>
      <c r="BG53" s="1282"/>
      <c r="BH53" s="1282"/>
      <c r="BI53" s="1282"/>
      <c r="BJ53" s="1282"/>
      <c r="BK53" s="1282"/>
      <c r="BL53" s="1282"/>
      <c r="BM53" s="1282"/>
      <c r="BN53" s="1282"/>
      <c r="BO53" s="1282"/>
      <c r="BP53" s="1281">
        <v>46.7</v>
      </c>
      <c r="BQ53" s="1281"/>
      <c r="BR53" s="1281"/>
      <c r="BS53" s="1281"/>
      <c r="BT53" s="1281"/>
      <c r="BU53" s="1281"/>
      <c r="BV53" s="1281"/>
      <c r="BW53" s="1281"/>
      <c r="BX53" s="1281">
        <v>48.4</v>
      </c>
      <c r="BY53" s="1281"/>
      <c r="BZ53" s="1281"/>
      <c r="CA53" s="1281"/>
      <c r="CB53" s="1281"/>
      <c r="CC53" s="1281"/>
      <c r="CD53" s="1281"/>
      <c r="CE53" s="1281"/>
      <c r="CF53" s="1281">
        <v>48.7</v>
      </c>
      <c r="CG53" s="1281"/>
      <c r="CH53" s="1281"/>
      <c r="CI53" s="1281"/>
      <c r="CJ53" s="1281"/>
      <c r="CK53" s="1281"/>
      <c r="CL53" s="1281"/>
      <c r="CM53" s="1281"/>
      <c r="CN53" s="1281">
        <v>49.2</v>
      </c>
      <c r="CO53" s="1281"/>
      <c r="CP53" s="1281"/>
      <c r="CQ53" s="1281"/>
      <c r="CR53" s="1281"/>
      <c r="CS53" s="1281"/>
      <c r="CT53" s="1281"/>
      <c r="CU53" s="1281"/>
      <c r="CV53" s="1281">
        <v>50.7</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609</v>
      </c>
      <c r="AO55" s="1283"/>
      <c r="AP55" s="1283"/>
      <c r="AQ55" s="1283"/>
      <c r="AR55" s="1283"/>
      <c r="AS55" s="1283"/>
      <c r="AT55" s="1283"/>
      <c r="AU55" s="1283"/>
      <c r="AV55" s="1283"/>
      <c r="AW55" s="1283"/>
      <c r="AX55" s="1283"/>
      <c r="AY55" s="1283"/>
      <c r="AZ55" s="1283"/>
      <c r="BA55" s="1283"/>
      <c r="BB55" s="1282" t="s">
        <v>608</v>
      </c>
      <c r="BC55" s="1282"/>
      <c r="BD55" s="1282"/>
      <c r="BE55" s="1282"/>
      <c r="BF55" s="1282"/>
      <c r="BG55" s="1282"/>
      <c r="BH55" s="1282"/>
      <c r="BI55" s="1282"/>
      <c r="BJ55" s="1282"/>
      <c r="BK55" s="1282"/>
      <c r="BL55" s="1282"/>
      <c r="BM55" s="1282"/>
      <c r="BN55" s="1282"/>
      <c r="BO55" s="1282"/>
      <c r="BP55" s="1281">
        <v>53.1</v>
      </c>
      <c r="BQ55" s="1281"/>
      <c r="BR55" s="1281"/>
      <c r="BS55" s="1281"/>
      <c r="BT55" s="1281"/>
      <c r="BU55" s="1281"/>
      <c r="BV55" s="1281"/>
      <c r="BW55" s="1281"/>
      <c r="BX55" s="1281">
        <v>51.2</v>
      </c>
      <c r="BY55" s="1281"/>
      <c r="BZ55" s="1281"/>
      <c r="CA55" s="1281"/>
      <c r="CB55" s="1281"/>
      <c r="CC55" s="1281"/>
      <c r="CD55" s="1281"/>
      <c r="CE55" s="1281"/>
      <c r="CF55" s="1281">
        <v>47.2</v>
      </c>
      <c r="CG55" s="1281"/>
      <c r="CH55" s="1281"/>
      <c r="CI55" s="1281"/>
      <c r="CJ55" s="1281"/>
      <c r="CK55" s="1281"/>
      <c r="CL55" s="1281"/>
      <c r="CM55" s="1281"/>
      <c r="CN55" s="1281">
        <v>49.5</v>
      </c>
      <c r="CO55" s="1281"/>
      <c r="CP55" s="1281"/>
      <c r="CQ55" s="1281"/>
      <c r="CR55" s="1281"/>
      <c r="CS55" s="1281"/>
      <c r="CT55" s="1281"/>
      <c r="CU55" s="1281"/>
      <c r="CV55" s="1281">
        <v>46.9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615</v>
      </c>
      <c r="BC57" s="1282"/>
      <c r="BD57" s="1282"/>
      <c r="BE57" s="1282"/>
      <c r="BF57" s="1282"/>
      <c r="BG57" s="1282"/>
      <c r="BH57" s="1282"/>
      <c r="BI57" s="1282"/>
      <c r="BJ57" s="1282"/>
      <c r="BK57" s="1282"/>
      <c r="BL57" s="1282"/>
      <c r="BM57" s="1282"/>
      <c r="BN57" s="1282"/>
      <c r="BO57" s="1282"/>
      <c r="BP57" s="1281">
        <v>57.4</v>
      </c>
      <c r="BQ57" s="1281"/>
      <c r="BR57" s="1281"/>
      <c r="BS57" s="1281"/>
      <c r="BT57" s="1281"/>
      <c r="BU57" s="1281"/>
      <c r="BV57" s="1281"/>
      <c r="BW57" s="1281"/>
      <c r="BX57" s="1281">
        <v>58.7</v>
      </c>
      <c r="BY57" s="1281"/>
      <c r="BZ57" s="1281"/>
      <c r="CA57" s="1281"/>
      <c r="CB57" s="1281"/>
      <c r="CC57" s="1281"/>
      <c r="CD57" s="1281"/>
      <c r="CE57" s="1281"/>
      <c r="CF57" s="1281">
        <v>59.8</v>
      </c>
      <c r="CG57" s="1281"/>
      <c r="CH57" s="1281"/>
      <c r="CI57" s="1281"/>
      <c r="CJ57" s="1281"/>
      <c r="CK57" s="1281"/>
      <c r="CL57" s="1281"/>
      <c r="CM57" s="1281"/>
      <c r="CN57" s="1281">
        <v>60.9</v>
      </c>
      <c r="CO57" s="1281"/>
      <c r="CP57" s="1281"/>
      <c r="CQ57" s="1281"/>
      <c r="CR57" s="1281"/>
      <c r="CS57" s="1281"/>
      <c r="CT57" s="1281"/>
      <c r="CU57" s="1281"/>
      <c r="CV57" s="1281">
        <v>61.1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614</v>
      </c>
    </row>
    <row r="64" spans="1:109" ht="13.5" x14ac:dyDescent="0.15">
      <c r="B64" s="1274"/>
      <c r="G64" s="1311"/>
      <c r="I64" s="1313"/>
      <c r="J64" s="1313"/>
      <c r="K64" s="1313"/>
      <c r="L64" s="1313"/>
      <c r="M64" s="1313"/>
      <c r="N64" s="1312"/>
      <c r="AM64" s="1311"/>
      <c r="AN64" s="1311" t="s">
        <v>613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ustomHeight="1" x14ac:dyDescent="0.15">
      <c r="B65" s="1274"/>
      <c r="AN65" s="1309" t="s">
        <v>612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611</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568</v>
      </c>
      <c r="BQ72" s="1283"/>
      <c r="BR72" s="1283"/>
      <c r="BS72" s="1283"/>
      <c r="BT72" s="1283"/>
      <c r="BU72" s="1283"/>
      <c r="BV72" s="1283"/>
      <c r="BW72" s="1283"/>
      <c r="BX72" s="1283" t="s">
        <v>569</v>
      </c>
      <c r="BY72" s="1283"/>
      <c r="BZ72" s="1283"/>
      <c r="CA72" s="1283"/>
      <c r="CB72" s="1283"/>
      <c r="CC72" s="1283"/>
      <c r="CD72" s="1283"/>
      <c r="CE72" s="1283"/>
      <c r="CF72" s="1283" t="s">
        <v>570</v>
      </c>
      <c r="CG72" s="1283"/>
      <c r="CH72" s="1283"/>
      <c r="CI72" s="1283"/>
      <c r="CJ72" s="1283"/>
      <c r="CK72" s="1283"/>
      <c r="CL72" s="1283"/>
      <c r="CM72" s="1283"/>
      <c r="CN72" s="1283" t="s">
        <v>571</v>
      </c>
      <c r="CO72" s="1283"/>
      <c r="CP72" s="1283"/>
      <c r="CQ72" s="1283"/>
      <c r="CR72" s="1283"/>
      <c r="CS72" s="1283"/>
      <c r="CT72" s="1283"/>
      <c r="CU72" s="1283"/>
      <c r="CV72" s="1283" t="s">
        <v>572</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610</v>
      </c>
      <c r="AO73" s="1282"/>
      <c r="AP73" s="1282"/>
      <c r="AQ73" s="1282"/>
      <c r="AR73" s="1282"/>
      <c r="AS73" s="1282"/>
      <c r="AT73" s="1282"/>
      <c r="AU73" s="1282"/>
      <c r="AV73" s="1282"/>
      <c r="AW73" s="1282"/>
      <c r="AX73" s="1282"/>
      <c r="AY73" s="1282"/>
      <c r="AZ73" s="1282"/>
      <c r="BA73" s="1282"/>
      <c r="BB73" s="1282" t="s">
        <v>608</v>
      </c>
      <c r="BC73" s="1282"/>
      <c r="BD73" s="1282"/>
      <c r="BE73" s="1282"/>
      <c r="BF73" s="1282"/>
      <c r="BG73" s="1282"/>
      <c r="BH73" s="1282"/>
      <c r="BI73" s="1282"/>
      <c r="BJ73" s="1282"/>
      <c r="BK73" s="1282"/>
      <c r="BL73" s="1282"/>
      <c r="BM73" s="1282"/>
      <c r="BN73" s="1282"/>
      <c r="BO73" s="1282"/>
      <c r="BP73" s="1281">
        <v>13.6</v>
      </c>
      <c r="BQ73" s="1281"/>
      <c r="BR73" s="1281"/>
      <c r="BS73" s="1281"/>
      <c r="BT73" s="1281"/>
      <c r="BU73" s="1281"/>
      <c r="BV73" s="1281"/>
      <c r="BW73" s="1281"/>
      <c r="BX73" s="1281">
        <v>4.7</v>
      </c>
      <c r="BY73" s="1281"/>
      <c r="BZ73" s="1281"/>
      <c r="CA73" s="1281"/>
      <c r="CB73" s="1281"/>
      <c r="CC73" s="1281"/>
      <c r="CD73" s="1281"/>
      <c r="CE73" s="1281"/>
      <c r="CF73" s="1281"/>
      <c r="CG73" s="1281"/>
      <c r="CH73" s="1281"/>
      <c r="CI73" s="1281"/>
      <c r="CJ73" s="1281"/>
      <c r="CK73" s="1281"/>
      <c r="CL73" s="1281"/>
      <c r="CM73" s="1281"/>
      <c r="CN73" s="1281">
        <v>0.8</v>
      </c>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607</v>
      </c>
      <c r="BC75" s="1282"/>
      <c r="BD75" s="1282"/>
      <c r="BE75" s="1282"/>
      <c r="BF75" s="1282"/>
      <c r="BG75" s="1282"/>
      <c r="BH75" s="1282"/>
      <c r="BI75" s="1282"/>
      <c r="BJ75" s="1282"/>
      <c r="BK75" s="1282"/>
      <c r="BL75" s="1282"/>
      <c r="BM75" s="1282"/>
      <c r="BN75" s="1282"/>
      <c r="BO75" s="1282"/>
      <c r="BP75" s="1281">
        <v>7.8</v>
      </c>
      <c r="BQ75" s="1281"/>
      <c r="BR75" s="1281"/>
      <c r="BS75" s="1281"/>
      <c r="BT75" s="1281"/>
      <c r="BU75" s="1281"/>
      <c r="BV75" s="1281"/>
      <c r="BW75" s="1281"/>
      <c r="BX75" s="1281">
        <v>7.9</v>
      </c>
      <c r="BY75" s="1281"/>
      <c r="BZ75" s="1281"/>
      <c r="CA75" s="1281"/>
      <c r="CB75" s="1281"/>
      <c r="CC75" s="1281"/>
      <c r="CD75" s="1281"/>
      <c r="CE75" s="1281"/>
      <c r="CF75" s="1281">
        <v>7.7</v>
      </c>
      <c r="CG75" s="1281"/>
      <c r="CH75" s="1281"/>
      <c r="CI75" s="1281"/>
      <c r="CJ75" s="1281"/>
      <c r="CK75" s="1281"/>
      <c r="CL75" s="1281"/>
      <c r="CM75" s="1281"/>
      <c r="CN75" s="1281">
        <v>7.3</v>
      </c>
      <c r="CO75" s="1281"/>
      <c r="CP75" s="1281"/>
      <c r="CQ75" s="1281"/>
      <c r="CR75" s="1281"/>
      <c r="CS75" s="1281"/>
      <c r="CT75" s="1281"/>
      <c r="CU75" s="1281"/>
      <c r="CV75" s="1281">
        <v>6.7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609</v>
      </c>
      <c r="AO77" s="1283"/>
      <c r="AP77" s="1283"/>
      <c r="AQ77" s="1283"/>
      <c r="AR77" s="1283"/>
      <c r="AS77" s="1283"/>
      <c r="AT77" s="1283"/>
      <c r="AU77" s="1283"/>
      <c r="AV77" s="1283"/>
      <c r="AW77" s="1283"/>
      <c r="AX77" s="1283"/>
      <c r="AY77" s="1283"/>
      <c r="AZ77" s="1283"/>
      <c r="BA77" s="1283"/>
      <c r="BB77" s="1282" t="s">
        <v>608</v>
      </c>
      <c r="BC77" s="1282"/>
      <c r="BD77" s="1282"/>
      <c r="BE77" s="1282"/>
      <c r="BF77" s="1282"/>
      <c r="BG77" s="1282"/>
      <c r="BH77" s="1282"/>
      <c r="BI77" s="1282"/>
      <c r="BJ77" s="1282"/>
      <c r="BK77" s="1282"/>
      <c r="BL77" s="1282"/>
      <c r="BM77" s="1282"/>
      <c r="BN77" s="1282"/>
      <c r="BO77" s="1282"/>
      <c r="BP77" s="1281">
        <v>53.1</v>
      </c>
      <c r="BQ77" s="1281"/>
      <c r="BR77" s="1281"/>
      <c r="BS77" s="1281"/>
      <c r="BT77" s="1281"/>
      <c r="BU77" s="1281"/>
      <c r="BV77" s="1281"/>
      <c r="BW77" s="1281"/>
      <c r="BX77" s="1281">
        <v>51.2</v>
      </c>
      <c r="BY77" s="1281"/>
      <c r="BZ77" s="1281"/>
      <c r="CA77" s="1281"/>
      <c r="CB77" s="1281"/>
      <c r="CC77" s="1281"/>
      <c r="CD77" s="1281"/>
      <c r="CE77" s="1281"/>
      <c r="CF77" s="1281">
        <v>47.2</v>
      </c>
      <c r="CG77" s="1281"/>
      <c r="CH77" s="1281"/>
      <c r="CI77" s="1281"/>
      <c r="CJ77" s="1281"/>
      <c r="CK77" s="1281"/>
      <c r="CL77" s="1281"/>
      <c r="CM77" s="1281"/>
      <c r="CN77" s="1281">
        <v>49.5</v>
      </c>
      <c r="CO77" s="1281"/>
      <c r="CP77" s="1281"/>
      <c r="CQ77" s="1281"/>
      <c r="CR77" s="1281"/>
      <c r="CS77" s="1281"/>
      <c r="CT77" s="1281"/>
      <c r="CU77" s="1281"/>
      <c r="CV77" s="1281">
        <v>46.9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607</v>
      </c>
      <c r="BC79" s="1282"/>
      <c r="BD79" s="1282"/>
      <c r="BE79" s="1282"/>
      <c r="BF79" s="1282"/>
      <c r="BG79" s="1282"/>
      <c r="BH79" s="1282"/>
      <c r="BI79" s="1282"/>
      <c r="BJ79" s="1282"/>
      <c r="BK79" s="1282"/>
      <c r="BL79" s="1282"/>
      <c r="BM79" s="1282"/>
      <c r="BN79" s="1282"/>
      <c r="BO79" s="1282"/>
      <c r="BP79" s="1281">
        <v>8.6</v>
      </c>
      <c r="BQ79" s="1281"/>
      <c r="BR79" s="1281"/>
      <c r="BS79" s="1281"/>
      <c r="BT79" s="1281"/>
      <c r="BU79" s="1281"/>
      <c r="BV79" s="1281"/>
      <c r="BW79" s="1281"/>
      <c r="BX79" s="1281">
        <v>8.1999999999999993</v>
      </c>
      <c r="BY79" s="1281"/>
      <c r="BZ79" s="1281"/>
      <c r="CA79" s="1281"/>
      <c r="CB79" s="1281"/>
      <c r="CC79" s="1281"/>
      <c r="CD79" s="1281"/>
      <c r="CE79" s="1281"/>
      <c r="CF79" s="1281">
        <v>7.8</v>
      </c>
      <c r="CG79" s="1281"/>
      <c r="CH79" s="1281"/>
      <c r="CI79" s="1281"/>
      <c r="CJ79" s="1281"/>
      <c r="CK79" s="1281"/>
      <c r="CL79" s="1281"/>
      <c r="CM79" s="1281"/>
      <c r="CN79" s="1281">
        <v>7.6</v>
      </c>
      <c r="CO79" s="1281"/>
      <c r="CP79" s="1281"/>
      <c r="CQ79" s="1281"/>
      <c r="CR79" s="1281"/>
      <c r="CS79" s="1281"/>
      <c r="CT79" s="1281"/>
      <c r="CU79" s="1281"/>
      <c r="CV79" s="1281">
        <v>7.2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DUEZGIWexf+pKh6FP2pLi13zsRHzhBta6aabxcvaDXwFHeHIxZQHRbyqq4hMIgSChg889dTcp3vhWRYA12aV2Q==" saltValue="JgtROZOxCh1voc8zCPL9J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78AD7-415B-41A5-B0EC-AC2991FAC2A9}">
  <sheetPr>
    <pageSetUpPr fitToPage="1"/>
  </sheetPr>
  <dimension ref="A1:DR125"/>
  <sheetViews>
    <sheetView showGridLines="0" topLeftCell="A91" zoomScale="85" zoomScaleNormal="85" zoomScaleSheetLayoutView="70" workbookViewId="0">
      <selection activeCell="BK91" sqref="BK91"/>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515</v>
      </c>
    </row>
  </sheetData>
  <sheetProtection algorithmName="SHA-512" hashValue="4+DDtB/0VGsQmAo+8kqAaJzT7ilIuf9oMgnyQA5cgLICZFaihi8ihVM8+6EbxFt6VpMQ8WL//+eDshvMALqzDg==" saltValue="EpsKUsYplb6nUBNJ20b37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FFE0D-5CD0-4F3F-873B-6910258B4683}">
  <sheetPr>
    <pageSetUpPr fitToPage="1"/>
  </sheetPr>
  <dimension ref="A1:DR125"/>
  <sheetViews>
    <sheetView showGridLines="0" zoomScale="55" zoomScaleNormal="55" zoomScaleSheetLayoutView="55" workbookViewId="0">
      <selection activeCell="AI94" sqref="AI94"/>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515</v>
      </c>
    </row>
  </sheetData>
  <sheetProtection algorithmName="SHA-512" hashValue="PykzxAFh58lEF/+EmgMo3fSpNsBweTVRKc0CdlnNXkMkIMXzUOvuLRXLCbYYmaKeqyGPxa+U/Z0s+yDWNvBP0g==" saltValue="ZpZDICSThbTFplRVQg5iN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51</v>
      </c>
      <c r="E2" s="151"/>
      <c r="F2" s="152" t="s">
        <v>565</v>
      </c>
      <c r="G2" s="153"/>
      <c r="H2" s="154"/>
    </row>
    <row r="3" spans="1:8" x14ac:dyDescent="0.15">
      <c r="A3" s="150" t="s">
        <v>558</v>
      </c>
      <c r="B3" s="155"/>
      <c r="C3" s="156"/>
      <c r="D3" s="157">
        <v>70935</v>
      </c>
      <c r="E3" s="158"/>
      <c r="F3" s="159">
        <v>65942</v>
      </c>
      <c r="G3" s="160"/>
      <c r="H3" s="161"/>
    </row>
    <row r="4" spans="1:8" x14ac:dyDescent="0.15">
      <c r="A4" s="162"/>
      <c r="B4" s="163"/>
      <c r="C4" s="164"/>
      <c r="D4" s="165">
        <v>16852</v>
      </c>
      <c r="E4" s="166"/>
      <c r="F4" s="167">
        <v>32778</v>
      </c>
      <c r="G4" s="168"/>
      <c r="H4" s="169"/>
    </row>
    <row r="5" spans="1:8" x14ac:dyDescent="0.15">
      <c r="A5" s="150" t="s">
        <v>560</v>
      </c>
      <c r="B5" s="155"/>
      <c r="C5" s="156"/>
      <c r="D5" s="157">
        <v>54790</v>
      </c>
      <c r="E5" s="158"/>
      <c r="F5" s="159">
        <v>68655</v>
      </c>
      <c r="G5" s="160"/>
      <c r="H5" s="161"/>
    </row>
    <row r="6" spans="1:8" x14ac:dyDescent="0.15">
      <c r="A6" s="162"/>
      <c r="B6" s="163"/>
      <c r="C6" s="164"/>
      <c r="D6" s="165">
        <v>10103</v>
      </c>
      <c r="E6" s="166"/>
      <c r="F6" s="167">
        <v>32316</v>
      </c>
      <c r="G6" s="168"/>
      <c r="H6" s="169"/>
    </row>
    <row r="7" spans="1:8" x14ac:dyDescent="0.15">
      <c r="A7" s="150" t="s">
        <v>561</v>
      </c>
      <c r="B7" s="155"/>
      <c r="C7" s="156"/>
      <c r="D7" s="157">
        <v>72225</v>
      </c>
      <c r="E7" s="158"/>
      <c r="F7" s="159">
        <v>66863</v>
      </c>
      <c r="G7" s="160"/>
      <c r="H7" s="161"/>
    </row>
    <row r="8" spans="1:8" x14ac:dyDescent="0.15">
      <c r="A8" s="162"/>
      <c r="B8" s="163"/>
      <c r="C8" s="164"/>
      <c r="D8" s="165">
        <v>19382</v>
      </c>
      <c r="E8" s="166"/>
      <c r="F8" s="167">
        <v>32770</v>
      </c>
      <c r="G8" s="168"/>
      <c r="H8" s="169"/>
    </row>
    <row r="9" spans="1:8" x14ac:dyDescent="0.15">
      <c r="A9" s="150" t="s">
        <v>562</v>
      </c>
      <c r="B9" s="155"/>
      <c r="C9" s="156"/>
      <c r="D9" s="157">
        <v>73948</v>
      </c>
      <c r="E9" s="158"/>
      <c r="F9" s="159">
        <v>72051</v>
      </c>
      <c r="G9" s="160"/>
      <c r="H9" s="161"/>
    </row>
    <row r="10" spans="1:8" x14ac:dyDescent="0.15">
      <c r="A10" s="162"/>
      <c r="B10" s="163"/>
      <c r="C10" s="164"/>
      <c r="D10" s="165">
        <v>22249</v>
      </c>
      <c r="E10" s="166"/>
      <c r="F10" s="167">
        <v>34140</v>
      </c>
      <c r="G10" s="168"/>
      <c r="H10" s="169"/>
    </row>
    <row r="11" spans="1:8" x14ac:dyDescent="0.15">
      <c r="A11" s="150" t="s">
        <v>563</v>
      </c>
      <c r="B11" s="155"/>
      <c r="C11" s="156"/>
      <c r="D11" s="157">
        <v>61485</v>
      </c>
      <c r="E11" s="158"/>
      <c r="F11" s="159">
        <v>72756</v>
      </c>
      <c r="G11" s="160"/>
      <c r="H11" s="161"/>
    </row>
    <row r="12" spans="1:8" x14ac:dyDescent="0.15">
      <c r="A12" s="162"/>
      <c r="B12" s="163"/>
      <c r="C12" s="170"/>
      <c r="D12" s="165">
        <v>21959</v>
      </c>
      <c r="E12" s="166"/>
      <c r="F12" s="167">
        <v>32117</v>
      </c>
      <c r="G12" s="168"/>
      <c r="H12" s="169"/>
    </row>
    <row r="13" spans="1:8" x14ac:dyDescent="0.15">
      <c r="A13" s="150"/>
      <c r="B13" s="155"/>
      <c r="C13" s="171"/>
      <c r="D13" s="172">
        <v>66677</v>
      </c>
      <c r="E13" s="173"/>
      <c r="F13" s="174">
        <v>69253</v>
      </c>
      <c r="G13" s="175"/>
      <c r="H13" s="161"/>
    </row>
    <row r="14" spans="1:8" x14ac:dyDescent="0.15">
      <c r="A14" s="162"/>
      <c r="B14" s="163"/>
      <c r="C14" s="164"/>
      <c r="D14" s="165">
        <v>18109</v>
      </c>
      <c r="E14" s="166"/>
      <c r="F14" s="167">
        <v>32824</v>
      </c>
      <c r="G14" s="168"/>
      <c r="H14" s="169"/>
    </row>
    <row r="17" spans="1:11" x14ac:dyDescent="0.15">
      <c r="A17" s="146" t="s">
        <v>52</v>
      </c>
    </row>
    <row r="18" spans="1:11" x14ac:dyDescent="0.15">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x14ac:dyDescent="0.15">
      <c r="A19" s="176" t="s">
        <v>53</v>
      </c>
      <c r="B19" s="176">
        <f>ROUND(VALUE(SUBSTITUTE(実質収支比率等に係る経年分析!F$48,"▲","-")),2)</f>
        <v>8.35</v>
      </c>
      <c r="C19" s="176">
        <f>ROUND(VALUE(SUBSTITUTE(実質収支比率等に係る経年分析!G$48,"▲","-")),2)</f>
        <v>8.01</v>
      </c>
      <c r="D19" s="176">
        <f>ROUND(VALUE(SUBSTITUTE(実質収支比率等に係る経年分析!H$48,"▲","-")),2)</f>
        <v>6.65</v>
      </c>
      <c r="E19" s="176">
        <f>ROUND(VALUE(SUBSTITUTE(実質収支比率等に係る経年分析!I$48,"▲","-")),2)</f>
        <v>8.75</v>
      </c>
      <c r="F19" s="176">
        <f>ROUND(VALUE(SUBSTITUTE(実質収支比率等に係る経年分析!J$48,"▲","-")),2)</f>
        <v>10.67</v>
      </c>
    </row>
    <row r="20" spans="1:11" x14ac:dyDescent="0.15">
      <c r="A20" s="176" t="s">
        <v>54</v>
      </c>
      <c r="B20" s="176">
        <f>ROUND(VALUE(SUBSTITUTE(実質収支比率等に係る経年分析!F$47,"▲","-")),2)</f>
        <v>21.65</v>
      </c>
      <c r="C20" s="176">
        <f>ROUND(VALUE(SUBSTITUTE(実質収支比率等に係る経年分析!G$47,"▲","-")),2)</f>
        <v>19.23</v>
      </c>
      <c r="D20" s="176">
        <f>ROUND(VALUE(SUBSTITUTE(実質収支比率等に係る経年分析!H$47,"▲","-")),2)</f>
        <v>18.239999999999998</v>
      </c>
      <c r="E20" s="176">
        <f>ROUND(VALUE(SUBSTITUTE(実質収支比率等に係る経年分析!I$47,"▲","-")),2)</f>
        <v>16.25</v>
      </c>
      <c r="F20" s="176">
        <f>ROUND(VALUE(SUBSTITUTE(実質収支比率等に係る経年分析!J$47,"▲","-")),2)</f>
        <v>20.18</v>
      </c>
    </row>
    <row r="21" spans="1:11" x14ac:dyDescent="0.15">
      <c r="A21" s="176" t="s">
        <v>55</v>
      </c>
      <c r="B21" s="176">
        <f>IF(ISNUMBER(VALUE(SUBSTITUTE(実質収支比率等に係る経年分析!F$49,"▲","-"))),ROUND(VALUE(SUBSTITUTE(実質収支比率等に係る経年分析!F$49,"▲","-")),2),NA())</f>
        <v>-0.1</v>
      </c>
      <c r="C21" s="176">
        <f>IF(ISNUMBER(VALUE(SUBSTITUTE(実質収支比率等に係る経年分析!G$49,"▲","-"))),ROUND(VALUE(SUBSTITUTE(実質収支比率等に係る経年分析!G$49,"▲","-")),2),NA())</f>
        <v>-2.27</v>
      </c>
      <c r="D21" s="176">
        <f>IF(ISNUMBER(VALUE(SUBSTITUTE(実質収支比率等に係る経年分析!H$49,"▲","-"))),ROUND(VALUE(SUBSTITUTE(実質収支比率等に係る経年分析!H$49,"▲","-")),2),NA())</f>
        <v>-2.2000000000000002</v>
      </c>
      <c r="E21" s="176">
        <f>IF(ISNUMBER(VALUE(SUBSTITUTE(実質収支比率等に係る経年分析!I$49,"▲","-"))),ROUND(VALUE(SUBSTITUTE(実質収支比率等に係る経年分析!I$49,"▲","-")),2),NA())</f>
        <v>0.63</v>
      </c>
      <c r="F21" s="176">
        <f>IF(ISNUMBER(VALUE(SUBSTITUTE(実質収支比率等に係る経年分析!J$49,"▲","-"))),ROUND(VALUE(SUBSTITUTE(実質収支比率等に係る経年分析!J$49,"▲","-")),2),NA())</f>
        <v>6.36</v>
      </c>
    </row>
    <row r="24" spans="1:11" x14ac:dyDescent="0.15">
      <c r="A24" s="146" t="s">
        <v>56</v>
      </c>
    </row>
    <row r="25" spans="1:11" x14ac:dyDescent="0.15">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x14ac:dyDescent="0.15">
      <c r="A26" s="177"/>
      <c r="B26" s="177" t="s">
        <v>57</v>
      </c>
      <c r="C26" s="177" t="s">
        <v>58</v>
      </c>
      <c r="D26" s="177" t="s">
        <v>57</v>
      </c>
      <c r="E26" s="177" t="s">
        <v>58</v>
      </c>
      <c r="F26" s="177" t="s">
        <v>57</v>
      </c>
      <c r="G26" s="177" t="s">
        <v>58</v>
      </c>
      <c r="H26" s="177" t="s">
        <v>57</v>
      </c>
      <c r="I26" s="177" t="s">
        <v>58</v>
      </c>
      <c r="J26" s="177" t="s">
        <v>57</v>
      </c>
      <c r="K26" s="177" t="s">
        <v>58</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0.14000000000000001</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0.1</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0.15</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0.17</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15">
      <c r="A30" s="177" t="str">
        <f>IF(連結実質赤字比率に係る赤字・黒字の構成分析!C$40="",NA(),連結実質赤字比率に係る赤字・黒字の構成分析!C$40)</f>
        <v>農業集落排水事業特別会計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0.01</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0.01</v>
      </c>
    </row>
    <row r="31" spans="1:11" x14ac:dyDescent="0.15">
      <c r="A31" s="177" t="str">
        <f>IF(連結実質赤字比率に係る赤字・黒字の構成分析!C$39="",NA(),連結実質赤字比率に係る赤字・黒字の構成分析!C$39)</f>
        <v>後期高齢者医療特別会計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0.02</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0.02</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0.02</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0.03</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0.01</v>
      </c>
    </row>
    <row r="32" spans="1:11" x14ac:dyDescent="0.15">
      <c r="A32" s="177" t="str">
        <f>IF(連結実質赤字比率に係る赤字・黒字の構成分析!C$38="",NA(),連結実質赤字比率に係る赤字・黒字の構成分析!C$38)</f>
        <v>下水道事業会計</v>
      </c>
      <c r="B32" s="177" t="e">
        <f>IF(ROUND(VALUE(SUBSTITUTE(連結実質赤字比率に係る赤字・黒字の構成分析!F$38,"▲", "-")), 2) &lt; 0, ABS(ROUND(VALUE(SUBSTITUTE(連結実質赤字比率に係る赤字・黒字の構成分析!F$38,"▲", "-")), 2)), NA())</f>
        <v>#VALUE!</v>
      </c>
      <c r="C32" s="177" t="e">
        <f>IF(ROUND(VALUE(SUBSTITUTE(連結実質赤字比率に係る赤字・黒字の構成分析!F$38,"▲", "-")), 2) &gt;= 0, ABS(ROUND(VALUE(SUBSTITUTE(連結実質赤字比率に係る赤字・黒字の構成分析!F$38,"▲", "-")), 2)), NA())</f>
        <v>#VALUE!</v>
      </c>
      <c r="D32" s="177" t="e">
        <f>IF(ROUND(VALUE(SUBSTITUTE(連結実質赤字比率に係る赤字・黒字の構成分析!G$38,"▲", "-")), 2) &lt; 0, ABS(ROUND(VALUE(SUBSTITUTE(連結実質赤字比率に係る赤字・黒字の構成分析!G$38,"▲", "-")), 2)), NA())</f>
        <v>#VALUE!</v>
      </c>
      <c r="E32" s="177" t="e">
        <f>IF(ROUND(VALUE(SUBSTITUTE(連結実質赤字比率に係る赤字・黒字の構成分析!G$38,"▲", "-")), 2) &gt;= 0, ABS(ROUND(VALUE(SUBSTITUTE(連結実質赤字比率に係る赤字・黒字の構成分析!G$38,"▲", "-")), 2)), NA())</f>
        <v>#VALUE!</v>
      </c>
      <c r="F32" s="177" t="e">
        <f>IF(ROUND(VALUE(SUBSTITUTE(連結実質赤字比率に係る赤字・黒字の構成分析!H$38,"▲", "-")), 2) &lt; 0, ABS(ROUND(VALUE(SUBSTITUTE(連結実質赤字比率に係る赤字・黒字の構成分析!H$38,"▲", "-")), 2)), NA())</f>
        <v>#VALUE!</v>
      </c>
      <c r="G32" s="177" t="e">
        <f>IF(ROUND(VALUE(SUBSTITUTE(連結実質赤字比率に係る赤字・黒字の構成分析!H$38,"▲", "-")), 2) &gt;= 0, ABS(ROUND(VALUE(SUBSTITUTE(連結実質赤字比率に係る赤字・黒字の構成分析!H$38,"▲", "-")), 2)), NA())</f>
        <v>#VALUE!</v>
      </c>
      <c r="H32" s="177" t="e">
        <f>IF(ROUND(VALUE(SUBSTITUTE(連結実質赤字比率に係る赤字・黒字の構成分析!I$38,"▲", "-")), 2) &lt; 0, ABS(ROUND(VALUE(SUBSTITUTE(連結実質赤字比率に係る赤字・黒字の構成分析!I$38,"▲", "-")), 2)), NA())</f>
        <v>#VALUE!</v>
      </c>
      <c r="I32" s="177" t="e">
        <f>IF(ROUND(VALUE(SUBSTITUTE(連結実質赤字比率に係る赤字・黒字の構成分析!I$38,"▲", "-")), 2) &gt;= 0, ABS(ROUND(VALUE(SUBSTITUTE(連結実質赤字比率に係る赤字・黒字の構成分析!I$38,"▲", "-")), 2)), NA())</f>
        <v>#VALUE!</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0.24</v>
      </c>
    </row>
    <row r="33" spans="1:16" x14ac:dyDescent="0.15">
      <c r="A33" s="177" t="str">
        <f>IF(連結実質赤字比率に係る赤字・黒字の構成分析!C$37="",NA(),連結実質赤字比率に係る赤字・黒字の構成分析!C$37)</f>
        <v>介護保険特別会計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0.72</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0.12</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0.92</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0.77</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1.08</v>
      </c>
    </row>
    <row r="34" spans="1:16" x14ac:dyDescent="0.15">
      <c r="A34" s="177" t="str">
        <f>IF(連結実質赤字比率に係る赤字・黒字の構成分析!C$36="",NA(),連結実質赤字比率に係る赤字・黒字の構成分析!C$36)</f>
        <v>国民健康保険特別会計</v>
      </c>
      <c r="B34" s="177">
        <f>IF(ROUND(VALUE(SUBSTITUTE(連結実質赤字比率に係る赤字・黒字の構成分析!F$36,"▲", "-")), 2) &lt; 0, ABS(ROUND(VALUE(SUBSTITUTE(連結実質赤字比率に係る赤字・黒字の構成分析!F$36,"▲", "-")), 2)), NA())</f>
        <v>0.15</v>
      </c>
      <c r="C34" s="177" t="e">
        <f>IF(ROUND(VALUE(SUBSTITUTE(連結実質赤字比率に係る赤字・黒字の構成分析!F$36,"▲", "-")), 2) &gt;= 0, ABS(ROUND(VALUE(SUBSTITUTE(連結実質赤字比率に係る赤字・黒字の構成分析!F$36,"▲", "-")), 2)), NA())</f>
        <v>#N/A</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2.35</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1.03</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1.56</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2.11</v>
      </c>
    </row>
    <row r="35" spans="1:16" x14ac:dyDescent="0.15">
      <c r="A35" s="177" t="str">
        <f>IF(連結実質赤字比率に係る赤字・黒字の構成分析!C$35="",NA(),連結実質赤字比率に係る赤字・黒字の構成分析!C$35)</f>
        <v>水道事業会計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8.4700000000000006</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8.5</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8.42</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8.52</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8.42</v>
      </c>
    </row>
    <row r="36" spans="1:16" x14ac:dyDescent="0.15">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8.35</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8</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6.64</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8.75</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10.67</v>
      </c>
    </row>
    <row r="39" spans="1:16" x14ac:dyDescent="0.15">
      <c r="A39" s="146" t="s">
        <v>59</v>
      </c>
    </row>
    <row r="40" spans="1:16" x14ac:dyDescent="0.15">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x14ac:dyDescent="0.15">
      <c r="A41" s="178"/>
      <c r="B41" s="178" t="s">
        <v>60</v>
      </c>
      <c r="C41" s="178"/>
      <c r="D41" s="178" t="s">
        <v>61</v>
      </c>
      <c r="E41" s="178" t="s">
        <v>60</v>
      </c>
      <c r="F41" s="178"/>
      <c r="G41" s="178" t="s">
        <v>61</v>
      </c>
      <c r="H41" s="178" t="s">
        <v>60</v>
      </c>
      <c r="I41" s="178"/>
      <c r="J41" s="178" t="s">
        <v>61</v>
      </c>
      <c r="K41" s="178" t="s">
        <v>60</v>
      </c>
      <c r="L41" s="178"/>
      <c r="M41" s="178" t="s">
        <v>61</v>
      </c>
      <c r="N41" s="178" t="s">
        <v>60</v>
      </c>
      <c r="O41" s="178"/>
      <c r="P41" s="178" t="s">
        <v>61</v>
      </c>
    </row>
    <row r="42" spans="1:16" x14ac:dyDescent="0.15">
      <c r="A42" s="178" t="s">
        <v>62</v>
      </c>
      <c r="B42" s="178"/>
      <c r="C42" s="178"/>
      <c r="D42" s="178">
        <f>'実質公債費比率（分子）の構造'!K$52</f>
        <v>4046</v>
      </c>
      <c r="E42" s="178"/>
      <c r="F42" s="178"/>
      <c r="G42" s="178">
        <f>'実質公債費比率（分子）の構造'!L$52</f>
        <v>4111</v>
      </c>
      <c r="H42" s="178"/>
      <c r="I42" s="178"/>
      <c r="J42" s="178">
        <f>'実質公債費比率（分子）の構造'!M$52</f>
        <v>4189</v>
      </c>
      <c r="K42" s="178"/>
      <c r="L42" s="178"/>
      <c r="M42" s="178">
        <f>'実質公債費比率（分子）の構造'!N$52</f>
        <v>4114</v>
      </c>
      <c r="N42" s="178"/>
      <c r="O42" s="178"/>
      <c r="P42" s="178">
        <f>'実質公債費比率（分子）の構造'!O$52</f>
        <v>4151</v>
      </c>
    </row>
    <row r="43" spans="1:16" x14ac:dyDescent="0.15">
      <c r="A43" s="178" t="s">
        <v>63</v>
      </c>
      <c r="B43" s="178">
        <f>'実質公債費比率（分子）の構造'!K$51</f>
        <v>0</v>
      </c>
      <c r="C43" s="178"/>
      <c r="D43" s="178"/>
      <c r="E43" s="178" t="str">
        <f>'実質公債費比率（分子）の構造'!L$51</f>
        <v>-</v>
      </c>
      <c r="F43" s="178"/>
      <c r="G43" s="178"/>
      <c r="H43" s="178">
        <f>'実質公債費比率（分子）の構造'!M$51</f>
        <v>0</v>
      </c>
      <c r="I43" s="178"/>
      <c r="J43" s="178"/>
      <c r="K43" s="178">
        <f>'実質公債費比率（分子）の構造'!N$51</f>
        <v>0</v>
      </c>
      <c r="L43" s="178"/>
      <c r="M43" s="178"/>
      <c r="N43" s="178">
        <f>'実質公債費比率（分子）の構造'!O$51</f>
        <v>0</v>
      </c>
      <c r="O43" s="178"/>
      <c r="P43" s="178"/>
    </row>
    <row r="44" spans="1:16" x14ac:dyDescent="0.15">
      <c r="A44" s="178" t="s">
        <v>64</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65</v>
      </c>
      <c r="B45" s="178">
        <f>'実質公債費比率（分子）の構造'!K$49</f>
        <v>359</v>
      </c>
      <c r="C45" s="178"/>
      <c r="D45" s="178"/>
      <c r="E45" s="178">
        <f>'実質公債費比率（分子）の構造'!L$49</f>
        <v>328</v>
      </c>
      <c r="F45" s="178"/>
      <c r="G45" s="178"/>
      <c r="H45" s="178">
        <f>'実質公債費比率（分子）の構造'!M$49</f>
        <v>101</v>
      </c>
      <c r="I45" s="178"/>
      <c r="J45" s="178"/>
      <c r="K45" s="178">
        <f>'実質公債費比率（分子）の構造'!N$49</f>
        <v>43</v>
      </c>
      <c r="L45" s="178"/>
      <c r="M45" s="178"/>
      <c r="N45" s="178">
        <f>'実質公債費比率（分子）の構造'!O$49</f>
        <v>33</v>
      </c>
      <c r="O45" s="178"/>
      <c r="P45" s="178"/>
    </row>
    <row r="46" spans="1:16" x14ac:dyDescent="0.15">
      <c r="A46" s="178" t="s">
        <v>66</v>
      </c>
      <c r="B46" s="178">
        <f>'実質公債費比率（分子）の構造'!K$48</f>
        <v>718</v>
      </c>
      <c r="C46" s="178"/>
      <c r="D46" s="178"/>
      <c r="E46" s="178">
        <f>'実質公債費比率（分子）の構造'!L$48</f>
        <v>685</v>
      </c>
      <c r="F46" s="178"/>
      <c r="G46" s="178"/>
      <c r="H46" s="178">
        <f>'実質公債費比率（分子）の構造'!M$48</f>
        <v>737</v>
      </c>
      <c r="I46" s="178"/>
      <c r="J46" s="178"/>
      <c r="K46" s="178">
        <f>'実質公債費比率（分子）の構造'!N$48</f>
        <v>722</v>
      </c>
      <c r="L46" s="178"/>
      <c r="M46" s="178"/>
      <c r="N46" s="178">
        <f>'実質公債費比率（分子）の構造'!O$48</f>
        <v>636</v>
      </c>
      <c r="O46" s="178"/>
      <c r="P46" s="178"/>
    </row>
    <row r="47" spans="1:16" x14ac:dyDescent="0.15">
      <c r="A47" s="178" t="s">
        <v>67</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68</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69</v>
      </c>
      <c r="B49" s="178">
        <f>'実質公債費比率（分子）の構造'!K$45</f>
        <v>4831</v>
      </c>
      <c r="C49" s="178"/>
      <c r="D49" s="178"/>
      <c r="E49" s="178">
        <f>'実質公債費比率（分子）の構造'!L$45</f>
        <v>4953</v>
      </c>
      <c r="F49" s="178"/>
      <c r="G49" s="178"/>
      <c r="H49" s="178">
        <f>'実質公債費比率（分子）の構造'!M$45</f>
        <v>5057</v>
      </c>
      <c r="I49" s="178"/>
      <c r="J49" s="178"/>
      <c r="K49" s="178">
        <f>'実質公債費比率（分子）の構造'!N$45</f>
        <v>4993</v>
      </c>
      <c r="L49" s="178"/>
      <c r="M49" s="178"/>
      <c r="N49" s="178">
        <f>'実質公債費比率（分子）の構造'!O$45</f>
        <v>5041</v>
      </c>
      <c r="O49" s="178"/>
      <c r="P49" s="178"/>
    </row>
    <row r="50" spans="1:16" x14ac:dyDescent="0.15">
      <c r="A50" s="178" t="s">
        <v>70</v>
      </c>
      <c r="B50" s="178" t="e">
        <f>NA()</f>
        <v>#N/A</v>
      </c>
      <c r="C50" s="178">
        <f>IF(ISNUMBER('実質公債費比率（分子）の構造'!K$53),'実質公債費比率（分子）の構造'!K$53,NA())</f>
        <v>1862</v>
      </c>
      <c r="D50" s="178" t="e">
        <f>NA()</f>
        <v>#N/A</v>
      </c>
      <c r="E50" s="178" t="e">
        <f>NA()</f>
        <v>#N/A</v>
      </c>
      <c r="F50" s="178">
        <f>IF(ISNUMBER('実質公債費比率（分子）の構造'!L$53),'実質公債費比率（分子）の構造'!L$53,NA())</f>
        <v>1855</v>
      </c>
      <c r="G50" s="178" t="e">
        <f>NA()</f>
        <v>#N/A</v>
      </c>
      <c r="H50" s="178" t="e">
        <f>NA()</f>
        <v>#N/A</v>
      </c>
      <c r="I50" s="178">
        <f>IF(ISNUMBER('実質公債費比率（分子）の構造'!M$53),'実質公債費比率（分子）の構造'!M$53,NA())</f>
        <v>1706</v>
      </c>
      <c r="J50" s="178" t="e">
        <f>NA()</f>
        <v>#N/A</v>
      </c>
      <c r="K50" s="178" t="e">
        <f>NA()</f>
        <v>#N/A</v>
      </c>
      <c r="L50" s="178">
        <f>IF(ISNUMBER('実質公債費比率（分子）の構造'!N$53),'実質公債費比率（分子）の構造'!N$53,NA())</f>
        <v>1644</v>
      </c>
      <c r="M50" s="178" t="e">
        <f>NA()</f>
        <v>#N/A</v>
      </c>
      <c r="N50" s="178" t="e">
        <f>NA()</f>
        <v>#N/A</v>
      </c>
      <c r="O50" s="178">
        <f>IF(ISNUMBER('実質公債費比率（分子）の構造'!O$53),'実質公債費比率（分子）の構造'!O$53,NA())</f>
        <v>1559</v>
      </c>
      <c r="P50" s="178" t="e">
        <f>NA()</f>
        <v>#N/A</v>
      </c>
    </row>
    <row r="53" spans="1:16" x14ac:dyDescent="0.15">
      <c r="A53" s="146" t="s">
        <v>71</v>
      </c>
    </row>
    <row r="54" spans="1:16" x14ac:dyDescent="0.15">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x14ac:dyDescent="0.15">
      <c r="A55" s="177"/>
      <c r="B55" s="177" t="s">
        <v>72</v>
      </c>
      <c r="C55" s="177"/>
      <c r="D55" s="177" t="s">
        <v>73</v>
      </c>
      <c r="E55" s="177" t="s">
        <v>72</v>
      </c>
      <c r="F55" s="177"/>
      <c r="G55" s="177" t="s">
        <v>73</v>
      </c>
      <c r="H55" s="177" t="s">
        <v>72</v>
      </c>
      <c r="I55" s="177"/>
      <c r="J55" s="177" t="s">
        <v>73</v>
      </c>
      <c r="K55" s="177" t="s">
        <v>72</v>
      </c>
      <c r="L55" s="177"/>
      <c r="M55" s="177" t="s">
        <v>73</v>
      </c>
      <c r="N55" s="177" t="s">
        <v>72</v>
      </c>
      <c r="O55" s="177"/>
      <c r="P55" s="177" t="s">
        <v>73</v>
      </c>
    </row>
    <row r="56" spans="1:16" x14ac:dyDescent="0.15">
      <c r="A56" s="177" t="s">
        <v>43</v>
      </c>
      <c r="B56" s="177"/>
      <c r="C56" s="177"/>
      <c r="D56" s="177">
        <f>'将来負担比率（分子）の構造'!I$52</f>
        <v>45922</v>
      </c>
      <c r="E56" s="177"/>
      <c r="F56" s="177"/>
      <c r="G56" s="177">
        <f>'将来負担比率（分子）の構造'!J$52</f>
        <v>45107</v>
      </c>
      <c r="H56" s="177"/>
      <c r="I56" s="177"/>
      <c r="J56" s="177">
        <f>'将来負担比率（分子）の構造'!K$52</f>
        <v>44575</v>
      </c>
      <c r="K56" s="177"/>
      <c r="L56" s="177"/>
      <c r="M56" s="177">
        <f>'将来負担比率（分子）の構造'!L$52</f>
        <v>43963</v>
      </c>
      <c r="N56" s="177"/>
      <c r="O56" s="177"/>
      <c r="P56" s="177">
        <f>'将来負担比率（分子）の構造'!M$52</f>
        <v>43232</v>
      </c>
    </row>
    <row r="57" spans="1:16" x14ac:dyDescent="0.15">
      <c r="A57" s="177" t="s">
        <v>42</v>
      </c>
      <c r="B57" s="177"/>
      <c r="C57" s="177"/>
      <c r="D57" s="177">
        <f>'将来負担比率（分子）の構造'!I$51</f>
        <v>2198</v>
      </c>
      <c r="E57" s="177"/>
      <c r="F57" s="177"/>
      <c r="G57" s="177">
        <f>'将来負担比率（分子）の構造'!J$51</f>
        <v>1863</v>
      </c>
      <c r="H57" s="177"/>
      <c r="I57" s="177"/>
      <c r="J57" s="177">
        <f>'将来負担比率（分子）の構造'!K$51</f>
        <v>1456</v>
      </c>
      <c r="K57" s="177"/>
      <c r="L57" s="177"/>
      <c r="M57" s="177">
        <f>'将来負担比率（分子）の構造'!L$51</f>
        <v>1416</v>
      </c>
      <c r="N57" s="177"/>
      <c r="O57" s="177"/>
      <c r="P57" s="177">
        <f>'将来負担比率（分子）の構造'!M$51</f>
        <v>1300</v>
      </c>
    </row>
    <row r="58" spans="1:16" x14ac:dyDescent="0.15">
      <c r="A58" s="177" t="s">
        <v>41</v>
      </c>
      <c r="B58" s="177"/>
      <c r="C58" s="177"/>
      <c r="D58" s="177">
        <f>'将来負担比率（分子）の構造'!I$50</f>
        <v>13723</v>
      </c>
      <c r="E58" s="177"/>
      <c r="F58" s="177"/>
      <c r="G58" s="177">
        <f>'将来負担比率（分子）の構造'!J$50</f>
        <v>14796</v>
      </c>
      <c r="H58" s="177"/>
      <c r="I58" s="177"/>
      <c r="J58" s="177">
        <f>'将来負担比率（分子）の構造'!K$50</f>
        <v>16300</v>
      </c>
      <c r="K58" s="177"/>
      <c r="L58" s="177"/>
      <c r="M58" s="177">
        <f>'将来負担比率（分子）の構造'!L$50</f>
        <v>15477</v>
      </c>
      <c r="N58" s="177"/>
      <c r="O58" s="177"/>
      <c r="P58" s="177">
        <f>'将来負担比率（分子）の構造'!M$50</f>
        <v>15475</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15">
      <c r="A62" s="177" t="s">
        <v>35</v>
      </c>
      <c r="B62" s="177">
        <f>'将来負担比率（分子）の構造'!I$45</f>
        <v>2657</v>
      </c>
      <c r="C62" s="177"/>
      <c r="D62" s="177"/>
      <c r="E62" s="177">
        <f>'将来負担比率（分子）の構造'!J$45</f>
        <v>2378</v>
      </c>
      <c r="F62" s="177"/>
      <c r="G62" s="177"/>
      <c r="H62" s="177">
        <f>'将来負担比率（分子）の構造'!K$45</f>
        <v>2306</v>
      </c>
      <c r="I62" s="177"/>
      <c r="J62" s="177"/>
      <c r="K62" s="177">
        <f>'将来負担比率（分子）の構造'!L$45</f>
        <v>2104</v>
      </c>
      <c r="L62" s="177"/>
      <c r="M62" s="177"/>
      <c r="N62" s="177">
        <f>'将来負担比率（分子）の構造'!M$45</f>
        <v>2092</v>
      </c>
      <c r="O62" s="177"/>
      <c r="P62" s="177"/>
    </row>
    <row r="63" spans="1:16" x14ac:dyDescent="0.15">
      <c r="A63" s="177" t="s">
        <v>34</v>
      </c>
      <c r="B63" s="177">
        <f>'将来負担比率（分子）の構造'!I$44</f>
        <v>825</v>
      </c>
      <c r="C63" s="177"/>
      <c r="D63" s="177"/>
      <c r="E63" s="177">
        <f>'将来負担比率（分子）の構造'!J$44</f>
        <v>523</v>
      </c>
      <c r="F63" s="177"/>
      <c r="G63" s="177"/>
      <c r="H63" s="177">
        <f>'将来負担比率（分子）の構造'!K$44</f>
        <v>371</v>
      </c>
      <c r="I63" s="177"/>
      <c r="J63" s="177"/>
      <c r="K63" s="177">
        <f>'将来負担比率（分子）の構造'!L$44</f>
        <v>326</v>
      </c>
      <c r="L63" s="177"/>
      <c r="M63" s="177"/>
      <c r="N63" s="177">
        <f>'将来負担比率（分子）の構造'!M$44</f>
        <v>294</v>
      </c>
      <c r="O63" s="177"/>
      <c r="P63" s="177"/>
    </row>
    <row r="64" spans="1:16" x14ac:dyDescent="0.15">
      <c r="A64" s="177" t="s">
        <v>33</v>
      </c>
      <c r="B64" s="177">
        <f>'将来負担比率（分子）の構造'!I$43</f>
        <v>10184</v>
      </c>
      <c r="C64" s="177"/>
      <c r="D64" s="177"/>
      <c r="E64" s="177">
        <f>'将来負担比率（分子）の構造'!J$43</f>
        <v>9870</v>
      </c>
      <c r="F64" s="177"/>
      <c r="G64" s="177"/>
      <c r="H64" s="177">
        <f>'将来負担比率（分子）の構造'!K$43</f>
        <v>9574</v>
      </c>
      <c r="I64" s="177"/>
      <c r="J64" s="177"/>
      <c r="K64" s="177">
        <f>'将来負担比率（分子）の構造'!L$43</f>
        <v>9110</v>
      </c>
      <c r="L64" s="177"/>
      <c r="M64" s="177"/>
      <c r="N64" s="177">
        <f>'将来負担比率（分子）の構造'!M$43</f>
        <v>8406</v>
      </c>
      <c r="O64" s="177"/>
      <c r="P64" s="177"/>
    </row>
    <row r="65" spans="1:16" x14ac:dyDescent="0.15">
      <c r="A65" s="177" t="s">
        <v>32</v>
      </c>
      <c r="B65" s="177">
        <f>'将来負担比率（分子）の構造'!I$42</f>
        <v>85</v>
      </c>
      <c r="C65" s="177"/>
      <c r="D65" s="177"/>
      <c r="E65" s="177">
        <f>'将来負担比率（分子）の構造'!J$42</f>
        <v>140</v>
      </c>
      <c r="F65" s="177"/>
      <c r="G65" s="177"/>
      <c r="H65" s="177" t="str">
        <f>'将来負担比率（分子）の構造'!K$42</f>
        <v>-</v>
      </c>
      <c r="I65" s="177"/>
      <c r="J65" s="177"/>
      <c r="K65" s="177">
        <f>'将来負担比率（分子）の構造'!L$42</f>
        <v>176</v>
      </c>
      <c r="L65" s="177"/>
      <c r="M65" s="177"/>
      <c r="N65" s="177">
        <f>'将来負担比率（分子）の構造'!M$42</f>
        <v>102</v>
      </c>
      <c r="O65" s="177"/>
      <c r="P65" s="177"/>
    </row>
    <row r="66" spans="1:16" x14ac:dyDescent="0.15">
      <c r="A66" s="177" t="s">
        <v>31</v>
      </c>
      <c r="B66" s="177">
        <f>'将来負担比率（分子）の構造'!I$41</f>
        <v>51237</v>
      </c>
      <c r="C66" s="177"/>
      <c r="D66" s="177"/>
      <c r="E66" s="177">
        <f>'将来負担比率（分子）の構造'!J$41</f>
        <v>49964</v>
      </c>
      <c r="F66" s="177"/>
      <c r="G66" s="177"/>
      <c r="H66" s="177">
        <f>'将来負担比率（分子）の構造'!K$41</f>
        <v>49492</v>
      </c>
      <c r="I66" s="177"/>
      <c r="J66" s="177"/>
      <c r="K66" s="177">
        <f>'将来負担比率（分子）の構造'!L$41</f>
        <v>49348</v>
      </c>
      <c r="L66" s="177"/>
      <c r="M66" s="177"/>
      <c r="N66" s="177">
        <f>'将来負担比率（分子）の構造'!M$41</f>
        <v>48600</v>
      </c>
      <c r="O66" s="177"/>
      <c r="P66" s="177"/>
    </row>
    <row r="67" spans="1:16" x14ac:dyDescent="0.15">
      <c r="A67" s="177" t="s">
        <v>74</v>
      </c>
      <c r="B67" s="177" t="e">
        <f>NA()</f>
        <v>#N/A</v>
      </c>
      <c r="C67" s="177">
        <f>IF(ISNUMBER('将来負担比率（分子）の構造'!I$53), IF('将来負担比率（分子）の構造'!I$53 &lt; 0, 0, '将来負担比率（分子）の構造'!I$53), NA())</f>
        <v>3144</v>
      </c>
      <c r="D67" s="177" t="e">
        <f>NA()</f>
        <v>#N/A</v>
      </c>
      <c r="E67" s="177" t="e">
        <f>NA()</f>
        <v>#N/A</v>
      </c>
      <c r="F67" s="177">
        <f>IF(ISNUMBER('将来負担比率（分子）の構造'!J$53), IF('将来負担比率（分子）の構造'!J$53 &lt; 0, 0, '将来負担比率（分子）の構造'!J$53), NA())</f>
        <v>1108</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209</v>
      </c>
      <c r="M67" s="177" t="e">
        <f>NA()</f>
        <v>#N/A</v>
      </c>
      <c r="N67" s="177" t="e">
        <f>NA()</f>
        <v>#N/A</v>
      </c>
      <c r="O67" s="177">
        <f>IF(ISNUMBER('将来負担比率（分子）の構造'!M$53), IF('将来負担比率（分子）の構造'!M$53 &lt; 0, 0, '将来負担比率（分子）の構造'!M$53), NA())</f>
        <v>0</v>
      </c>
      <c r="P67" s="177" t="e">
        <f>NA()</f>
        <v>#N/A</v>
      </c>
    </row>
    <row r="70" spans="1:16" x14ac:dyDescent="0.15">
      <c r="A70" s="179" t="s">
        <v>75</v>
      </c>
      <c r="B70" s="179"/>
      <c r="C70" s="179"/>
      <c r="D70" s="179"/>
      <c r="E70" s="179"/>
      <c r="F70" s="179"/>
    </row>
    <row r="71" spans="1:16" x14ac:dyDescent="0.15">
      <c r="A71" s="180"/>
      <c r="B71" s="180" t="str">
        <f>基金残高に係る経年分析!F54</f>
        <v>H30</v>
      </c>
      <c r="C71" s="180" t="str">
        <f>基金残高に係る経年分析!G54</f>
        <v>R01</v>
      </c>
      <c r="D71" s="180" t="str">
        <f>基金残高に係る経年分析!H54</f>
        <v>R02</v>
      </c>
    </row>
    <row r="72" spans="1:16" x14ac:dyDescent="0.15">
      <c r="A72" s="180" t="s">
        <v>76</v>
      </c>
      <c r="B72" s="181">
        <f>基金残高に係る経年分析!F55</f>
        <v>5020</v>
      </c>
      <c r="C72" s="181">
        <f>基金残高に係る経年分析!G55</f>
        <v>4565</v>
      </c>
      <c r="D72" s="181">
        <f>基金残高に係る経年分析!H55</f>
        <v>5789</v>
      </c>
    </row>
    <row r="73" spans="1:16" x14ac:dyDescent="0.15">
      <c r="A73" s="180" t="s">
        <v>77</v>
      </c>
      <c r="B73" s="181">
        <f>基金残高に係る経年分析!F56</f>
        <v>6048</v>
      </c>
      <c r="C73" s="181">
        <f>基金残高に係る経年分析!G56</f>
        <v>6070</v>
      </c>
      <c r="D73" s="181">
        <f>基金残高に係る経年分析!H56</f>
        <v>5422</v>
      </c>
    </row>
    <row r="74" spans="1:16" x14ac:dyDescent="0.15">
      <c r="A74" s="180" t="s">
        <v>78</v>
      </c>
      <c r="B74" s="181">
        <f>基金残高に係る経年分析!F57</f>
        <v>6761</v>
      </c>
      <c r="C74" s="181">
        <f>基金残高に係る経年分析!G57</f>
        <v>6099</v>
      </c>
      <c r="D74" s="181">
        <f>基金残高に係る経年分析!H57</f>
        <v>5503</v>
      </c>
    </row>
  </sheetData>
  <sheetProtection algorithmName="SHA-512" hashValue="bxC7EEYF6/FEedhgr940qtclfBTcpE/S8TK2F91NTqlDJ3Rrz622l8kIlROla4LIS4zwN/nlg4UocGp/26p9UA==" saltValue="gkp6VrcF+DLqdTc9N+bi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CR24" sqref="CR24:CY24"/>
    </sheetView>
  </sheetViews>
  <sheetFormatPr defaultColWidth="0" defaultRowHeight="11.25" customHeight="1" zeroHeight="1" x14ac:dyDescent="0.15"/>
  <cols>
    <col min="1" max="95" width="1.625" style="222" customWidth="1"/>
    <col min="96" max="133" width="1.625" style="239"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61" t="s">
        <v>211</v>
      </c>
      <c r="DI1" s="762"/>
      <c r="DJ1" s="762"/>
      <c r="DK1" s="762"/>
      <c r="DL1" s="762"/>
      <c r="DM1" s="762"/>
      <c r="DN1" s="763"/>
      <c r="DO1" s="222"/>
      <c r="DP1" s="761" t="s">
        <v>212</v>
      </c>
      <c r="DQ1" s="762"/>
      <c r="DR1" s="762"/>
      <c r="DS1" s="762"/>
      <c r="DT1" s="762"/>
      <c r="DU1" s="762"/>
      <c r="DV1" s="762"/>
      <c r="DW1" s="762"/>
      <c r="DX1" s="762"/>
      <c r="DY1" s="762"/>
      <c r="DZ1" s="762"/>
      <c r="EA1" s="762"/>
      <c r="EB1" s="762"/>
      <c r="EC1" s="763"/>
      <c r="ED1" s="220"/>
      <c r="EE1" s="220"/>
      <c r="EF1" s="220"/>
      <c r="EG1" s="220"/>
      <c r="EH1" s="220"/>
      <c r="EI1" s="220"/>
      <c r="EJ1" s="220"/>
      <c r="EK1" s="220"/>
      <c r="EL1" s="220"/>
      <c r="EM1" s="220"/>
    </row>
    <row r="2" spans="2:143" ht="22.5" customHeight="1" x14ac:dyDescent="0.15">
      <c r="B2" s="223" t="s">
        <v>213</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26" customFormat="1" ht="11.25" customHeight="1" x14ac:dyDescent="0.15">
      <c r="B5" s="708" t="s">
        <v>224</v>
      </c>
      <c r="C5" s="709"/>
      <c r="D5" s="709"/>
      <c r="E5" s="709"/>
      <c r="F5" s="709"/>
      <c r="G5" s="709"/>
      <c r="H5" s="709"/>
      <c r="I5" s="709"/>
      <c r="J5" s="709"/>
      <c r="K5" s="709"/>
      <c r="L5" s="709"/>
      <c r="M5" s="709"/>
      <c r="N5" s="709"/>
      <c r="O5" s="709"/>
      <c r="P5" s="709"/>
      <c r="Q5" s="710"/>
      <c r="R5" s="697">
        <v>12625845</v>
      </c>
      <c r="S5" s="698"/>
      <c r="T5" s="698"/>
      <c r="U5" s="698"/>
      <c r="V5" s="698"/>
      <c r="W5" s="698"/>
      <c r="X5" s="698"/>
      <c r="Y5" s="741"/>
      <c r="Z5" s="759">
        <v>15.8</v>
      </c>
      <c r="AA5" s="759"/>
      <c r="AB5" s="759"/>
      <c r="AC5" s="759"/>
      <c r="AD5" s="760">
        <v>12625845</v>
      </c>
      <c r="AE5" s="760"/>
      <c r="AF5" s="760"/>
      <c r="AG5" s="760"/>
      <c r="AH5" s="760"/>
      <c r="AI5" s="760"/>
      <c r="AJ5" s="760"/>
      <c r="AK5" s="760"/>
      <c r="AL5" s="742">
        <v>43.7</v>
      </c>
      <c r="AM5" s="713"/>
      <c r="AN5" s="713"/>
      <c r="AO5" s="743"/>
      <c r="AP5" s="708" t="s">
        <v>225</v>
      </c>
      <c r="AQ5" s="709"/>
      <c r="AR5" s="709"/>
      <c r="AS5" s="709"/>
      <c r="AT5" s="709"/>
      <c r="AU5" s="709"/>
      <c r="AV5" s="709"/>
      <c r="AW5" s="709"/>
      <c r="AX5" s="709"/>
      <c r="AY5" s="709"/>
      <c r="AZ5" s="709"/>
      <c r="BA5" s="709"/>
      <c r="BB5" s="709"/>
      <c r="BC5" s="709"/>
      <c r="BD5" s="709"/>
      <c r="BE5" s="709"/>
      <c r="BF5" s="710"/>
      <c r="BG5" s="642">
        <v>12623845</v>
      </c>
      <c r="BH5" s="643"/>
      <c r="BI5" s="643"/>
      <c r="BJ5" s="643"/>
      <c r="BK5" s="643"/>
      <c r="BL5" s="643"/>
      <c r="BM5" s="643"/>
      <c r="BN5" s="644"/>
      <c r="BO5" s="675">
        <v>100</v>
      </c>
      <c r="BP5" s="675"/>
      <c r="BQ5" s="675"/>
      <c r="BR5" s="675"/>
      <c r="BS5" s="676" t="s">
        <v>226</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218</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299858</v>
      </c>
      <c r="S6" s="643"/>
      <c r="T6" s="643"/>
      <c r="U6" s="643"/>
      <c r="V6" s="643"/>
      <c r="W6" s="643"/>
      <c r="X6" s="643"/>
      <c r="Y6" s="644"/>
      <c r="Z6" s="675">
        <v>0.4</v>
      </c>
      <c r="AA6" s="675"/>
      <c r="AB6" s="675"/>
      <c r="AC6" s="675"/>
      <c r="AD6" s="676">
        <v>299858</v>
      </c>
      <c r="AE6" s="676"/>
      <c r="AF6" s="676"/>
      <c r="AG6" s="676"/>
      <c r="AH6" s="676"/>
      <c r="AI6" s="676"/>
      <c r="AJ6" s="676"/>
      <c r="AK6" s="676"/>
      <c r="AL6" s="645">
        <v>1</v>
      </c>
      <c r="AM6" s="646"/>
      <c r="AN6" s="646"/>
      <c r="AO6" s="677"/>
      <c r="AP6" s="639" t="s">
        <v>231</v>
      </c>
      <c r="AQ6" s="640"/>
      <c r="AR6" s="640"/>
      <c r="AS6" s="640"/>
      <c r="AT6" s="640"/>
      <c r="AU6" s="640"/>
      <c r="AV6" s="640"/>
      <c r="AW6" s="640"/>
      <c r="AX6" s="640"/>
      <c r="AY6" s="640"/>
      <c r="AZ6" s="640"/>
      <c r="BA6" s="640"/>
      <c r="BB6" s="640"/>
      <c r="BC6" s="640"/>
      <c r="BD6" s="640"/>
      <c r="BE6" s="640"/>
      <c r="BF6" s="641"/>
      <c r="BG6" s="642">
        <v>12623845</v>
      </c>
      <c r="BH6" s="643"/>
      <c r="BI6" s="643"/>
      <c r="BJ6" s="643"/>
      <c r="BK6" s="643"/>
      <c r="BL6" s="643"/>
      <c r="BM6" s="643"/>
      <c r="BN6" s="644"/>
      <c r="BO6" s="675">
        <v>100</v>
      </c>
      <c r="BP6" s="675"/>
      <c r="BQ6" s="675"/>
      <c r="BR6" s="675"/>
      <c r="BS6" s="676" t="s">
        <v>226</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343116</v>
      </c>
      <c r="CS6" s="643"/>
      <c r="CT6" s="643"/>
      <c r="CU6" s="643"/>
      <c r="CV6" s="643"/>
      <c r="CW6" s="643"/>
      <c r="CX6" s="643"/>
      <c r="CY6" s="644"/>
      <c r="CZ6" s="742">
        <v>0.4</v>
      </c>
      <c r="DA6" s="713"/>
      <c r="DB6" s="713"/>
      <c r="DC6" s="745"/>
      <c r="DD6" s="648">
        <v>3415</v>
      </c>
      <c r="DE6" s="643"/>
      <c r="DF6" s="643"/>
      <c r="DG6" s="643"/>
      <c r="DH6" s="643"/>
      <c r="DI6" s="643"/>
      <c r="DJ6" s="643"/>
      <c r="DK6" s="643"/>
      <c r="DL6" s="643"/>
      <c r="DM6" s="643"/>
      <c r="DN6" s="643"/>
      <c r="DO6" s="643"/>
      <c r="DP6" s="644"/>
      <c r="DQ6" s="648">
        <v>343116</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4870</v>
      </c>
      <c r="S7" s="643"/>
      <c r="T7" s="643"/>
      <c r="U7" s="643"/>
      <c r="V7" s="643"/>
      <c r="W7" s="643"/>
      <c r="X7" s="643"/>
      <c r="Y7" s="644"/>
      <c r="Z7" s="675">
        <v>0</v>
      </c>
      <c r="AA7" s="675"/>
      <c r="AB7" s="675"/>
      <c r="AC7" s="675"/>
      <c r="AD7" s="676">
        <v>4870</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4795621</v>
      </c>
      <c r="BH7" s="643"/>
      <c r="BI7" s="643"/>
      <c r="BJ7" s="643"/>
      <c r="BK7" s="643"/>
      <c r="BL7" s="643"/>
      <c r="BM7" s="643"/>
      <c r="BN7" s="644"/>
      <c r="BO7" s="675">
        <v>38</v>
      </c>
      <c r="BP7" s="675"/>
      <c r="BQ7" s="675"/>
      <c r="BR7" s="675"/>
      <c r="BS7" s="676" t="s">
        <v>226</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19119946</v>
      </c>
      <c r="CS7" s="643"/>
      <c r="CT7" s="643"/>
      <c r="CU7" s="643"/>
      <c r="CV7" s="643"/>
      <c r="CW7" s="643"/>
      <c r="CX7" s="643"/>
      <c r="CY7" s="644"/>
      <c r="CZ7" s="675">
        <v>25</v>
      </c>
      <c r="DA7" s="675"/>
      <c r="DB7" s="675"/>
      <c r="DC7" s="675"/>
      <c r="DD7" s="648">
        <v>192431</v>
      </c>
      <c r="DE7" s="643"/>
      <c r="DF7" s="643"/>
      <c r="DG7" s="643"/>
      <c r="DH7" s="643"/>
      <c r="DI7" s="643"/>
      <c r="DJ7" s="643"/>
      <c r="DK7" s="643"/>
      <c r="DL7" s="643"/>
      <c r="DM7" s="643"/>
      <c r="DN7" s="643"/>
      <c r="DO7" s="643"/>
      <c r="DP7" s="644"/>
      <c r="DQ7" s="648">
        <v>5738532</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14557</v>
      </c>
      <c r="S8" s="643"/>
      <c r="T8" s="643"/>
      <c r="U8" s="643"/>
      <c r="V8" s="643"/>
      <c r="W8" s="643"/>
      <c r="X8" s="643"/>
      <c r="Y8" s="644"/>
      <c r="Z8" s="675">
        <v>0</v>
      </c>
      <c r="AA8" s="675"/>
      <c r="AB8" s="675"/>
      <c r="AC8" s="675"/>
      <c r="AD8" s="676">
        <v>14557</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169457</v>
      </c>
      <c r="BH8" s="643"/>
      <c r="BI8" s="643"/>
      <c r="BJ8" s="643"/>
      <c r="BK8" s="643"/>
      <c r="BL8" s="643"/>
      <c r="BM8" s="643"/>
      <c r="BN8" s="644"/>
      <c r="BO8" s="675">
        <v>1.3</v>
      </c>
      <c r="BP8" s="675"/>
      <c r="BQ8" s="675"/>
      <c r="BR8" s="675"/>
      <c r="BS8" s="648" t="s">
        <v>226</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31135491</v>
      </c>
      <c r="CS8" s="643"/>
      <c r="CT8" s="643"/>
      <c r="CU8" s="643"/>
      <c r="CV8" s="643"/>
      <c r="CW8" s="643"/>
      <c r="CX8" s="643"/>
      <c r="CY8" s="644"/>
      <c r="CZ8" s="675">
        <v>40.700000000000003</v>
      </c>
      <c r="DA8" s="675"/>
      <c r="DB8" s="675"/>
      <c r="DC8" s="675"/>
      <c r="DD8" s="648">
        <v>552549</v>
      </c>
      <c r="DE8" s="643"/>
      <c r="DF8" s="643"/>
      <c r="DG8" s="643"/>
      <c r="DH8" s="643"/>
      <c r="DI8" s="643"/>
      <c r="DJ8" s="643"/>
      <c r="DK8" s="643"/>
      <c r="DL8" s="643"/>
      <c r="DM8" s="643"/>
      <c r="DN8" s="643"/>
      <c r="DO8" s="643"/>
      <c r="DP8" s="644"/>
      <c r="DQ8" s="648">
        <v>11797751</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16169</v>
      </c>
      <c r="S9" s="643"/>
      <c r="T9" s="643"/>
      <c r="U9" s="643"/>
      <c r="V9" s="643"/>
      <c r="W9" s="643"/>
      <c r="X9" s="643"/>
      <c r="Y9" s="644"/>
      <c r="Z9" s="675">
        <v>0</v>
      </c>
      <c r="AA9" s="675"/>
      <c r="AB9" s="675"/>
      <c r="AC9" s="675"/>
      <c r="AD9" s="676">
        <v>16169</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4066966</v>
      </c>
      <c r="BH9" s="643"/>
      <c r="BI9" s="643"/>
      <c r="BJ9" s="643"/>
      <c r="BK9" s="643"/>
      <c r="BL9" s="643"/>
      <c r="BM9" s="643"/>
      <c r="BN9" s="644"/>
      <c r="BO9" s="675">
        <v>32.200000000000003</v>
      </c>
      <c r="BP9" s="675"/>
      <c r="BQ9" s="675"/>
      <c r="BR9" s="675"/>
      <c r="BS9" s="648" t="s">
        <v>241</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3299275</v>
      </c>
      <c r="CS9" s="643"/>
      <c r="CT9" s="643"/>
      <c r="CU9" s="643"/>
      <c r="CV9" s="643"/>
      <c r="CW9" s="643"/>
      <c r="CX9" s="643"/>
      <c r="CY9" s="644"/>
      <c r="CZ9" s="675">
        <v>4.3</v>
      </c>
      <c r="DA9" s="675"/>
      <c r="DB9" s="675"/>
      <c r="DC9" s="675"/>
      <c r="DD9" s="648">
        <v>12820</v>
      </c>
      <c r="DE9" s="643"/>
      <c r="DF9" s="643"/>
      <c r="DG9" s="643"/>
      <c r="DH9" s="643"/>
      <c r="DI9" s="643"/>
      <c r="DJ9" s="643"/>
      <c r="DK9" s="643"/>
      <c r="DL9" s="643"/>
      <c r="DM9" s="643"/>
      <c r="DN9" s="643"/>
      <c r="DO9" s="643"/>
      <c r="DP9" s="644"/>
      <c r="DQ9" s="648">
        <v>2735982</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241</v>
      </c>
      <c r="S10" s="643"/>
      <c r="T10" s="643"/>
      <c r="U10" s="643"/>
      <c r="V10" s="643"/>
      <c r="W10" s="643"/>
      <c r="X10" s="643"/>
      <c r="Y10" s="644"/>
      <c r="Z10" s="675" t="s">
        <v>226</v>
      </c>
      <c r="AA10" s="675"/>
      <c r="AB10" s="675"/>
      <c r="AC10" s="675"/>
      <c r="AD10" s="676" t="s">
        <v>241</v>
      </c>
      <c r="AE10" s="676"/>
      <c r="AF10" s="676"/>
      <c r="AG10" s="676"/>
      <c r="AH10" s="676"/>
      <c r="AI10" s="676"/>
      <c r="AJ10" s="676"/>
      <c r="AK10" s="676"/>
      <c r="AL10" s="645" t="s">
        <v>226</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208512</v>
      </c>
      <c r="BH10" s="643"/>
      <c r="BI10" s="643"/>
      <c r="BJ10" s="643"/>
      <c r="BK10" s="643"/>
      <c r="BL10" s="643"/>
      <c r="BM10" s="643"/>
      <c r="BN10" s="644"/>
      <c r="BO10" s="675">
        <v>1.7</v>
      </c>
      <c r="BP10" s="675"/>
      <c r="BQ10" s="675"/>
      <c r="BR10" s="675"/>
      <c r="BS10" s="648" t="s">
        <v>245</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159404</v>
      </c>
      <c r="CS10" s="643"/>
      <c r="CT10" s="643"/>
      <c r="CU10" s="643"/>
      <c r="CV10" s="643"/>
      <c r="CW10" s="643"/>
      <c r="CX10" s="643"/>
      <c r="CY10" s="644"/>
      <c r="CZ10" s="675">
        <v>0.2</v>
      </c>
      <c r="DA10" s="675"/>
      <c r="DB10" s="675"/>
      <c r="DC10" s="675"/>
      <c r="DD10" s="648" t="s">
        <v>226</v>
      </c>
      <c r="DE10" s="643"/>
      <c r="DF10" s="643"/>
      <c r="DG10" s="643"/>
      <c r="DH10" s="643"/>
      <c r="DI10" s="643"/>
      <c r="DJ10" s="643"/>
      <c r="DK10" s="643"/>
      <c r="DL10" s="643"/>
      <c r="DM10" s="643"/>
      <c r="DN10" s="643"/>
      <c r="DO10" s="643"/>
      <c r="DP10" s="644"/>
      <c r="DQ10" s="648">
        <v>70384</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2307420</v>
      </c>
      <c r="S11" s="643"/>
      <c r="T11" s="643"/>
      <c r="U11" s="643"/>
      <c r="V11" s="643"/>
      <c r="W11" s="643"/>
      <c r="X11" s="643"/>
      <c r="Y11" s="644"/>
      <c r="Z11" s="645">
        <v>2.9</v>
      </c>
      <c r="AA11" s="646"/>
      <c r="AB11" s="646"/>
      <c r="AC11" s="647"/>
      <c r="AD11" s="648">
        <v>2307420</v>
      </c>
      <c r="AE11" s="643"/>
      <c r="AF11" s="643"/>
      <c r="AG11" s="643"/>
      <c r="AH11" s="643"/>
      <c r="AI11" s="643"/>
      <c r="AJ11" s="643"/>
      <c r="AK11" s="644"/>
      <c r="AL11" s="645">
        <v>8</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350686</v>
      </c>
      <c r="BH11" s="643"/>
      <c r="BI11" s="643"/>
      <c r="BJ11" s="643"/>
      <c r="BK11" s="643"/>
      <c r="BL11" s="643"/>
      <c r="BM11" s="643"/>
      <c r="BN11" s="644"/>
      <c r="BO11" s="675">
        <v>2.8</v>
      </c>
      <c r="BP11" s="675"/>
      <c r="BQ11" s="675"/>
      <c r="BR11" s="675"/>
      <c r="BS11" s="648" t="s">
        <v>226</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1187571</v>
      </c>
      <c r="CS11" s="643"/>
      <c r="CT11" s="643"/>
      <c r="CU11" s="643"/>
      <c r="CV11" s="643"/>
      <c r="CW11" s="643"/>
      <c r="CX11" s="643"/>
      <c r="CY11" s="644"/>
      <c r="CZ11" s="675">
        <v>1.6</v>
      </c>
      <c r="DA11" s="675"/>
      <c r="DB11" s="675"/>
      <c r="DC11" s="675"/>
      <c r="DD11" s="648">
        <v>591139</v>
      </c>
      <c r="DE11" s="643"/>
      <c r="DF11" s="643"/>
      <c r="DG11" s="643"/>
      <c r="DH11" s="643"/>
      <c r="DI11" s="643"/>
      <c r="DJ11" s="643"/>
      <c r="DK11" s="643"/>
      <c r="DL11" s="643"/>
      <c r="DM11" s="643"/>
      <c r="DN11" s="643"/>
      <c r="DO11" s="643"/>
      <c r="DP11" s="644"/>
      <c r="DQ11" s="648">
        <v>471008</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24369</v>
      </c>
      <c r="S12" s="643"/>
      <c r="T12" s="643"/>
      <c r="U12" s="643"/>
      <c r="V12" s="643"/>
      <c r="W12" s="643"/>
      <c r="X12" s="643"/>
      <c r="Y12" s="644"/>
      <c r="Z12" s="675">
        <v>0</v>
      </c>
      <c r="AA12" s="675"/>
      <c r="AB12" s="675"/>
      <c r="AC12" s="675"/>
      <c r="AD12" s="676">
        <v>24369</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6837447</v>
      </c>
      <c r="BH12" s="643"/>
      <c r="BI12" s="643"/>
      <c r="BJ12" s="643"/>
      <c r="BK12" s="643"/>
      <c r="BL12" s="643"/>
      <c r="BM12" s="643"/>
      <c r="BN12" s="644"/>
      <c r="BO12" s="675">
        <v>54.2</v>
      </c>
      <c r="BP12" s="675"/>
      <c r="BQ12" s="675"/>
      <c r="BR12" s="675"/>
      <c r="BS12" s="648" t="s">
        <v>226</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1555621</v>
      </c>
      <c r="CS12" s="643"/>
      <c r="CT12" s="643"/>
      <c r="CU12" s="643"/>
      <c r="CV12" s="643"/>
      <c r="CW12" s="643"/>
      <c r="CX12" s="643"/>
      <c r="CY12" s="644"/>
      <c r="CZ12" s="675">
        <v>2</v>
      </c>
      <c r="DA12" s="675"/>
      <c r="DB12" s="675"/>
      <c r="DC12" s="675"/>
      <c r="DD12" s="648">
        <v>12091</v>
      </c>
      <c r="DE12" s="643"/>
      <c r="DF12" s="643"/>
      <c r="DG12" s="643"/>
      <c r="DH12" s="643"/>
      <c r="DI12" s="643"/>
      <c r="DJ12" s="643"/>
      <c r="DK12" s="643"/>
      <c r="DL12" s="643"/>
      <c r="DM12" s="643"/>
      <c r="DN12" s="643"/>
      <c r="DO12" s="643"/>
      <c r="DP12" s="644"/>
      <c r="DQ12" s="648">
        <v>1262305</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226</v>
      </c>
      <c r="S13" s="643"/>
      <c r="T13" s="643"/>
      <c r="U13" s="643"/>
      <c r="V13" s="643"/>
      <c r="W13" s="643"/>
      <c r="X13" s="643"/>
      <c r="Y13" s="644"/>
      <c r="Z13" s="675" t="s">
        <v>226</v>
      </c>
      <c r="AA13" s="675"/>
      <c r="AB13" s="675"/>
      <c r="AC13" s="675"/>
      <c r="AD13" s="676" t="s">
        <v>226</v>
      </c>
      <c r="AE13" s="676"/>
      <c r="AF13" s="676"/>
      <c r="AG13" s="676"/>
      <c r="AH13" s="676"/>
      <c r="AI13" s="676"/>
      <c r="AJ13" s="676"/>
      <c r="AK13" s="676"/>
      <c r="AL13" s="645" t="s">
        <v>146</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6551540</v>
      </c>
      <c r="BH13" s="643"/>
      <c r="BI13" s="643"/>
      <c r="BJ13" s="643"/>
      <c r="BK13" s="643"/>
      <c r="BL13" s="643"/>
      <c r="BM13" s="643"/>
      <c r="BN13" s="644"/>
      <c r="BO13" s="675">
        <v>51.9</v>
      </c>
      <c r="BP13" s="675"/>
      <c r="BQ13" s="675"/>
      <c r="BR13" s="675"/>
      <c r="BS13" s="648" t="s">
        <v>146</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6112876</v>
      </c>
      <c r="CS13" s="643"/>
      <c r="CT13" s="643"/>
      <c r="CU13" s="643"/>
      <c r="CV13" s="643"/>
      <c r="CW13" s="643"/>
      <c r="CX13" s="643"/>
      <c r="CY13" s="644"/>
      <c r="CZ13" s="675">
        <v>8</v>
      </c>
      <c r="DA13" s="675"/>
      <c r="DB13" s="675"/>
      <c r="DC13" s="675"/>
      <c r="DD13" s="648">
        <v>4055988</v>
      </c>
      <c r="DE13" s="643"/>
      <c r="DF13" s="643"/>
      <c r="DG13" s="643"/>
      <c r="DH13" s="643"/>
      <c r="DI13" s="643"/>
      <c r="DJ13" s="643"/>
      <c r="DK13" s="643"/>
      <c r="DL13" s="643"/>
      <c r="DM13" s="643"/>
      <c r="DN13" s="643"/>
      <c r="DO13" s="643"/>
      <c r="DP13" s="644"/>
      <c r="DQ13" s="648">
        <v>2419129</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226</v>
      </c>
      <c r="S14" s="643"/>
      <c r="T14" s="643"/>
      <c r="U14" s="643"/>
      <c r="V14" s="643"/>
      <c r="W14" s="643"/>
      <c r="X14" s="643"/>
      <c r="Y14" s="644"/>
      <c r="Z14" s="675" t="s">
        <v>226</v>
      </c>
      <c r="AA14" s="675"/>
      <c r="AB14" s="675"/>
      <c r="AC14" s="675"/>
      <c r="AD14" s="676" t="s">
        <v>241</v>
      </c>
      <c r="AE14" s="676"/>
      <c r="AF14" s="676"/>
      <c r="AG14" s="676"/>
      <c r="AH14" s="676"/>
      <c r="AI14" s="676"/>
      <c r="AJ14" s="676"/>
      <c r="AK14" s="676"/>
      <c r="AL14" s="645" t="s">
        <v>226</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494216</v>
      </c>
      <c r="BH14" s="643"/>
      <c r="BI14" s="643"/>
      <c r="BJ14" s="643"/>
      <c r="BK14" s="643"/>
      <c r="BL14" s="643"/>
      <c r="BM14" s="643"/>
      <c r="BN14" s="644"/>
      <c r="BO14" s="675">
        <v>3.9</v>
      </c>
      <c r="BP14" s="675"/>
      <c r="BQ14" s="675"/>
      <c r="BR14" s="675"/>
      <c r="BS14" s="648" t="s">
        <v>241</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1381861</v>
      </c>
      <c r="CS14" s="643"/>
      <c r="CT14" s="643"/>
      <c r="CU14" s="643"/>
      <c r="CV14" s="643"/>
      <c r="CW14" s="643"/>
      <c r="CX14" s="643"/>
      <c r="CY14" s="644"/>
      <c r="CZ14" s="675">
        <v>1.8</v>
      </c>
      <c r="DA14" s="675"/>
      <c r="DB14" s="675"/>
      <c r="DC14" s="675"/>
      <c r="DD14" s="648">
        <v>113690</v>
      </c>
      <c r="DE14" s="643"/>
      <c r="DF14" s="643"/>
      <c r="DG14" s="643"/>
      <c r="DH14" s="643"/>
      <c r="DI14" s="643"/>
      <c r="DJ14" s="643"/>
      <c r="DK14" s="643"/>
      <c r="DL14" s="643"/>
      <c r="DM14" s="643"/>
      <c r="DN14" s="643"/>
      <c r="DO14" s="643"/>
      <c r="DP14" s="644"/>
      <c r="DQ14" s="648">
        <v>1302213</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245</v>
      </c>
      <c r="S15" s="643"/>
      <c r="T15" s="643"/>
      <c r="U15" s="643"/>
      <c r="V15" s="643"/>
      <c r="W15" s="643"/>
      <c r="X15" s="643"/>
      <c r="Y15" s="644"/>
      <c r="Z15" s="675" t="s">
        <v>226</v>
      </c>
      <c r="AA15" s="675"/>
      <c r="AB15" s="675"/>
      <c r="AC15" s="675"/>
      <c r="AD15" s="676" t="s">
        <v>146</v>
      </c>
      <c r="AE15" s="676"/>
      <c r="AF15" s="676"/>
      <c r="AG15" s="676"/>
      <c r="AH15" s="676"/>
      <c r="AI15" s="676"/>
      <c r="AJ15" s="676"/>
      <c r="AK15" s="676"/>
      <c r="AL15" s="645" t="s">
        <v>241</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496561</v>
      </c>
      <c r="BH15" s="643"/>
      <c r="BI15" s="643"/>
      <c r="BJ15" s="643"/>
      <c r="BK15" s="643"/>
      <c r="BL15" s="643"/>
      <c r="BM15" s="643"/>
      <c r="BN15" s="644"/>
      <c r="BO15" s="675">
        <v>3.9</v>
      </c>
      <c r="BP15" s="675"/>
      <c r="BQ15" s="675"/>
      <c r="BR15" s="675"/>
      <c r="BS15" s="648" t="s">
        <v>226</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7075175</v>
      </c>
      <c r="CS15" s="643"/>
      <c r="CT15" s="643"/>
      <c r="CU15" s="643"/>
      <c r="CV15" s="643"/>
      <c r="CW15" s="643"/>
      <c r="CX15" s="643"/>
      <c r="CY15" s="644"/>
      <c r="CZ15" s="675">
        <v>9.3000000000000007</v>
      </c>
      <c r="DA15" s="675"/>
      <c r="DB15" s="675"/>
      <c r="DC15" s="675"/>
      <c r="DD15" s="648">
        <v>2172301</v>
      </c>
      <c r="DE15" s="643"/>
      <c r="DF15" s="643"/>
      <c r="DG15" s="643"/>
      <c r="DH15" s="643"/>
      <c r="DI15" s="643"/>
      <c r="DJ15" s="643"/>
      <c r="DK15" s="643"/>
      <c r="DL15" s="643"/>
      <c r="DM15" s="643"/>
      <c r="DN15" s="643"/>
      <c r="DO15" s="643"/>
      <c r="DP15" s="644"/>
      <c r="DQ15" s="648">
        <v>4308263</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18193</v>
      </c>
      <c r="S16" s="643"/>
      <c r="T16" s="643"/>
      <c r="U16" s="643"/>
      <c r="V16" s="643"/>
      <c r="W16" s="643"/>
      <c r="X16" s="643"/>
      <c r="Y16" s="644"/>
      <c r="Z16" s="675">
        <v>0</v>
      </c>
      <c r="AA16" s="675"/>
      <c r="AB16" s="675"/>
      <c r="AC16" s="675"/>
      <c r="AD16" s="676">
        <v>18193</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245</v>
      </c>
      <c r="BH16" s="643"/>
      <c r="BI16" s="643"/>
      <c r="BJ16" s="643"/>
      <c r="BK16" s="643"/>
      <c r="BL16" s="643"/>
      <c r="BM16" s="643"/>
      <c r="BN16" s="644"/>
      <c r="BO16" s="675" t="s">
        <v>245</v>
      </c>
      <c r="BP16" s="675"/>
      <c r="BQ16" s="675"/>
      <c r="BR16" s="675"/>
      <c r="BS16" s="648" t="s">
        <v>226</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16465</v>
      </c>
      <c r="CS16" s="643"/>
      <c r="CT16" s="643"/>
      <c r="CU16" s="643"/>
      <c r="CV16" s="643"/>
      <c r="CW16" s="643"/>
      <c r="CX16" s="643"/>
      <c r="CY16" s="644"/>
      <c r="CZ16" s="675">
        <v>0</v>
      </c>
      <c r="DA16" s="675"/>
      <c r="DB16" s="675"/>
      <c r="DC16" s="675"/>
      <c r="DD16" s="648" t="s">
        <v>245</v>
      </c>
      <c r="DE16" s="643"/>
      <c r="DF16" s="643"/>
      <c r="DG16" s="643"/>
      <c r="DH16" s="643"/>
      <c r="DI16" s="643"/>
      <c r="DJ16" s="643"/>
      <c r="DK16" s="643"/>
      <c r="DL16" s="643"/>
      <c r="DM16" s="643"/>
      <c r="DN16" s="643"/>
      <c r="DO16" s="643"/>
      <c r="DP16" s="644"/>
      <c r="DQ16" s="648">
        <v>16465</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62954</v>
      </c>
      <c r="S17" s="643"/>
      <c r="T17" s="643"/>
      <c r="U17" s="643"/>
      <c r="V17" s="643"/>
      <c r="W17" s="643"/>
      <c r="X17" s="643"/>
      <c r="Y17" s="644"/>
      <c r="Z17" s="675">
        <v>0.1</v>
      </c>
      <c r="AA17" s="675"/>
      <c r="AB17" s="675"/>
      <c r="AC17" s="675"/>
      <c r="AD17" s="676">
        <v>62954</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146</v>
      </c>
      <c r="BH17" s="643"/>
      <c r="BI17" s="643"/>
      <c r="BJ17" s="643"/>
      <c r="BK17" s="643"/>
      <c r="BL17" s="643"/>
      <c r="BM17" s="643"/>
      <c r="BN17" s="644"/>
      <c r="BO17" s="675" t="s">
        <v>226</v>
      </c>
      <c r="BP17" s="675"/>
      <c r="BQ17" s="675"/>
      <c r="BR17" s="675"/>
      <c r="BS17" s="648" t="s">
        <v>241</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5041176</v>
      </c>
      <c r="CS17" s="643"/>
      <c r="CT17" s="643"/>
      <c r="CU17" s="643"/>
      <c r="CV17" s="643"/>
      <c r="CW17" s="643"/>
      <c r="CX17" s="643"/>
      <c r="CY17" s="644"/>
      <c r="CZ17" s="675">
        <v>6.6</v>
      </c>
      <c r="DA17" s="675"/>
      <c r="DB17" s="675"/>
      <c r="DC17" s="675"/>
      <c r="DD17" s="648" t="s">
        <v>245</v>
      </c>
      <c r="DE17" s="643"/>
      <c r="DF17" s="643"/>
      <c r="DG17" s="643"/>
      <c r="DH17" s="643"/>
      <c r="DI17" s="643"/>
      <c r="DJ17" s="643"/>
      <c r="DK17" s="643"/>
      <c r="DL17" s="643"/>
      <c r="DM17" s="643"/>
      <c r="DN17" s="643"/>
      <c r="DO17" s="643"/>
      <c r="DP17" s="644"/>
      <c r="DQ17" s="648">
        <v>4910421</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90411</v>
      </c>
      <c r="S18" s="643"/>
      <c r="T18" s="643"/>
      <c r="U18" s="643"/>
      <c r="V18" s="643"/>
      <c r="W18" s="643"/>
      <c r="X18" s="643"/>
      <c r="Y18" s="644"/>
      <c r="Z18" s="675">
        <v>0.1</v>
      </c>
      <c r="AA18" s="675"/>
      <c r="AB18" s="675"/>
      <c r="AC18" s="675"/>
      <c r="AD18" s="676">
        <v>90411</v>
      </c>
      <c r="AE18" s="676"/>
      <c r="AF18" s="676"/>
      <c r="AG18" s="676"/>
      <c r="AH18" s="676"/>
      <c r="AI18" s="676"/>
      <c r="AJ18" s="676"/>
      <c r="AK18" s="676"/>
      <c r="AL18" s="645">
        <v>0.3</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226</v>
      </c>
      <c r="BH18" s="643"/>
      <c r="BI18" s="643"/>
      <c r="BJ18" s="643"/>
      <c r="BK18" s="643"/>
      <c r="BL18" s="643"/>
      <c r="BM18" s="643"/>
      <c r="BN18" s="644"/>
      <c r="BO18" s="675" t="s">
        <v>226</v>
      </c>
      <c r="BP18" s="675"/>
      <c r="BQ18" s="675"/>
      <c r="BR18" s="675"/>
      <c r="BS18" s="648" t="s">
        <v>226</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226</v>
      </c>
      <c r="CS18" s="643"/>
      <c r="CT18" s="643"/>
      <c r="CU18" s="643"/>
      <c r="CV18" s="643"/>
      <c r="CW18" s="643"/>
      <c r="CX18" s="643"/>
      <c r="CY18" s="644"/>
      <c r="CZ18" s="675" t="s">
        <v>226</v>
      </c>
      <c r="DA18" s="675"/>
      <c r="DB18" s="675"/>
      <c r="DC18" s="675"/>
      <c r="DD18" s="648" t="s">
        <v>226</v>
      </c>
      <c r="DE18" s="643"/>
      <c r="DF18" s="643"/>
      <c r="DG18" s="643"/>
      <c r="DH18" s="643"/>
      <c r="DI18" s="643"/>
      <c r="DJ18" s="643"/>
      <c r="DK18" s="643"/>
      <c r="DL18" s="643"/>
      <c r="DM18" s="643"/>
      <c r="DN18" s="643"/>
      <c r="DO18" s="643"/>
      <c r="DP18" s="644"/>
      <c r="DQ18" s="648" t="s">
        <v>226</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82275</v>
      </c>
      <c r="S19" s="643"/>
      <c r="T19" s="643"/>
      <c r="U19" s="643"/>
      <c r="V19" s="643"/>
      <c r="W19" s="643"/>
      <c r="X19" s="643"/>
      <c r="Y19" s="644"/>
      <c r="Z19" s="675">
        <v>0.1</v>
      </c>
      <c r="AA19" s="675"/>
      <c r="AB19" s="675"/>
      <c r="AC19" s="675"/>
      <c r="AD19" s="676">
        <v>82275</v>
      </c>
      <c r="AE19" s="676"/>
      <c r="AF19" s="676"/>
      <c r="AG19" s="676"/>
      <c r="AH19" s="676"/>
      <c r="AI19" s="676"/>
      <c r="AJ19" s="676"/>
      <c r="AK19" s="676"/>
      <c r="AL19" s="645">
        <v>0.3</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2000</v>
      </c>
      <c r="BH19" s="643"/>
      <c r="BI19" s="643"/>
      <c r="BJ19" s="643"/>
      <c r="BK19" s="643"/>
      <c r="BL19" s="643"/>
      <c r="BM19" s="643"/>
      <c r="BN19" s="644"/>
      <c r="BO19" s="675">
        <v>0</v>
      </c>
      <c r="BP19" s="675"/>
      <c r="BQ19" s="675"/>
      <c r="BR19" s="675"/>
      <c r="BS19" s="648" t="s">
        <v>226</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226</v>
      </c>
      <c r="CS19" s="643"/>
      <c r="CT19" s="643"/>
      <c r="CU19" s="643"/>
      <c r="CV19" s="643"/>
      <c r="CW19" s="643"/>
      <c r="CX19" s="643"/>
      <c r="CY19" s="644"/>
      <c r="CZ19" s="675" t="s">
        <v>245</v>
      </c>
      <c r="DA19" s="675"/>
      <c r="DB19" s="675"/>
      <c r="DC19" s="675"/>
      <c r="DD19" s="648" t="s">
        <v>226</v>
      </c>
      <c r="DE19" s="643"/>
      <c r="DF19" s="643"/>
      <c r="DG19" s="643"/>
      <c r="DH19" s="643"/>
      <c r="DI19" s="643"/>
      <c r="DJ19" s="643"/>
      <c r="DK19" s="643"/>
      <c r="DL19" s="643"/>
      <c r="DM19" s="643"/>
      <c r="DN19" s="643"/>
      <c r="DO19" s="643"/>
      <c r="DP19" s="644"/>
      <c r="DQ19" s="648" t="s">
        <v>226</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6328</v>
      </c>
      <c r="S20" s="643"/>
      <c r="T20" s="643"/>
      <c r="U20" s="643"/>
      <c r="V20" s="643"/>
      <c r="W20" s="643"/>
      <c r="X20" s="643"/>
      <c r="Y20" s="644"/>
      <c r="Z20" s="675">
        <v>0</v>
      </c>
      <c r="AA20" s="675"/>
      <c r="AB20" s="675"/>
      <c r="AC20" s="675"/>
      <c r="AD20" s="676">
        <v>6328</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2000</v>
      </c>
      <c r="BH20" s="643"/>
      <c r="BI20" s="643"/>
      <c r="BJ20" s="643"/>
      <c r="BK20" s="643"/>
      <c r="BL20" s="643"/>
      <c r="BM20" s="643"/>
      <c r="BN20" s="644"/>
      <c r="BO20" s="675">
        <v>0</v>
      </c>
      <c r="BP20" s="675"/>
      <c r="BQ20" s="675"/>
      <c r="BR20" s="675"/>
      <c r="BS20" s="648" t="s">
        <v>226</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76427977</v>
      </c>
      <c r="CS20" s="643"/>
      <c r="CT20" s="643"/>
      <c r="CU20" s="643"/>
      <c r="CV20" s="643"/>
      <c r="CW20" s="643"/>
      <c r="CX20" s="643"/>
      <c r="CY20" s="644"/>
      <c r="CZ20" s="675">
        <v>100</v>
      </c>
      <c r="DA20" s="675"/>
      <c r="DB20" s="675"/>
      <c r="DC20" s="675"/>
      <c r="DD20" s="648">
        <v>7706424</v>
      </c>
      <c r="DE20" s="643"/>
      <c r="DF20" s="643"/>
      <c r="DG20" s="643"/>
      <c r="DH20" s="643"/>
      <c r="DI20" s="643"/>
      <c r="DJ20" s="643"/>
      <c r="DK20" s="643"/>
      <c r="DL20" s="643"/>
      <c r="DM20" s="643"/>
      <c r="DN20" s="643"/>
      <c r="DO20" s="643"/>
      <c r="DP20" s="644"/>
      <c r="DQ20" s="648">
        <v>35375569</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1808</v>
      </c>
      <c r="S21" s="643"/>
      <c r="T21" s="643"/>
      <c r="U21" s="643"/>
      <c r="V21" s="643"/>
      <c r="W21" s="643"/>
      <c r="X21" s="643"/>
      <c r="Y21" s="644"/>
      <c r="Z21" s="675">
        <v>0</v>
      </c>
      <c r="AA21" s="675"/>
      <c r="AB21" s="675"/>
      <c r="AC21" s="675"/>
      <c r="AD21" s="676">
        <v>1808</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v>2000</v>
      </c>
      <c r="BH21" s="643"/>
      <c r="BI21" s="643"/>
      <c r="BJ21" s="643"/>
      <c r="BK21" s="643"/>
      <c r="BL21" s="643"/>
      <c r="BM21" s="643"/>
      <c r="BN21" s="644"/>
      <c r="BO21" s="675">
        <v>0</v>
      </c>
      <c r="BP21" s="675"/>
      <c r="BQ21" s="675"/>
      <c r="BR21" s="675"/>
      <c r="BS21" s="648" t="s">
        <v>245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13455879</v>
      </c>
      <c r="S22" s="643"/>
      <c r="T22" s="643"/>
      <c r="U22" s="643"/>
      <c r="V22" s="643"/>
      <c r="W22" s="643"/>
      <c r="X22" s="643"/>
      <c r="Y22" s="644"/>
      <c r="Z22" s="675">
        <v>16.899999999999999</v>
      </c>
      <c r="AA22" s="675"/>
      <c r="AB22" s="675"/>
      <c r="AC22" s="675"/>
      <c r="AD22" s="676">
        <v>12342705</v>
      </c>
      <c r="AE22" s="676"/>
      <c r="AF22" s="676"/>
      <c r="AG22" s="676"/>
      <c r="AH22" s="676"/>
      <c r="AI22" s="676"/>
      <c r="AJ22" s="676"/>
      <c r="AK22" s="676"/>
      <c r="AL22" s="645">
        <v>42.7</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226</v>
      </c>
      <c r="BH22" s="643"/>
      <c r="BI22" s="643"/>
      <c r="BJ22" s="643"/>
      <c r="BK22" s="643"/>
      <c r="BL22" s="643"/>
      <c r="BM22" s="643"/>
      <c r="BN22" s="644"/>
      <c r="BO22" s="675" t="s">
        <v>245</v>
      </c>
      <c r="BP22" s="675"/>
      <c r="BQ22" s="675"/>
      <c r="BR22" s="675"/>
      <c r="BS22" s="648" t="s">
        <v>226</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12342705</v>
      </c>
      <c r="S23" s="643"/>
      <c r="T23" s="643"/>
      <c r="U23" s="643"/>
      <c r="V23" s="643"/>
      <c r="W23" s="643"/>
      <c r="X23" s="643"/>
      <c r="Y23" s="644"/>
      <c r="Z23" s="675">
        <v>15.5</v>
      </c>
      <c r="AA23" s="675"/>
      <c r="AB23" s="675"/>
      <c r="AC23" s="675"/>
      <c r="AD23" s="676">
        <v>12342705</v>
      </c>
      <c r="AE23" s="676"/>
      <c r="AF23" s="676"/>
      <c r="AG23" s="676"/>
      <c r="AH23" s="676"/>
      <c r="AI23" s="676"/>
      <c r="AJ23" s="676"/>
      <c r="AK23" s="676"/>
      <c r="AL23" s="645">
        <v>42.7</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241</v>
      </c>
      <c r="BH23" s="643"/>
      <c r="BI23" s="643"/>
      <c r="BJ23" s="643"/>
      <c r="BK23" s="643"/>
      <c r="BL23" s="643"/>
      <c r="BM23" s="643"/>
      <c r="BN23" s="644"/>
      <c r="BO23" s="675" t="s">
        <v>226</v>
      </c>
      <c r="BP23" s="675"/>
      <c r="BQ23" s="675"/>
      <c r="BR23" s="675"/>
      <c r="BS23" s="648" t="s">
        <v>226</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1113174</v>
      </c>
      <c r="S24" s="643"/>
      <c r="T24" s="643"/>
      <c r="U24" s="643"/>
      <c r="V24" s="643"/>
      <c r="W24" s="643"/>
      <c r="X24" s="643"/>
      <c r="Y24" s="644"/>
      <c r="Z24" s="675">
        <v>1.4</v>
      </c>
      <c r="AA24" s="675"/>
      <c r="AB24" s="675"/>
      <c r="AC24" s="675"/>
      <c r="AD24" s="676" t="s">
        <v>146</v>
      </c>
      <c r="AE24" s="676"/>
      <c r="AF24" s="676"/>
      <c r="AG24" s="676"/>
      <c r="AH24" s="676"/>
      <c r="AI24" s="676"/>
      <c r="AJ24" s="676"/>
      <c r="AK24" s="676"/>
      <c r="AL24" s="645" t="s">
        <v>226</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226</v>
      </c>
      <c r="BH24" s="643"/>
      <c r="BI24" s="643"/>
      <c r="BJ24" s="643"/>
      <c r="BK24" s="643"/>
      <c r="BL24" s="643"/>
      <c r="BM24" s="643"/>
      <c r="BN24" s="644"/>
      <c r="BO24" s="675" t="s">
        <v>241</v>
      </c>
      <c r="BP24" s="675"/>
      <c r="BQ24" s="675"/>
      <c r="BR24" s="675"/>
      <c r="BS24" s="648" t="s">
        <v>245</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35047712</v>
      </c>
      <c r="CS24" s="698"/>
      <c r="CT24" s="698"/>
      <c r="CU24" s="698"/>
      <c r="CV24" s="698"/>
      <c r="CW24" s="698"/>
      <c r="CX24" s="698"/>
      <c r="CY24" s="741"/>
      <c r="CZ24" s="742">
        <v>45.9</v>
      </c>
      <c r="DA24" s="713"/>
      <c r="DB24" s="713"/>
      <c r="DC24" s="745"/>
      <c r="DD24" s="740">
        <v>18299915</v>
      </c>
      <c r="DE24" s="698"/>
      <c r="DF24" s="698"/>
      <c r="DG24" s="698"/>
      <c r="DH24" s="698"/>
      <c r="DI24" s="698"/>
      <c r="DJ24" s="698"/>
      <c r="DK24" s="741"/>
      <c r="DL24" s="740">
        <v>18132098</v>
      </c>
      <c r="DM24" s="698"/>
      <c r="DN24" s="698"/>
      <c r="DO24" s="698"/>
      <c r="DP24" s="698"/>
      <c r="DQ24" s="698"/>
      <c r="DR24" s="698"/>
      <c r="DS24" s="698"/>
      <c r="DT24" s="698"/>
      <c r="DU24" s="698"/>
      <c r="DV24" s="741"/>
      <c r="DW24" s="742">
        <v>60.5</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226</v>
      </c>
      <c r="S25" s="643"/>
      <c r="T25" s="643"/>
      <c r="U25" s="643"/>
      <c r="V25" s="643"/>
      <c r="W25" s="643"/>
      <c r="X25" s="643"/>
      <c r="Y25" s="644"/>
      <c r="Z25" s="675" t="s">
        <v>226</v>
      </c>
      <c r="AA25" s="675"/>
      <c r="AB25" s="675"/>
      <c r="AC25" s="675"/>
      <c r="AD25" s="676" t="s">
        <v>245</v>
      </c>
      <c r="AE25" s="676"/>
      <c r="AF25" s="676"/>
      <c r="AG25" s="676"/>
      <c r="AH25" s="676"/>
      <c r="AI25" s="676"/>
      <c r="AJ25" s="676"/>
      <c r="AK25" s="676"/>
      <c r="AL25" s="645" t="s">
        <v>241</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226</v>
      </c>
      <c r="BH25" s="643"/>
      <c r="BI25" s="643"/>
      <c r="BJ25" s="643"/>
      <c r="BK25" s="643"/>
      <c r="BL25" s="643"/>
      <c r="BM25" s="643"/>
      <c r="BN25" s="644"/>
      <c r="BO25" s="675" t="s">
        <v>241</v>
      </c>
      <c r="BP25" s="675"/>
      <c r="BQ25" s="675"/>
      <c r="BR25" s="675"/>
      <c r="BS25" s="648" t="s">
        <v>245</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7810593</v>
      </c>
      <c r="CS25" s="661"/>
      <c r="CT25" s="661"/>
      <c r="CU25" s="661"/>
      <c r="CV25" s="661"/>
      <c r="CW25" s="661"/>
      <c r="CX25" s="661"/>
      <c r="CY25" s="662"/>
      <c r="CZ25" s="645">
        <v>10.199999999999999</v>
      </c>
      <c r="DA25" s="663"/>
      <c r="DB25" s="663"/>
      <c r="DC25" s="664"/>
      <c r="DD25" s="648">
        <v>7290767</v>
      </c>
      <c r="DE25" s="661"/>
      <c r="DF25" s="661"/>
      <c r="DG25" s="661"/>
      <c r="DH25" s="661"/>
      <c r="DI25" s="661"/>
      <c r="DJ25" s="661"/>
      <c r="DK25" s="662"/>
      <c r="DL25" s="648">
        <v>7192870</v>
      </c>
      <c r="DM25" s="661"/>
      <c r="DN25" s="661"/>
      <c r="DO25" s="661"/>
      <c r="DP25" s="661"/>
      <c r="DQ25" s="661"/>
      <c r="DR25" s="661"/>
      <c r="DS25" s="661"/>
      <c r="DT25" s="661"/>
      <c r="DU25" s="661"/>
      <c r="DV25" s="662"/>
      <c r="DW25" s="645">
        <v>24</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28920525</v>
      </c>
      <c r="S26" s="643"/>
      <c r="T26" s="643"/>
      <c r="U26" s="643"/>
      <c r="V26" s="643"/>
      <c r="W26" s="643"/>
      <c r="X26" s="643"/>
      <c r="Y26" s="644"/>
      <c r="Z26" s="675">
        <v>36.200000000000003</v>
      </c>
      <c r="AA26" s="675"/>
      <c r="AB26" s="675"/>
      <c r="AC26" s="675"/>
      <c r="AD26" s="676">
        <v>27807351</v>
      </c>
      <c r="AE26" s="676"/>
      <c r="AF26" s="676"/>
      <c r="AG26" s="676"/>
      <c r="AH26" s="676"/>
      <c r="AI26" s="676"/>
      <c r="AJ26" s="676"/>
      <c r="AK26" s="676"/>
      <c r="AL26" s="645">
        <v>96.3</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226</v>
      </c>
      <c r="BH26" s="643"/>
      <c r="BI26" s="643"/>
      <c r="BJ26" s="643"/>
      <c r="BK26" s="643"/>
      <c r="BL26" s="643"/>
      <c r="BM26" s="643"/>
      <c r="BN26" s="644"/>
      <c r="BO26" s="675" t="s">
        <v>241</v>
      </c>
      <c r="BP26" s="675"/>
      <c r="BQ26" s="675"/>
      <c r="BR26" s="675"/>
      <c r="BS26" s="648" t="s">
        <v>226</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4166492</v>
      </c>
      <c r="CS26" s="643"/>
      <c r="CT26" s="643"/>
      <c r="CU26" s="643"/>
      <c r="CV26" s="643"/>
      <c r="CW26" s="643"/>
      <c r="CX26" s="643"/>
      <c r="CY26" s="644"/>
      <c r="CZ26" s="645">
        <v>5.5</v>
      </c>
      <c r="DA26" s="663"/>
      <c r="DB26" s="663"/>
      <c r="DC26" s="664"/>
      <c r="DD26" s="648">
        <v>3937686</v>
      </c>
      <c r="DE26" s="643"/>
      <c r="DF26" s="643"/>
      <c r="DG26" s="643"/>
      <c r="DH26" s="643"/>
      <c r="DI26" s="643"/>
      <c r="DJ26" s="643"/>
      <c r="DK26" s="644"/>
      <c r="DL26" s="648" t="s">
        <v>146</v>
      </c>
      <c r="DM26" s="643"/>
      <c r="DN26" s="643"/>
      <c r="DO26" s="643"/>
      <c r="DP26" s="643"/>
      <c r="DQ26" s="643"/>
      <c r="DR26" s="643"/>
      <c r="DS26" s="643"/>
      <c r="DT26" s="643"/>
      <c r="DU26" s="643"/>
      <c r="DV26" s="644"/>
      <c r="DW26" s="645" t="s">
        <v>226</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11512</v>
      </c>
      <c r="S27" s="643"/>
      <c r="T27" s="643"/>
      <c r="U27" s="643"/>
      <c r="V27" s="643"/>
      <c r="W27" s="643"/>
      <c r="X27" s="643"/>
      <c r="Y27" s="644"/>
      <c r="Z27" s="675">
        <v>0</v>
      </c>
      <c r="AA27" s="675"/>
      <c r="AB27" s="675"/>
      <c r="AC27" s="675"/>
      <c r="AD27" s="676">
        <v>11512</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12625845</v>
      </c>
      <c r="BH27" s="643"/>
      <c r="BI27" s="643"/>
      <c r="BJ27" s="643"/>
      <c r="BK27" s="643"/>
      <c r="BL27" s="643"/>
      <c r="BM27" s="643"/>
      <c r="BN27" s="644"/>
      <c r="BO27" s="675">
        <v>100</v>
      </c>
      <c r="BP27" s="675"/>
      <c r="BQ27" s="675"/>
      <c r="BR27" s="675"/>
      <c r="BS27" s="648" t="s">
        <v>226</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22195943</v>
      </c>
      <c r="CS27" s="661"/>
      <c r="CT27" s="661"/>
      <c r="CU27" s="661"/>
      <c r="CV27" s="661"/>
      <c r="CW27" s="661"/>
      <c r="CX27" s="661"/>
      <c r="CY27" s="662"/>
      <c r="CZ27" s="645">
        <v>29</v>
      </c>
      <c r="DA27" s="663"/>
      <c r="DB27" s="663"/>
      <c r="DC27" s="664"/>
      <c r="DD27" s="648">
        <v>6098727</v>
      </c>
      <c r="DE27" s="661"/>
      <c r="DF27" s="661"/>
      <c r="DG27" s="661"/>
      <c r="DH27" s="661"/>
      <c r="DI27" s="661"/>
      <c r="DJ27" s="661"/>
      <c r="DK27" s="662"/>
      <c r="DL27" s="648">
        <v>6028807</v>
      </c>
      <c r="DM27" s="661"/>
      <c r="DN27" s="661"/>
      <c r="DO27" s="661"/>
      <c r="DP27" s="661"/>
      <c r="DQ27" s="661"/>
      <c r="DR27" s="661"/>
      <c r="DS27" s="661"/>
      <c r="DT27" s="661"/>
      <c r="DU27" s="661"/>
      <c r="DV27" s="662"/>
      <c r="DW27" s="645">
        <v>20.100000000000001</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273333</v>
      </c>
      <c r="S28" s="643"/>
      <c r="T28" s="643"/>
      <c r="U28" s="643"/>
      <c r="V28" s="643"/>
      <c r="W28" s="643"/>
      <c r="X28" s="643"/>
      <c r="Y28" s="644"/>
      <c r="Z28" s="675">
        <v>0.3</v>
      </c>
      <c r="AA28" s="675"/>
      <c r="AB28" s="675"/>
      <c r="AC28" s="675"/>
      <c r="AD28" s="676" t="s">
        <v>226</v>
      </c>
      <c r="AE28" s="676"/>
      <c r="AF28" s="676"/>
      <c r="AG28" s="676"/>
      <c r="AH28" s="676"/>
      <c r="AI28" s="676"/>
      <c r="AJ28" s="676"/>
      <c r="AK28" s="676"/>
      <c r="AL28" s="645" t="s">
        <v>226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5041176</v>
      </c>
      <c r="CS28" s="643"/>
      <c r="CT28" s="643"/>
      <c r="CU28" s="643"/>
      <c r="CV28" s="643"/>
      <c r="CW28" s="643"/>
      <c r="CX28" s="643"/>
      <c r="CY28" s="644"/>
      <c r="CZ28" s="645">
        <v>6.6</v>
      </c>
      <c r="DA28" s="663"/>
      <c r="DB28" s="663"/>
      <c r="DC28" s="664"/>
      <c r="DD28" s="648">
        <v>4910421</v>
      </c>
      <c r="DE28" s="643"/>
      <c r="DF28" s="643"/>
      <c r="DG28" s="643"/>
      <c r="DH28" s="643"/>
      <c r="DI28" s="643"/>
      <c r="DJ28" s="643"/>
      <c r="DK28" s="644"/>
      <c r="DL28" s="648">
        <v>4910421</v>
      </c>
      <c r="DM28" s="643"/>
      <c r="DN28" s="643"/>
      <c r="DO28" s="643"/>
      <c r="DP28" s="643"/>
      <c r="DQ28" s="643"/>
      <c r="DR28" s="643"/>
      <c r="DS28" s="643"/>
      <c r="DT28" s="643"/>
      <c r="DU28" s="643"/>
      <c r="DV28" s="644"/>
      <c r="DW28" s="645">
        <v>16.399999999999999</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280292</v>
      </c>
      <c r="S29" s="643"/>
      <c r="T29" s="643"/>
      <c r="U29" s="643"/>
      <c r="V29" s="643"/>
      <c r="W29" s="643"/>
      <c r="X29" s="643"/>
      <c r="Y29" s="644"/>
      <c r="Z29" s="675">
        <v>0.4</v>
      </c>
      <c r="AA29" s="675"/>
      <c r="AB29" s="675"/>
      <c r="AC29" s="675"/>
      <c r="AD29" s="676">
        <v>319</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69</v>
      </c>
      <c r="CG29" s="682"/>
      <c r="CH29" s="682"/>
      <c r="CI29" s="682"/>
      <c r="CJ29" s="682"/>
      <c r="CK29" s="682"/>
      <c r="CL29" s="682"/>
      <c r="CM29" s="682"/>
      <c r="CN29" s="682"/>
      <c r="CO29" s="682"/>
      <c r="CP29" s="682"/>
      <c r="CQ29" s="683"/>
      <c r="CR29" s="642">
        <v>5041155</v>
      </c>
      <c r="CS29" s="661"/>
      <c r="CT29" s="661"/>
      <c r="CU29" s="661"/>
      <c r="CV29" s="661"/>
      <c r="CW29" s="661"/>
      <c r="CX29" s="661"/>
      <c r="CY29" s="662"/>
      <c r="CZ29" s="645">
        <v>6.6</v>
      </c>
      <c r="DA29" s="663"/>
      <c r="DB29" s="663"/>
      <c r="DC29" s="664"/>
      <c r="DD29" s="648">
        <v>4910400</v>
      </c>
      <c r="DE29" s="661"/>
      <c r="DF29" s="661"/>
      <c r="DG29" s="661"/>
      <c r="DH29" s="661"/>
      <c r="DI29" s="661"/>
      <c r="DJ29" s="661"/>
      <c r="DK29" s="662"/>
      <c r="DL29" s="648">
        <v>4910400</v>
      </c>
      <c r="DM29" s="661"/>
      <c r="DN29" s="661"/>
      <c r="DO29" s="661"/>
      <c r="DP29" s="661"/>
      <c r="DQ29" s="661"/>
      <c r="DR29" s="661"/>
      <c r="DS29" s="661"/>
      <c r="DT29" s="661"/>
      <c r="DU29" s="661"/>
      <c r="DV29" s="662"/>
      <c r="DW29" s="645">
        <v>16.399999999999999</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402469</v>
      </c>
      <c r="S30" s="643"/>
      <c r="T30" s="643"/>
      <c r="U30" s="643"/>
      <c r="V30" s="643"/>
      <c r="W30" s="643"/>
      <c r="X30" s="643"/>
      <c r="Y30" s="644"/>
      <c r="Z30" s="675">
        <v>0.5</v>
      </c>
      <c r="AA30" s="675"/>
      <c r="AB30" s="675"/>
      <c r="AC30" s="675"/>
      <c r="AD30" s="676" t="s">
        <v>226</v>
      </c>
      <c r="AE30" s="676"/>
      <c r="AF30" s="676"/>
      <c r="AG30" s="676"/>
      <c r="AH30" s="676"/>
      <c r="AI30" s="676"/>
      <c r="AJ30" s="676"/>
      <c r="AK30" s="676"/>
      <c r="AL30" s="645" t="s">
        <v>241</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4699895</v>
      </c>
      <c r="CS30" s="643"/>
      <c r="CT30" s="643"/>
      <c r="CU30" s="643"/>
      <c r="CV30" s="643"/>
      <c r="CW30" s="643"/>
      <c r="CX30" s="643"/>
      <c r="CY30" s="644"/>
      <c r="CZ30" s="645">
        <v>6.1</v>
      </c>
      <c r="DA30" s="663"/>
      <c r="DB30" s="663"/>
      <c r="DC30" s="664"/>
      <c r="DD30" s="648">
        <v>4569524</v>
      </c>
      <c r="DE30" s="643"/>
      <c r="DF30" s="643"/>
      <c r="DG30" s="643"/>
      <c r="DH30" s="643"/>
      <c r="DI30" s="643"/>
      <c r="DJ30" s="643"/>
      <c r="DK30" s="644"/>
      <c r="DL30" s="648">
        <v>4569524</v>
      </c>
      <c r="DM30" s="643"/>
      <c r="DN30" s="643"/>
      <c r="DO30" s="643"/>
      <c r="DP30" s="643"/>
      <c r="DQ30" s="643"/>
      <c r="DR30" s="643"/>
      <c r="DS30" s="643"/>
      <c r="DT30" s="643"/>
      <c r="DU30" s="643"/>
      <c r="DV30" s="644"/>
      <c r="DW30" s="645">
        <v>15.2</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29325050</v>
      </c>
      <c r="S31" s="643"/>
      <c r="T31" s="643"/>
      <c r="U31" s="643"/>
      <c r="V31" s="643"/>
      <c r="W31" s="643"/>
      <c r="X31" s="643"/>
      <c r="Y31" s="644"/>
      <c r="Z31" s="675">
        <v>36.799999999999997</v>
      </c>
      <c r="AA31" s="675"/>
      <c r="AB31" s="675"/>
      <c r="AC31" s="675"/>
      <c r="AD31" s="676" t="s">
        <v>245</v>
      </c>
      <c r="AE31" s="676"/>
      <c r="AF31" s="676"/>
      <c r="AG31" s="676"/>
      <c r="AH31" s="676"/>
      <c r="AI31" s="676"/>
      <c r="AJ31" s="676"/>
      <c r="AK31" s="676"/>
      <c r="AL31" s="645" t="s">
        <v>226</v>
      </c>
      <c r="AM31" s="646"/>
      <c r="AN31" s="646"/>
      <c r="AO31" s="677"/>
      <c r="AP31" s="718" t="s">
        <v>310</v>
      </c>
      <c r="AQ31" s="719"/>
      <c r="AR31" s="719"/>
      <c r="AS31" s="719"/>
      <c r="AT31" s="724" t="s">
        <v>311</v>
      </c>
      <c r="AU31" s="227"/>
      <c r="AV31" s="227"/>
      <c r="AW31" s="227"/>
      <c r="AX31" s="708" t="s">
        <v>186</v>
      </c>
      <c r="AY31" s="709"/>
      <c r="AZ31" s="709"/>
      <c r="BA31" s="709"/>
      <c r="BB31" s="709"/>
      <c r="BC31" s="709"/>
      <c r="BD31" s="709"/>
      <c r="BE31" s="709"/>
      <c r="BF31" s="710"/>
      <c r="BG31" s="711">
        <v>98.7</v>
      </c>
      <c r="BH31" s="712"/>
      <c r="BI31" s="712"/>
      <c r="BJ31" s="712"/>
      <c r="BK31" s="712"/>
      <c r="BL31" s="712"/>
      <c r="BM31" s="713">
        <v>97.2</v>
      </c>
      <c r="BN31" s="712"/>
      <c r="BO31" s="712"/>
      <c r="BP31" s="712"/>
      <c r="BQ31" s="714"/>
      <c r="BR31" s="711">
        <v>98.6</v>
      </c>
      <c r="BS31" s="712"/>
      <c r="BT31" s="712"/>
      <c r="BU31" s="712"/>
      <c r="BV31" s="712"/>
      <c r="BW31" s="712"/>
      <c r="BX31" s="713">
        <v>96.7</v>
      </c>
      <c r="BY31" s="712"/>
      <c r="BZ31" s="712"/>
      <c r="CA31" s="712"/>
      <c r="CB31" s="714"/>
      <c r="CD31" s="729"/>
      <c r="CE31" s="730"/>
      <c r="CF31" s="681" t="s">
        <v>312</v>
      </c>
      <c r="CG31" s="682"/>
      <c r="CH31" s="682"/>
      <c r="CI31" s="682"/>
      <c r="CJ31" s="682"/>
      <c r="CK31" s="682"/>
      <c r="CL31" s="682"/>
      <c r="CM31" s="682"/>
      <c r="CN31" s="682"/>
      <c r="CO31" s="682"/>
      <c r="CP31" s="682"/>
      <c r="CQ31" s="683"/>
      <c r="CR31" s="642">
        <v>341260</v>
      </c>
      <c r="CS31" s="661"/>
      <c r="CT31" s="661"/>
      <c r="CU31" s="661"/>
      <c r="CV31" s="661"/>
      <c r="CW31" s="661"/>
      <c r="CX31" s="661"/>
      <c r="CY31" s="662"/>
      <c r="CZ31" s="645">
        <v>0.4</v>
      </c>
      <c r="DA31" s="663"/>
      <c r="DB31" s="663"/>
      <c r="DC31" s="664"/>
      <c r="DD31" s="648">
        <v>340876</v>
      </c>
      <c r="DE31" s="661"/>
      <c r="DF31" s="661"/>
      <c r="DG31" s="661"/>
      <c r="DH31" s="661"/>
      <c r="DI31" s="661"/>
      <c r="DJ31" s="661"/>
      <c r="DK31" s="662"/>
      <c r="DL31" s="648">
        <v>340876</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v>592131</v>
      </c>
      <c r="S32" s="643"/>
      <c r="T32" s="643"/>
      <c r="U32" s="643"/>
      <c r="V32" s="643"/>
      <c r="W32" s="643"/>
      <c r="X32" s="643"/>
      <c r="Y32" s="644"/>
      <c r="Z32" s="675">
        <v>0.7</v>
      </c>
      <c r="AA32" s="675"/>
      <c r="AB32" s="675"/>
      <c r="AC32" s="675"/>
      <c r="AD32" s="676">
        <v>592131</v>
      </c>
      <c r="AE32" s="676"/>
      <c r="AF32" s="676"/>
      <c r="AG32" s="676"/>
      <c r="AH32" s="676"/>
      <c r="AI32" s="676"/>
      <c r="AJ32" s="676"/>
      <c r="AK32" s="676"/>
      <c r="AL32" s="645">
        <v>2</v>
      </c>
      <c r="AM32" s="646"/>
      <c r="AN32" s="646"/>
      <c r="AO32" s="677"/>
      <c r="AP32" s="720"/>
      <c r="AQ32" s="721"/>
      <c r="AR32" s="721"/>
      <c r="AS32" s="721"/>
      <c r="AT32" s="725"/>
      <c r="AU32" s="226" t="s">
        <v>314</v>
      </c>
      <c r="AV32" s="226"/>
      <c r="AW32" s="226"/>
      <c r="AX32" s="639" t="s">
        <v>315</v>
      </c>
      <c r="AY32" s="640"/>
      <c r="AZ32" s="640"/>
      <c r="BA32" s="640"/>
      <c r="BB32" s="640"/>
      <c r="BC32" s="640"/>
      <c r="BD32" s="640"/>
      <c r="BE32" s="640"/>
      <c r="BF32" s="641"/>
      <c r="BG32" s="715">
        <v>98.6</v>
      </c>
      <c r="BH32" s="661"/>
      <c r="BI32" s="661"/>
      <c r="BJ32" s="661"/>
      <c r="BK32" s="661"/>
      <c r="BL32" s="661"/>
      <c r="BM32" s="646">
        <v>96.9</v>
      </c>
      <c r="BN32" s="707"/>
      <c r="BO32" s="707"/>
      <c r="BP32" s="707"/>
      <c r="BQ32" s="688"/>
      <c r="BR32" s="715">
        <v>98.6</v>
      </c>
      <c r="BS32" s="661"/>
      <c r="BT32" s="661"/>
      <c r="BU32" s="661"/>
      <c r="BV32" s="661"/>
      <c r="BW32" s="661"/>
      <c r="BX32" s="646">
        <v>96.6</v>
      </c>
      <c r="BY32" s="707"/>
      <c r="BZ32" s="707"/>
      <c r="CA32" s="707"/>
      <c r="CB32" s="688"/>
      <c r="CD32" s="731"/>
      <c r="CE32" s="732"/>
      <c r="CF32" s="681" t="s">
        <v>316</v>
      </c>
      <c r="CG32" s="682"/>
      <c r="CH32" s="682"/>
      <c r="CI32" s="682"/>
      <c r="CJ32" s="682"/>
      <c r="CK32" s="682"/>
      <c r="CL32" s="682"/>
      <c r="CM32" s="682"/>
      <c r="CN32" s="682"/>
      <c r="CO32" s="682"/>
      <c r="CP32" s="682"/>
      <c r="CQ32" s="683"/>
      <c r="CR32" s="642">
        <v>21</v>
      </c>
      <c r="CS32" s="643"/>
      <c r="CT32" s="643"/>
      <c r="CU32" s="643"/>
      <c r="CV32" s="643"/>
      <c r="CW32" s="643"/>
      <c r="CX32" s="643"/>
      <c r="CY32" s="644"/>
      <c r="CZ32" s="645">
        <v>0</v>
      </c>
      <c r="DA32" s="663"/>
      <c r="DB32" s="663"/>
      <c r="DC32" s="664"/>
      <c r="DD32" s="648">
        <v>21</v>
      </c>
      <c r="DE32" s="643"/>
      <c r="DF32" s="643"/>
      <c r="DG32" s="643"/>
      <c r="DH32" s="643"/>
      <c r="DI32" s="643"/>
      <c r="DJ32" s="643"/>
      <c r="DK32" s="644"/>
      <c r="DL32" s="648">
        <v>21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9291551</v>
      </c>
      <c r="S33" s="643"/>
      <c r="T33" s="643"/>
      <c r="U33" s="643"/>
      <c r="V33" s="643"/>
      <c r="W33" s="643"/>
      <c r="X33" s="643"/>
      <c r="Y33" s="644"/>
      <c r="Z33" s="675">
        <v>11.6</v>
      </c>
      <c r="AA33" s="675"/>
      <c r="AB33" s="675"/>
      <c r="AC33" s="675"/>
      <c r="AD33" s="676" t="s">
        <v>146</v>
      </c>
      <c r="AE33" s="676"/>
      <c r="AF33" s="676"/>
      <c r="AG33" s="676"/>
      <c r="AH33" s="676"/>
      <c r="AI33" s="676"/>
      <c r="AJ33" s="676"/>
      <c r="AK33" s="676"/>
      <c r="AL33" s="645" t="s">
        <v>241</v>
      </c>
      <c r="AM33" s="646"/>
      <c r="AN33" s="646"/>
      <c r="AO33" s="677"/>
      <c r="AP33" s="722"/>
      <c r="AQ33" s="723"/>
      <c r="AR33" s="723"/>
      <c r="AS33" s="723"/>
      <c r="AT33" s="726"/>
      <c r="AU33" s="228"/>
      <c r="AV33" s="228"/>
      <c r="AW33" s="228"/>
      <c r="AX33" s="623" t="s">
        <v>318</v>
      </c>
      <c r="AY33" s="624"/>
      <c r="AZ33" s="624"/>
      <c r="BA33" s="624"/>
      <c r="BB33" s="624"/>
      <c r="BC33" s="624"/>
      <c r="BD33" s="624"/>
      <c r="BE33" s="624"/>
      <c r="BF33" s="625"/>
      <c r="BG33" s="706">
        <v>98.8</v>
      </c>
      <c r="BH33" s="627"/>
      <c r="BI33" s="627"/>
      <c r="BJ33" s="627"/>
      <c r="BK33" s="627"/>
      <c r="BL33" s="627"/>
      <c r="BM33" s="669">
        <v>97.4</v>
      </c>
      <c r="BN33" s="627"/>
      <c r="BO33" s="627"/>
      <c r="BP33" s="627"/>
      <c r="BQ33" s="671"/>
      <c r="BR33" s="706">
        <v>98.6</v>
      </c>
      <c r="BS33" s="627"/>
      <c r="BT33" s="627"/>
      <c r="BU33" s="627"/>
      <c r="BV33" s="627"/>
      <c r="BW33" s="627"/>
      <c r="BX33" s="669">
        <v>96.7</v>
      </c>
      <c r="BY33" s="627"/>
      <c r="BZ33" s="627"/>
      <c r="CA33" s="627"/>
      <c r="CB33" s="671"/>
      <c r="CD33" s="681" t="s">
        <v>319</v>
      </c>
      <c r="CE33" s="682"/>
      <c r="CF33" s="682"/>
      <c r="CG33" s="682"/>
      <c r="CH33" s="682"/>
      <c r="CI33" s="682"/>
      <c r="CJ33" s="682"/>
      <c r="CK33" s="682"/>
      <c r="CL33" s="682"/>
      <c r="CM33" s="682"/>
      <c r="CN33" s="682"/>
      <c r="CO33" s="682"/>
      <c r="CP33" s="682"/>
      <c r="CQ33" s="683"/>
      <c r="CR33" s="642">
        <v>33657376</v>
      </c>
      <c r="CS33" s="661"/>
      <c r="CT33" s="661"/>
      <c r="CU33" s="661"/>
      <c r="CV33" s="661"/>
      <c r="CW33" s="661"/>
      <c r="CX33" s="661"/>
      <c r="CY33" s="662"/>
      <c r="CZ33" s="645">
        <v>44</v>
      </c>
      <c r="DA33" s="663"/>
      <c r="DB33" s="663"/>
      <c r="DC33" s="664"/>
      <c r="DD33" s="648">
        <v>16207112</v>
      </c>
      <c r="DE33" s="661"/>
      <c r="DF33" s="661"/>
      <c r="DG33" s="661"/>
      <c r="DH33" s="661"/>
      <c r="DI33" s="661"/>
      <c r="DJ33" s="661"/>
      <c r="DK33" s="662"/>
      <c r="DL33" s="648">
        <v>9979574</v>
      </c>
      <c r="DM33" s="661"/>
      <c r="DN33" s="661"/>
      <c r="DO33" s="661"/>
      <c r="DP33" s="661"/>
      <c r="DQ33" s="661"/>
      <c r="DR33" s="661"/>
      <c r="DS33" s="661"/>
      <c r="DT33" s="661"/>
      <c r="DU33" s="661"/>
      <c r="DV33" s="662"/>
      <c r="DW33" s="645">
        <v>33.299999999999997</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544292</v>
      </c>
      <c r="S34" s="643"/>
      <c r="T34" s="643"/>
      <c r="U34" s="643"/>
      <c r="V34" s="643"/>
      <c r="W34" s="643"/>
      <c r="X34" s="643"/>
      <c r="Y34" s="644"/>
      <c r="Z34" s="675">
        <v>0.7</v>
      </c>
      <c r="AA34" s="675"/>
      <c r="AB34" s="675"/>
      <c r="AC34" s="675"/>
      <c r="AD34" s="676">
        <v>463360</v>
      </c>
      <c r="AE34" s="676"/>
      <c r="AF34" s="676"/>
      <c r="AG34" s="676"/>
      <c r="AH34" s="676"/>
      <c r="AI34" s="676"/>
      <c r="AJ34" s="676"/>
      <c r="AK34" s="676"/>
      <c r="AL34" s="645">
        <v>1.6</v>
      </c>
      <c r="AM34" s="646"/>
      <c r="AN34" s="646"/>
      <c r="AO34" s="677"/>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81" t="s">
        <v>321</v>
      </c>
      <c r="CE34" s="682"/>
      <c r="CF34" s="682"/>
      <c r="CG34" s="682"/>
      <c r="CH34" s="682"/>
      <c r="CI34" s="682"/>
      <c r="CJ34" s="682"/>
      <c r="CK34" s="682"/>
      <c r="CL34" s="682"/>
      <c r="CM34" s="682"/>
      <c r="CN34" s="682"/>
      <c r="CO34" s="682"/>
      <c r="CP34" s="682"/>
      <c r="CQ34" s="683"/>
      <c r="CR34" s="642">
        <v>6959950</v>
      </c>
      <c r="CS34" s="643"/>
      <c r="CT34" s="643"/>
      <c r="CU34" s="643"/>
      <c r="CV34" s="643"/>
      <c r="CW34" s="643"/>
      <c r="CX34" s="643"/>
      <c r="CY34" s="644"/>
      <c r="CZ34" s="645">
        <v>9.1</v>
      </c>
      <c r="DA34" s="663"/>
      <c r="DB34" s="663"/>
      <c r="DC34" s="664"/>
      <c r="DD34" s="648">
        <v>5192463</v>
      </c>
      <c r="DE34" s="643"/>
      <c r="DF34" s="643"/>
      <c r="DG34" s="643"/>
      <c r="DH34" s="643"/>
      <c r="DI34" s="643"/>
      <c r="DJ34" s="643"/>
      <c r="DK34" s="644"/>
      <c r="DL34" s="648">
        <v>4202568</v>
      </c>
      <c r="DM34" s="643"/>
      <c r="DN34" s="643"/>
      <c r="DO34" s="643"/>
      <c r="DP34" s="643"/>
      <c r="DQ34" s="643"/>
      <c r="DR34" s="643"/>
      <c r="DS34" s="643"/>
      <c r="DT34" s="643"/>
      <c r="DU34" s="643"/>
      <c r="DV34" s="644"/>
      <c r="DW34" s="645">
        <v>14</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190592</v>
      </c>
      <c r="S35" s="643"/>
      <c r="T35" s="643"/>
      <c r="U35" s="643"/>
      <c r="V35" s="643"/>
      <c r="W35" s="643"/>
      <c r="X35" s="643"/>
      <c r="Y35" s="644"/>
      <c r="Z35" s="675">
        <v>0.2</v>
      </c>
      <c r="AA35" s="675"/>
      <c r="AB35" s="675"/>
      <c r="AC35" s="675"/>
      <c r="AD35" s="676" t="s">
        <v>226</v>
      </c>
      <c r="AE35" s="676"/>
      <c r="AF35" s="676"/>
      <c r="AG35" s="676"/>
      <c r="AH35" s="676"/>
      <c r="AI35" s="676"/>
      <c r="AJ35" s="676"/>
      <c r="AK35" s="676"/>
      <c r="AL35" s="645" t="s">
        <v>245</v>
      </c>
      <c r="AM35" s="646"/>
      <c r="AN35" s="646"/>
      <c r="AO35" s="677"/>
      <c r="AP35" s="231"/>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551902</v>
      </c>
      <c r="CS35" s="661"/>
      <c r="CT35" s="661"/>
      <c r="CU35" s="661"/>
      <c r="CV35" s="661"/>
      <c r="CW35" s="661"/>
      <c r="CX35" s="661"/>
      <c r="CY35" s="662"/>
      <c r="CZ35" s="645">
        <v>0.7</v>
      </c>
      <c r="DA35" s="663"/>
      <c r="DB35" s="663"/>
      <c r="DC35" s="664"/>
      <c r="DD35" s="648">
        <v>316058</v>
      </c>
      <c r="DE35" s="661"/>
      <c r="DF35" s="661"/>
      <c r="DG35" s="661"/>
      <c r="DH35" s="661"/>
      <c r="DI35" s="661"/>
      <c r="DJ35" s="661"/>
      <c r="DK35" s="662"/>
      <c r="DL35" s="648">
        <v>269640</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2874190</v>
      </c>
      <c r="S36" s="643"/>
      <c r="T36" s="643"/>
      <c r="U36" s="643"/>
      <c r="V36" s="643"/>
      <c r="W36" s="643"/>
      <c r="X36" s="643"/>
      <c r="Y36" s="644"/>
      <c r="Z36" s="675">
        <v>3.6</v>
      </c>
      <c r="AA36" s="675"/>
      <c r="AB36" s="675"/>
      <c r="AC36" s="675"/>
      <c r="AD36" s="676" t="s">
        <v>245</v>
      </c>
      <c r="AE36" s="676"/>
      <c r="AF36" s="676"/>
      <c r="AG36" s="676"/>
      <c r="AH36" s="676"/>
      <c r="AI36" s="676"/>
      <c r="AJ36" s="676"/>
      <c r="AK36" s="676"/>
      <c r="AL36" s="645" t="s">
        <v>245</v>
      </c>
      <c r="AM36" s="646"/>
      <c r="AN36" s="646"/>
      <c r="AO36" s="677"/>
      <c r="AP36" s="231"/>
      <c r="AQ36" s="694" t="s">
        <v>327</v>
      </c>
      <c r="AR36" s="695"/>
      <c r="AS36" s="695"/>
      <c r="AT36" s="695"/>
      <c r="AU36" s="695"/>
      <c r="AV36" s="695"/>
      <c r="AW36" s="695"/>
      <c r="AX36" s="695"/>
      <c r="AY36" s="696"/>
      <c r="AZ36" s="697">
        <v>5569698</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604270</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18810688</v>
      </c>
      <c r="CS36" s="643"/>
      <c r="CT36" s="643"/>
      <c r="CU36" s="643"/>
      <c r="CV36" s="643"/>
      <c r="CW36" s="643"/>
      <c r="CX36" s="643"/>
      <c r="CY36" s="644"/>
      <c r="CZ36" s="645">
        <v>24.6</v>
      </c>
      <c r="DA36" s="663"/>
      <c r="DB36" s="663"/>
      <c r="DC36" s="664"/>
      <c r="DD36" s="648">
        <v>4584766</v>
      </c>
      <c r="DE36" s="643"/>
      <c r="DF36" s="643"/>
      <c r="DG36" s="643"/>
      <c r="DH36" s="643"/>
      <c r="DI36" s="643"/>
      <c r="DJ36" s="643"/>
      <c r="DK36" s="644"/>
      <c r="DL36" s="648">
        <v>2341150</v>
      </c>
      <c r="DM36" s="643"/>
      <c r="DN36" s="643"/>
      <c r="DO36" s="643"/>
      <c r="DP36" s="643"/>
      <c r="DQ36" s="643"/>
      <c r="DR36" s="643"/>
      <c r="DS36" s="643"/>
      <c r="DT36" s="643"/>
      <c r="DU36" s="643"/>
      <c r="DV36" s="644"/>
      <c r="DW36" s="645">
        <v>7.8</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2827235</v>
      </c>
      <c r="S37" s="643"/>
      <c r="T37" s="643"/>
      <c r="U37" s="643"/>
      <c r="V37" s="643"/>
      <c r="W37" s="643"/>
      <c r="X37" s="643"/>
      <c r="Y37" s="644"/>
      <c r="Z37" s="675">
        <v>3.5</v>
      </c>
      <c r="AA37" s="675"/>
      <c r="AB37" s="675"/>
      <c r="AC37" s="675"/>
      <c r="AD37" s="676" t="s">
        <v>241</v>
      </c>
      <c r="AE37" s="676"/>
      <c r="AF37" s="676"/>
      <c r="AG37" s="676"/>
      <c r="AH37" s="676"/>
      <c r="AI37" s="676"/>
      <c r="AJ37" s="676"/>
      <c r="AK37" s="676"/>
      <c r="AL37" s="645" t="s">
        <v>226</v>
      </c>
      <c r="AM37" s="646"/>
      <c r="AN37" s="646"/>
      <c r="AO37" s="677"/>
      <c r="AQ37" s="685" t="s">
        <v>331</v>
      </c>
      <c r="AR37" s="686"/>
      <c r="AS37" s="686"/>
      <c r="AT37" s="686"/>
      <c r="AU37" s="686"/>
      <c r="AV37" s="686"/>
      <c r="AW37" s="686"/>
      <c r="AX37" s="686"/>
      <c r="AY37" s="687"/>
      <c r="AZ37" s="642">
        <v>1063538</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386544</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1271287</v>
      </c>
      <c r="CS37" s="661"/>
      <c r="CT37" s="661"/>
      <c r="CU37" s="661"/>
      <c r="CV37" s="661"/>
      <c r="CW37" s="661"/>
      <c r="CX37" s="661"/>
      <c r="CY37" s="662"/>
      <c r="CZ37" s="645">
        <v>1.7</v>
      </c>
      <c r="DA37" s="663"/>
      <c r="DB37" s="663"/>
      <c r="DC37" s="664"/>
      <c r="DD37" s="648">
        <v>1180414</v>
      </c>
      <c r="DE37" s="661"/>
      <c r="DF37" s="661"/>
      <c r="DG37" s="661"/>
      <c r="DH37" s="661"/>
      <c r="DI37" s="661"/>
      <c r="DJ37" s="661"/>
      <c r="DK37" s="662"/>
      <c r="DL37" s="648">
        <v>1180414</v>
      </c>
      <c r="DM37" s="661"/>
      <c r="DN37" s="661"/>
      <c r="DO37" s="661"/>
      <c r="DP37" s="661"/>
      <c r="DQ37" s="661"/>
      <c r="DR37" s="661"/>
      <c r="DS37" s="661"/>
      <c r="DT37" s="661"/>
      <c r="DU37" s="661"/>
      <c r="DV37" s="662"/>
      <c r="DW37" s="645">
        <v>3.9</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310589</v>
      </c>
      <c r="S38" s="643"/>
      <c r="T38" s="643"/>
      <c r="U38" s="643"/>
      <c r="V38" s="643"/>
      <c r="W38" s="643"/>
      <c r="X38" s="643"/>
      <c r="Y38" s="644"/>
      <c r="Z38" s="675">
        <v>0.4</v>
      </c>
      <c r="AA38" s="675"/>
      <c r="AB38" s="675"/>
      <c r="AC38" s="675"/>
      <c r="AD38" s="676">
        <v>10173</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v>18860</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21646</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4498677</v>
      </c>
      <c r="CS38" s="643"/>
      <c r="CT38" s="643"/>
      <c r="CU38" s="643"/>
      <c r="CV38" s="643"/>
      <c r="CW38" s="643"/>
      <c r="CX38" s="643"/>
      <c r="CY38" s="644"/>
      <c r="CZ38" s="645">
        <v>5.9</v>
      </c>
      <c r="DA38" s="663"/>
      <c r="DB38" s="663"/>
      <c r="DC38" s="664"/>
      <c r="DD38" s="648">
        <v>3489766</v>
      </c>
      <c r="DE38" s="643"/>
      <c r="DF38" s="643"/>
      <c r="DG38" s="643"/>
      <c r="DH38" s="643"/>
      <c r="DI38" s="643"/>
      <c r="DJ38" s="643"/>
      <c r="DK38" s="644"/>
      <c r="DL38" s="648">
        <v>3166216</v>
      </c>
      <c r="DM38" s="643"/>
      <c r="DN38" s="643"/>
      <c r="DO38" s="643"/>
      <c r="DP38" s="643"/>
      <c r="DQ38" s="643"/>
      <c r="DR38" s="643"/>
      <c r="DS38" s="643"/>
      <c r="DT38" s="643"/>
      <c r="DU38" s="643"/>
      <c r="DV38" s="644"/>
      <c r="DW38" s="645">
        <v>10.6</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3951430</v>
      </c>
      <c r="S39" s="643"/>
      <c r="T39" s="643"/>
      <c r="U39" s="643"/>
      <c r="V39" s="643"/>
      <c r="W39" s="643"/>
      <c r="X39" s="643"/>
      <c r="Y39" s="644"/>
      <c r="Z39" s="675">
        <v>5</v>
      </c>
      <c r="AA39" s="675"/>
      <c r="AB39" s="675"/>
      <c r="AC39" s="675"/>
      <c r="AD39" s="676" t="s">
        <v>245</v>
      </c>
      <c r="AE39" s="676"/>
      <c r="AF39" s="676"/>
      <c r="AG39" s="676"/>
      <c r="AH39" s="676"/>
      <c r="AI39" s="676"/>
      <c r="AJ39" s="676"/>
      <c r="AK39" s="676"/>
      <c r="AL39" s="645" t="s">
        <v>146</v>
      </c>
      <c r="AM39" s="646"/>
      <c r="AN39" s="646"/>
      <c r="AO39" s="677"/>
      <c r="AQ39" s="685" t="s">
        <v>339</v>
      </c>
      <c r="AR39" s="686"/>
      <c r="AS39" s="686"/>
      <c r="AT39" s="686"/>
      <c r="AU39" s="686"/>
      <c r="AV39" s="686"/>
      <c r="AW39" s="686"/>
      <c r="AX39" s="686"/>
      <c r="AY39" s="687"/>
      <c r="AZ39" s="642" t="s">
        <v>241</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37714</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2835366</v>
      </c>
      <c r="CS39" s="661"/>
      <c r="CT39" s="661"/>
      <c r="CU39" s="661"/>
      <c r="CV39" s="661"/>
      <c r="CW39" s="661"/>
      <c r="CX39" s="661"/>
      <c r="CY39" s="662"/>
      <c r="CZ39" s="645">
        <v>3.7</v>
      </c>
      <c r="DA39" s="663"/>
      <c r="DB39" s="663"/>
      <c r="DC39" s="664"/>
      <c r="DD39" s="648">
        <v>2624059</v>
      </c>
      <c r="DE39" s="661"/>
      <c r="DF39" s="661"/>
      <c r="DG39" s="661"/>
      <c r="DH39" s="661"/>
      <c r="DI39" s="661"/>
      <c r="DJ39" s="661"/>
      <c r="DK39" s="662"/>
      <c r="DL39" s="648" t="s">
        <v>226</v>
      </c>
      <c r="DM39" s="661"/>
      <c r="DN39" s="661"/>
      <c r="DO39" s="661"/>
      <c r="DP39" s="661"/>
      <c r="DQ39" s="661"/>
      <c r="DR39" s="661"/>
      <c r="DS39" s="661"/>
      <c r="DT39" s="661"/>
      <c r="DU39" s="661"/>
      <c r="DV39" s="662"/>
      <c r="DW39" s="645" t="s">
        <v>241</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226</v>
      </c>
      <c r="S40" s="643"/>
      <c r="T40" s="643"/>
      <c r="U40" s="643"/>
      <c r="V40" s="643"/>
      <c r="W40" s="643"/>
      <c r="X40" s="643"/>
      <c r="Y40" s="644"/>
      <c r="Z40" s="675" t="s">
        <v>226</v>
      </c>
      <c r="AA40" s="675"/>
      <c r="AB40" s="675"/>
      <c r="AC40" s="675"/>
      <c r="AD40" s="676" t="s">
        <v>245</v>
      </c>
      <c r="AE40" s="676"/>
      <c r="AF40" s="676"/>
      <c r="AG40" s="676"/>
      <c r="AH40" s="676"/>
      <c r="AI40" s="676"/>
      <c r="AJ40" s="676"/>
      <c r="AK40" s="676"/>
      <c r="AL40" s="645" t="s">
        <v>241</v>
      </c>
      <c r="AM40" s="646"/>
      <c r="AN40" s="646"/>
      <c r="AO40" s="677"/>
      <c r="AQ40" s="685" t="s">
        <v>343</v>
      </c>
      <c r="AR40" s="686"/>
      <c r="AS40" s="686"/>
      <c r="AT40" s="686"/>
      <c r="AU40" s="686"/>
      <c r="AV40" s="686"/>
      <c r="AW40" s="686"/>
      <c r="AX40" s="686"/>
      <c r="AY40" s="687"/>
      <c r="AZ40" s="642" t="s">
        <v>226</v>
      </c>
      <c r="BA40" s="643"/>
      <c r="BB40" s="643"/>
      <c r="BC40" s="643"/>
      <c r="BD40" s="661"/>
      <c r="BE40" s="661"/>
      <c r="BF40" s="688"/>
      <c r="BG40" s="690" t="s">
        <v>344</v>
      </c>
      <c r="BH40" s="691"/>
      <c r="BI40" s="691"/>
      <c r="BJ40" s="691"/>
      <c r="BK40" s="691"/>
      <c r="BL40" s="232"/>
      <c r="BM40" s="682" t="s">
        <v>345</v>
      </c>
      <c r="BN40" s="682"/>
      <c r="BO40" s="682"/>
      <c r="BP40" s="682"/>
      <c r="BQ40" s="682"/>
      <c r="BR40" s="682"/>
      <c r="BS40" s="682"/>
      <c r="BT40" s="682"/>
      <c r="BU40" s="683"/>
      <c r="BV40" s="642">
        <v>67</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793</v>
      </c>
      <c r="CS40" s="643"/>
      <c r="CT40" s="643"/>
      <c r="CU40" s="643"/>
      <c r="CV40" s="643"/>
      <c r="CW40" s="643"/>
      <c r="CX40" s="643"/>
      <c r="CY40" s="644"/>
      <c r="CZ40" s="645">
        <v>0</v>
      </c>
      <c r="DA40" s="663"/>
      <c r="DB40" s="663"/>
      <c r="DC40" s="664"/>
      <c r="DD40" s="648" t="s">
        <v>241</v>
      </c>
      <c r="DE40" s="643"/>
      <c r="DF40" s="643"/>
      <c r="DG40" s="643"/>
      <c r="DH40" s="643"/>
      <c r="DI40" s="643"/>
      <c r="DJ40" s="643"/>
      <c r="DK40" s="644"/>
      <c r="DL40" s="648" t="s">
        <v>226</v>
      </c>
      <c r="DM40" s="643"/>
      <c r="DN40" s="643"/>
      <c r="DO40" s="643"/>
      <c r="DP40" s="643"/>
      <c r="DQ40" s="643"/>
      <c r="DR40" s="643"/>
      <c r="DS40" s="643"/>
      <c r="DT40" s="643"/>
      <c r="DU40" s="643"/>
      <c r="DV40" s="644"/>
      <c r="DW40" s="645" t="s">
        <v>226</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245</v>
      </c>
      <c r="S41" s="643"/>
      <c r="T41" s="643"/>
      <c r="U41" s="643"/>
      <c r="V41" s="643"/>
      <c r="W41" s="643"/>
      <c r="X41" s="643"/>
      <c r="Y41" s="644"/>
      <c r="Z41" s="675" t="s">
        <v>226</v>
      </c>
      <c r="AA41" s="675"/>
      <c r="AB41" s="675"/>
      <c r="AC41" s="675"/>
      <c r="AD41" s="676" t="s">
        <v>226</v>
      </c>
      <c r="AE41" s="676"/>
      <c r="AF41" s="676"/>
      <c r="AG41" s="676"/>
      <c r="AH41" s="676"/>
      <c r="AI41" s="676"/>
      <c r="AJ41" s="676"/>
      <c r="AK41" s="676"/>
      <c r="AL41" s="645" t="s">
        <v>226</v>
      </c>
      <c r="AM41" s="646"/>
      <c r="AN41" s="646"/>
      <c r="AO41" s="677"/>
      <c r="AQ41" s="685" t="s">
        <v>348</v>
      </c>
      <c r="AR41" s="686"/>
      <c r="AS41" s="686"/>
      <c r="AT41" s="686"/>
      <c r="AU41" s="686"/>
      <c r="AV41" s="686"/>
      <c r="AW41" s="686"/>
      <c r="AX41" s="686"/>
      <c r="AY41" s="687"/>
      <c r="AZ41" s="642">
        <v>1471365</v>
      </c>
      <c r="BA41" s="643"/>
      <c r="BB41" s="643"/>
      <c r="BC41" s="643"/>
      <c r="BD41" s="661"/>
      <c r="BE41" s="661"/>
      <c r="BF41" s="688"/>
      <c r="BG41" s="690"/>
      <c r="BH41" s="691"/>
      <c r="BI41" s="691"/>
      <c r="BJ41" s="691"/>
      <c r="BK41" s="691"/>
      <c r="BL41" s="232"/>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226</v>
      </c>
      <c r="CS41" s="661"/>
      <c r="CT41" s="661"/>
      <c r="CU41" s="661"/>
      <c r="CV41" s="661"/>
      <c r="CW41" s="661"/>
      <c r="CX41" s="661"/>
      <c r="CY41" s="662"/>
      <c r="CZ41" s="645" t="s">
        <v>241</v>
      </c>
      <c r="DA41" s="663"/>
      <c r="DB41" s="663"/>
      <c r="DC41" s="664"/>
      <c r="DD41" s="648" t="s">
        <v>146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1089731</v>
      </c>
      <c r="S42" s="643"/>
      <c r="T42" s="643"/>
      <c r="U42" s="643"/>
      <c r="V42" s="643"/>
      <c r="W42" s="643"/>
      <c r="X42" s="643"/>
      <c r="Y42" s="644"/>
      <c r="Z42" s="675">
        <v>1.4</v>
      </c>
      <c r="AA42" s="675"/>
      <c r="AB42" s="675"/>
      <c r="AC42" s="675"/>
      <c r="AD42" s="676" t="s">
        <v>241</v>
      </c>
      <c r="AE42" s="676"/>
      <c r="AF42" s="676"/>
      <c r="AG42" s="676"/>
      <c r="AH42" s="676"/>
      <c r="AI42" s="676"/>
      <c r="AJ42" s="676"/>
      <c r="AK42" s="676"/>
      <c r="AL42" s="645" t="s">
        <v>245</v>
      </c>
      <c r="AM42" s="646"/>
      <c r="AN42" s="646"/>
      <c r="AO42" s="677"/>
      <c r="AQ42" s="678" t="s">
        <v>352</v>
      </c>
      <c r="AR42" s="679"/>
      <c r="AS42" s="679"/>
      <c r="AT42" s="679"/>
      <c r="AU42" s="679"/>
      <c r="AV42" s="679"/>
      <c r="AW42" s="679"/>
      <c r="AX42" s="679"/>
      <c r="AY42" s="680"/>
      <c r="AZ42" s="626">
        <v>3015935</v>
      </c>
      <c r="BA42" s="665"/>
      <c r="BB42" s="665"/>
      <c r="BC42" s="665"/>
      <c r="BD42" s="627"/>
      <c r="BE42" s="627"/>
      <c r="BF42" s="671"/>
      <c r="BG42" s="692"/>
      <c r="BH42" s="693"/>
      <c r="BI42" s="693"/>
      <c r="BJ42" s="693"/>
      <c r="BK42" s="693"/>
      <c r="BL42" s="233"/>
      <c r="BM42" s="672" t="s">
        <v>353</v>
      </c>
      <c r="BN42" s="672"/>
      <c r="BO42" s="672"/>
      <c r="BP42" s="672"/>
      <c r="BQ42" s="672"/>
      <c r="BR42" s="672"/>
      <c r="BS42" s="672"/>
      <c r="BT42" s="672"/>
      <c r="BU42" s="673"/>
      <c r="BV42" s="626">
        <v>269</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7722889</v>
      </c>
      <c r="CS42" s="643"/>
      <c r="CT42" s="643"/>
      <c r="CU42" s="643"/>
      <c r="CV42" s="643"/>
      <c r="CW42" s="643"/>
      <c r="CX42" s="643"/>
      <c r="CY42" s="644"/>
      <c r="CZ42" s="645">
        <v>10.1</v>
      </c>
      <c r="DA42" s="646"/>
      <c r="DB42" s="646"/>
      <c r="DC42" s="647"/>
      <c r="DD42" s="648">
        <v>868542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79795191</v>
      </c>
      <c r="S43" s="665"/>
      <c r="T43" s="665"/>
      <c r="U43" s="665"/>
      <c r="V43" s="665"/>
      <c r="W43" s="665"/>
      <c r="X43" s="665"/>
      <c r="Y43" s="666"/>
      <c r="Z43" s="667">
        <v>100</v>
      </c>
      <c r="AA43" s="667"/>
      <c r="AB43" s="667"/>
      <c r="AC43" s="667"/>
      <c r="AD43" s="668">
        <v>28884846</v>
      </c>
      <c r="AE43" s="668"/>
      <c r="AF43" s="668"/>
      <c r="AG43" s="668"/>
      <c r="AH43" s="668"/>
      <c r="AI43" s="668"/>
      <c r="AJ43" s="668"/>
      <c r="AK43" s="668"/>
      <c r="AL43" s="629">
        <v>100</v>
      </c>
      <c r="AM43" s="669"/>
      <c r="AN43" s="669"/>
      <c r="AO43" s="670"/>
      <c r="BV43" s="234"/>
      <c r="BW43" s="234"/>
      <c r="BX43" s="234"/>
      <c r="BY43" s="234"/>
      <c r="BZ43" s="234"/>
      <c r="CA43" s="234"/>
      <c r="CB43" s="234"/>
      <c r="CD43" s="639" t="s">
        <v>356</v>
      </c>
      <c r="CE43" s="640"/>
      <c r="CF43" s="640"/>
      <c r="CG43" s="640"/>
      <c r="CH43" s="640"/>
      <c r="CI43" s="640"/>
      <c r="CJ43" s="640"/>
      <c r="CK43" s="640"/>
      <c r="CL43" s="640"/>
      <c r="CM43" s="640"/>
      <c r="CN43" s="640"/>
      <c r="CO43" s="640"/>
      <c r="CP43" s="640"/>
      <c r="CQ43" s="641"/>
      <c r="CR43" s="642">
        <v>286642</v>
      </c>
      <c r="CS43" s="661"/>
      <c r="CT43" s="661"/>
      <c r="CU43" s="661"/>
      <c r="CV43" s="661"/>
      <c r="CW43" s="661"/>
      <c r="CX43" s="661"/>
      <c r="CY43" s="662"/>
      <c r="CZ43" s="645">
        <v>0.4</v>
      </c>
      <c r="DA43" s="663"/>
      <c r="DB43" s="663"/>
      <c r="DC43" s="664"/>
      <c r="DD43" s="648">
        <v>286642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655" t="s">
        <v>304</v>
      </c>
      <c r="CE44" s="656"/>
      <c r="CF44" s="639" t="s">
        <v>357</v>
      </c>
      <c r="CG44" s="640"/>
      <c r="CH44" s="640"/>
      <c r="CI44" s="640"/>
      <c r="CJ44" s="640"/>
      <c r="CK44" s="640"/>
      <c r="CL44" s="640"/>
      <c r="CM44" s="640"/>
      <c r="CN44" s="640"/>
      <c r="CO44" s="640"/>
      <c r="CP44" s="640"/>
      <c r="CQ44" s="641"/>
      <c r="CR44" s="642">
        <v>7706424</v>
      </c>
      <c r="CS44" s="643"/>
      <c r="CT44" s="643"/>
      <c r="CU44" s="643"/>
      <c r="CV44" s="643"/>
      <c r="CW44" s="643"/>
      <c r="CX44" s="643"/>
      <c r="CY44" s="644"/>
      <c r="CZ44" s="645">
        <v>10.1</v>
      </c>
      <c r="DA44" s="646"/>
      <c r="DB44" s="646"/>
      <c r="DC44" s="647"/>
      <c r="DD44" s="648">
        <v>852077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36" t="s">
        <v>358</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657"/>
      <c r="CE45" s="658"/>
      <c r="CF45" s="639" t="s">
        <v>359</v>
      </c>
      <c r="CG45" s="640"/>
      <c r="CH45" s="640"/>
      <c r="CI45" s="640"/>
      <c r="CJ45" s="640"/>
      <c r="CK45" s="640"/>
      <c r="CL45" s="640"/>
      <c r="CM45" s="640"/>
      <c r="CN45" s="640"/>
      <c r="CO45" s="640"/>
      <c r="CP45" s="640"/>
      <c r="CQ45" s="641"/>
      <c r="CR45" s="642">
        <v>4934573</v>
      </c>
      <c r="CS45" s="661"/>
      <c r="CT45" s="661"/>
      <c r="CU45" s="661"/>
      <c r="CV45" s="661"/>
      <c r="CW45" s="661"/>
      <c r="CX45" s="661"/>
      <c r="CY45" s="662"/>
      <c r="CZ45" s="645">
        <v>6.5</v>
      </c>
      <c r="DA45" s="663"/>
      <c r="DB45" s="663"/>
      <c r="DC45" s="664"/>
      <c r="DD45" s="648">
        <v>130598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37" t="s">
        <v>360</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57"/>
      <c r="CE46" s="658"/>
      <c r="CF46" s="639" t="s">
        <v>361</v>
      </c>
      <c r="CG46" s="640"/>
      <c r="CH46" s="640"/>
      <c r="CI46" s="640"/>
      <c r="CJ46" s="640"/>
      <c r="CK46" s="640"/>
      <c r="CL46" s="640"/>
      <c r="CM46" s="640"/>
      <c r="CN46" s="640"/>
      <c r="CO46" s="640"/>
      <c r="CP46" s="640"/>
      <c r="CQ46" s="641"/>
      <c r="CR46" s="642">
        <v>2752284</v>
      </c>
      <c r="CS46" s="643"/>
      <c r="CT46" s="643"/>
      <c r="CU46" s="643"/>
      <c r="CV46" s="643"/>
      <c r="CW46" s="643"/>
      <c r="CX46" s="643"/>
      <c r="CY46" s="644"/>
      <c r="CZ46" s="645">
        <v>3.6</v>
      </c>
      <c r="DA46" s="646"/>
      <c r="DB46" s="646"/>
      <c r="DC46" s="647"/>
      <c r="DD46" s="648">
        <v>718212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38" t="s">
        <v>362</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57"/>
      <c r="CE47" s="658"/>
      <c r="CF47" s="639" t="s">
        <v>363</v>
      </c>
      <c r="CG47" s="640"/>
      <c r="CH47" s="640"/>
      <c r="CI47" s="640"/>
      <c r="CJ47" s="640"/>
      <c r="CK47" s="640"/>
      <c r="CL47" s="640"/>
      <c r="CM47" s="640"/>
      <c r="CN47" s="640"/>
      <c r="CO47" s="640"/>
      <c r="CP47" s="640"/>
      <c r="CQ47" s="641"/>
      <c r="CR47" s="642">
        <v>16465</v>
      </c>
      <c r="CS47" s="661"/>
      <c r="CT47" s="661"/>
      <c r="CU47" s="661"/>
      <c r="CV47" s="661"/>
      <c r="CW47" s="661"/>
      <c r="CX47" s="661"/>
      <c r="CY47" s="662"/>
      <c r="CZ47" s="645">
        <v>0</v>
      </c>
      <c r="DA47" s="663"/>
      <c r="DB47" s="663"/>
      <c r="DC47" s="664"/>
      <c r="DD47" s="648">
        <v>16465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659"/>
      <c r="CE48" s="660"/>
      <c r="CF48" s="639" t="s">
        <v>364</v>
      </c>
      <c r="CG48" s="640"/>
      <c r="CH48" s="640"/>
      <c r="CI48" s="640"/>
      <c r="CJ48" s="640"/>
      <c r="CK48" s="640"/>
      <c r="CL48" s="640"/>
      <c r="CM48" s="640"/>
      <c r="CN48" s="640"/>
      <c r="CO48" s="640"/>
      <c r="CP48" s="640"/>
      <c r="CQ48" s="641"/>
      <c r="CR48" s="642" t="s">
        <v>226</v>
      </c>
      <c r="CS48" s="643"/>
      <c r="CT48" s="643"/>
      <c r="CU48" s="643"/>
      <c r="CV48" s="643"/>
      <c r="CW48" s="643"/>
      <c r="CX48" s="643"/>
      <c r="CY48" s="644"/>
      <c r="CZ48" s="645" t="s">
        <v>226</v>
      </c>
      <c r="DA48" s="646"/>
      <c r="DB48" s="646"/>
      <c r="DC48" s="647"/>
      <c r="DD48" s="648" t="s">
        <v>226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623" t="s">
        <v>365</v>
      </c>
      <c r="CE49" s="624"/>
      <c r="CF49" s="624"/>
      <c r="CG49" s="624"/>
      <c r="CH49" s="624"/>
      <c r="CI49" s="624"/>
      <c r="CJ49" s="624"/>
      <c r="CK49" s="624"/>
      <c r="CL49" s="624"/>
      <c r="CM49" s="624"/>
      <c r="CN49" s="624"/>
      <c r="CO49" s="624"/>
      <c r="CP49" s="624"/>
      <c r="CQ49" s="625"/>
      <c r="CR49" s="626">
        <v>76427977</v>
      </c>
      <c r="CS49" s="627"/>
      <c r="CT49" s="627"/>
      <c r="CU49" s="627"/>
      <c r="CV49" s="627"/>
      <c r="CW49" s="627"/>
      <c r="CX49" s="627"/>
      <c r="CY49" s="628"/>
      <c r="CZ49" s="629">
        <v>100</v>
      </c>
      <c r="DA49" s="630"/>
      <c r="DB49" s="630"/>
      <c r="DC49" s="631"/>
      <c r="DD49" s="632">
        <v>35375569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VE/xr/o6edyhdMnJ0thMm6NSHOdQIO9wu+DQeVBbqSb21xAdoMu4RqflUNZnofO5XQn9fNmnVZ/9C4aVtU7j+Q==" saltValue="bDTitTdZOodbV4ksgq5VF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H8" sqref="CH8:CL8"/>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366</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67" t="s">
        <v>367</v>
      </c>
      <c r="DK2" s="1168"/>
      <c r="DL2" s="1168"/>
      <c r="DM2" s="1168"/>
      <c r="DN2" s="1168"/>
      <c r="DO2" s="1169"/>
      <c r="DP2" s="247"/>
      <c r="DQ2" s="1167" t="s">
        <v>368</v>
      </c>
      <c r="DR2" s="1168"/>
      <c r="DS2" s="1168"/>
      <c r="DT2" s="1168"/>
      <c r="DU2" s="1168"/>
      <c r="DV2" s="1168"/>
      <c r="DW2" s="1168"/>
      <c r="DX2" s="1168"/>
      <c r="DY2" s="1168"/>
      <c r="DZ2" s="116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0"/>
      <c r="BA4" s="250"/>
      <c r="BB4" s="250"/>
      <c r="BC4" s="250"/>
      <c r="BD4" s="250"/>
      <c r="BE4" s="251"/>
      <c r="BF4" s="251"/>
      <c r="BG4" s="251"/>
      <c r="BH4" s="251"/>
      <c r="BI4" s="251"/>
      <c r="BJ4" s="251"/>
      <c r="BK4" s="251"/>
      <c r="BL4" s="251"/>
      <c r="BM4" s="251"/>
      <c r="BN4" s="251"/>
      <c r="BO4" s="251"/>
      <c r="BP4" s="251"/>
      <c r="BQ4" s="250" t="s">
        <v>370</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4"/>
      <c r="BA5" s="254"/>
      <c r="BB5" s="254"/>
      <c r="BC5" s="254"/>
      <c r="BD5" s="254"/>
      <c r="BE5" s="255"/>
      <c r="BF5" s="255"/>
      <c r="BG5" s="255"/>
      <c r="BH5" s="255"/>
      <c r="BI5" s="255"/>
      <c r="BJ5" s="255"/>
      <c r="BK5" s="255"/>
      <c r="BL5" s="255"/>
      <c r="BM5" s="255"/>
      <c r="BN5" s="255"/>
      <c r="BO5" s="255"/>
      <c r="BP5" s="255"/>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2"/>
    </row>
    <row r="6" spans="1:131" s="253"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0"/>
      <c r="BA6" s="250"/>
      <c r="BB6" s="250"/>
      <c r="BC6" s="250"/>
      <c r="BD6" s="250"/>
      <c r="BE6" s="251"/>
      <c r="BF6" s="251"/>
      <c r="BG6" s="251"/>
      <c r="BH6" s="251"/>
      <c r="BI6" s="251"/>
      <c r="BJ6" s="251"/>
      <c r="BK6" s="251"/>
      <c r="BL6" s="251"/>
      <c r="BM6" s="251"/>
      <c r="BN6" s="251"/>
      <c r="BO6" s="251"/>
      <c r="BP6" s="251"/>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2"/>
    </row>
    <row r="7" spans="1:131" s="253" customFormat="1" ht="26.25" customHeight="1" thickTop="1" x14ac:dyDescent="0.15">
      <c r="A7" s="256">
        <v>1</v>
      </c>
      <c r="B7" s="1107" t="s">
        <v>388</v>
      </c>
      <c r="C7" s="1108"/>
      <c r="D7" s="1108"/>
      <c r="E7" s="1108"/>
      <c r="F7" s="1108"/>
      <c r="G7" s="1108"/>
      <c r="H7" s="1108"/>
      <c r="I7" s="1108"/>
      <c r="J7" s="1108"/>
      <c r="K7" s="1108"/>
      <c r="L7" s="1108"/>
      <c r="M7" s="1108"/>
      <c r="N7" s="1108"/>
      <c r="O7" s="1108"/>
      <c r="P7" s="1109"/>
      <c r="Q7" s="1161">
        <v>79795</v>
      </c>
      <c r="R7" s="1162"/>
      <c r="S7" s="1162"/>
      <c r="T7" s="1162"/>
      <c r="U7" s="1162"/>
      <c r="V7" s="1162">
        <v>76428</v>
      </c>
      <c r="W7" s="1162"/>
      <c r="X7" s="1162"/>
      <c r="Y7" s="1162"/>
      <c r="Z7" s="1162"/>
      <c r="AA7" s="1162">
        <f>Q7-V7</f>
        <v>3367</v>
      </c>
      <c r="AB7" s="1162"/>
      <c r="AC7" s="1162"/>
      <c r="AD7" s="1162"/>
      <c r="AE7" s="1163"/>
      <c r="AF7" s="1164">
        <v>3061</v>
      </c>
      <c r="AG7" s="1165"/>
      <c r="AH7" s="1165"/>
      <c r="AI7" s="1165"/>
      <c r="AJ7" s="1166"/>
      <c r="AK7" s="1148">
        <v>2874</v>
      </c>
      <c r="AL7" s="1149"/>
      <c r="AM7" s="1149"/>
      <c r="AN7" s="1149"/>
      <c r="AO7" s="1149"/>
      <c r="AP7" s="1149">
        <v>48599</v>
      </c>
      <c r="AQ7" s="1149"/>
      <c r="AR7" s="1149"/>
      <c r="AS7" s="1149"/>
      <c r="AT7" s="1149"/>
      <c r="AU7" s="1150"/>
      <c r="AV7" s="1150"/>
      <c r="AW7" s="1150"/>
      <c r="AX7" s="1150"/>
      <c r="AY7" s="1151"/>
      <c r="AZ7" s="250"/>
      <c r="BA7" s="250"/>
      <c r="BB7" s="250"/>
      <c r="BC7" s="250"/>
      <c r="BD7" s="250"/>
      <c r="BE7" s="251"/>
      <c r="BF7" s="251"/>
      <c r="BG7" s="251"/>
      <c r="BH7" s="251"/>
      <c r="BI7" s="251"/>
      <c r="BJ7" s="251"/>
      <c r="BK7" s="251"/>
      <c r="BL7" s="251"/>
      <c r="BM7" s="251"/>
      <c r="BN7" s="251"/>
      <c r="BO7" s="251"/>
      <c r="BP7" s="251"/>
      <c r="BQ7" s="257">
        <v>1</v>
      </c>
      <c r="BR7" s="258"/>
      <c r="BS7" s="1152" t="s">
        <v>593</v>
      </c>
      <c r="BT7" s="1153"/>
      <c r="BU7" s="1153"/>
      <c r="BV7" s="1153"/>
      <c r="BW7" s="1153"/>
      <c r="BX7" s="1153"/>
      <c r="BY7" s="1153"/>
      <c r="BZ7" s="1153"/>
      <c r="CA7" s="1153"/>
      <c r="CB7" s="1153"/>
      <c r="CC7" s="1153"/>
      <c r="CD7" s="1153"/>
      <c r="CE7" s="1153"/>
      <c r="CF7" s="1153"/>
      <c r="CG7" s="1154"/>
      <c r="CH7" s="1145">
        <v>0</v>
      </c>
      <c r="CI7" s="1146"/>
      <c r="CJ7" s="1146"/>
      <c r="CK7" s="1146"/>
      <c r="CL7" s="1147"/>
      <c r="CM7" s="1145">
        <v>148</v>
      </c>
      <c r="CN7" s="1146"/>
      <c r="CO7" s="1146"/>
      <c r="CP7" s="1146"/>
      <c r="CQ7" s="1147"/>
      <c r="CR7" s="1145">
        <v>10</v>
      </c>
      <c r="CS7" s="1146"/>
      <c r="CT7" s="1146"/>
      <c r="CU7" s="1146"/>
      <c r="CV7" s="1147"/>
      <c r="CW7" s="1145" t="s">
        <v>592</v>
      </c>
      <c r="CX7" s="1146"/>
      <c r="CY7" s="1146"/>
      <c r="CZ7" s="1146"/>
      <c r="DA7" s="1147"/>
      <c r="DB7" s="1145" t="s">
        <v>592</v>
      </c>
      <c r="DC7" s="1146"/>
      <c r="DD7" s="1146"/>
      <c r="DE7" s="1146"/>
      <c r="DF7" s="1147"/>
      <c r="DG7" s="1145" t="s">
        <v>592</v>
      </c>
      <c r="DH7" s="1146"/>
      <c r="DI7" s="1146"/>
      <c r="DJ7" s="1146"/>
      <c r="DK7" s="1147"/>
      <c r="DL7" s="1145" t="s">
        <v>592</v>
      </c>
      <c r="DM7" s="1146"/>
      <c r="DN7" s="1146"/>
      <c r="DO7" s="1146"/>
      <c r="DP7" s="1147"/>
      <c r="DQ7" s="1145" t="s">
        <v>592</v>
      </c>
      <c r="DR7" s="1146"/>
      <c r="DS7" s="1146"/>
      <c r="DT7" s="1146"/>
      <c r="DU7" s="1147"/>
      <c r="DV7" s="1172"/>
      <c r="DW7" s="1173"/>
      <c r="DX7" s="1173"/>
      <c r="DY7" s="1173"/>
      <c r="DZ7" s="1174"/>
      <c r="EA7" s="252"/>
    </row>
    <row r="8" spans="1:131" s="253" customFormat="1" ht="26.25" customHeight="1" x14ac:dyDescent="0.15">
      <c r="A8" s="259">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0"/>
      <c r="BA8" s="250"/>
      <c r="BB8" s="250"/>
      <c r="BC8" s="250"/>
      <c r="BD8" s="250"/>
      <c r="BE8" s="251"/>
      <c r="BF8" s="251"/>
      <c r="BG8" s="251"/>
      <c r="BH8" s="251"/>
      <c r="BI8" s="251"/>
      <c r="BJ8" s="251"/>
      <c r="BK8" s="251"/>
      <c r="BL8" s="251"/>
      <c r="BM8" s="251"/>
      <c r="BN8" s="251"/>
      <c r="BO8" s="251"/>
      <c r="BP8" s="251"/>
      <c r="BQ8" s="260">
        <v>2</v>
      </c>
      <c r="BR8" s="261"/>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2"/>
    </row>
    <row r="9" spans="1:131" s="253" customFormat="1" ht="26.25" customHeight="1" x14ac:dyDescent="0.15">
      <c r="A9" s="259">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0"/>
      <c r="BA9" s="250"/>
      <c r="BB9" s="250"/>
      <c r="BC9" s="250"/>
      <c r="BD9" s="250"/>
      <c r="BE9" s="251"/>
      <c r="BF9" s="251"/>
      <c r="BG9" s="251"/>
      <c r="BH9" s="251"/>
      <c r="BI9" s="251"/>
      <c r="BJ9" s="251"/>
      <c r="BK9" s="251"/>
      <c r="BL9" s="251"/>
      <c r="BM9" s="251"/>
      <c r="BN9" s="251"/>
      <c r="BO9" s="251"/>
      <c r="BP9" s="251"/>
      <c r="BQ9" s="260">
        <v>3</v>
      </c>
      <c r="BR9" s="261"/>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2"/>
    </row>
    <row r="10" spans="1:131" s="253" customFormat="1" ht="26.25" customHeight="1" x14ac:dyDescent="0.15">
      <c r="A10" s="259">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0"/>
      <c r="BA10" s="250"/>
      <c r="BB10" s="250"/>
      <c r="BC10" s="250"/>
      <c r="BD10" s="250"/>
      <c r="BE10" s="251"/>
      <c r="BF10" s="251"/>
      <c r="BG10" s="251"/>
      <c r="BH10" s="251"/>
      <c r="BI10" s="251"/>
      <c r="BJ10" s="251"/>
      <c r="BK10" s="251"/>
      <c r="BL10" s="251"/>
      <c r="BM10" s="251"/>
      <c r="BN10" s="251"/>
      <c r="BO10" s="251"/>
      <c r="BP10" s="251"/>
      <c r="BQ10" s="260">
        <v>4</v>
      </c>
      <c r="BR10" s="261"/>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2"/>
    </row>
    <row r="11" spans="1:131" s="253" customFormat="1" ht="26.25" customHeight="1" x14ac:dyDescent="0.15">
      <c r="A11" s="259">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0"/>
      <c r="BA11" s="250"/>
      <c r="BB11" s="250"/>
      <c r="BC11" s="250"/>
      <c r="BD11" s="250"/>
      <c r="BE11" s="251"/>
      <c r="BF11" s="251"/>
      <c r="BG11" s="251"/>
      <c r="BH11" s="251"/>
      <c r="BI11" s="251"/>
      <c r="BJ11" s="251"/>
      <c r="BK11" s="251"/>
      <c r="BL11" s="251"/>
      <c r="BM11" s="251"/>
      <c r="BN11" s="251"/>
      <c r="BO11" s="251"/>
      <c r="BP11" s="251"/>
      <c r="BQ11" s="260">
        <v>5</v>
      </c>
      <c r="BR11" s="261"/>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2"/>
    </row>
    <row r="12" spans="1:131" s="253" customFormat="1" ht="26.25" customHeight="1" x14ac:dyDescent="0.15">
      <c r="A12" s="259">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0"/>
      <c r="BA12" s="250"/>
      <c r="BB12" s="250"/>
      <c r="BC12" s="250"/>
      <c r="BD12" s="250"/>
      <c r="BE12" s="251"/>
      <c r="BF12" s="251"/>
      <c r="BG12" s="251"/>
      <c r="BH12" s="251"/>
      <c r="BI12" s="251"/>
      <c r="BJ12" s="251"/>
      <c r="BK12" s="251"/>
      <c r="BL12" s="251"/>
      <c r="BM12" s="251"/>
      <c r="BN12" s="251"/>
      <c r="BO12" s="251"/>
      <c r="BP12" s="251"/>
      <c r="BQ12" s="260">
        <v>6</v>
      </c>
      <c r="BR12" s="261"/>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2"/>
    </row>
    <row r="13" spans="1:131" s="253" customFormat="1" ht="26.25" customHeight="1" x14ac:dyDescent="0.15">
      <c r="A13" s="259">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0"/>
      <c r="BA13" s="250"/>
      <c r="BB13" s="250"/>
      <c r="BC13" s="250"/>
      <c r="BD13" s="250"/>
      <c r="BE13" s="251"/>
      <c r="BF13" s="251"/>
      <c r="BG13" s="251"/>
      <c r="BH13" s="251"/>
      <c r="BI13" s="251"/>
      <c r="BJ13" s="251"/>
      <c r="BK13" s="251"/>
      <c r="BL13" s="251"/>
      <c r="BM13" s="251"/>
      <c r="BN13" s="251"/>
      <c r="BO13" s="251"/>
      <c r="BP13" s="251"/>
      <c r="BQ13" s="260">
        <v>7</v>
      </c>
      <c r="BR13" s="261"/>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2"/>
    </row>
    <row r="14" spans="1:131" s="253" customFormat="1" ht="26.25" customHeight="1" x14ac:dyDescent="0.15">
      <c r="A14" s="259">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0"/>
      <c r="BA14" s="250"/>
      <c r="BB14" s="250"/>
      <c r="BC14" s="250"/>
      <c r="BD14" s="250"/>
      <c r="BE14" s="251"/>
      <c r="BF14" s="251"/>
      <c r="BG14" s="251"/>
      <c r="BH14" s="251"/>
      <c r="BI14" s="251"/>
      <c r="BJ14" s="251"/>
      <c r="BK14" s="251"/>
      <c r="BL14" s="251"/>
      <c r="BM14" s="251"/>
      <c r="BN14" s="251"/>
      <c r="BO14" s="251"/>
      <c r="BP14" s="251"/>
      <c r="BQ14" s="260">
        <v>8</v>
      </c>
      <c r="BR14" s="261"/>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2"/>
    </row>
    <row r="15" spans="1:131" s="253" customFormat="1" ht="26.25" customHeight="1" x14ac:dyDescent="0.15">
      <c r="A15" s="259">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0"/>
      <c r="BA15" s="250"/>
      <c r="BB15" s="250"/>
      <c r="BC15" s="250"/>
      <c r="BD15" s="250"/>
      <c r="BE15" s="251"/>
      <c r="BF15" s="251"/>
      <c r="BG15" s="251"/>
      <c r="BH15" s="251"/>
      <c r="BI15" s="251"/>
      <c r="BJ15" s="251"/>
      <c r="BK15" s="251"/>
      <c r="BL15" s="251"/>
      <c r="BM15" s="251"/>
      <c r="BN15" s="251"/>
      <c r="BO15" s="251"/>
      <c r="BP15" s="251"/>
      <c r="BQ15" s="260">
        <v>9</v>
      </c>
      <c r="BR15" s="261"/>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2"/>
    </row>
    <row r="16" spans="1:131" s="253" customFormat="1" ht="26.25" customHeight="1" x14ac:dyDescent="0.15">
      <c r="A16" s="259">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0"/>
      <c r="BA16" s="250"/>
      <c r="BB16" s="250"/>
      <c r="BC16" s="250"/>
      <c r="BD16" s="250"/>
      <c r="BE16" s="251"/>
      <c r="BF16" s="251"/>
      <c r="BG16" s="251"/>
      <c r="BH16" s="251"/>
      <c r="BI16" s="251"/>
      <c r="BJ16" s="251"/>
      <c r="BK16" s="251"/>
      <c r="BL16" s="251"/>
      <c r="BM16" s="251"/>
      <c r="BN16" s="251"/>
      <c r="BO16" s="251"/>
      <c r="BP16" s="251"/>
      <c r="BQ16" s="260">
        <v>10</v>
      </c>
      <c r="BR16" s="261"/>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2"/>
    </row>
    <row r="17" spans="1:131" s="253" customFormat="1" ht="26.25" customHeight="1" x14ac:dyDescent="0.15">
      <c r="A17" s="259">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0"/>
      <c r="BA17" s="250"/>
      <c r="BB17" s="250"/>
      <c r="BC17" s="250"/>
      <c r="BD17" s="250"/>
      <c r="BE17" s="251"/>
      <c r="BF17" s="251"/>
      <c r="BG17" s="251"/>
      <c r="BH17" s="251"/>
      <c r="BI17" s="251"/>
      <c r="BJ17" s="251"/>
      <c r="BK17" s="251"/>
      <c r="BL17" s="251"/>
      <c r="BM17" s="251"/>
      <c r="BN17" s="251"/>
      <c r="BO17" s="251"/>
      <c r="BP17" s="251"/>
      <c r="BQ17" s="260">
        <v>11</v>
      </c>
      <c r="BR17" s="261"/>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2"/>
    </row>
    <row r="18" spans="1:131" s="253" customFormat="1" ht="26.25" customHeight="1" x14ac:dyDescent="0.15">
      <c r="A18" s="259">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0"/>
      <c r="BA18" s="250"/>
      <c r="BB18" s="250"/>
      <c r="BC18" s="250"/>
      <c r="BD18" s="250"/>
      <c r="BE18" s="251"/>
      <c r="BF18" s="251"/>
      <c r="BG18" s="251"/>
      <c r="BH18" s="251"/>
      <c r="BI18" s="251"/>
      <c r="BJ18" s="251"/>
      <c r="BK18" s="251"/>
      <c r="BL18" s="251"/>
      <c r="BM18" s="251"/>
      <c r="BN18" s="251"/>
      <c r="BO18" s="251"/>
      <c r="BP18" s="251"/>
      <c r="BQ18" s="260">
        <v>12</v>
      </c>
      <c r="BR18" s="261"/>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2"/>
    </row>
    <row r="19" spans="1:131" s="253" customFormat="1" ht="26.25" customHeight="1" x14ac:dyDescent="0.15">
      <c r="A19" s="259">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0"/>
      <c r="BA19" s="250"/>
      <c r="BB19" s="250"/>
      <c r="BC19" s="250"/>
      <c r="BD19" s="250"/>
      <c r="BE19" s="251"/>
      <c r="BF19" s="251"/>
      <c r="BG19" s="251"/>
      <c r="BH19" s="251"/>
      <c r="BI19" s="251"/>
      <c r="BJ19" s="251"/>
      <c r="BK19" s="251"/>
      <c r="BL19" s="251"/>
      <c r="BM19" s="251"/>
      <c r="BN19" s="251"/>
      <c r="BO19" s="251"/>
      <c r="BP19" s="251"/>
      <c r="BQ19" s="260">
        <v>13</v>
      </c>
      <c r="BR19" s="261"/>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2"/>
    </row>
    <row r="20" spans="1:131" s="253" customFormat="1" ht="26.25" customHeight="1" x14ac:dyDescent="0.15">
      <c r="A20" s="259">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0"/>
      <c r="BA20" s="250"/>
      <c r="BB20" s="250"/>
      <c r="BC20" s="250"/>
      <c r="BD20" s="250"/>
      <c r="BE20" s="251"/>
      <c r="BF20" s="251"/>
      <c r="BG20" s="251"/>
      <c r="BH20" s="251"/>
      <c r="BI20" s="251"/>
      <c r="BJ20" s="251"/>
      <c r="BK20" s="251"/>
      <c r="BL20" s="251"/>
      <c r="BM20" s="251"/>
      <c r="BN20" s="251"/>
      <c r="BO20" s="251"/>
      <c r="BP20" s="251"/>
      <c r="BQ20" s="260">
        <v>14</v>
      </c>
      <c r="BR20" s="261"/>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2"/>
    </row>
    <row r="21" spans="1:131" s="253" customFormat="1" ht="26.25" customHeight="1" thickBot="1" x14ac:dyDescent="0.2">
      <c r="A21" s="259">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0"/>
      <c r="BA21" s="250"/>
      <c r="BB21" s="250"/>
      <c r="BC21" s="250"/>
      <c r="BD21" s="250"/>
      <c r="BE21" s="251"/>
      <c r="BF21" s="251"/>
      <c r="BG21" s="251"/>
      <c r="BH21" s="251"/>
      <c r="BI21" s="251"/>
      <c r="BJ21" s="251"/>
      <c r="BK21" s="251"/>
      <c r="BL21" s="251"/>
      <c r="BM21" s="251"/>
      <c r="BN21" s="251"/>
      <c r="BO21" s="251"/>
      <c r="BP21" s="251"/>
      <c r="BQ21" s="260">
        <v>15</v>
      </c>
      <c r="BR21" s="261"/>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2"/>
    </row>
    <row r="22" spans="1:131" s="253" customFormat="1" ht="26.25" customHeight="1" x14ac:dyDescent="0.15">
      <c r="A22" s="259">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1"/>
      <c r="BF22" s="251"/>
      <c r="BG22" s="251"/>
      <c r="BH22" s="251"/>
      <c r="BI22" s="251"/>
      <c r="BJ22" s="251"/>
      <c r="BK22" s="251"/>
      <c r="BL22" s="251"/>
      <c r="BM22" s="251"/>
      <c r="BN22" s="251"/>
      <c r="BO22" s="251"/>
      <c r="BP22" s="251"/>
      <c r="BQ22" s="260">
        <v>16</v>
      </c>
      <c r="BR22" s="261"/>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2"/>
    </row>
    <row r="23" spans="1:131" s="253" customFormat="1" ht="26.25" customHeight="1" thickBot="1" x14ac:dyDescent="0.2">
      <c r="A23" s="262" t="s">
        <v>390</v>
      </c>
      <c r="B23" s="1001" t="s">
        <v>391</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3061</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392</v>
      </c>
      <c r="BA23" s="1123"/>
      <c r="BB23" s="1123"/>
      <c r="BC23" s="1123"/>
      <c r="BD23" s="1124"/>
      <c r="BE23" s="251"/>
      <c r="BF23" s="251"/>
      <c r="BG23" s="251"/>
      <c r="BH23" s="251"/>
      <c r="BI23" s="251"/>
      <c r="BJ23" s="251"/>
      <c r="BK23" s="251"/>
      <c r="BL23" s="251"/>
      <c r="BM23" s="251"/>
      <c r="BN23" s="251"/>
      <c r="BO23" s="251"/>
      <c r="BP23" s="251"/>
      <c r="BQ23" s="260">
        <v>17</v>
      </c>
      <c r="BR23" s="261"/>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2"/>
    </row>
    <row r="24" spans="1:131" s="253"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0"/>
      <c r="BA24" s="250"/>
      <c r="BB24" s="250"/>
      <c r="BC24" s="250"/>
      <c r="BD24" s="250"/>
      <c r="BE24" s="251"/>
      <c r="BF24" s="251"/>
      <c r="BG24" s="251"/>
      <c r="BH24" s="251"/>
      <c r="BI24" s="251"/>
      <c r="BJ24" s="251"/>
      <c r="BK24" s="251"/>
      <c r="BL24" s="251"/>
      <c r="BM24" s="251"/>
      <c r="BN24" s="251"/>
      <c r="BO24" s="251"/>
      <c r="BP24" s="251"/>
      <c r="BQ24" s="260">
        <v>18</v>
      </c>
      <c r="BR24" s="261"/>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2"/>
    </row>
    <row r="25" spans="1:131" s="245"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0"/>
      <c r="BK25" s="250"/>
      <c r="BL25" s="250"/>
      <c r="BM25" s="250"/>
      <c r="BN25" s="250"/>
      <c r="BO25" s="263"/>
      <c r="BP25" s="263"/>
      <c r="BQ25" s="260">
        <v>19</v>
      </c>
      <c r="BR25" s="261"/>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4"/>
    </row>
    <row r="26" spans="1:131" s="245"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0"/>
      <c r="BK26" s="250"/>
      <c r="BL26" s="250"/>
      <c r="BM26" s="250"/>
      <c r="BN26" s="250"/>
      <c r="BO26" s="263"/>
      <c r="BP26" s="263"/>
      <c r="BQ26" s="260">
        <v>20</v>
      </c>
      <c r="BR26" s="261"/>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4"/>
    </row>
    <row r="27" spans="1:131" s="245"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0"/>
      <c r="BK27" s="250"/>
      <c r="BL27" s="250"/>
      <c r="BM27" s="250"/>
      <c r="BN27" s="250"/>
      <c r="BO27" s="263"/>
      <c r="BP27" s="263"/>
      <c r="BQ27" s="260">
        <v>21</v>
      </c>
      <c r="BR27" s="261"/>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4"/>
    </row>
    <row r="28" spans="1:131" s="245" customFormat="1" ht="26.25" customHeight="1" thickTop="1" x14ac:dyDescent="0.15">
      <c r="A28" s="264">
        <v>1</v>
      </c>
      <c r="B28" s="1107" t="s">
        <v>403</v>
      </c>
      <c r="C28" s="1108"/>
      <c r="D28" s="1108"/>
      <c r="E28" s="1108"/>
      <c r="F28" s="1108"/>
      <c r="G28" s="1108"/>
      <c r="H28" s="1108"/>
      <c r="I28" s="1108"/>
      <c r="J28" s="1108"/>
      <c r="K28" s="1108"/>
      <c r="L28" s="1108"/>
      <c r="M28" s="1108"/>
      <c r="N28" s="1108"/>
      <c r="O28" s="1108"/>
      <c r="P28" s="1109"/>
      <c r="Q28" s="1110">
        <v>15573</v>
      </c>
      <c r="R28" s="1111"/>
      <c r="S28" s="1111"/>
      <c r="T28" s="1111"/>
      <c r="U28" s="1111"/>
      <c r="V28" s="1111">
        <v>14967</v>
      </c>
      <c r="W28" s="1111"/>
      <c r="X28" s="1111"/>
      <c r="Y28" s="1111"/>
      <c r="Z28" s="1111"/>
      <c r="AA28" s="1111">
        <f>Q28-V28</f>
        <v>606</v>
      </c>
      <c r="AB28" s="1111"/>
      <c r="AC28" s="1111"/>
      <c r="AD28" s="1111"/>
      <c r="AE28" s="1112"/>
      <c r="AF28" s="1113">
        <v>606</v>
      </c>
      <c r="AG28" s="1111"/>
      <c r="AH28" s="1111"/>
      <c r="AI28" s="1111"/>
      <c r="AJ28" s="1114"/>
      <c r="AK28" s="1115">
        <v>1471</v>
      </c>
      <c r="AL28" s="1103"/>
      <c r="AM28" s="1103"/>
      <c r="AN28" s="1103"/>
      <c r="AO28" s="1103"/>
      <c r="AP28" s="1103" t="s">
        <v>592</v>
      </c>
      <c r="AQ28" s="1103"/>
      <c r="AR28" s="1103"/>
      <c r="AS28" s="1103"/>
      <c r="AT28" s="1103"/>
      <c r="AU28" s="1103" t="s">
        <v>592</v>
      </c>
      <c r="AV28" s="1103"/>
      <c r="AW28" s="1103"/>
      <c r="AX28" s="1103"/>
      <c r="AY28" s="1103"/>
      <c r="AZ28" s="1104" t="s">
        <v>592</v>
      </c>
      <c r="BA28" s="1104"/>
      <c r="BB28" s="1104"/>
      <c r="BC28" s="1104"/>
      <c r="BD28" s="1104"/>
      <c r="BE28" s="1105"/>
      <c r="BF28" s="1105"/>
      <c r="BG28" s="1105"/>
      <c r="BH28" s="1105"/>
      <c r="BI28" s="1106"/>
      <c r="BJ28" s="250"/>
      <c r="BK28" s="250"/>
      <c r="BL28" s="250"/>
      <c r="BM28" s="250"/>
      <c r="BN28" s="250"/>
      <c r="BO28" s="263"/>
      <c r="BP28" s="263"/>
      <c r="BQ28" s="260">
        <v>22</v>
      </c>
      <c r="BR28" s="261"/>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4"/>
    </row>
    <row r="29" spans="1:131" s="245" customFormat="1" ht="26.25" customHeight="1" x14ac:dyDescent="0.15">
      <c r="A29" s="264">
        <v>2</v>
      </c>
      <c r="B29" s="1094" t="s">
        <v>404</v>
      </c>
      <c r="C29" s="1095"/>
      <c r="D29" s="1095"/>
      <c r="E29" s="1095"/>
      <c r="F29" s="1095"/>
      <c r="G29" s="1095"/>
      <c r="H29" s="1095"/>
      <c r="I29" s="1095"/>
      <c r="J29" s="1095"/>
      <c r="K29" s="1095"/>
      <c r="L29" s="1095"/>
      <c r="M29" s="1095"/>
      <c r="N29" s="1095"/>
      <c r="O29" s="1095"/>
      <c r="P29" s="1096"/>
      <c r="Q29" s="1100">
        <v>10761</v>
      </c>
      <c r="R29" s="1101"/>
      <c r="S29" s="1101"/>
      <c r="T29" s="1101"/>
      <c r="U29" s="1101"/>
      <c r="V29" s="1101">
        <v>10449</v>
      </c>
      <c r="W29" s="1101"/>
      <c r="X29" s="1101"/>
      <c r="Y29" s="1101"/>
      <c r="Z29" s="1101"/>
      <c r="AA29" s="1101">
        <f>Q29-V29</f>
        <v>312</v>
      </c>
      <c r="AB29" s="1101"/>
      <c r="AC29" s="1101"/>
      <c r="AD29" s="1101"/>
      <c r="AE29" s="1102"/>
      <c r="AF29" s="1076">
        <v>311</v>
      </c>
      <c r="AG29" s="1077"/>
      <c r="AH29" s="1077"/>
      <c r="AI29" s="1077"/>
      <c r="AJ29" s="1078"/>
      <c r="AK29" s="1037">
        <v>1766</v>
      </c>
      <c r="AL29" s="1028"/>
      <c r="AM29" s="1028"/>
      <c r="AN29" s="1028"/>
      <c r="AO29" s="1028"/>
      <c r="AP29" s="1028" t="s">
        <v>592</v>
      </c>
      <c r="AQ29" s="1028"/>
      <c r="AR29" s="1028"/>
      <c r="AS29" s="1028"/>
      <c r="AT29" s="1028"/>
      <c r="AU29" s="1028" t="s">
        <v>592</v>
      </c>
      <c r="AV29" s="1028"/>
      <c r="AW29" s="1028"/>
      <c r="AX29" s="1028"/>
      <c r="AY29" s="1028"/>
      <c r="AZ29" s="1099" t="s">
        <v>592</v>
      </c>
      <c r="BA29" s="1099"/>
      <c r="BB29" s="1099"/>
      <c r="BC29" s="1099"/>
      <c r="BD29" s="1099"/>
      <c r="BE29" s="1089"/>
      <c r="BF29" s="1089"/>
      <c r="BG29" s="1089"/>
      <c r="BH29" s="1089"/>
      <c r="BI29" s="1090"/>
      <c r="BJ29" s="250"/>
      <c r="BK29" s="250"/>
      <c r="BL29" s="250"/>
      <c r="BM29" s="250"/>
      <c r="BN29" s="250"/>
      <c r="BO29" s="263"/>
      <c r="BP29" s="263"/>
      <c r="BQ29" s="260">
        <v>23</v>
      </c>
      <c r="BR29" s="261"/>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4"/>
    </row>
    <row r="30" spans="1:131" s="245" customFormat="1" ht="26.25" customHeight="1" x14ac:dyDescent="0.15">
      <c r="A30" s="264">
        <v>3</v>
      </c>
      <c r="B30" s="1094" t="s">
        <v>405</v>
      </c>
      <c r="C30" s="1095"/>
      <c r="D30" s="1095"/>
      <c r="E30" s="1095"/>
      <c r="F30" s="1095"/>
      <c r="G30" s="1095"/>
      <c r="H30" s="1095"/>
      <c r="I30" s="1095"/>
      <c r="J30" s="1095"/>
      <c r="K30" s="1095"/>
      <c r="L30" s="1095"/>
      <c r="M30" s="1095"/>
      <c r="N30" s="1095"/>
      <c r="O30" s="1095"/>
      <c r="P30" s="1096"/>
      <c r="Q30" s="1100">
        <v>1092</v>
      </c>
      <c r="R30" s="1101"/>
      <c r="S30" s="1101"/>
      <c r="T30" s="1101"/>
      <c r="U30" s="1101"/>
      <c r="V30" s="1101">
        <v>1088</v>
      </c>
      <c r="W30" s="1101"/>
      <c r="X30" s="1101"/>
      <c r="Y30" s="1101"/>
      <c r="Z30" s="1101"/>
      <c r="AA30" s="1101">
        <f t="shared" ref="AA30:AA32" si="0">Q30-V30</f>
        <v>4</v>
      </c>
      <c r="AB30" s="1101"/>
      <c r="AC30" s="1101"/>
      <c r="AD30" s="1101"/>
      <c r="AE30" s="1102"/>
      <c r="AF30" s="1076">
        <v>4</v>
      </c>
      <c r="AG30" s="1077"/>
      <c r="AH30" s="1077"/>
      <c r="AI30" s="1077"/>
      <c r="AJ30" s="1078"/>
      <c r="AK30" s="1037">
        <v>282</v>
      </c>
      <c r="AL30" s="1028"/>
      <c r="AM30" s="1028"/>
      <c r="AN30" s="1028"/>
      <c r="AO30" s="1028"/>
      <c r="AP30" s="1028" t="s">
        <v>592</v>
      </c>
      <c r="AQ30" s="1028"/>
      <c r="AR30" s="1028"/>
      <c r="AS30" s="1028"/>
      <c r="AT30" s="1028"/>
      <c r="AU30" s="1028" t="s">
        <v>592</v>
      </c>
      <c r="AV30" s="1028"/>
      <c r="AW30" s="1028"/>
      <c r="AX30" s="1028"/>
      <c r="AY30" s="1028"/>
      <c r="AZ30" s="1099" t="s">
        <v>592</v>
      </c>
      <c r="BA30" s="1099"/>
      <c r="BB30" s="1099"/>
      <c r="BC30" s="1099"/>
      <c r="BD30" s="1099"/>
      <c r="BE30" s="1089"/>
      <c r="BF30" s="1089"/>
      <c r="BG30" s="1089"/>
      <c r="BH30" s="1089"/>
      <c r="BI30" s="1090"/>
      <c r="BJ30" s="250"/>
      <c r="BK30" s="250"/>
      <c r="BL30" s="250"/>
      <c r="BM30" s="250"/>
      <c r="BN30" s="250"/>
      <c r="BO30" s="263"/>
      <c r="BP30" s="263"/>
      <c r="BQ30" s="260">
        <v>24</v>
      </c>
      <c r="BR30" s="261"/>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4"/>
    </row>
    <row r="31" spans="1:131" s="245" customFormat="1" ht="26.25" customHeight="1" x14ac:dyDescent="0.15">
      <c r="A31" s="264">
        <v>4</v>
      </c>
      <c r="B31" s="1094" t="s">
        <v>406</v>
      </c>
      <c r="C31" s="1095"/>
      <c r="D31" s="1095"/>
      <c r="E31" s="1095"/>
      <c r="F31" s="1095"/>
      <c r="G31" s="1095"/>
      <c r="H31" s="1095"/>
      <c r="I31" s="1095"/>
      <c r="J31" s="1095"/>
      <c r="K31" s="1095"/>
      <c r="L31" s="1095"/>
      <c r="M31" s="1095"/>
      <c r="N31" s="1095"/>
      <c r="O31" s="1095"/>
      <c r="P31" s="1096"/>
      <c r="Q31" s="1100">
        <v>3142</v>
      </c>
      <c r="R31" s="1101"/>
      <c r="S31" s="1101"/>
      <c r="T31" s="1101"/>
      <c r="U31" s="1101"/>
      <c r="V31" s="1101">
        <v>2903</v>
      </c>
      <c r="W31" s="1101"/>
      <c r="X31" s="1101"/>
      <c r="Y31" s="1101"/>
      <c r="Z31" s="1101"/>
      <c r="AA31" s="1101">
        <f t="shared" si="0"/>
        <v>239</v>
      </c>
      <c r="AB31" s="1101"/>
      <c r="AC31" s="1101"/>
      <c r="AD31" s="1101"/>
      <c r="AE31" s="1102"/>
      <c r="AF31" s="1076">
        <v>2415</v>
      </c>
      <c r="AG31" s="1077"/>
      <c r="AH31" s="1077"/>
      <c r="AI31" s="1077"/>
      <c r="AJ31" s="1078"/>
      <c r="AK31" s="1037">
        <v>19</v>
      </c>
      <c r="AL31" s="1028"/>
      <c r="AM31" s="1028"/>
      <c r="AN31" s="1028"/>
      <c r="AO31" s="1028"/>
      <c r="AP31" s="1028">
        <v>1210</v>
      </c>
      <c r="AQ31" s="1028"/>
      <c r="AR31" s="1028"/>
      <c r="AS31" s="1028"/>
      <c r="AT31" s="1028"/>
      <c r="AU31" s="1028" t="s">
        <v>592</v>
      </c>
      <c r="AV31" s="1028"/>
      <c r="AW31" s="1028"/>
      <c r="AX31" s="1028"/>
      <c r="AY31" s="1028"/>
      <c r="AZ31" s="1099" t="s">
        <v>592</v>
      </c>
      <c r="BA31" s="1099"/>
      <c r="BB31" s="1099"/>
      <c r="BC31" s="1099"/>
      <c r="BD31" s="1099"/>
      <c r="BE31" s="1089" t="s">
        <v>407</v>
      </c>
      <c r="BF31" s="1089"/>
      <c r="BG31" s="1089"/>
      <c r="BH31" s="1089"/>
      <c r="BI31" s="1090"/>
      <c r="BJ31" s="250"/>
      <c r="BK31" s="250"/>
      <c r="BL31" s="250"/>
      <c r="BM31" s="250"/>
      <c r="BN31" s="250"/>
      <c r="BO31" s="263"/>
      <c r="BP31" s="263"/>
      <c r="BQ31" s="260">
        <v>25</v>
      </c>
      <c r="BR31" s="261"/>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4"/>
    </row>
    <row r="32" spans="1:131" s="245" customFormat="1" ht="26.25" customHeight="1" x14ac:dyDescent="0.15">
      <c r="A32" s="264">
        <v>5</v>
      </c>
      <c r="B32" s="1094" t="s">
        <v>408</v>
      </c>
      <c r="C32" s="1095"/>
      <c r="D32" s="1095"/>
      <c r="E32" s="1095"/>
      <c r="F32" s="1095"/>
      <c r="G32" s="1095"/>
      <c r="H32" s="1095"/>
      <c r="I32" s="1095"/>
      <c r="J32" s="1095"/>
      <c r="K32" s="1095"/>
      <c r="L32" s="1095"/>
      <c r="M32" s="1095"/>
      <c r="N32" s="1095"/>
      <c r="O32" s="1095"/>
      <c r="P32" s="1096"/>
      <c r="Q32" s="1100">
        <v>2535</v>
      </c>
      <c r="R32" s="1101"/>
      <c r="S32" s="1101"/>
      <c r="T32" s="1101"/>
      <c r="U32" s="1101"/>
      <c r="V32" s="1101">
        <v>2416</v>
      </c>
      <c r="W32" s="1101"/>
      <c r="X32" s="1101"/>
      <c r="Y32" s="1101"/>
      <c r="Z32" s="1101"/>
      <c r="AA32" s="1101">
        <f t="shared" si="0"/>
        <v>119</v>
      </c>
      <c r="AB32" s="1101"/>
      <c r="AC32" s="1101"/>
      <c r="AD32" s="1101"/>
      <c r="AE32" s="1102"/>
      <c r="AF32" s="1076">
        <v>71</v>
      </c>
      <c r="AG32" s="1077"/>
      <c r="AH32" s="1077"/>
      <c r="AI32" s="1077"/>
      <c r="AJ32" s="1078"/>
      <c r="AK32" s="1037">
        <v>1052</v>
      </c>
      <c r="AL32" s="1028"/>
      <c r="AM32" s="1028"/>
      <c r="AN32" s="1028"/>
      <c r="AO32" s="1028"/>
      <c r="AP32" s="1028">
        <v>1193</v>
      </c>
      <c r="AQ32" s="1028"/>
      <c r="AR32" s="1028"/>
      <c r="AS32" s="1028"/>
      <c r="AT32" s="1028"/>
      <c r="AU32" s="1028" t="s">
        <v>592</v>
      </c>
      <c r="AV32" s="1028"/>
      <c r="AW32" s="1028"/>
      <c r="AX32" s="1028"/>
      <c r="AY32" s="1028"/>
      <c r="AZ32" s="1099" t="s">
        <v>592</v>
      </c>
      <c r="BA32" s="1099"/>
      <c r="BB32" s="1099"/>
      <c r="BC32" s="1099"/>
      <c r="BD32" s="1099"/>
      <c r="BE32" s="1089" t="s">
        <v>409</v>
      </c>
      <c r="BF32" s="1089"/>
      <c r="BG32" s="1089"/>
      <c r="BH32" s="1089"/>
      <c r="BI32" s="1090"/>
      <c r="BJ32" s="250"/>
      <c r="BK32" s="250"/>
      <c r="BL32" s="250"/>
      <c r="BM32" s="250"/>
      <c r="BN32" s="250"/>
      <c r="BO32" s="263"/>
      <c r="BP32" s="263"/>
      <c r="BQ32" s="260">
        <v>26</v>
      </c>
      <c r="BR32" s="261"/>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4"/>
    </row>
    <row r="33" spans="1:131" s="245" customFormat="1" ht="26.25" customHeight="1" x14ac:dyDescent="0.15">
      <c r="A33" s="264">
        <v>6</v>
      </c>
      <c r="B33" s="1094" t="s">
        <v>410</v>
      </c>
      <c r="C33" s="1095"/>
      <c r="D33" s="1095"/>
      <c r="E33" s="1095"/>
      <c r="F33" s="1095"/>
      <c r="G33" s="1095"/>
      <c r="H33" s="1095"/>
      <c r="I33" s="1095"/>
      <c r="J33" s="1095"/>
      <c r="K33" s="1095"/>
      <c r="L33" s="1095"/>
      <c r="M33" s="1095"/>
      <c r="N33" s="1095"/>
      <c r="O33" s="1095"/>
      <c r="P33" s="1096"/>
      <c r="Q33" s="1100">
        <v>15887</v>
      </c>
      <c r="R33" s="1101"/>
      <c r="S33" s="1101"/>
      <c r="T33" s="1101"/>
      <c r="U33" s="1101"/>
      <c r="V33" s="1101">
        <v>12878</v>
      </c>
      <c r="W33" s="1101"/>
      <c r="X33" s="1101"/>
      <c r="Y33" s="1101"/>
      <c r="Z33" s="1101"/>
      <c r="AA33" s="1101">
        <f>Q33-V33</f>
        <v>3009</v>
      </c>
      <c r="AB33" s="1101"/>
      <c r="AC33" s="1101"/>
      <c r="AD33" s="1101"/>
      <c r="AE33" s="1102"/>
      <c r="AF33" s="1076">
        <v>3</v>
      </c>
      <c r="AG33" s="1077"/>
      <c r="AH33" s="1077"/>
      <c r="AI33" s="1077"/>
      <c r="AJ33" s="1078"/>
      <c r="AK33" s="1037">
        <v>11</v>
      </c>
      <c r="AL33" s="1028"/>
      <c r="AM33" s="1028"/>
      <c r="AN33" s="1028"/>
      <c r="AO33" s="1028"/>
      <c r="AP33" s="1028">
        <v>17</v>
      </c>
      <c r="AQ33" s="1028"/>
      <c r="AR33" s="1028"/>
      <c r="AS33" s="1028"/>
      <c r="AT33" s="1028"/>
      <c r="AU33" s="1028">
        <v>17</v>
      </c>
      <c r="AV33" s="1028"/>
      <c r="AW33" s="1028"/>
      <c r="AX33" s="1028"/>
      <c r="AY33" s="1028"/>
      <c r="AZ33" s="1099" t="s">
        <v>592</v>
      </c>
      <c r="BA33" s="1099"/>
      <c r="BB33" s="1099"/>
      <c r="BC33" s="1099"/>
      <c r="BD33" s="1099"/>
      <c r="BE33" s="1089" t="s">
        <v>411</v>
      </c>
      <c r="BF33" s="1089"/>
      <c r="BG33" s="1089"/>
      <c r="BH33" s="1089"/>
      <c r="BI33" s="1090"/>
      <c r="BJ33" s="250"/>
      <c r="BK33" s="250"/>
      <c r="BL33" s="250"/>
      <c r="BM33" s="250"/>
      <c r="BN33" s="250"/>
      <c r="BO33" s="263"/>
      <c r="BP33" s="263"/>
      <c r="BQ33" s="260">
        <v>27</v>
      </c>
      <c r="BR33" s="261"/>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4"/>
    </row>
    <row r="34" spans="1:131" s="245" customFormat="1" ht="26.25" customHeight="1" x14ac:dyDescent="0.15">
      <c r="A34" s="264">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0"/>
      <c r="BK34" s="250"/>
      <c r="BL34" s="250"/>
      <c r="BM34" s="250"/>
      <c r="BN34" s="250"/>
      <c r="BO34" s="263"/>
      <c r="BP34" s="263"/>
      <c r="BQ34" s="260">
        <v>28</v>
      </c>
      <c r="BR34" s="261"/>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4"/>
    </row>
    <row r="35" spans="1:131" s="245" customFormat="1" ht="26.25" customHeight="1" x14ac:dyDescent="0.15">
      <c r="A35" s="264">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0"/>
      <c r="BK35" s="250"/>
      <c r="BL35" s="250"/>
      <c r="BM35" s="250"/>
      <c r="BN35" s="250"/>
      <c r="BO35" s="263"/>
      <c r="BP35" s="263"/>
      <c r="BQ35" s="260">
        <v>29</v>
      </c>
      <c r="BR35" s="261"/>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4"/>
    </row>
    <row r="36" spans="1:131" s="245" customFormat="1" ht="26.25" customHeight="1" x14ac:dyDescent="0.15">
      <c r="A36" s="264">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0"/>
      <c r="BK36" s="250"/>
      <c r="BL36" s="250"/>
      <c r="BM36" s="250"/>
      <c r="BN36" s="250"/>
      <c r="BO36" s="263"/>
      <c r="BP36" s="263"/>
      <c r="BQ36" s="260">
        <v>30</v>
      </c>
      <c r="BR36" s="261"/>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4"/>
    </row>
    <row r="37" spans="1:131" s="245" customFormat="1" ht="26.25" customHeight="1" x14ac:dyDescent="0.15">
      <c r="A37" s="264">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0"/>
      <c r="BK37" s="250"/>
      <c r="BL37" s="250"/>
      <c r="BM37" s="250"/>
      <c r="BN37" s="250"/>
      <c r="BO37" s="263"/>
      <c r="BP37" s="263"/>
      <c r="BQ37" s="260">
        <v>31</v>
      </c>
      <c r="BR37" s="261"/>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4"/>
    </row>
    <row r="38" spans="1:131" s="245" customFormat="1" ht="26.25" customHeight="1" x14ac:dyDescent="0.15">
      <c r="A38" s="264">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0"/>
      <c r="BK38" s="250"/>
      <c r="BL38" s="250"/>
      <c r="BM38" s="250"/>
      <c r="BN38" s="250"/>
      <c r="BO38" s="263"/>
      <c r="BP38" s="263"/>
      <c r="BQ38" s="260">
        <v>32</v>
      </c>
      <c r="BR38" s="261"/>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4"/>
    </row>
    <row r="39" spans="1:131" s="245" customFormat="1" ht="26.25" customHeight="1" x14ac:dyDescent="0.15">
      <c r="A39" s="264">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0"/>
      <c r="BK39" s="250"/>
      <c r="BL39" s="250"/>
      <c r="BM39" s="250"/>
      <c r="BN39" s="250"/>
      <c r="BO39" s="263"/>
      <c r="BP39" s="263"/>
      <c r="BQ39" s="260">
        <v>33</v>
      </c>
      <c r="BR39" s="261"/>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4"/>
    </row>
    <row r="40" spans="1:131" s="245" customFormat="1" ht="26.25" customHeight="1" x14ac:dyDescent="0.15">
      <c r="A40" s="259">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0"/>
      <c r="BK40" s="250"/>
      <c r="BL40" s="250"/>
      <c r="BM40" s="250"/>
      <c r="BN40" s="250"/>
      <c r="BO40" s="263"/>
      <c r="BP40" s="263"/>
      <c r="BQ40" s="260">
        <v>34</v>
      </c>
      <c r="BR40" s="261"/>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4"/>
    </row>
    <row r="41" spans="1:131" s="245" customFormat="1" ht="26.25" customHeight="1" x14ac:dyDescent="0.15">
      <c r="A41" s="259">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0"/>
      <c r="BK41" s="250"/>
      <c r="BL41" s="250"/>
      <c r="BM41" s="250"/>
      <c r="BN41" s="250"/>
      <c r="BO41" s="263"/>
      <c r="BP41" s="263"/>
      <c r="BQ41" s="260">
        <v>35</v>
      </c>
      <c r="BR41" s="261"/>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4"/>
    </row>
    <row r="42" spans="1:131" s="245" customFormat="1" ht="26.25" customHeight="1" x14ac:dyDescent="0.15">
      <c r="A42" s="259">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0"/>
      <c r="BK42" s="250"/>
      <c r="BL42" s="250"/>
      <c r="BM42" s="250"/>
      <c r="BN42" s="250"/>
      <c r="BO42" s="263"/>
      <c r="BP42" s="263"/>
      <c r="BQ42" s="260">
        <v>36</v>
      </c>
      <c r="BR42" s="261"/>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4"/>
    </row>
    <row r="43" spans="1:131" s="245" customFormat="1" ht="26.25" customHeight="1" x14ac:dyDescent="0.15">
      <c r="A43" s="259">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0"/>
      <c r="BK43" s="250"/>
      <c r="BL43" s="250"/>
      <c r="BM43" s="250"/>
      <c r="BN43" s="250"/>
      <c r="BO43" s="263"/>
      <c r="BP43" s="263"/>
      <c r="BQ43" s="260">
        <v>37</v>
      </c>
      <c r="BR43" s="261"/>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4"/>
    </row>
    <row r="44" spans="1:131" s="245" customFormat="1" ht="26.25" customHeight="1" x14ac:dyDescent="0.15">
      <c r="A44" s="259">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0"/>
      <c r="BK44" s="250"/>
      <c r="BL44" s="250"/>
      <c r="BM44" s="250"/>
      <c r="BN44" s="250"/>
      <c r="BO44" s="263"/>
      <c r="BP44" s="263"/>
      <c r="BQ44" s="260">
        <v>38</v>
      </c>
      <c r="BR44" s="261"/>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4"/>
    </row>
    <row r="45" spans="1:131" s="245" customFormat="1" ht="26.25" customHeight="1" x14ac:dyDescent="0.15">
      <c r="A45" s="259">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0"/>
      <c r="BK45" s="250"/>
      <c r="BL45" s="250"/>
      <c r="BM45" s="250"/>
      <c r="BN45" s="250"/>
      <c r="BO45" s="263"/>
      <c r="BP45" s="263"/>
      <c r="BQ45" s="260">
        <v>39</v>
      </c>
      <c r="BR45" s="261"/>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4"/>
    </row>
    <row r="46" spans="1:131" s="245" customFormat="1" ht="26.25" customHeight="1" x14ac:dyDescent="0.15">
      <c r="A46" s="259">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0"/>
      <c r="BK46" s="250"/>
      <c r="BL46" s="250"/>
      <c r="BM46" s="250"/>
      <c r="BN46" s="250"/>
      <c r="BO46" s="263"/>
      <c r="BP46" s="263"/>
      <c r="BQ46" s="260">
        <v>40</v>
      </c>
      <c r="BR46" s="261"/>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4"/>
    </row>
    <row r="47" spans="1:131" s="245" customFormat="1" ht="26.25" customHeight="1" x14ac:dyDescent="0.15">
      <c r="A47" s="259">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0"/>
      <c r="BK47" s="250"/>
      <c r="BL47" s="250"/>
      <c r="BM47" s="250"/>
      <c r="BN47" s="250"/>
      <c r="BO47" s="263"/>
      <c r="BP47" s="263"/>
      <c r="BQ47" s="260">
        <v>41</v>
      </c>
      <c r="BR47" s="261"/>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4"/>
    </row>
    <row r="48" spans="1:131" s="245" customFormat="1" ht="26.25" customHeight="1" x14ac:dyDescent="0.15">
      <c r="A48" s="259">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0"/>
      <c r="BK48" s="250"/>
      <c r="BL48" s="250"/>
      <c r="BM48" s="250"/>
      <c r="BN48" s="250"/>
      <c r="BO48" s="263"/>
      <c r="BP48" s="263"/>
      <c r="BQ48" s="260">
        <v>42</v>
      </c>
      <c r="BR48" s="261"/>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4"/>
    </row>
    <row r="49" spans="1:131" s="245" customFormat="1" ht="26.25" customHeight="1" x14ac:dyDescent="0.15">
      <c r="A49" s="259">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0"/>
      <c r="BK49" s="250"/>
      <c r="BL49" s="250"/>
      <c r="BM49" s="250"/>
      <c r="BN49" s="250"/>
      <c r="BO49" s="263"/>
      <c r="BP49" s="263"/>
      <c r="BQ49" s="260">
        <v>43</v>
      </c>
      <c r="BR49" s="261"/>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4"/>
    </row>
    <row r="50" spans="1:131" s="245" customFormat="1" ht="26.25" customHeight="1" x14ac:dyDescent="0.15">
      <c r="A50" s="259">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0"/>
      <c r="BK50" s="250"/>
      <c r="BL50" s="250"/>
      <c r="BM50" s="250"/>
      <c r="BN50" s="250"/>
      <c r="BO50" s="263"/>
      <c r="BP50" s="263"/>
      <c r="BQ50" s="260">
        <v>44</v>
      </c>
      <c r="BR50" s="261"/>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4"/>
    </row>
    <row r="51" spans="1:131" s="245" customFormat="1" ht="26.25" customHeight="1" x14ac:dyDescent="0.15">
      <c r="A51" s="259">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0"/>
      <c r="BK51" s="250"/>
      <c r="BL51" s="250"/>
      <c r="BM51" s="250"/>
      <c r="BN51" s="250"/>
      <c r="BO51" s="263"/>
      <c r="BP51" s="263"/>
      <c r="BQ51" s="260">
        <v>45</v>
      </c>
      <c r="BR51" s="261"/>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4"/>
    </row>
    <row r="52" spans="1:131" s="245" customFormat="1" ht="26.25" customHeight="1" x14ac:dyDescent="0.15">
      <c r="A52" s="259">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0"/>
      <c r="BK52" s="250"/>
      <c r="BL52" s="250"/>
      <c r="BM52" s="250"/>
      <c r="BN52" s="250"/>
      <c r="BO52" s="263"/>
      <c r="BP52" s="263"/>
      <c r="BQ52" s="260">
        <v>46</v>
      </c>
      <c r="BR52" s="261"/>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4"/>
    </row>
    <row r="53" spans="1:131" s="245" customFormat="1" ht="26.25" customHeight="1" x14ac:dyDescent="0.15">
      <c r="A53" s="259">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0"/>
      <c r="BK53" s="250"/>
      <c r="BL53" s="250"/>
      <c r="BM53" s="250"/>
      <c r="BN53" s="250"/>
      <c r="BO53" s="263"/>
      <c r="BP53" s="263"/>
      <c r="BQ53" s="260">
        <v>47</v>
      </c>
      <c r="BR53" s="261"/>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4"/>
    </row>
    <row r="54" spans="1:131" s="245" customFormat="1" ht="26.25" customHeight="1" x14ac:dyDescent="0.15">
      <c r="A54" s="259">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0"/>
      <c r="BK54" s="250"/>
      <c r="BL54" s="250"/>
      <c r="BM54" s="250"/>
      <c r="BN54" s="250"/>
      <c r="BO54" s="263"/>
      <c r="BP54" s="263"/>
      <c r="BQ54" s="260">
        <v>48</v>
      </c>
      <c r="BR54" s="261"/>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4"/>
    </row>
    <row r="55" spans="1:131" s="245" customFormat="1" ht="26.25" customHeight="1" x14ac:dyDescent="0.15">
      <c r="A55" s="259">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0"/>
      <c r="BK55" s="250"/>
      <c r="BL55" s="250"/>
      <c r="BM55" s="250"/>
      <c r="BN55" s="250"/>
      <c r="BO55" s="263"/>
      <c r="BP55" s="263"/>
      <c r="BQ55" s="260">
        <v>49</v>
      </c>
      <c r="BR55" s="261"/>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4"/>
    </row>
    <row r="56" spans="1:131" s="245" customFormat="1" ht="26.25" customHeight="1" x14ac:dyDescent="0.15">
      <c r="A56" s="259">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0"/>
      <c r="BK56" s="250"/>
      <c r="BL56" s="250"/>
      <c r="BM56" s="250"/>
      <c r="BN56" s="250"/>
      <c r="BO56" s="263"/>
      <c r="BP56" s="263"/>
      <c r="BQ56" s="260">
        <v>50</v>
      </c>
      <c r="BR56" s="261"/>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4"/>
    </row>
    <row r="57" spans="1:131" s="245" customFormat="1" ht="26.25" customHeight="1" x14ac:dyDescent="0.15">
      <c r="A57" s="259">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0"/>
      <c r="BK57" s="250"/>
      <c r="BL57" s="250"/>
      <c r="BM57" s="250"/>
      <c r="BN57" s="250"/>
      <c r="BO57" s="263"/>
      <c r="BP57" s="263"/>
      <c r="BQ57" s="260">
        <v>51</v>
      </c>
      <c r="BR57" s="261"/>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4"/>
    </row>
    <row r="58" spans="1:131" s="245" customFormat="1" ht="26.25" customHeight="1" x14ac:dyDescent="0.15">
      <c r="A58" s="259">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0"/>
      <c r="BK58" s="250"/>
      <c r="BL58" s="250"/>
      <c r="BM58" s="250"/>
      <c r="BN58" s="250"/>
      <c r="BO58" s="263"/>
      <c r="BP58" s="263"/>
      <c r="BQ58" s="260">
        <v>52</v>
      </c>
      <c r="BR58" s="261"/>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4"/>
    </row>
    <row r="59" spans="1:131" s="245" customFormat="1" ht="26.25" customHeight="1" x14ac:dyDescent="0.15">
      <c r="A59" s="259">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0"/>
      <c r="BK59" s="250"/>
      <c r="BL59" s="250"/>
      <c r="BM59" s="250"/>
      <c r="BN59" s="250"/>
      <c r="BO59" s="263"/>
      <c r="BP59" s="263"/>
      <c r="BQ59" s="260">
        <v>53</v>
      </c>
      <c r="BR59" s="261"/>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4"/>
    </row>
    <row r="60" spans="1:131" s="245" customFormat="1" ht="26.25" customHeight="1" x14ac:dyDescent="0.15">
      <c r="A60" s="259">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0"/>
      <c r="BK60" s="250"/>
      <c r="BL60" s="250"/>
      <c r="BM60" s="250"/>
      <c r="BN60" s="250"/>
      <c r="BO60" s="263"/>
      <c r="BP60" s="263"/>
      <c r="BQ60" s="260">
        <v>54</v>
      </c>
      <c r="BR60" s="261"/>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4"/>
    </row>
    <row r="61" spans="1:131" s="245" customFormat="1" ht="26.25" customHeight="1" thickBot="1" x14ac:dyDescent="0.2">
      <c r="A61" s="259">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0"/>
      <c r="BK61" s="250"/>
      <c r="BL61" s="250"/>
      <c r="BM61" s="250"/>
      <c r="BN61" s="250"/>
      <c r="BO61" s="263"/>
      <c r="BP61" s="263"/>
      <c r="BQ61" s="260">
        <v>55</v>
      </c>
      <c r="BR61" s="261"/>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4"/>
    </row>
    <row r="62" spans="1:131" s="245" customFormat="1" ht="26.25" customHeight="1" x14ac:dyDescent="0.15">
      <c r="A62" s="259">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3"/>
      <c r="BP62" s="263"/>
      <c r="BQ62" s="260">
        <v>56</v>
      </c>
      <c r="BR62" s="261"/>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4"/>
    </row>
    <row r="63" spans="1:131" s="245" customFormat="1" ht="26.25" customHeight="1" thickBot="1" x14ac:dyDescent="0.2">
      <c r="A63" s="262" t="s">
        <v>390</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3410</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414</v>
      </c>
      <c r="BK63" s="1008"/>
      <c r="BL63" s="1008"/>
      <c r="BM63" s="1008"/>
      <c r="BN63" s="1084"/>
      <c r="BO63" s="263"/>
      <c r="BP63" s="263"/>
      <c r="BQ63" s="260">
        <v>57</v>
      </c>
      <c r="BR63" s="261"/>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4"/>
    </row>
    <row r="65" spans="1:131" s="245" customFormat="1" ht="26.25" customHeight="1" thickBot="1" x14ac:dyDescent="0.2">
      <c r="A65" s="250" t="s">
        <v>415</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4"/>
    </row>
    <row r="66" spans="1:131" s="245"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396</v>
      </c>
      <c r="W66" s="1059"/>
      <c r="X66" s="1059"/>
      <c r="Y66" s="1059"/>
      <c r="Z66" s="1060"/>
      <c r="AA66" s="1058" t="s">
        <v>397</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378</v>
      </c>
      <c r="BA66" s="1059"/>
      <c r="BB66" s="1059"/>
      <c r="BC66" s="1059"/>
      <c r="BD66" s="1074"/>
      <c r="BE66" s="263"/>
      <c r="BF66" s="263"/>
      <c r="BG66" s="263"/>
      <c r="BH66" s="263"/>
      <c r="BI66" s="263"/>
      <c r="BJ66" s="263"/>
      <c r="BK66" s="263"/>
      <c r="BL66" s="263"/>
      <c r="BM66" s="263"/>
      <c r="BN66" s="263"/>
      <c r="BO66" s="263"/>
      <c r="BP66" s="263"/>
      <c r="BQ66" s="260">
        <v>60</v>
      </c>
      <c r="BR66" s="265"/>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4"/>
    </row>
    <row r="67" spans="1:131" s="245"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3"/>
      <c r="BF67" s="263"/>
      <c r="BG67" s="263"/>
      <c r="BH67" s="263"/>
      <c r="BI67" s="263"/>
      <c r="BJ67" s="263"/>
      <c r="BK67" s="263"/>
      <c r="BL67" s="263"/>
      <c r="BM67" s="263"/>
      <c r="BN67" s="263"/>
      <c r="BO67" s="263"/>
      <c r="BP67" s="263"/>
      <c r="BQ67" s="260">
        <v>61</v>
      </c>
      <c r="BR67" s="265"/>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4"/>
    </row>
    <row r="68" spans="1:131" s="245" customFormat="1" ht="26.25" customHeight="1" thickTop="1" x14ac:dyDescent="0.15">
      <c r="A68" s="256">
        <v>1</v>
      </c>
      <c r="B68" s="1042" t="s">
        <v>594</v>
      </c>
      <c r="C68" s="1043"/>
      <c r="D68" s="1043"/>
      <c r="E68" s="1043"/>
      <c r="F68" s="1043"/>
      <c r="G68" s="1043"/>
      <c r="H68" s="1043"/>
      <c r="I68" s="1043"/>
      <c r="J68" s="1043"/>
      <c r="K68" s="1043"/>
      <c r="L68" s="1043"/>
      <c r="M68" s="1043"/>
      <c r="N68" s="1043"/>
      <c r="O68" s="1043"/>
      <c r="P68" s="1044"/>
      <c r="Q68" s="1045">
        <v>157615</v>
      </c>
      <c r="R68" s="1039"/>
      <c r="S68" s="1039"/>
      <c r="T68" s="1039"/>
      <c r="U68" s="1039"/>
      <c r="V68" s="1039">
        <v>149309</v>
      </c>
      <c r="W68" s="1039"/>
      <c r="X68" s="1039"/>
      <c r="Y68" s="1039"/>
      <c r="Z68" s="1039"/>
      <c r="AA68" s="1039">
        <v>8306</v>
      </c>
      <c r="AB68" s="1039"/>
      <c r="AC68" s="1039"/>
      <c r="AD68" s="1039"/>
      <c r="AE68" s="1039"/>
      <c r="AF68" s="1039">
        <v>8306</v>
      </c>
      <c r="AG68" s="1039"/>
      <c r="AH68" s="1039"/>
      <c r="AI68" s="1039"/>
      <c r="AJ68" s="1039"/>
      <c r="AK68" s="1039" t="s">
        <v>592</v>
      </c>
      <c r="AL68" s="1039"/>
      <c r="AM68" s="1039"/>
      <c r="AN68" s="1039"/>
      <c r="AO68" s="1039"/>
      <c r="AP68" s="1039" t="s">
        <v>592</v>
      </c>
      <c r="AQ68" s="1039"/>
      <c r="AR68" s="1039"/>
      <c r="AS68" s="1039"/>
      <c r="AT68" s="1039"/>
      <c r="AU68" s="1039" t="s">
        <v>592</v>
      </c>
      <c r="AV68" s="1039"/>
      <c r="AW68" s="1039"/>
      <c r="AX68" s="1039"/>
      <c r="AY68" s="1039"/>
      <c r="AZ68" s="1040"/>
      <c r="BA68" s="1040"/>
      <c r="BB68" s="1040"/>
      <c r="BC68" s="1040"/>
      <c r="BD68" s="1041"/>
      <c r="BE68" s="263"/>
      <c r="BF68" s="263"/>
      <c r="BG68" s="263"/>
      <c r="BH68" s="263"/>
      <c r="BI68" s="263"/>
      <c r="BJ68" s="263"/>
      <c r="BK68" s="263"/>
      <c r="BL68" s="263"/>
      <c r="BM68" s="263"/>
      <c r="BN68" s="263"/>
      <c r="BO68" s="263"/>
      <c r="BP68" s="263"/>
      <c r="BQ68" s="260">
        <v>62</v>
      </c>
      <c r="BR68" s="265"/>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4"/>
    </row>
    <row r="69" spans="1:131" s="245" customFormat="1" ht="26.25" customHeight="1" x14ac:dyDescent="0.15">
      <c r="A69" s="259">
        <v>2</v>
      </c>
      <c r="B69" s="1031" t="s">
        <v>595</v>
      </c>
      <c r="C69" s="1032"/>
      <c r="D69" s="1032"/>
      <c r="E69" s="1032"/>
      <c r="F69" s="1032"/>
      <c r="G69" s="1032"/>
      <c r="H69" s="1032"/>
      <c r="I69" s="1032"/>
      <c r="J69" s="1032"/>
      <c r="K69" s="1032"/>
      <c r="L69" s="1032"/>
      <c r="M69" s="1032"/>
      <c r="N69" s="1032"/>
      <c r="O69" s="1032"/>
      <c r="P69" s="1033"/>
      <c r="Q69" s="1034">
        <v>7417</v>
      </c>
      <c r="R69" s="1028"/>
      <c r="S69" s="1028"/>
      <c r="T69" s="1028"/>
      <c r="U69" s="1028"/>
      <c r="V69" s="1028">
        <v>7036</v>
      </c>
      <c r="W69" s="1028"/>
      <c r="X69" s="1028"/>
      <c r="Y69" s="1028"/>
      <c r="Z69" s="1028"/>
      <c r="AA69" s="1028">
        <v>381</v>
      </c>
      <c r="AB69" s="1028"/>
      <c r="AC69" s="1028"/>
      <c r="AD69" s="1028"/>
      <c r="AE69" s="1028"/>
      <c r="AF69" s="1028">
        <v>381</v>
      </c>
      <c r="AG69" s="1028"/>
      <c r="AH69" s="1028"/>
      <c r="AI69" s="1028"/>
      <c r="AJ69" s="1028"/>
      <c r="AK69" s="1028" t="s">
        <v>592</v>
      </c>
      <c r="AL69" s="1028"/>
      <c r="AM69" s="1028"/>
      <c r="AN69" s="1028"/>
      <c r="AO69" s="1028"/>
      <c r="AP69" s="1028" t="s">
        <v>592</v>
      </c>
      <c r="AQ69" s="1028"/>
      <c r="AR69" s="1028"/>
      <c r="AS69" s="1028"/>
      <c r="AT69" s="1028"/>
      <c r="AU69" s="1028" t="s">
        <v>592</v>
      </c>
      <c r="AV69" s="1028"/>
      <c r="AW69" s="1028"/>
      <c r="AX69" s="1028"/>
      <c r="AY69" s="1028"/>
      <c r="AZ69" s="1029"/>
      <c r="BA69" s="1029"/>
      <c r="BB69" s="1029"/>
      <c r="BC69" s="1029"/>
      <c r="BD69" s="1030"/>
      <c r="BE69" s="263"/>
      <c r="BF69" s="263"/>
      <c r="BG69" s="263"/>
      <c r="BH69" s="263"/>
      <c r="BI69" s="263"/>
      <c r="BJ69" s="263"/>
      <c r="BK69" s="263"/>
      <c r="BL69" s="263"/>
      <c r="BM69" s="263"/>
      <c r="BN69" s="263"/>
      <c r="BO69" s="263"/>
      <c r="BP69" s="263"/>
      <c r="BQ69" s="260">
        <v>63</v>
      </c>
      <c r="BR69" s="265"/>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4"/>
    </row>
    <row r="70" spans="1:131" s="245" customFormat="1" ht="26.25" customHeight="1" x14ac:dyDescent="0.15">
      <c r="A70" s="259">
        <v>3</v>
      </c>
      <c r="B70" s="1031" t="s">
        <v>596</v>
      </c>
      <c r="C70" s="1032"/>
      <c r="D70" s="1032"/>
      <c r="E70" s="1032"/>
      <c r="F70" s="1032"/>
      <c r="G70" s="1032"/>
      <c r="H70" s="1032"/>
      <c r="I70" s="1032"/>
      <c r="J70" s="1032"/>
      <c r="K70" s="1032"/>
      <c r="L70" s="1032"/>
      <c r="M70" s="1032"/>
      <c r="N70" s="1032"/>
      <c r="O70" s="1032"/>
      <c r="P70" s="1033"/>
      <c r="Q70" s="1034">
        <v>164</v>
      </c>
      <c r="R70" s="1028"/>
      <c r="S70" s="1028"/>
      <c r="T70" s="1028"/>
      <c r="U70" s="1028"/>
      <c r="V70" s="1028">
        <v>151</v>
      </c>
      <c r="W70" s="1028"/>
      <c r="X70" s="1028"/>
      <c r="Y70" s="1028"/>
      <c r="Z70" s="1028"/>
      <c r="AA70" s="1028">
        <v>13</v>
      </c>
      <c r="AB70" s="1028"/>
      <c r="AC70" s="1028"/>
      <c r="AD70" s="1028"/>
      <c r="AE70" s="1028"/>
      <c r="AF70" s="1028">
        <v>13</v>
      </c>
      <c r="AG70" s="1028"/>
      <c r="AH70" s="1028"/>
      <c r="AI70" s="1028"/>
      <c r="AJ70" s="1028"/>
      <c r="AK70" s="1028" t="s">
        <v>592</v>
      </c>
      <c r="AL70" s="1028"/>
      <c r="AM70" s="1028"/>
      <c r="AN70" s="1028"/>
      <c r="AO70" s="1028"/>
      <c r="AP70" s="1028" t="s">
        <v>592</v>
      </c>
      <c r="AQ70" s="1028"/>
      <c r="AR70" s="1028"/>
      <c r="AS70" s="1028"/>
      <c r="AT70" s="1028"/>
      <c r="AU70" s="1028" t="s">
        <v>592</v>
      </c>
      <c r="AV70" s="1028"/>
      <c r="AW70" s="1028"/>
      <c r="AX70" s="1028"/>
      <c r="AY70" s="1028"/>
      <c r="AZ70" s="1029"/>
      <c r="BA70" s="1029"/>
      <c r="BB70" s="1029"/>
      <c r="BC70" s="1029"/>
      <c r="BD70" s="1030"/>
      <c r="BE70" s="263"/>
      <c r="BF70" s="263"/>
      <c r="BG70" s="263"/>
      <c r="BH70" s="263"/>
      <c r="BI70" s="263"/>
      <c r="BJ70" s="263"/>
      <c r="BK70" s="263"/>
      <c r="BL70" s="263"/>
      <c r="BM70" s="263"/>
      <c r="BN70" s="263"/>
      <c r="BO70" s="263"/>
      <c r="BP70" s="263"/>
      <c r="BQ70" s="260">
        <v>64</v>
      </c>
      <c r="BR70" s="265"/>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4"/>
    </row>
    <row r="71" spans="1:131" s="245" customFormat="1" ht="26.25" customHeight="1" x14ac:dyDescent="0.15">
      <c r="A71" s="259">
        <v>4</v>
      </c>
      <c r="B71" s="1031" t="s">
        <v>597</v>
      </c>
      <c r="C71" s="1032"/>
      <c r="D71" s="1032"/>
      <c r="E71" s="1032"/>
      <c r="F71" s="1032"/>
      <c r="G71" s="1032"/>
      <c r="H71" s="1032"/>
      <c r="I71" s="1032"/>
      <c r="J71" s="1032"/>
      <c r="K71" s="1032"/>
      <c r="L71" s="1032"/>
      <c r="M71" s="1032"/>
      <c r="N71" s="1032"/>
      <c r="O71" s="1032"/>
      <c r="P71" s="1033"/>
      <c r="Q71" s="1034">
        <v>211</v>
      </c>
      <c r="R71" s="1028"/>
      <c r="S71" s="1028"/>
      <c r="T71" s="1028"/>
      <c r="U71" s="1028"/>
      <c r="V71" s="1028">
        <v>173</v>
      </c>
      <c r="W71" s="1028"/>
      <c r="X71" s="1028"/>
      <c r="Y71" s="1028"/>
      <c r="Z71" s="1028"/>
      <c r="AA71" s="1028">
        <v>38</v>
      </c>
      <c r="AB71" s="1028"/>
      <c r="AC71" s="1028"/>
      <c r="AD71" s="1028"/>
      <c r="AE71" s="1028"/>
      <c r="AF71" s="1028">
        <v>38</v>
      </c>
      <c r="AG71" s="1028"/>
      <c r="AH71" s="1028"/>
      <c r="AI71" s="1028"/>
      <c r="AJ71" s="1028"/>
      <c r="AK71" s="1028" t="s">
        <v>592</v>
      </c>
      <c r="AL71" s="1028"/>
      <c r="AM71" s="1028"/>
      <c r="AN71" s="1028"/>
      <c r="AO71" s="1028"/>
      <c r="AP71" s="1028" t="s">
        <v>592</v>
      </c>
      <c r="AQ71" s="1028"/>
      <c r="AR71" s="1028"/>
      <c r="AS71" s="1028"/>
      <c r="AT71" s="1028"/>
      <c r="AU71" s="1028" t="s">
        <v>592</v>
      </c>
      <c r="AV71" s="1028"/>
      <c r="AW71" s="1028"/>
      <c r="AX71" s="1028"/>
      <c r="AY71" s="1028"/>
      <c r="AZ71" s="1029"/>
      <c r="BA71" s="1029"/>
      <c r="BB71" s="1029"/>
      <c r="BC71" s="1029"/>
      <c r="BD71" s="1030"/>
      <c r="BE71" s="263"/>
      <c r="BF71" s="263"/>
      <c r="BG71" s="263"/>
      <c r="BH71" s="263"/>
      <c r="BI71" s="263"/>
      <c r="BJ71" s="263"/>
      <c r="BK71" s="263"/>
      <c r="BL71" s="263"/>
      <c r="BM71" s="263"/>
      <c r="BN71" s="263"/>
      <c r="BO71" s="263"/>
      <c r="BP71" s="263"/>
      <c r="BQ71" s="260">
        <v>65</v>
      </c>
      <c r="BR71" s="265"/>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4"/>
    </row>
    <row r="72" spans="1:131" s="245" customFormat="1" ht="26.25" customHeight="1" x14ac:dyDescent="0.15">
      <c r="A72" s="259">
        <v>5</v>
      </c>
      <c r="B72" s="1031" t="s">
        <v>598</v>
      </c>
      <c r="C72" s="1032"/>
      <c r="D72" s="1032"/>
      <c r="E72" s="1032"/>
      <c r="F72" s="1032"/>
      <c r="G72" s="1032"/>
      <c r="H72" s="1032"/>
      <c r="I72" s="1032"/>
      <c r="J72" s="1032"/>
      <c r="K72" s="1032"/>
      <c r="L72" s="1032"/>
      <c r="M72" s="1032"/>
      <c r="N72" s="1032"/>
      <c r="O72" s="1032"/>
      <c r="P72" s="1033"/>
      <c r="Q72" s="1034">
        <v>25</v>
      </c>
      <c r="R72" s="1028"/>
      <c r="S72" s="1028"/>
      <c r="T72" s="1028"/>
      <c r="U72" s="1028"/>
      <c r="V72" s="1028">
        <v>16</v>
      </c>
      <c r="W72" s="1028"/>
      <c r="X72" s="1028"/>
      <c r="Y72" s="1028"/>
      <c r="Z72" s="1028"/>
      <c r="AA72" s="1028">
        <v>9</v>
      </c>
      <c r="AB72" s="1028"/>
      <c r="AC72" s="1028"/>
      <c r="AD72" s="1028"/>
      <c r="AE72" s="1028"/>
      <c r="AF72" s="1028">
        <v>9</v>
      </c>
      <c r="AG72" s="1028"/>
      <c r="AH72" s="1028"/>
      <c r="AI72" s="1028"/>
      <c r="AJ72" s="1028"/>
      <c r="AK72" s="1028" t="s">
        <v>592</v>
      </c>
      <c r="AL72" s="1028"/>
      <c r="AM72" s="1028"/>
      <c r="AN72" s="1028"/>
      <c r="AO72" s="1028"/>
      <c r="AP72" s="1028" t="s">
        <v>592</v>
      </c>
      <c r="AQ72" s="1028"/>
      <c r="AR72" s="1028"/>
      <c r="AS72" s="1028"/>
      <c r="AT72" s="1028"/>
      <c r="AU72" s="1028" t="s">
        <v>592</v>
      </c>
      <c r="AV72" s="1028"/>
      <c r="AW72" s="1028"/>
      <c r="AX72" s="1028"/>
      <c r="AY72" s="1028"/>
      <c r="AZ72" s="1029"/>
      <c r="BA72" s="1029"/>
      <c r="BB72" s="1029"/>
      <c r="BC72" s="1029"/>
      <c r="BD72" s="1030"/>
      <c r="BE72" s="263"/>
      <c r="BF72" s="263"/>
      <c r="BG72" s="263"/>
      <c r="BH72" s="263"/>
      <c r="BI72" s="263"/>
      <c r="BJ72" s="263"/>
      <c r="BK72" s="263"/>
      <c r="BL72" s="263"/>
      <c r="BM72" s="263"/>
      <c r="BN72" s="263"/>
      <c r="BO72" s="263"/>
      <c r="BP72" s="263"/>
      <c r="BQ72" s="260">
        <v>66</v>
      </c>
      <c r="BR72" s="265"/>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4"/>
    </row>
    <row r="73" spans="1:131" s="245" customFormat="1" ht="26.25" customHeight="1" x14ac:dyDescent="0.15">
      <c r="A73" s="259">
        <v>6</v>
      </c>
      <c r="B73" s="1031" t="s">
        <v>599</v>
      </c>
      <c r="C73" s="1032"/>
      <c r="D73" s="1032"/>
      <c r="E73" s="1032"/>
      <c r="F73" s="1032"/>
      <c r="G73" s="1032"/>
      <c r="H73" s="1032"/>
      <c r="I73" s="1032"/>
      <c r="J73" s="1032"/>
      <c r="K73" s="1032"/>
      <c r="L73" s="1032"/>
      <c r="M73" s="1032"/>
      <c r="N73" s="1032"/>
      <c r="O73" s="1032"/>
      <c r="P73" s="1033"/>
      <c r="Q73" s="1034">
        <v>1447</v>
      </c>
      <c r="R73" s="1028"/>
      <c r="S73" s="1028"/>
      <c r="T73" s="1028"/>
      <c r="U73" s="1028"/>
      <c r="V73" s="1028">
        <v>1395</v>
      </c>
      <c r="W73" s="1028"/>
      <c r="X73" s="1028"/>
      <c r="Y73" s="1028"/>
      <c r="Z73" s="1028"/>
      <c r="AA73" s="1028">
        <v>52</v>
      </c>
      <c r="AB73" s="1028"/>
      <c r="AC73" s="1028"/>
      <c r="AD73" s="1028"/>
      <c r="AE73" s="1028"/>
      <c r="AF73" s="1028">
        <v>52</v>
      </c>
      <c r="AG73" s="1028"/>
      <c r="AH73" s="1028"/>
      <c r="AI73" s="1028"/>
      <c r="AJ73" s="1028"/>
      <c r="AK73" s="1028" t="s">
        <v>592</v>
      </c>
      <c r="AL73" s="1028"/>
      <c r="AM73" s="1028"/>
      <c r="AN73" s="1028"/>
      <c r="AO73" s="1028"/>
      <c r="AP73" s="1028">
        <v>334</v>
      </c>
      <c r="AQ73" s="1028"/>
      <c r="AR73" s="1028"/>
      <c r="AS73" s="1028"/>
      <c r="AT73" s="1028"/>
      <c r="AU73" s="1028">
        <v>334</v>
      </c>
      <c r="AV73" s="1028"/>
      <c r="AW73" s="1028"/>
      <c r="AX73" s="1028"/>
      <c r="AY73" s="1028"/>
      <c r="AZ73" s="1029"/>
      <c r="BA73" s="1029"/>
      <c r="BB73" s="1029"/>
      <c r="BC73" s="1029"/>
      <c r="BD73" s="1030"/>
      <c r="BE73" s="263"/>
      <c r="BF73" s="263"/>
      <c r="BG73" s="263"/>
      <c r="BH73" s="263"/>
      <c r="BI73" s="263"/>
      <c r="BJ73" s="263"/>
      <c r="BK73" s="263"/>
      <c r="BL73" s="263"/>
      <c r="BM73" s="263"/>
      <c r="BN73" s="263"/>
      <c r="BO73" s="263"/>
      <c r="BP73" s="263"/>
      <c r="BQ73" s="260">
        <v>67</v>
      </c>
      <c r="BR73" s="265"/>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4"/>
    </row>
    <row r="74" spans="1:131" s="245" customFormat="1" ht="26.25" customHeight="1" x14ac:dyDescent="0.15">
      <c r="A74" s="259">
        <v>7</v>
      </c>
      <c r="B74" s="1031" t="s">
        <v>600</v>
      </c>
      <c r="C74" s="1032"/>
      <c r="D74" s="1032"/>
      <c r="E74" s="1032"/>
      <c r="F74" s="1032"/>
      <c r="G74" s="1032"/>
      <c r="H74" s="1032"/>
      <c r="I74" s="1032"/>
      <c r="J74" s="1032"/>
      <c r="K74" s="1032"/>
      <c r="L74" s="1032"/>
      <c r="M74" s="1032"/>
      <c r="N74" s="1032"/>
      <c r="O74" s="1032"/>
      <c r="P74" s="1033"/>
      <c r="Q74" s="1034">
        <v>311</v>
      </c>
      <c r="R74" s="1028"/>
      <c r="S74" s="1028"/>
      <c r="T74" s="1028"/>
      <c r="U74" s="1028"/>
      <c r="V74" s="1028">
        <v>270</v>
      </c>
      <c r="W74" s="1028"/>
      <c r="X74" s="1028"/>
      <c r="Y74" s="1028"/>
      <c r="Z74" s="1028"/>
      <c r="AA74" s="1028">
        <v>41</v>
      </c>
      <c r="AB74" s="1028"/>
      <c r="AC74" s="1028"/>
      <c r="AD74" s="1028"/>
      <c r="AE74" s="1028"/>
      <c r="AF74" s="1028">
        <v>41</v>
      </c>
      <c r="AG74" s="1028"/>
      <c r="AH74" s="1028"/>
      <c r="AI74" s="1028"/>
      <c r="AJ74" s="1028"/>
      <c r="AK74" s="1028" t="s">
        <v>592</v>
      </c>
      <c r="AL74" s="1028"/>
      <c r="AM74" s="1028"/>
      <c r="AN74" s="1028"/>
      <c r="AO74" s="1028"/>
      <c r="AP74" s="1028" t="s">
        <v>592</v>
      </c>
      <c r="AQ74" s="1028"/>
      <c r="AR74" s="1028"/>
      <c r="AS74" s="1028"/>
      <c r="AT74" s="1028"/>
      <c r="AU74" s="1028" t="s">
        <v>592</v>
      </c>
      <c r="AV74" s="1028"/>
      <c r="AW74" s="1028"/>
      <c r="AX74" s="1028"/>
      <c r="AY74" s="1028"/>
      <c r="AZ74" s="1029"/>
      <c r="BA74" s="1029"/>
      <c r="BB74" s="1029"/>
      <c r="BC74" s="1029"/>
      <c r="BD74" s="1030"/>
      <c r="BE74" s="263"/>
      <c r="BF74" s="263"/>
      <c r="BG74" s="263"/>
      <c r="BH74" s="263"/>
      <c r="BI74" s="263"/>
      <c r="BJ74" s="263"/>
      <c r="BK74" s="263"/>
      <c r="BL74" s="263"/>
      <c r="BM74" s="263"/>
      <c r="BN74" s="263"/>
      <c r="BO74" s="263"/>
      <c r="BP74" s="263"/>
      <c r="BQ74" s="260">
        <v>68</v>
      </c>
      <c r="BR74" s="265"/>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4"/>
    </row>
    <row r="75" spans="1:131" s="245" customFormat="1" ht="26.25" customHeight="1" x14ac:dyDescent="0.15">
      <c r="A75" s="259">
        <v>8</v>
      </c>
      <c r="B75" s="1031" t="s">
        <v>601</v>
      </c>
      <c r="C75" s="1032"/>
      <c r="D75" s="1032"/>
      <c r="E75" s="1032"/>
      <c r="F75" s="1032"/>
      <c r="G75" s="1032"/>
      <c r="H75" s="1032"/>
      <c r="I75" s="1032"/>
      <c r="J75" s="1032"/>
      <c r="K75" s="1032"/>
      <c r="L75" s="1032"/>
      <c r="M75" s="1032"/>
      <c r="N75" s="1032"/>
      <c r="O75" s="1032"/>
      <c r="P75" s="1033"/>
      <c r="Q75" s="1034">
        <v>147774</v>
      </c>
      <c r="R75" s="1028"/>
      <c r="S75" s="1028"/>
      <c r="T75" s="1028"/>
      <c r="U75" s="1028"/>
      <c r="V75" s="1028">
        <v>139656</v>
      </c>
      <c r="W75" s="1028"/>
      <c r="X75" s="1028"/>
      <c r="Y75" s="1028"/>
      <c r="Z75" s="1028"/>
      <c r="AA75" s="1028">
        <v>8118</v>
      </c>
      <c r="AB75" s="1028"/>
      <c r="AC75" s="1028"/>
      <c r="AD75" s="1028"/>
      <c r="AE75" s="1028"/>
      <c r="AF75" s="1028">
        <v>8118</v>
      </c>
      <c r="AG75" s="1028"/>
      <c r="AH75" s="1028"/>
      <c r="AI75" s="1028"/>
      <c r="AJ75" s="1028"/>
      <c r="AK75" s="1038">
        <v>1654</v>
      </c>
      <c r="AL75" s="1036"/>
      <c r="AM75" s="1036"/>
      <c r="AN75" s="1036"/>
      <c r="AO75" s="1037"/>
      <c r="AP75" s="1038" t="s">
        <v>592</v>
      </c>
      <c r="AQ75" s="1036"/>
      <c r="AR75" s="1036"/>
      <c r="AS75" s="1036"/>
      <c r="AT75" s="1037"/>
      <c r="AU75" s="1038" t="s">
        <v>592</v>
      </c>
      <c r="AV75" s="1036"/>
      <c r="AW75" s="1036"/>
      <c r="AX75" s="1036"/>
      <c r="AY75" s="1037"/>
      <c r="AZ75" s="1029"/>
      <c r="BA75" s="1029"/>
      <c r="BB75" s="1029"/>
      <c r="BC75" s="1029"/>
      <c r="BD75" s="1030"/>
      <c r="BE75" s="263"/>
      <c r="BF75" s="263"/>
      <c r="BG75" s="263"/>
      <c r="BH75" s="263"/>
      <c r="BI75" s="263"/>
      <c r="BJ75" s="263"/>
      <c r="BK75" s="263"/>
      <c r="BL75" s="263"/>
      <c r="BM75" s="263"/>
      <c r="BN75" s="263"/>
      <c r="BO75" s="263"/>
      <c r="BP75" s="263"/>
      <c r="BQ75" s="260">
        <v>69</v>
      </c>
      <c r="BR75" s="265"/>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4"/>
    </row>
    <row r="76" spans="1:131" s="245" customFormat="1" ht="26.25" customHeight="1" x14ac:dyDescent="0.15">
      <c r="A76" s="259">
        <v>9</v>
      </c>
      <c r="B76" s="1031"/>
      <c r="C76" s="1032"/>
      <c r="D76" s="1032"/>
      <c r="E76" s="1032"/>
      <c r="F76" s="1032"/>
      <c r="G76" s="1032"/>
      <c r="H76" s="1032"/>
      <c r="I76" s="1032"/>
      <c r="J76" s="1032"/>
      <c r="K76" s="1032"/>
      <c r="L76" s="1032"/>
      <c r="M76" s="1032"/>
      <c r="N76" s="1032"/>
      <c r="O76" s="1032"/>
      <c r="P76" s="1033"/>
      <c r="Q76" s="1034"/>
      <c r="R76" s="1028"/>
      <c r="S76" s="1028"/>
      <c r="T76" s="1028"/>
      <c r="U76" s="1028"/>
      <c r="V76" s="1028"/>
      <c r="W76" s="1028"/>
      <c r="X76" s="1028"/>
      <c r="Y76" s="1028"/>
      <c r="Z76" s="1028"/>
      <c r="AA76" s="1028"/>
      <c r="AB76" s="1028"/>
      <c r="AC76" s="1028"/>
      <c r="AD76" s="1028"/>
      <c r="AE76" s="1028"/>
      <c r="AF76" s="1028"/>
      <c r="AG76" s="1028"/>
      <c r="AH76" s="1028"/>
      <c r="AI76" s="1028"/>
      <c r="AJ76" s="1028"/>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3"/>
      <c r="BF76" s="263"/>
      <c r="BG76" s="263"/>
      <c r="BH76" s="263"/>
      <c r="BI76" s="263"/>
      <c r="BJ76" s="263"/>
      <c r="BK76" s="263"/>
      <c r="BL76" s="263"/>
      <c r="BM76" s="263"/>
      <c r="BN76" s="263"/>
      <c r="BO76" s="263"/>
      <c r="BP76" s="263"/>
      <c r="BQ76" s="260">
        <v>70</v>
      </c>
      <c r="BR76" s="265"/>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4"/>
    </row>
    <row r="77" spans="1:131" s="245" customFormat="1" ht="26.25" customHeight="1" x14ac:dyDescent="0.15">
      <c r="A77" s="259">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3"/>
      <c r="BF77" s="263"/>
      <c r="BG77" s="263"/>
      <c r="BH77" s="263"/>
      <c r="BI77" s="263"/>
      <c r="BJ77" s="263"/>
      <c r="BK77" s="263"/>
      <c r="BL77" s="263"/>
      <c r="BM77" s="263"/>
      <c r="BN77" s="263"/>
      <c r="BO77" s="263"/>
      <c r="BP77" s="263"/>
      <c r="BQ77" s="260">
        <v>71</v>
      </c>
      <c r="BR77" s="265"/>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4"/>
    </row>
    <row r="78" spans="1:131" s="245" customFormat="1" ht="26.25" customHeight="1" x14ac:dyDescent="0.15">
      <c r="A78" s="259">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3"/>
      <c r="BF78" s="263"/>
      <c r="BG78" s="263"/>
      <c r="BH78" s="263"/>
      <c r="BI78" s="263"/>
      <c r="BJ78" s="266"/>
      <c r="BK78" s="266"/>
      <c r="BL78" s="266"/>
      <c r="BM78" s="266"/>
      <c r="BN78" s="266"/>
      <c r="BO78" s="263"/>
      <c r="BP78" s="263"/>
      <c r="BQ78" s="260">
        <v>72</v>
      </c>
      <c r="BR78" s="265"/>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4"/>
    </row>
    <row r="79" spans="1:131" s="245" customFormat="1" ht="26.25" customHeight="1" x14ac:dyDescent="0.15">
      <c r="A79" s="259">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3"/>
      <c r="BF79" s="263"/>
      <c r="BG79" s="263"/>
      <c r="BH79" s="263"/>
      <c r="BI79" s="263"/>
      <c r="BJ79" s="266"/>
      <c r="BK79" s="266"/>
      <c r="BL79" s="266"/>
      <c r="BM79" s="266"/>
      <c r="BN79" s="266"/>
      <c r="BO79" s="263"/>
      <c r="BP79" s="263"/>
      <c r="BQ79" s="260">
        <v>73</v>
      </c>
      <c r="BR79" s="265"/>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4"/>
    </row>
    <row r="80" spans="1:131" s="245" customFormat="1" ht="26.25" customHeight="1" x14ac:dyDescent="0.15">
      <c r="A80" s="259">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3"/>
      <c r="BF80" s="263"/>
      <c r="BG80" s="263"/>
      <c r="BH80" s="263"/>
      <c r="BI80" s="263"/>
      <c r="BJ80" s="263"/>
      <c r="BK80" s="263"/>
      <c r="BL80" s="263"/>
      <c r="BM80" s="263"/>
      <c r="BN80" s="263"/>
      <c r="BO80" s="263"/>
      <c r="BP80" s="263"/>
      <c r="BQ80" s="260">
        <v>74</v>
      </c>
      <c r="BR80" s="265"/>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4"/>
    </row>
    <row r="81" spans="1:131" s="245" customFormat="1" ht="26.25" customHeight="1" x14ac:dyDescent="0.15">
      <c r="A81" s="259">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3"/>
      <c r="BF81" s="263"/>
      <c r="BG81" s="263"/>
      <c r="BH81" s="263"/>
      <c r="BI81" s="263"/>
      <c r="BJ81" s="263"/>
      <c r="BK81" s="263"/>
      <c r="BL81" s="263"/>
      <c r="BM81" s="263"/>
      <c r="BN81" s="263"/>
      <c r="BO81" s="263"/>
      <c r="BP81" s="263"/>
      <c r="BQ81" s="260">
        <v>75</v>
      </c>
      <c r="BR81" s="265"/>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4"/>
    </row>
    <row r="82" spans="1:131" s="245" customFormat="1" ht="26.25" customHeight="1" x14ac:dyDescent="0.15">
      <c r="A82" s="259">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3"/>
      <c r="BF82" s="263"/>
      <c r="BG82" s="263"/>
      <c r="BH82" s="263"/>
      <c r="BI82" s="263"/>
      <c r="BJ82" s="263"/>
      <c r="BK82" s="263"/>
      <c r="BL82" s="263"/>
      <c r="BM82" s="263"/>
      <c r="BN82" s="263"/>
      <c r="BO82" s="263"/>
      <c r="BP82" s="263"/>
      <c r="BQ82" s="260">
        <v>76</v>
      </c>
      <c r="BR82" s="265"/>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4"/>
    </row>
    <row r="83" spans="1:131" s="245" customFormat="1" ht="26.25" customHeight="1" x14ac:dyDescent="0.15">
      <c r="A83" s="259">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3"/>
      <c r="BF83" s="263"/>
      <c r="BG83" s="263"/>
      <c r="BH83" s="263"/>
      <c r="BI83" s="263"/>
      <c r="BJ83" s="263"/>
      <c r="BK83" s="263"/>
      <c r="BL83" s="263"/>
      <c r="BM83" s="263"/>
      <c r="BN83" s="263"/>
      <c r="BO83" s="263"/>
      <c r="BP83" s="263"/>
      <c r="BQ83" s="260">
        <v>77</v>
      </c>
      <c r="BR83" s="265"/>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4"/>
    </row>
    <row r="84" spans="1:131" s="245" customFormat="1" ht="26.25" customHeight="1" x14ac:dyDescent="0.15">
      <c r="A84" s="259">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3"/>
      <c r="BF84" s="263"/>
      <c r="BG84" s="263"/>
      <c r="BH84" s="263"/>
      <c r="BI84" s="263"/>
      <c r="BJ84" s="263"/>
      <c r="BK84" s="263"/>
      <c r="BL84" s="263"/>
      <c r="BM84" s="263"/>
      <c r="BN84" s="263"/>
      <c r="BO84" s="263"/>
      <c r="BP84" s="263"/>
      <c r="BQ84" s="260">
        <v>78</v>
      </c>
      <c r="BR84" s="265"/>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4"/>
    </row>
    <row r="85" spans="1:131" s="245" customFormat="1" ht="26.25" customHeight="1" x14ac:dyDescent="0.15">
      <c r="A85" s="259">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3"/>
      <c r="BF85" s="263"/>
      <c r="BG85" s="263"/>
      <c r="BH85" s="263"/>
      <c r="BI85" s="263"/>
      <c r="BJ85" s="263"/>
      <c r="BK85" s="263"/>
      <c r="BL85" s="263"/>
      <c r="BM85" s="263"/>
      <c r="BN85" s="263"/>
      <c r="BO85" s="263"/>
      <c r="BP85" s="263"/>
      <c r="BQ85" s="260">
        <v>79</v>
      </c>
      <c r="BR85" s="265"/>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4"/>
    </row>
    <row r="86" spans="1:131" s="245" customFormat="1" ht="26.25" customHeight="1" x14ac:dyDescent="0.15">
      <c r="A86" s="259">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3"/>
      <c r="BF86" s="263"/>
      <c r="BG86" s="263"/>
      <c r="BH86" s="263"/>
      <c r="BI86" s="263"/>
      <c r="BJ86" s="263"/>
      <c r="BK86" s="263"/>
      <c r="BL86" s="263"/>
      <c r="BM86" s="263"/>
      <c r="BN86" s="263"/>
      <c r="BO86" s="263"/>
      <c r="BP86" s="263"/>
      <c r="BQ86" s="260">
        <v>80</v>
      </c>
      <c r="BR86" s="265"/>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4"/>
    </row>
    <row r="87" spans="1:131" s="245" customFormat="1" ht="26.25" customHeight="1" x14ac:dyDescent="0.15">
      <c r="A87" s="267">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3"/>
      <c r="BF87" s="263"/>
      <c r="BG87" s="263"/>
      <c r="BH87" s="263"/>
      <c r="BI87" s="263"/>
      <c r="BJ87" s="263"/>
      <c r="BK87" s="263"/>
      <c r="BL87" s="263"/>
      <c r="BM87" s="263"/>
      <c r="BN87" s="263"/>
      <c r="BO87" s="263"/>
      <c r="BP87" s="263"/>
      <c r="BQ87" s="260">
        <v>81</v>
      </c>
      <c r="BR87" s="265"/>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4"/>
    </row>
    <row r="88" spans="1:131" s="245" customFormat="1" ht="26.25" customHeight="1" thickBot="1" x14ac:dyDescent="0.2">
      <c r="A88" s="262" t="s">
        <v>390</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3"/>
      <c r="BF88" s="263"/>
      <c r="BG88" s="263"/>
      <c r="BH88" s="263"/>
      <c r="BI88" s="263"/>
      <c r="BJ88" s="263"/>
      <c r="BK88" s="263"/>
      <c r="BL88" s="263"/>
      <c r="BM88" s="263"/>
      <c r="BN88" s="263"/>
      <c r="BO88" s="263"/>
      <c r="BP88" s="263"/>
      <c r="BQ88" s="260">
        <v>82</v>
      </c>
      <c r="BR88" s="265"/>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390</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425</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426</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4"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306</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306</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306</v>
      </c>
      <c r="DR109" s="951"/>
      <c r="DS109" s="951"/>
      <c r="DT109" s="951"/>
      <c r="DU109" s="952"/>
      <c r="DV109" s="953" t="s">
        <v>432</v>
      </c>
      <c r="DW109" s="951"/>
      <c r="DX109" s="951"/>
      <c r="DY109" s="951"/>
      <c r="DZ109" s="982"/>
    </row>
    <row r="110" spans="1:131" s="244"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5056971</v>
      </c>
      <c r="AB110" s="944"/>
      <c r="AC110" s="944"/>
      <c r="AD110" s="944"/>
      <c r="AE110" s="945"/>
      <c r="AF110" s="946">
        <v>4992896</v>
      </c>
      <c r="AG110" s="944"/>
      <c r="AH110" s="944"/>
      <c r="AI110" s="944"/>
      <c r="AJ110" s="945"/>
      <c r="AK110" s="946">
        <v>5041155</v>
      </c>
      <c r="AL110" s="944"/>
      <c r="AM110" s="944"/>
      <c r="AN110" s="944"/>
      <c r="AO110" s="945"/>
      <c r="AP110" s="947">
        <v>20.399999999999999</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49491637</v>
      </c>
      <c r="BR110" s="891"/>
      <c r="BS110" s="891"/>
      <c r="BT110" s="891"/>
      <c r="BU110" s="891"/>
      <c r="BV110" s="891">
        <v>49348389</v>
      </c>
      <c r="BW110" s="891"/>
      <c r="BX110" s="891"/>
      <c r="BY110" s="891"/>
      <c r="BZ110" s="891"/>
      <c r="CA110" s="891">
        <v>48599924</v>
      </c>
      <c r="CB110" s="891"/>
      <c r="CC110" s="891"/>
      <c r="CD110" s="891"/>
      <c r="CE110" s="891"/>
      <c r="CF110" s="915">
        <v>197.1</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414</v>
      </c>
      <c r="DH110" s="891"/>
      <c r="DI110" s="891"/>
      <c r="DJ110" s="891"/>
      <c r="DK110" s="891"/>
      <c r="DL110" s="891" t="s">
        <v>438</v>
      </c>
      <c r="DM110" s="891"/>
      <c r="DN110" s="891"/>
      <c r="DO110" s="891"/>
      <c r="DP110" s="891"/>
      <c r="DQ110" s="891" t="s">
        <v>439</v>
      </c>
      <c r="DR110" s="891"/>
      <c r="DS110" s="891"/>
      <c r="DT110" s="891"/>
      <c r="DU110" s="891"/>
      <c r="DV110" s="892" t="s">
        <v>414</v>
      </c>
      <c r="DW110" s="892"/>
      <c r="DX110" s="892"/>
      <c r="DY110" s="892"/>
      <c r="DZ110" s="893"/>
    </row>
    <row r="111" spans="1:131" s="244"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441</v>
      </c>
      <c r="AG111" s="972"/>
      <c r="AH111" s="972"/>
      <c r="AI111" s="972"/>
      <c r="AJ111" s="973"/>
      <c r="AK111" s="974" t="s">
        <v>442</v>
      </c>
      <c r="AL111" s="972"/>
      <c r="AM111" s="972"/>
      <c r="AN111" s="972"/>
      <c r="AO111" s="973"/>
      <c r="AP111" s="975" t="s">
        <v>441</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t="s">
        <v>442</v>
      </c>
      <c r="BR111" s="863"/>
      <c r="BS111" s="863"/>
      <c r="BT111" s="863"/>
      <c r="BU111" s="863"/>
      <c r="BV111" s="863">
        <v>176414</v>
      </c>
      <c r="BW111" s="863"/>
      <c r="BX111" s="863"/>
      <c r="BY111" s="863"/>
      <c r="BZ111" s="863"/>
      <c r="CA111" s="863">
        <v>102145</v>
      </c>
      <c r="CB111" s="863"/>
      <c r="CC111" s="863"/>
      <c r="CD111" s="863"/>
      <c r="CE111" s="863"/>
      <c r="CF111" s="924">
        <v>0.4</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392</v>
      </c>
      <c r="DH111" s="863"/>
      <c r="DI111" s="863"/>
      <c r="DJ111" s="863"/>
      <c r="DK111" s="863"/>
      <c r="DL111" s="863" t="s">
        <v>438</v>
      </c>
      <c r="DM111" s="863"/>
      <c r="DN111" s="863"/>
      <c r="DO111" s="863"/>
      <c r="DP111" s="863"/>
      <c r="DQ111" s="863" t="s">
        <v>414</v>
      </c>
      <c r="DR111" s="863"/>
      <c r="DS111" s="863"/>
      <c r="DT111" s="863"/>
      <c r="DU111" s="863"/>
      <c r="DV111" s="840" t="s">
        <v>445</v>
      </c>
      <c r="DW111" s="840"/>
      <c r="DX111" s="840"/>
      <c r="DY111" s="840"/>
      <c r="DZ111" s="841"/>
    </row>
    <row r="112" spans="1:131" s="244"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438</v>
      </c>
      <c r="AG112" s="826"/>
      <c r="AH112" s="826"/>
      <c r="AI112" s="826"/>
      <c r="AJ112" s="827"/>
      <c r="AK112" s="828" t="s">
        <v>442</v>
      </c>
      <c r="AL112" s="826"/>
      <c r="AM112" s="826"/>
      <c r="AN112" s="826"/>
      <c r="AO112" s="827"/>
      <c r="AP112" s="873" t="s">
        <v>438</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9573882</v>
      </c>
      <c r="BR112" s="863"/>
      <c r="BS112" s="863"/>
      <c r="BT112" s="863"/>
      <c r="BU112" s="863"/>
      <c r="BV112" s="863">
        <v>9110292</v>
      </c>
      <c r="BW112" s="863"/>
      <c r="BX112" s="863"/>
      <c r="BY112" s="863"/>
      <c r="BZ112" s="863"/>
      <c r="CA112" s="863">
        <v>8405759</v>
      </c>
      <c r="CB112" s="863"/>
      <c r="CC112" s="863"/>
      <c r="CD112" s="863"/>
      <c r="CE112" s="863"/>
      <c r="CF112" s="924">
        <v>34.1</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442</v>
      </c>
      <c r="DH112" s="863"/>
      <c r="DI112" s="863"/>
      <c r="DJ112" s="863"/>
      <c r="DK112" s="863"/>
      <c r="DL112" s="863" t="s">
        <v>442</v>
      </c>
      <c r="DM112" s="863"/>
      <c r="DN112" s="863"/>
      <c r="DO112" s="863"/>
      <c r="DP112" s="863"/>
      <c r="DQ112" s="863" t="s">
        <v>450</v>
      </c>
      <c r="DR112" s="863"/>
      <c r="DS112" s="863"/>
      <c r="DT112" s="863"/>
      <c r="DU112" s="863"/>
      <c r="DV112" s="840" t="s">
        <v>450</v>
      </c>
      <c r="DW112" s="840"/>
      <c r="DX112" s="840"/>
      <c r="DY112" s="840"/>
      <c r="DZ112" s="841"/>
    </row>
    <row r="113" spans="1:130" s="244"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737132</v>
      </c>
      <c r="AB113" s="972"/>
      <c r="AC113" s="972"/>
      <c r="AD113" s="972"/>
      <c r="AE113" s="973"/>
      <c r="AF113" s="974">
        <v>721590</v>
      </c>
      <c r="AG113" s="972"/>
      <c r="AH113" s="972"/>
      <c r="AI113" s="972"/>
      <c r="AJ113" s="973"/>
      <c r="AK113" s="974">
        <v>635897</v>
      </c>
      <c r="AL113" s="972"/>
      <c r="AM113" s="972"/>
      <c r="AN113" s="972"/>
      <c r="AO113" s="973"/>
      <c r="AP113" s="975">
        <v>2.6</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371150</v>
      </c>
      <c r="BR113" s="863"/>
      <c r="BS113" s="863"/>
      <c r="BT113" s="863"/>
      <c r="BU113" s="863"/>
      <c r="BV113" s="863">
        <v>325628</v>
      </c>
      <c r="BW113" s="863"/>
      <c r="BX113" s="863"/>
      <c r="BY113" s="863"/>
      <c r="BZ113" s="863"/>
      <c r="CA113" s="863">
        <v>293627</v>
      </c>
      <c r="CB113" s="863"/>
      <c r="CC113" s="863"/>
      <c r="CD113" s="863"/>
      <c r="CE113" s="863"/>
      <c r="CF113" s="924">
        <v>1.2</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414</v>
      </c>
      <c r="DM113" s="826"/>
      <c r="DN113" s="826"/>
      <c r="DO113" s="826"/>
      <c r="DP113" s="827"/>
      <c r="DQ113" s="828" t="s">
        <v>414</v>
      </c>
      <c r="DR113" s="826"/>
      <c r="DS113" s="826"/>
      <c r="DT113" s="826"/>
      <c r="DU113" s="827"/>
      <c r="DV113" s="873" t="s">
        <v>450</v>
      </c>
      <c r="DW113" s="874"/>
      <c r="DX113" s="874"/>
      <c r="DY113" s="874"/>
      <c r="DZ113" s="875"/>
    </row>
    <row r="114" spans="1:130" s="244" customFormat="1" ht="26.25" customHeight="1" x14ac:dyDescent="0.15">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101001</v>
      </c>
      <c r="AB114" s="826"/>
      <c r="AC114" s="826"/>
      <c r="AD114" s="826"/>
      <c r="AE114" s="827"/>
      <c r="AF114" s="828">
        <v>43300</v>
      </c>
      <c r="AG114" s="826"/>
      <c r="AH114" s="826"/>
      <c r="AI114" s="826"/>
      <c r="AJ114" s="827"/>
      <c r="AK114" s="828">
        <v>33157</v>
      </c>
      <c r="AL114" s="826"/>
      <c r="AM114" s="826"/>
      <c r="AN114" s="826"/>
      <c r="AO114" s="827"/>
      <c r="AP114" s="873">
        <v>0.1</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2306099</v>
      </c>
      <c r="BR114" s="863"/>
      <c r="BS114" s="863"/>
      <c r="BT114" s="863"/>
      <c r="BU114" s="863"/>
      <c r="BV114" s="863">
        <v>2104262</v>
      </c>
      <c r="BW114" s="863"/>
      <c r="BX114" s="863"/>
      <c r="BY114" s="863"/>
      <c r="BZ114" s="863"/>
      <c r="CA114" s="863">
        <v>2091922</v>
      </c>
      <c r="CB114" s="863"/>
      <c r="CC114" s="863"/>
      <c r="CD114" s="863"/>
      <c r="CE114" s="863"/>
      <c r="CF114" s="924">
        <v>8.5</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450</v>
      </c>
      <c r="DM114" s="826"/>
      <c r="DN114" s="826"/>
      <c r="DO114" s="826"/>
      <c r="DP114" s="827"/>
      <c r="DQ114" s="828" t="s">
        <v>439</v>
      </c>
      <c r="DR114" s="826"/>
      <c r="DS114" s="826"/>
      <c r="DT114" s="826"/>
      <c r="DU114" s="827"/>
      <c r="DV114" s="873" t="s">
        <v>445</v>
      </c>
      <c r="DW114" s="874"/>
      <c r="DX114" s="874"/>
      <c r="DY114" s="874"/>
      <c r="DZ114" s="875"/>
    </row>
    <row r="115" spans="1:130" s="244"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450</v>
      </c>
      <c r="AB115" s="972"/>
      <c r="AC115" s="972"/>
      <c r="AD115" s="972"/>
      <c r="AE115" s="973"/>
      <c r="AF115" s="974" t="s">
        <v>450</v>
      </c>
      <c r="AG115" s="972"/>
      <c r="AH115" s="972"/>
      <c r="AI115" s="972"/>
      <c r="AJ115" s="973"/>
      <c r="AK115" s="974" t="s">
        <v>438</v>
      </c>
      <c r="AL115" s="972"/>
      <c r="AM115" s="972"/>
      <c r="AN115" s="972"/>
      <c r="AO115" s="973"/>
      <c r="AP115" s="975" t="s">
        <v>442</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442</v>
      </c>
      <c r="BR115" s="863"/>
      <c r="BS115" s="863"/>
      <c r="BT115" s="863"/>
      <c r="BU115" s="863"/>
      <c r="BV115" s="863" t="s">
        <v>442</v>
      </c>
      <c r="BW115" s="863"/>
      <c r="BX115" s="863"/>
      <c r="BY115" s="863"/>
      <c r="BZ115" s="863"/>
      <c r="CA115" s="863" t="s">
        <v>439</v>
      </c>
      <c r="CB115" s="863"/>
      <c r="CC115" s="863"/>
      <c r="CD115" s="863"/>
      <c r="CE115" s="863"/>
      <c r="CF115" s="924" t="s">
        <v>438</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414</v>
      </c>
      <c r="DH115" s="826"/>
      <c r="DI115" s="826"/>
      <c r="DJ115" s="826"/>
      <c r="DK115" s="827"/>
      <c r="DL115" s="828">
        <v>176414</v>
      </c>
      <c r="DM115" s="826"/>
      <c r="DN115" s="826"/>
      <c r="DO115" s="826"/>
      <c r="DP115" s="827"/>
      <c r="DQ115" s="828">
        <v>102145</v>
      </c>
      <c r="DR115" s="826"/>
      <c r="DS115" s="826"/>
      <c r="DT115" s="826"/>
      <c r="DU115" s="827"/>
      <c r="DV115" s="873">
        <v>0.4</v>
      </c>
      <c r="DW115" s="874"/>
      <c r="DX115" s="874"/>
      <c r="DY115" s="874"/>
      <c r="DZ115" s="875"/>
    </row>
    <row r="116" spans="1:130" s="244"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4</v>
      </c>
      <c r="AB116" s="826"/>
      <c r="AC116" s="826"/>
      <c r="AD116" s="826"/>
      <c r="AE116" s="827"/>
      <c r="AF116" s="828">
        <v>15</v>
      </c>
      <c r="AG116" s="826"/>
      <c r="AH116" s="826"/>
      <c r="AI116" s="826"/>
      <c r="AJ116" s="827"/>
      <c r="AK116" s="828">
        <v>21</v>
      </c>
      <c r="AL116" s="826"/>
      <c r="AM116" s="826"/>
      <c r="AN116" s="826"/>
      <c r="AO116" s="827"/>
      <c r="AP116" s="873">
        <v>0</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450</v>
      </c>
      <c r="BW116" s="863"/>
      <c r="BX116" s="863"/>
      <c r="BY116" s="863"/>
      <c r="BZ116" s="863"/>
      <c r="CA116" s="863" t="s">
        <v>438</v>
      </c>
      <c r="CB116" s="863"/>
      <c r="CC116" s="863"/>
      <c r="CD116" s="863"/>
      <c r="CE116" s="863"/>
      <c r="CF116" s="924" t="s">
        <v>450</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442</v>
      </c>
      <c r="DH116" s="826"/>
      <c r="DI116" s="826"/>
      <c r="DJ116" s="826"/>
      <c r="DK116" s="827"/>
      <c r="DL116" s="828" t="s">
        <v>438</v>
      </c>
      <c r="DM116" s="826"/>
      <c r="DN116" s="826"/>
      <c r="DO116" s="826"/>
      <c r="DP116" s="827"/>
      <c r="DQ116" s="828" t="s">
        <v>442</v>
      </c>
      <c r="DR116" s="826"/>
      <c r="DS116" s="826"/>
      <c r="DT116" s="826"/>
      <c r="DU116" s="827"/>
      <c r="DV116" s="873" t="s">
        <v>439</v>
      </c>
      <c r="DW116" s="874"/>
      <c r="DX116" s="874"/>
      <c r="DY116" s="874"/>
      <c r="DZ116" s="875"/>
    </row>
    <row r="117" spans="1:130" s="244"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5895108</v>
      </c>
      <c r="AB117" s="958"/>
      <c r="AC117" s="958"/>
      <c r="AD117" s="958"/>
      <c r="AE117" s="959"/>
      <c r="AF117" s="960">
        <v>5757801</v>
      </c>
      <c r="AG117" s="958"/>
      <c r="AH117" s="958"/>
      <c r="AI117" s="958"/>
      <c r="AJ117" s="959"/>
      <c r="AK117" s="960">
        <v>5710230</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414</v>
      </c>
      <c r="BR117" s="863"/>
      <c r="BS117" s="863"/>
      <c r="BT117" s="863"/>
      <c r="BU117" s="863"/>
      <c r="BV117" s="863" t="s">
        <v>445</v>
      </c>
      <c r="BW117" s="863"/>
      <c r="BX117" s="863"/>
      <c r="BY117" s="863"/>
      <c r="BZ117" s="863"/>
      <c r="CA117" s="863" t="s">
        <v>438</v>
      </c>
      <c r="CB117" s="863"/>
      <c r="CC117" s="863"/>
      <c r="CD117" s="863"/>
      <c r="CE117" s="863"/>
      <c r="CF117" s="924" t="s">
        <v>438</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439</v>
      </c>
      <c r="DH117" s="826"/>
      <c r="DI117" s="826"/>
      <c r="DJ117" s="826"/>
      <c r="DK117" s="827"/>
      <c r="DL117" s="828" t="s">
        <v>414</v>
      </c>
      <c r="DM117" s="826"/>
      <c r="DN117" s="826"/>
      <c r="DO117" s="826"/>
      <c r="DP117" s="827"/>
      <c r="DQ117" s="828" t="s">
        <v>445</v>
      </c>
      <c r="DR117" s="826"/>
      <c r="DS117" s="826"/>
      <c r="DT117" s="826"/>
      <c r="DU117" s="827"/>
      <c r="DV117" s="873" t="s">
        <v>414</v>
      </c>
      <c r="DW117" s="874"/>
      <c r="DX117" s="874"/>
      <c r="DY117" s="874"/>
      <c r="DZ117" s="875"/>
    </row>
    <row r="118" spans="1:130" s="244"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306</v>
      </c>
      <c r="AL118" s="951"/>
      <c r="AM118" s="951"/>
      <c r="AN118" s="951"/>
      <c r="AO118" s="952"/>
      <c r="AP118" s="954" t="s">
        <v>432</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439</v>
      </c>
      <c r="BR118" s="894"/>
      <c r="BS118" s="894"/>
      <c r="BT118" s="894"/>
      <c r="BU118" s="894"/>
      <c r="BV118" s="894" t="s">
        <v>445</v>
      </c>
      <c r="BW118" s="894"/>
      <c r="BX118" s="894"/>
      <c r="BY118" s="894"/>
      <c r="BZ118" s="894"/>
      <c r="CA118" s="894" t="s">
        <v>439</v>
      </c>
      <c r="CB118" s="894"/>
      <c r="CC118" s="894"/>
      <c r="CD118" s="894"/>
      <c r="CE118" s="894"/>
      <c r="CF118" s="924" t="s">
        <v>414</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414</v>
      </c>
      <c r="DH118" s="826"/>
      <c r="DI118" s="826"/>
      <c r="DJ118" s="826"/>
      <c r="DK118" s="827"/>
      <c r="DL118" s="828" t="s">
        <v>414</v>
      </c>
      <c r="DM118" s="826"/>
      <c r="DN118" s="826"/>
      <c r="DO118" s="826"/>
      <c r="DP118" s="827"/>
      <c r="DQ118" s="828" t="s">
        <v>445</v>
      </c>
      <c r="DR118" s="826"/>
      <c r="DS118" s="826"/>
      <c r="DT118" s="826"/>
      <c r="DU118" s="827"/>
      <c r="DV118" s="873" t="s">
        <v>414</v>
      </c>
      <c r="DW118" s="874"/>
      <c r="DX118" s="874"/>
      <c r="DY118" s="874"/>
      <c r="DZ118" s="875"/>
    </row>
    <row r="119" spans="1:130" s="244"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439</v>
      </c>
      <c r="AB119" s="944"/>
      <c r="AC119" s="944"/>
      <c r="AD119" s="944"/>
      <c r="AE119" s="945"/>
      <c r="AF119" s="946" t="s">
        <v>445</v>
      </c>
      <c r="AG119" s="944"/>
      <c r="AH119" s="944"/>
      <c r="AI119" s="944"/>
      <c r="AJ119" s="945"/>
      <c r="AK119" s="946" t="s">
        <v>439</v>
      </c>
      <c r="AL119" s="944"/>
      <c r="AM119" s="944"/>
      <c r="AN119" s="944"/>
      <c r="AO119" s="945"/>
      <c r="AP119" s="947" t="s">
        <v>445</v>
      </c>
      <c r="AQ119" s="948"/>
      <c r="AR119" s="948"/>
      <c r="AS119" s="948"/>
      <c r="AT119" s="949"/>
      <c r="AU119" s="987"/>
      <c r="AV119" s="988"/>
      <c r="AW119" s="988"/>
      <c r="AX119" s="988"/>
      <c r="AY119" s="988"/>
      <c r="AZ119" s="275" t="s">
        <v>186</v>
      </c>
      <c r="BA119" s="275"/>
      <c r="BB119" s="275"/>
      <c r="BC119" s="275"/>
      <c r="BD119" s="275"/>
      <c r="BE119" s="275"/>
      <c r="BF119" s="275"/>
      <c r="BG119" s="275"/>
      <c r="BH119" s="275"/>
      <c r="BI119" s="275"/>
      <c r="BJ119" s="275"/>
      <c r="BK119" s="275"/>
      <c r="BL119" s="275"/>
      <c r="BM119" s="275"/>
      <c r="BN119" s="275"/>
      <c r="BO119" s="926" t="s">
        <v>468</v>
      </c>
      <c r="BP119" s="927"/>
      <c r="BQ119" s="931">
        <v>61742768</v>
      </c>
      <c r="BR119" s="894"/>
      <c r="BS119" s="894"/>
      <c r="BT119" s="894"/>
      <c r="BU119" s="894"/>
      <c r="BV119" s="894">
        <v>61064985</v>
      </c>
      <c r="BW119" s="894"/>
      <c r="BX119" s="894"/>
      <c r="BY119" s="894"/>
      <c r="BZ119" s="894"/>
      <c r="CA119" s="894">
        <v>59493377</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445</v>
      </c>
      <c r="DH119" s="809"/>
      <c r="DI119" s="809"/>
      <c r="DJ119" s="809"/>
      <c r="DK119" s="810"/>
      <c r="DL119" s="811" t="s">
        <v>470</v>
      </c>
      <c r="DM119" s="809"/>
      <c r="DN119" s="809"/>
      <c r="DO119" s="809"/>
      <c r="DP119" s="810"/>
      <c r="DQ119" s="811" t="s">
        <v>445</v>
      </c>
      <c r="DR119" s="809"/>
      <c r="DS119" s="809"/>
      <c r="DT119" s="809"/>
      <c r="DU119" s="810"/>
      <c r="DV119" s="897" t="s">
        <v>470</v>
      </c>
      <c r="DW119" s="898"/>
      <c r="DX119" s="898"/>
      <c r="DY119" s="898"/>
      <c r="DZ119" s="899"/>
    </row>
    <row r="120" spans="1:130" s="244"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445</v>
      </c>
      <c r="AB120" s="826"/>
      <c r="AC120" s="826"/>
      <c r="AD120" s="826"/>
      <c r="AE120" s="827"/>
      <c r="AF120" s="828" t="s">
        <v>445</v>
      </c>
      <c r="AG120" s="826"/>
      <c r="AH120" s="826"/>
      <c r="AI120" s="826"/>
      <c r="AJ120" s="827"/>
      <c r="AK120" s="828" t="s">
        <v>439</v>
      </c>
      <c r="AL120" s="826"/>
      <c r="AM120" s="826"/>
      <c r="AN120" s="826"/>
      <c r="AO120" s="827"/>
      <c r="AP120" s="873" t="s">
        <v>470</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16299935</v>
      </c>
      <c r="BR120" s="891"/>
      <c r="BS120" s="891"/>
      <c r="BT120" s="891"/>
      <c r="BU120" s="891"/>
      <c r="BV120" s="891">
        <v>15476701</v>
      </c>
      <c r="BW120" s="891"/>
      <c r="BX120" s="891"/>
      <c r="BY120" s="891"/>
      <c r="BZ120" s="891"/>
      <c r="CA120" s="891">
        <v>15474664</v>
      </c>
      <c r="CB120" s="891"/>
      <c r="CC120" s="891"/>
      <c r="CD120" s="891"/>
      <c r="CE120" s="891"/>
      <c r="CF120" s="915">
        <v>62.7</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t="s">
        <v>439</v>
      </c>
      <c r="DH120" s="891"/>
      <c r="DI120" s="891"/>
      <c r="DJ120" s="891"/>
      <c r="DK120" s="891"/>
      <c r="DL120" s="891" t="s">
        <v>445</v>
      </c>
      <c r="DM120" s="891"/>
      <c r="DN120" s="891"/>
      <c r="DO120" s="891"/>
      <c r="DP120" s="891"/>
      <c r="DQ120" s="891">
        <v>8405759</v>
      </c>
      <c r="DR120" s="891"/>
      <c r="DS120" s="891"/>
      <c r="DT120" s="891"/>
      <c r="DU120" s="891"/>
      <c r="DV120" s="892">
        <v>34.1</v>
      </c>
      <c r="DW120" s="892"/>
      <c r="DX120" s="892"/>
      <c r="DY120" s="892"/>
      <c r="DZ120" s="893"/>
    </row>
    <row r="121" spans="1:130" s="244"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470</v>
      </c>
      <c r="AB121" s="826"/>
      <c r="AC121" s="826"/>
      <c r="AD121" s="826"/>
      <c r="AE121" s="827"/>
      <c r="AF121" s="828" t="s">
        <v>438</v>
      </c>
      <c r="AG121" s="826"/>
      <c r="AH121" s="826"/>
      <c r="AI121" s="826"/>
      <c r="AJ121" s="827"/>
      <c r="AK121" s="828" t="s">
        <v>470</v>
      </c>
      <c r="AL121" s="826"/>
      <c r="AM121" s="826"/>
      <c r="AN121" s="826"/>
      <c r="AO121" s="827"/>
      <c r="AP121" s="873" t="s">
        <v>438</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1456162</v>
      </c>
      <c r="BR121" s="863"/>
      <c r="BS121" s="863"/>
      <c r="BT121" s="863"/>
      <c r="BU121" s="863"/>
      <c r="BV121" s="863">
        <v>1416199</v>
      </c>
      <c r="BW121" s="863"/>
      <c r="BX121" s="863"/>
      <c r="BY121" s="863"/>
      <c r="BZ121" s="863"/>
      <c r="CA121" s="863">
        <v>1300295</v>
      </c>
      <c r="CB121" s="863"/>
      <c r="CC121" s="863"/>
      <c r="CD121" s="863"/>
      <c r="CE121" s="863"/>
      <c r="CF121" s="924">
        <v>5.3</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t="s">
        <v>438</v>
      </c>
      <c r="DH121" s="863"/>
      <c r="DI121" s="863"/>
      <c r="DJ121" s="863"/>
      <c r="DK121" s="863"/>
      <c r="DL121" s="863" t="s">
        <v>439</v>
      </c>
      <c r="DM121" s="863"/>
      <c r="DN121" s="863"/>
      <c r="DO121" s="863"/>
      <c r="DP121" s="863"/>
      <c r="DQ121" s="863" t="s">
        <v>439</v>
      </c>
      <c r="DR121" s="863"/>
      <c r="DS121" s="863"/>
      <c r="DT121" s="863"/>
      <c r="DU121" s="863"/>
      <c r="DV121" s="840" t="s">
        <v>445</v>
      </c>
      <c r="DW121" s="840"/>
      <c r="DX121" s="840"/>
      <c r="DY121" s="840"/>
      <c r="DZ121" s="841"/>
    </row>
    <row r="122" spans="1:130" s="244"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439</v>
      </c>
      <c r="AB122" s="826"/>
      <c r="AC122" s="826"/>
      <c r="AD122" s="826"/>
      <c r="AE122" s="827"/>
      <c r="AF122" s="828" t="s">
        <v>439</v>
      </c>
      <c r="AG122" s="826"/>
      <c r="AH122" s="826"/>
      <c r="AI122" s="826"/>
      <c r="AJ122" s="827"/>
      <c r="AK122" s="828" t="s">
        <v>439</v>
      </c>
      <c r="AL122" s="826"/>
      <c r="AM122" s="826"/>
      <c r="AN122" s="826"/>
      <c r="AO122" s="827"/>
      <c r="AP122" s="873" t="s">
        <v>470</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44574803</v>
      </c>
      <c r="BR122" s="894"/>
      <c r="BS122" s="894"/>
      <c r="BT122" s="894"/>
      <c r="BU122" s="894"/>
      <c r="BV122" s="894">
        <v>43962677</v>
      </c>
      <c r="BW122" s="894"/>
      <c r="BX122" s="894"/>
      <c r="BY122" s="894"/>
      <c r="BZ122" s="894"/>
      <c r="CA122" s="894">
        <v>43232104</v>
      </c>
      <c r="CB122" s="894"/>
      <c r="CC122" s="894"/>
      <c r="CD122" s="894"/>
      <c r="CE122" s="894"/>
      <c r="CF122" s="895">
        <v>175.3</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t="s">
        <v>439</v>
      </c>
      <c r="DH122" s="863"/>
      <c r="DI122" s="863"/>
      <c r="DJ122" s="863"/>
      <c r="DK122" s="863"/>
      <c r="DL122" s="863" t="s">
        <v>441</v>
      </c>
      <c r="DM122" s="863"/>
      <c r="DN122" s="863"/>
      <c r="DO122" s="863"/>
      <c r="DP122" s="863"/>
      <c r="DQ122" s="863" t="s">
        <v>470</v>
      </c>
      <c r="DR122" s="863"/>
      <c r="DS122" s="863"/>
      <c r="DT122" s="863"/>
      <c r="DU122" s="863"/>
      <c r="DV122" s="840" t="s">
        <v>441</v>
      </c>
      <c r="DW122" s="840"/>
      <c r="DX122" s="840"/>
      <c r="DY122" s="840"/>
      <c r="DZ122" s="841"/>
    </row>
    <row r="123" spans="1:130" s="244"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439</v>
      </c>
      <c r="AB123" s="826"/>
      <c r="AC123" s="826"/>
      <c r="AD123" s="826"/>
      <c r="AE123" s="827"/>
      <c r="AF123" s="828" t="s">
        <v>470</v>
      </c>
      <c r="AG123" s="826"/>
      <c r="AH123" s="826"/>
      <c r="AI123" s="826"/>
      <c r="AJ123" s="827"/>
      <c r="AK123" s="828" t="s">
        <v>470</v>
      </c>
      <c r="AL123" s="826"/>
      <c r="AM123" s="826"/>
      <c r="AN123" s="826"/>
      <c r="AO123" s="827"/>
      <c r="AP123" s="873" t="s">
        <v>439</v>
      </c>
      <c r="AQ123" s="874"/>
      <c r="AR123" s="874"/>
      <c r="AS123" s="874"/>
      <c r="AT123" s="875"/>
      <c r="AU123" s="938"/>
      <c r="AV123" s="939"/>
      <c r="AW123" s="939"/>
      <c r="AX123" s="939"/>
      <c r="AY123" s="939"/>
      <c r="AZ123" s="275" t="s">
        <v>186</v>
      </c>
      <c r="BA123" s="275"/>
      <c r="BB123" s="275"/>
      <c r="BC123" s="275"/>
      <c r="BD123" s="275"/>
      <c r="BE123" s="275"/>
      <c r="BF123" s="275"/>
      <c r="BG123" s="275"/>
      <c r="BH123" s="275"/>
      <c r="BI123" s="275"/>
      <c r="BJ123" s="275"/>
      <c r="BK123" s="275"/>
      <c r="BL123" s="275"/>
      <c r="BM123" s="275"/>
      <c r="BN123" s="275"/>
      <c r="BO123" s="926" t="s">
        <v>480</v>
      </c>
      <c r="BP123" s="927"/>
      <c r="BQ123" s="881">
        <v>62330900</v>
      </c>
      <c r="BR123" s="882"/>
      <c r="BS123" s="882"/>
      <c r="BT123" s="882"/>
      <c r="BU123" s="882"/>
      <c r="BV123" s="882">
        <v>60855577</v>
      </c>
      <c r="BW123" s="882"/>
      <c r="BX123" s="882"/>
      <c r="BY123" s="882"/>
      <c r="BZ123" s="882"/>
      <c r="CA123" s="882">
        <v>60007063</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441</v>
      </c>
      <c r="DH123" s="826"/>
      <c r="DI123" s="826"/>
      <c r="DJ123" s="826"/>
      <c r="DK123" s="827"/>
      <c r="DL123" s="828" t="s">
        <v>441</v>
      </c>
      <c r="DM123" s="826"/>
      <c r="DN123" s="826"/>
      <c r="DO123" s="826"/>
      <c r="DP123" s="827"/>
      <c r="DQ123" s="828" t="s">
        <v>441</v>
      </c>
      <c r="DR123" s="826"/>
      <c r="DS123" s="826"/>
      <c r="DT123" s="826"/>
      <c r="DU123" s="827"/>
      <c r="DV123" s="873" t="s">
        <v>441</v>
      </c>
      <c r="DW123" s="874"/>
      <c r="DX123" s="874"/>
      <c r="DY123" s="874"/>
      <c r="DZ123" s="875"/>
    </row>
    <row r="124" spans="1:130" s="244"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441</v>
      </c>
      <c r="AB124" s="826"/>
      <c r="AC124" s="826"/>
      <c r="AD124" s="826"/>
      <c r="AE124" s="827"/>
      <c r="AF124" s="828" t="s">
        <v>441</v>
      </c>
      <c r="AG124" s="826"/>
      <c r="AH124" s="826"/>
      <c r="AI124" s="826"/>
      <c r="AJ124" s="827"/>
      <c r="AK124" s="828" t="s">
        <v>441</v>
      </c>
      <c r="AL124" s="826"/>
      <c r="AM124" s="826"/>
      <c r="AN124" s="826"/>
      <c r="AO124" s="827"/>
      <c r="AP124" s="873" t="s">
        <v>441</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441</v>
      </c>
      <c r="BR124" s="880"/>
      <c r="BS124" s="880"/>
      <c r="BT124" s="880"/>
      <c r="BU124" s="880"/>
      <c r="BV124" s="880">
        <v>0.8</v>
      </c>
      <c r="BW124" s="880"/>
      <c r="BX124" s="880"/>
      <c r="BY124" s="880"/>
      <c r="BZ124" s="880"/>
      <c r="CA124" s="880" t="s">
        <v>441</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9573882</v>
      </c>
      <c r="DH124" s="809"/>
      <c r="DI124" s="809"/>
      <c r="DJ124" s="809"/>
      <c r="DK124" s="810"/>
      <c r="DL124" s="811">
        <v>9110292</v>
      </c>
      <c r="DM124" s="809"/>
      <c r="DN124" s="809"/>
      <c r="DO124" s="809"/>
      <c r="DP124" s="810"/>
      <c r="DQ124" s="811" t="s">
        <v>414</v>
      </c>
      <c r="DR124" s="809"/>
      <c r="DS124" s="809"/>
      <c r="DT124" s="809"/>
      <c r="DU124" s="810"/>
      <c r="DV124" s="897" t="s">
        <v>484</v>
      </c>
      <c r="DW124" s="898"/>
      <c r="DX124" s="898"/>
      <c r="DY124" s="898"/>
      <c r="DZ124" s="899"/>
    </row>
    <row r="125" spans="1:130" s="244"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485</v>
      </c>
      <c r="AB125" s="826"/>
      <c r="AC125" s="826"/>
      <c r="AD125" s="826"/>
      <c r="AE125" s="827"/>
      <c r="AF125" s="828" t="s">
        <v>486</v>
      </c>
      <c r="AG125" s="826"/>
      <c r="AH125" s="826"/>
      <c r="AI125" s="826"/>
      <c r="AJ125" s="827"/>
      <c r="AK125" s="828" t="s">
        <v>484</v>
      </c>
      <c r="AL125" s="826"/>
      <c r="AM125" s="826"/>
      <c r="AN125" s="826"/>
      <c r="AO125" s="827"/>
      <c r="AP125" s="873" t="s">
        <v>484</v>
      </c>
      <c r="AQ125" s="874"/>
      <c r="AR125" s="874"/>
      <c r="AS125" s="874"/>
      <c r="AT125" s="87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00" t="s">
        <v>487</v>
      </c>
      <c r="CL125" s="901"/>
      <c r="CM125" s="901"/>
      <c r="CN125" s="901"/>
      <c r="CO125" s="902"/>
      <c r="CP125" s="909" t="s">
        <v>488</v>
      </c>
      <c r="CQ125" s="854"/>
      <c r="CR125" s="854"/>
      <c r="CS125" s="854"/>
      <c r="CT125" s="854"/>
      <c r="CU125" s="854"/>
      <c r="CV125" s="854"/>
      <c r="CW125" s="854"/>
      <c r="CX125" s="854"/>
      <c r="CY125" s="854"/>
      <c r="CZ125" s="854"/>
      <c r="DA125" s="854"/>
      <c r="DB125" s="854"/>
      <c r="DC125" s="854"/>
      <c r="DD125" s="854"/>
      <c r="DE125" s="854"/>
      <c r="DF125" s="855"/>
      <c r="DG125" s="910" t="s">
        <v>489</v>
      </c>
      <c r="DH125" s="891"/>
      <c r="DI125" s="891"/>
      <c r="DJ125" s="891"/>
      <c r="DK125" s="891"/>
      <c r="DL125" s="891" t="s">
        <v>490</v>
      </c>
      <c r="DM125" s="891"/>
      <c r="DN125" s="891"/>
      <c r="DO125" s="891"/>
      <c r="DP125" s="891"/>
      <c r="DQ125" s="891" t="s">
        <v>485</v>
      </c>
      <c r="DR125" s="891"/>
      <c r="DS125" s="891"/>
      <c r="DT125" s="891"/>
      <c r="DU125" s="891"/>
      <c r="DV125" s="892" t="s">
        <v>489</v>
      </c>
      <c r="DW125" s="892"/>
      <c r="DX125" s="892"/>
      <c r="DY125" s="892"/>
      <c r="DZ125" s="893"/>
    </row>
    <row r="126" spans="1:130" s="244"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485</v>
      </c>
      <c r="AB126" s="826"/>
      <c r="AC126" s="826"/>
      <c r="AD126" s="826"/>
      <c r="AE126" s="827"/>
      <c r="AF126" s="828" t="s">
        <v>491</v>
      </c>
      <c r="AG126" s="826"/>
      <c r="AH126" s="826"/>
      <c r="AI126" s="826"/>
      <c r="AJ126" s="827"/>
      <c r="AK126" s="828" t="s">
        <v>484</v>
      </c>
      <c r="AL126" s="826"/>
      <c r="AM126" s="826"/>
      <c r="AN126" s="826"/>
      <c r="AO126" s="827"/>
      <c r="AP126" s="873" t="s">
        <v>489</v>
      </c>
      <c r="AQ126" s="874"/>
      <c r="AR126" s="874"/>
      <c r="AS126" s="874"/>
      <c r="AT126" s="87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489</v>
      </c>
      <c r="DH126" s="863"/>
      <c r="DI126" s="863"/>
      <c r="DJ126" s="863"/>
      <c r="DK126" s="863"/>
      <c r="DL126" s="863" t="s">
        <v>485</v>
      </c>
      <c r="DM126" s="863"/>
      <c r="DN126" s="863"/>
      <c r="DO126" s="863"/>
      <c r="DP126" s="863"/>
      <c r="DQ126" s="863" t="s">
        <v>484</v>
      </c>
      <c r="DR126" s="863"/>
      <c r="DS126" s="863"/>
      <c r="DT126" s="863"/>
      <c r="DU126" s="863"/>
      <c r="DV126" s="840" t="s">
        <v>489</v>
      </c>
      <c r="DW126" s="840"/>
      <c r="DX126" s="840"/>
      <c r="DY126" s="840"/>
      <c r="DZ126" s="841"/>
    </row>
    <row r="127" spans="1:130" s="244"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489</v>
      </c>
      <c r="AB127" s="826"/>
      <c r="AC127" s="826"/>
      <c r="AD127" s="826"/>
      <c r="AE127" s="827"/>
      <c r="AF127" s="828" t="s">
        <v>490</v>
      </c>
      <c r="AG127" s="826"/>
      <c r="AH127" s="826"/>
      <c r="AI127" s="826"/>
      <c r="AJ127" s="827"/>
      <c r="AK127" s="828" t="s">
        <v>485</v>
      </c>
      <c r="AL127" s="826"/>
      <c r="AM127" s="826"/>
      <c r="AN127" s="826"/>
      <c r="AO127" s="827"/>
      <c r="AP127" s="873" t="s">
        <v>485</v>
      </c>
      <c r="AQ127" s="874"/>
      <c r="AR127" s="874"/>
      <c r="AS127" s="874"/>
      <c r="AT127" s="875"/>
      <c r="AU127" s="280"/>
      <c r="AV127" s="280"/>
      <c r="AW127" s="280"/>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0"/>
      <c r="CB127" s="280"/>
      <c r="CC127" s="280"/>
      <c r="CD127" s="281"/>
      <c r="CE127" s="281"/>
      <c r="CF127" s="281"/>
      <c r="CG127" s="278"/>
      <c r="CH127" s="278"/>
      <c r="CI127" s="278"/>
      <c r="CJ127" s="279"/>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499</v>
      </c>
      <c r="DH127" s="863"/>
      <c r="DI127" s="863"/>
      <c r="DJ127" s="863"/>
      <c r="DK127" s="863"/>
      <c r="DL127" s="863" t="s">
        <v>490</v>
      </c>
      <c r="DM127" s="863"/>
      <c r="DN127" s="863"/>
      <c r="DO127" s="863"/>
      <c r="DP127" s="863"/>
      <c r="DQ127" s="863" t="s">
        <v>414</v>
      </c>
      <c r="DR127" s="863"/>
      <c r="DS127" s="863"/>
      <c r="DT127" s="863"/>
      <c r="DU127" s="863"/>
      <c r="DV127" s="840" t="s">
        <v>485</v>
      </c>
      <c r="DW127" s="840"/>
      <c r="DX127" s="840"/>
      <c r="DY127" s="840"/>
      <c r="DZ127" s="841"/>
    </row>
    <row r="128" spans="1:130" s="244" customFormat="1" ht="26.25" customHeight="1" thickBot="1" x14ac:dyDescent="0.2">
      <c r="A128" s="842" t="s">
        <v>500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501</v>
      </c>
      <c r="X128" s="844"/>
      <c r="Y128" s="844"/>
      <c r="Z128" s="845"/>
      <c r="AA128" s="846">
        <v>166599</v>
      </c>
      <c r="AB128" s="847"/>
      <c r="AC128" s="847"/>
      <c r="AD128" s="847"/>
      <c r="AE128" s="848"/>
      <c r="AF128" s="849">
        <v>132074</v>
      </c>
      <c r="AG128" s="847"/>
      <c r="AH128" s="847"/>
      <c r="AI128" s="847"/>
      <c r="AJ128" s="848"/>
      <c r="AK128" s="849">
        <v>130755</v>
      </c>
      <c r="AL128" s="847"/>
      <c r="AM128" s="847"/>
      <c r="AN128" s="847"/>
      <c r="AO128" s="848"/>
      <c r="AP128" s="850"/>
      <c r="AQ128" s="851"/>
      <c r="AR128" s="851"/>
      <c r="AS128" s="851"/>
      <c r="AT128" s="852"/>
      <c r="AU128" s="280"/>
      <c r="AV128" s="280"/>
      <c r="AW128" s="280"/>
      <c r="AX128" s="853" t="s">
        <v>502</v>
      </c>
      <c r="AY128" s="854"/>
      <c r="AZ128" s="854"/>
      <c r="BA128" s="854"/>
      <c r="BB128" s="854"/>
      <c r="BC128" s="854"/>
      <c r="BD128" s="854"/>
      <c r="BE128" s="855"/>
      <c r="BF128" s="832" t="s">
        <v>414</v>
      </c>
      <c r="BG128" s="833"/>
      <c r="BH128" s="833"/>
      <c r="BI128" s="833"/>
      <c r="BJ128" s="833"/>
      <c r="BK128" s="833"/>
      <c r="BL128" s="856"/>
      <c r="BM128" s="832">
        <v>11.87</v>
      </c>
      <c r="BN128" s="833"/>
      <c r="BO128" s="833"/>
      <c r="BP128" s="833"/>
      <c r="BQ128" s="833"/>
      <c r="BR128" s="833"/>
      <c r="BS128" s="856"/>
      <c r="BT128" s="832">
        <v>20</v>
      </c>
      <c r="BU128" s="833"/>
      <c r="BV128" s="833"/>
      <c r="BW128" s="833"/>
      <c r="BX128" s="833"/>
      <c r="BY128" s="833"/>
      <c r="BZ128" s="834"/>
      <c r="CA128" s="281"/>
      <c r="CB128" s="281"/>
      <c r="CC128" s="281"/>
      <c r="CD128" s="281"/>
      <c r="CE128" s="281"/>
      <c r="CF128" s="281"/>
      <c r="CG128" s="278"/>
      <c r="CH128" s="278"/>
      <c r="CI128" s="278"/>
      <c r="CJ128" s="279"/>
      <c r="CK128" s="906"/>
      <c r="CL128" s="907"/>
      <c r="CM128" s="907"/>
      <c r="CN128" s="907"/>
      <c r="CO128" s="908"/>
      <c r="CP128" s="835" t="s">
        <v>503</v>
      </c>
      <c r="CQ128" s="774"/>
      <c r="CR128" s="774"/>
      <c r="CS128" s="774"/>
      <c r="CT128" s="774"/>
      <c r="CU128" s="774"/>
      <c r="CV128" s="774"/>
      <c r="CW128" s="774"/>
      <c r="CX128" s="774"/>
      <c r="CY128" s="774"/>
      <c r="CZ128" s="774"/>
      <c r="DA128" s="774"/>
      <c r="DB128" s="774"/>
      <c r="DC128" s="774"/>
      <c r="DD128" s="774"/>
      <c r="DE128" s="774"/>
      <c r="DF128" s="775"/>
      <c r="DG128" s="836" t="s">
        <v>414</v>
      </c>
      <c r="DH128" s="837"/>
      <c r="DI128" s="837"/>
      <c r="DJ128" s="837"/>
      <c r="DK128" s="837"/>
      <c r="DL128" s="837" t="s">
        <v>504</v>
      </c>
      <c r="DM128" s="837"/>
      <c r="DN128" s="837"/>
      <c r="DO128" s="837"/>
      <c r="DP128" s="837"/>
      <c r="DQ128" s="837" t="s">
        <v>414</v>
      </c>
      <c r="DR128" s="837"/>
      <c r="DS128" s="837"/>
      <c r="DT128" s="837"/>
      <c r="DU128" s="837"/>
      <c r="DV128" s="838" t="s">
        <v>414</v>
      </c>
      <c r="DW128" s="838"/>
      <c r="DX128" s="838"/>
      <c r="DY128" s="838"/>
      <c r="DZ128" s="839"/>
    </row>
    <row r="129" spans="1:131" s="244"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505</v>
      </c>
      <c r="X129" s="823"/>
      <c r="Y129" s="823"/>
      <c r="Z129" s="824"/>
      <c r="AA129" s="825">
        <v>27524149</v>
      </c>
      <c r="AB129" s="826"/>
      <c r="AC129" s="826"/>
      <c r="AD129" s="826"/>
      <c r="AE129" s="827"/>
      <c r="AF129" s="828">
        <v>28099442</v>
      </c>
      <c r="AG129" s="826"/>
      <c r="AH129" s="826"/>
      <c r="AI129" s="826"/>
      <c r="AJ129" s="827"/>
      <c r="AK129" s="828">
        <v>28683645</v>
      </c>
      <c r="AL129" s="826"/>
      <c r="AM129" s="826"/>
      <c r="AN129" s="826"/>
      <c r="AO129" s="827"/>
      <c r="AP129" s="829"/>
      <c r="AQ129" s="830"/>
      <c r="AR129" s="830"/>
      <c r="AS129" s="830"/>
      <c r="AT129" s="831"/>
      <c r="AU129" s="282"/>
      <c r="AV129" s="282"/>
      <c r="AW129" s="282"/>
      <c r="AX129" s="795" t="s">
        <v>506</v>
      </c>
      <c r="AY129" s="796"/>
      <c r="AZ129" s="796"/>
      <c r="BA129" s="796"/>
      <c r="BB129" s="796"/>
      <c r="BC129" s="796"/>
      <c r="BD129" s="796"/>
      <c r="BE129" s="797"/>
      <c r="BF129" s="815" t="s">
        <v>491</v>
      </c>
      <c r="BG129" s="816"/>
      <c r="BH129" s="816"/>
      <c r="BI129" s="816"/>
      <c r="BJ129" s="816"/>
      <c r="BK129" s="816"/>
      <c r="BL129" s="817"/>
      <c r="BM129" s="815">
        <v>16.87</v>
      </c>
      <c r="BN129" s="816"/>
      <c r="BO129" s="816"/>
      <c r="BP129" s="816"/>
      <c r="BQ129" s="816"/>
      <c r="BR129" s="816"/>
      <c r="BS129" s="817"/>
      <c r="BT129" s="815">
        <v>30</v>
      </c>
      <c r="BU129" s="818"/>
      <c r="BV129" s="818"/>
      <c r="BW129" s="818"/>
      <c r="BX129" s="818"/>
      <c r="BY129" s="818"/>
      <c r="BZ129" s="81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20" t="s">
        <v>507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508</v>
      </c>
      <c r="X130" s="823"/>
      <c r="Y130" s="823"/>
      <c r="Z130" s="824"/>
      <c r="AA130" s="825">
        <v>4022431</v>
      </c>
      <c r="AB130" s="826"/>
      <c r="AC130" s="826"/>
      <c r="AD130" s="826"/>
      <c r="AE130" s="827"/>
      <c r="AF130" s="828">
        <v>3982395</v>
      </c>
      <c r="AG130" s="826"/>
      <c r="AH130" s="826"/>
      <c r="AI130" s="826"/>
      <c r="AJ130" s="827"/>
      <c r="AK130" s="828">
        <v>4020844</v>
      </c>
      <c r="AL130" s="826"/>
      <c r="AM130" s="826"/>
      <c r="AN130" s="826"/>
      <c r="AO130" s="827"/>
      <c r="AP130" s="829"/>
      <c r="AQ130" s="830"/>
      <c r="AR130" s="830"/>
      <c r="AS130" s="830"/>
      <c r="AT130" s="831"/>
      <c r="AU130" s="282"/>
      <c r="AV130" s="282"/>
      <c r="AW130" s="282"/>
      <c r="AX130" s="795" t="s">
        <v>509</v>
      </c>
      <c r="AY130" s="796"/>
      <c r="AZ130" s="796"/>
      <c r="BA130" s="796"/>
      <c r="BB130" s="796"/>
      <c r="BC130" s="796"/>
      <c r="BD130" s="796"/>
      <c r="BE130" s="797"/>
      <c r="BF130" s="798">
        <v>6.7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510</v>
      </c>
      <c r="X131" s="806"/>
      <c r="Y131" s="806"/>
      <c r="Z131" s="807"/>
      <c r="AA131" s="808">
        <v>23501718</v>
      </c>
      <c r="AB131" s="809"/>
      <c r="AC131" s="809"/>
      <c r="AD131" s="809"/>
      <c r="AE131" s="810"/>
      <c r="AF131" s="811">
        <v>24117047</v>
      </c>
      <c r="AG131" s="809"/>
      <c r="AH131" s="809"/>
      <c r="AI131" s="809"/>
      <c r="AJ131" s="810"/>
      <c r="AK131" s="811">
        <v>24662801</v>
      </c>
      <c r="AL131" s="809"/>
      <c r="AM131" s="809"/>
      <c r="AN131" s="809"/>
      <c r="AO131" s="810"/>
      <c r="AP131" s="812"/>
      <c r="AQ131" s="813"/>
      <c r="AR131" s="813"/>
      <c r="AS131" s="813"/>
      <c r="AT131" s="814"/>
      <c r="AU131" s="282"/>
      <c r="AV131" s="282"/>
      <c r="AW131" s="282"/>
      <c r="AX131" s="773" t="s">
        <v>511</v>
      </c>
      <c r="AY131" s="774"/>
      <c r="AZ131" s="774"/>
      <c r="BA131" s="774"/>
      <c r="BB131" s="774"/>
      <c r="BC131" s="774"/>
      <c r="BD131" s="774"/>
      <c r="BE131" s="775"/>
      <c r="BF131" s="776" t="s">
        <v>491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782" t="s">
        <v>512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513</v>
      </c>
      <c r="W132" s="786"/>
      <c r="X132" s="786"/>
      <c r="Y132" s="786"/>
      <c r="Z132" s="787"/>
      <c r="AA132" s="788">
        <v>7.2593756760000003</v>
      </c>
      <c r="AB132" s="789"/>
      <c r="AC132" s="789"/>
      <c r="AD132" s="789"/>
      <c r="AE132" s="790"/>
      <c r="AF132" s="791">
        <v>6.8139851450000002</v>
      </c>
      <c r="AG132" s="789"/>
      <c r="AH132" s="789"/>
      <c r="AI132" s="789"/>
      <c r="AJ132" s="790"/>
      <c r="AK132" s="791">
        <v>6.3197647339999996</v>
      </c>
      <c r="AL132" s="789"/>
      <c r="AM132" s="789"/>
      <c r="AN132" s="789"/>
      <c r="AO132" s="790"/>
      <c r="AP132" s="792"/>
      <c r="AQ132" s="793"/>
      <c r="AR132" s="793"/>
      <c r="AS132" s="793"/>
      <c r="AT132" s="79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514</v>
      </c>
      <c r="W133" s="765"/>
      <c r="X133" s="765"/>
      <c r="Y133" s="765"/>
      <c r="Z133" s="766"/>
      <c r="AA133" s="767">
        <v>7.7</v>
      </c>
      <c r="AB133" s="768"/>
      <c r="AC133" s="768"/>
      <c r="AD133" s="768"/>
      <c r="AE133" s="769"/>
      <c r="AF133" s="767">
        <v>7.3</v>
      </c>
      <c r="AG133" s="768"/>
      <c r="AH133" s="768"/>
      <c r="AI133" s="768"/>
      <c r="AJ133" s="769"/>
      <c r="AK133" s="767">
        <v>6.7</v>
      </c>
      <c r="AL133" s="768"/>
      <c r="AM133" s="768"/>
      <c r="AN133" s="768"/>
      <c r="AO133" s="769"/>
      <c r="AP133" s="770"/>
      <c r="AQ133" s="771"/>
      <c r="AR133" s="771"/>
      <c r="AS133" s="771"/>
      <c r="AT133" s="77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eanJXeaQcI0fmvzxQjeGW+OKLKZ3u7WbgzkyEBK4FdcQPyYcUE3itUV1FxE+6+PrAfluR2kXJLnAwJrtkkCUUw==" saltValue="5jiQKn7uwhs+n6vcRzS2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BE28" sqref="BE28"/>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515</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7mCaAuFwn3z+R9gxZqCCMasW/EAGGp8jw1GO1qIsXCIyZZE2V5NuqGc8iKldAXfgz6Hq/1CGSHZ4X33gzG4kw==" saltValue="V7+WkQQsOba8jlOxw7dUOQ=="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 zoomScale="85" zoomScaleNormal="85" zoomScaleSheetLayoutView="55" workbookViewId="0">
      <selection activeCell="DL29" sqref="DL29"/>
    </sheetView>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1OeFhC6Gu8jPmoYH567N7ZLZuoPojZHoa2LG2lx8mNJROY4WK+81mtc2tqZpRh7Yq7wlJsIa2zpB0EZhOn44A==" saltValue="4mrD2iD0aXJ0+Fw/4IIzj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K41" sqref="AK41:AN41"/>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516</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517</v>
      </c>
      <c r="AL6" s="296"/>
      <c r="AM6" s="296"/>
      <c r="AN6" s="296"/>
      <c r="AO6" s="291"/>
      <c r="AP6" s="291"/>
      <c r="AQ6" s="291"/>
      <c r="AR6" s="291"/>
    </row>
    <row r="7" spans="1:46" ht="13.5" customHeight="1"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98" t="s">
        <v>518</v>
      </c>
      <c r="AP7" s="301"/>
      <c r="AQ7" s="302" t="s">
        <v>519</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99"/>
      <c r="AP8" s="307" t="s">
        <v>520</v>
      </c>
      <c r="AQ8" s="308" t="s">
        <v>521</v>
      </c>
      <c r="AR8" s="309" t="s">
        <v>522</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89" t="s">
        <v>523</v>
      </c>
      <c r="AL9" s="1190"/>
      <c r="AM9" s="1190"/>
      <c r="AN9" s="1191"/>
      <c r="AO9" s="310">
        <v>7810593</v>
      </c>
      <c r="AP9" s="310">
        <v>62316</v>
      </c>
      <c r="AQ9" s="311">
        <v>69168</v>
      </c>
      <c r="AR9" s="312">
        <v>-9.9</v>
      </c>
    </row>
    <row r="10" spans="1:46" ht="13.5" customHeight="1"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89" t="s">
        <v>524</v>
      </c>
      <c r="AL10" s="1190"/>
      <c r="AM10" s="1190"/>
      <c r="AN10" s="1191"/>
      <c r="AO10" s="313">
        <v>110484</v>
      </c>
      <c r="AP10" s="313">
        <v>881</v>
      </c>
      <c r="AQ10" s="314">
        <v>5930</v>
      </c>
      <c r="AR10" s="315">
        <v>-85.1</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89" t="s">
        <v>525</v>
      </c>
      <c r="AL11" s="1190"/>
      <c r="AM11" s="1190"/>
      <c r="AN11" s="1191"/>
      <c r="AO11" s="313">
        <v>183016</v>
      </c>
      <c r="AP11" s="313">
        <v>1460</v>
      </c>
      <c r="AQ11" s="314">
        <v>1190</v>
      </c>
      <c r="AR11" s="315">
        <v>22.7</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89" t="s">
        <v>526</v>
      </c>
      <c r="AL12" s="1190"/>
      <c r="AM12" s="1190"/>
      <c r="AN12" s="1191"/>
      <c r="AO12" s="313" t="s">
        <v>527</v>
      </c>
      <c r="AP12" s="313" t="s">
        <v>527</v>
      </c>
      <c r="AQ12" s="314" t="s">
        <v>527</v>
      </c>
      <c r="AR12" s="315" t="s">
        <v>527</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89" t="s">
        <v>528</v>
      </c>
      <c r="AL13" s="1190"/>
      <c r="AM13" s="1190"/>
      <c r="AN13" s="1191"/>
      <c r="AO13" s="313">
        <v>433627</v>
      </c>
      <c r="AP13" s="313">
        <v>3460</v>
      </c>
      <c r="AQ13" s="314">
        <v>2459</v>
      </c>
      <c r="AR13" s="315">
        <v>40.700000000000003</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89" t="s">
        <v>529</v>
      </c>
      <c r="AL14" s="1190"/>
      <c r="AM14" s="1190"/>
      <c r="AN14" s="1191"/>
      <c r="AO14" s="313">
        <v>286642</v>
      </c>
      <c r="AP14" s="313">
        <v>2287</v>
      </c>
      <c r="AQ14" s="314">
        <v>2481</v>
      </c>
      <c r="AR14" s="315">
        <v>-7.8</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92" t="s">
        <v>530</v>
      </c>
      <c r="AL15" s="1193"/>
      <c r="AM15" s="1193"/>
      <c r="AN15" s="1194"/>
      <c r="AO15" s="313">
        <v>-593247</v>
      </c>
      <c r="AP15" s="313">
        <v>-4733</v>
      </c>
      <c r="AQ15" s="314">
        <v>-4955</v>
      </c>
      <c r="AR15" s="315">
        <v>-4.5</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92" t="s">
        <v>186</v>
      </c>
      <c r="AL16" s="1193"/>
      <c r="AM16" s="1193"/>
      <c r="AN16" s="1194"/>
      <c r="AO16" s="313">
        <v>8231115</v>
      </c>
      <c r="AP16" s="313">
        <v>65671</v>
      </c>
      <c r="AQ16" s="314">
        <v>76274</v>
      </c>
      <c r="AR16" s="315">
        <v>-13.9</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531</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532</v>
      </c>
      <c r="AP20" s="322" t="s">
        <v>533</v>
      </c>
      <c r="AQ20" s="323" t="s">
        <v>534</v>
      </c>
      <c r="AR20" s="324"/>
    </row>
    <row r="21" spans="1:46" s="330" customFormat="1" x14ac:dyDescent="0.15">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95" t="s">
        <v>535</v>
      </c>
      <c r="AL21" s="1196"/>
      <c r="AM21" s="1196"/>
      <c r="AN21" s="1197"/>
      <c r="AO21" s="326">
        <v>6.22</v>
      </c>
      <c r="AP21" s="327">
        <v>7.19</v>
      </c>
      <c r="AQ21" s="328">
        <v>-0.97</v>
      </c>
      <c r="AR21" s="296"/>
      <c r="AS21" s="329"/>
      <c r="AT21" s="325"/>
    </row>
    <row r="22" spans="1:46" s="330" customFormat="1" x14ac:dyDescent="0.15">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95" t="s">
        <v>536</v>
      </c>
      <c r="AL22" s="1196"/>
      <c r="AM22" s="1196"/>
      <c r="AN22" s="1197"/>
      <c r="AO22" s="331">
        <v>96</v>
      </c>
      <c r="AP22" s="332">
        <v>97.9</v>
      </c>
      <c r="AQ22" s="333">
        <v>-1.9</v>
      </c>
      <c r="AR22" s="317"/>
      <c r="AS22" s="329"/>
      <c r="AT22" s="325"/>
    </row>
    <row r="23" spans="1:46" s="330" customFormat="1" x14ac:dyDescent="0.15">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x14ac:dyDescent="0.15">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6" t="s">
        <v>537</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x14ac:dyDescent="0.15">
      <c r="A27" s="338"/>
      <c r="AO27" s="291"/>
      <c r="AP27" s="291"/>
      <c r="AQ27" s="291"/>
      <c r="AR27" s="291"/>
      <c r="AS27" s="291"/>
      <c r="AT27" s="291"/>
    </row>
    <row r="28" spans="1:46" ht="17.25" x14ac:dyDescent="0.15">
      <c r="A28" s="292" t="s">
        <v>538</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539</v>
      </c>
      <c r="AL29" s="296"/>
      <c r="AM29" s="296"/>
      <c r="AN29" s="296"/>
      <c r="AO29" s="291"/>
      <c r="AP29" s="291"/>
      <c r="AQ29" s="291"/>
      <c r="AR29" s="291"/>
      <c r="AS29" s="340"/>
    </row>
    <row r="30" spans="1:46" ht="13.5" customHeight="1"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98" t="s">
        <v>518</v>
      </c>
      <c r="AP30" s="301"/>
      <c r="AQ30" s="302" t="s">
        <v>519</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99"/>
      <c r="AP31" s="307" t="s">
        <v>520</v>
      </c>
      <c r="AQ31" s="308" t="s">
        <v>521</v>
      </c>
      <c r="AR31" s="309" t="s">
        <v>522</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78" t="s">
        <v>540</v>
      </c>
      <c r="AL32" s="1179"/>
      <c r="AM32" s="1179"/>
      <c r="AN32" s="1180"/>
      <c r="AO32" s="341">
        <v>5041155</v>
      </c>
      <c r="AP32" s="341">
        <v>40220</v>
      </c>
      <c r="AQ32" s="342">
        <v>44431</v>
      </c>
      <c r="AR32" s="343">
        <v>-9.5</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78" t="s">
        <v>541</v>
      </c>
      <c r="AL33" s="1179"/>
      <c r="AM33" s="1179"/>
      <c r="AN33" s="1180"/>
      <c r="AO33" s="341" t="s">
        <v>527</v>
      </c>
      <c r="AP33" s="341" t="s">
        <v>527</v>
      </c>
      <c r="AQ33" s="342" t="s">
        <v>527</v>
      </c>
      <c r="AR33" s="343" t="s">
        <v>527</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78" t="s">
        <v>542</v>
      </c>
      <c r="AL34" s="1179"/>
      <c r="AM34" s="1179"/>
      <c r="AN34" s="1180"/>
      <c r="AO34" s="341" t="s">
        <v>527</v>
      </c>
      <c r="AP34" s="341" t="s">
        <v>527</v>
      </c>
      <c r="AQ34" s="342">
        <v>11</v>
      </c>
      <c r="AR34" s="343" t="s">
        <v>527</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78" t="s">
        <v>543</v>
      </c>
      <c r="AL35" s="1179"/>
      <c r="AM35" s="1179"/>
      <c r="AN35" s="1180"/>
      <c r="AO35" s="341">
        <v>635897</v>
      </c>
      <c r="AP35" s="341">
        <v>5073</v>
      </c>
      <c r="AQ35" s="342">
        <v>10870</v>
      </c>
      <c r="AR35" s="343">
        <v>-53.3</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78" t="s">
        <v>544</v>
      </c>
      <c r="AL36" s="1179"/>
      <c r="AM36" s="1179"/>
      <c r="AN36" s="1180"/>
      <c r="AO36" s="341">
        <v>33157</v>
      </c>
      <c r="AP36" s="341">
        <v>265</v>
      </c>
      <c r="AQ36" s="342">
        <v>1108</v>
      </c>
      <c r="AR36" s="343">
        <v>-76.099999999999994</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78" t="s">
        <v>545</v>
      </c>
      <c r="AL37" s="1179"/>
      <c r="AM37" s="1179"/>
      <c r="AN37" s="1180"/>
      <c r="AO37" s="341" t="s">
        <v>527</v>
      </c>
      <c r="AP37" s="341" t="s">
        <v>527</v>
      </c>
      <c r="AQ37" s="342">
        <v>456</v>
      </c>
      <c r="AR37" s="343" t="s">
        <v>527</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75" t="s">
        <v>546</v>
      </c>
      <c r="AL38" s="1176"/>
      <c r="AM38" s="1176"/>
      <c r="AN38" s="1177"/>
      <c r="AO38" s="344">
        <v>21</v>
      </c>
      <c r="AP38" s="344">
        <v>0</v>
      </c>
      <c r="AQ38" s="345">
        <v>2</v>
      </c>
      <c r="AR38" s="333">
        <v>-100</v>
      </c>
      <c r="AS38" s="340"/>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75" t="s">
        <v>547</v>
      </c>
      <c r="AL39" s="1176"/>
      <c r="AM39" s="1176"/>
      <c r="AN39" s="1177"/>
      <c r="AO39" s="341">
        <v>-130755</v>
      </c>
      <c r="AP39" s="341">
        <v>-1043</v>
      </c>
      <c r="AQ39" s="342">
        <v>-3984</v>
      </c>
      <c r="AR39" s="343">
        <v>-73.8</v>
      </c>
      <c r="AS39" s="340"/>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78" t="s">
        <v>548</v>
      </c>
      <c r="AL40" s="1179"/>
      <c r="AM40" s="1179"/>
      <c r="AN40" s="1180"/>
      <c r="AO40" s="341">
        <v>-4020844</v>
      </c>
      <c r="AP40" s="341">
        <v>-32080</v>
      </c>
      <c r="AQ40" s="342">
        <v>-37561</v>
      </c>
      <c r="AR40" s="343">
        <v>-14.6</v>
      </c>
      <c r="AS40" s="340"/>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1" t="s">
        <v>299</v>
      </c>
      <c r="AL41" s="1182"/>
      <c r="AM41" s="1182"/>
      <c r="AN41" s="1183"/>
      <c r="AO41" s="341">
        <v>1558631</v>
      </c>
      <c r="AP41" s="341">
        <v>12435</v>
      </c>
      <c r="AQ41" s="342">
        <v>15334</v>
      </c>
      <c r="AR41" s="343">
        <v>-18.899999999999999</v>
      </c>
      <c r="AS41" s="340"/>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549</v>
      </c>
      <c r="AL42" s="291"/>
      <c r="AM42" s="291"/>
      <c r="AN42" s="291"/>
      <c r="AO42" s="291"/>
      <c r="AP42" s="291"/>
      <c r="AQ42" s="317"/>
      <c r="AR42" s="317"/>
      <c r="AS42" s="340"/>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x14ac:dyDescent="0.15">
      <c r="A47" s="350" t="s">
        <v>550</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551</v>
      </c>
      <c r="AL48" s="351"/>
      <c r="AM48" s="351"/>
      <c r="AN48" s="351"/>
      <c r="AO48" s="351"/>
      <c r="AP48" s="351"/>
      <c r="AQ48" s="352"/>
      <c r="AR48" s="351"/>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184" t="s">
        <v>518</v>
      </c>
      <c r="AN49" s="1186" t="s">
        <v>552</v>
      </c>
      <c r="AO49" s="1187"/>
      <c r="AP49" s="1187"/>
      <c r="AQ49" s="1187"/>
      <c r="AR49" s="1188"/>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185"/>
      <c r="AN50" s="357" t="s">
        <v>553</v>
      </c>
      <c r="AO50" s="358" t="s">
        <v>554</v>
      </c>
      <c r="AP50" s="359" t="s">
        <v>555</v>
      </c>
      <c r="AQ50" s="360" t="s">
        <v>556</v>
      </c>
      <c r="AR50" s="361" t="s">
        <v>557</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558</v>
      </c>
      <c r="AL51" s="354"/>
      <c r="AM51" s="362">
        <v>8703102</v>
      </c>
      <c r="AN51" s="363">
        <v>70935</v>
      </c>
      <c r="AO51" s="364">
        <v>-26.9</v>
      </c>
      <c r="AP51" s="365">
        <v>65942</v>
      </c>
      <c r="AQ51" s="366">
        <v>13.6</v>
      </c>
      <c r="AR51" s="367">
        <v>-40.5</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559</v>
      </c>
      <c r="AM52" s="370">
        <v>2067619</v>
      </c>
      <c r="AN52" s="371">
        <v>16852</v>
      </c>
      <c r="AO52" s="372">
        <v>-56.4</v>
      </c>
      <c r="AP52" s="373">
        <v>32778</v>
      </c>
      <c r="AQ52" s="374">
        <v>2</v>
      </c>
      <c r="AR52" s="375">
        <v>-58.4</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560</v>
      </c>
      <c r="AL53" s="354"/>
      <c r="AM53" s="362">
        <v>6752034</v>
      </c>
      <c r="AN53" s="363">
        <v>54790</v>
      </c>
      <c r="AO53" s="364">
        <v>-22.8</v>
      </c>
      <c r="AP53" s="365">
        <v>68655</v>
      </c>
      <c r="AQ53" s="366">
        <v>4.0999999999999996</v>
      </c>
      <c r="AR53" s="367">
        <v>-26.9</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559</v>
      </c>
      <c r="AM54" s="370">
        <v>1245083</v>
      </c>
      <c r="AN54" s="371">
        <v>10103</v>
      </c>
      <c r="AO54" s="372">
        <v>-40</v>
      </c>
      <c r="AP54" s="373">
        <v>32316</v>
      </c>
      <c r="AQ54" s="374">
        <v>-1.4</v>
      </c>
      <c r="AR54" s="375">
        <v>-38.6</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561</v>
      </c>
      <c r="AL55" s="354"/>
      <c r="AM55" s="362">
        <v>8954115</v>
      </c>
      <c r="AN55" s="363">
        <v>72225</v>
      </c>
      <c r="AO55" s="364">
        <v>31.8</v>
      </c>
      <c r="AP55" s="365">
        <v>66863</v>
      </c>
      <c r="AQ55" s="366">
        <v>-2.6</v>
      </c>
      <c r="AR55" s="367">
        <v>34.4</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559</v>
      </c>
      <c r="AM56" s="370">
        <v>2402933</v>
      </c>
      <c r="AN56" s="371">
        <v>19382</v>
      </c>
      <c r="AO56" s="372">
        <v>91.8</v>
      </c>
      <c r="AP56" s="373">
        <v>32770</v>
      </c>
      <c r="AQ56" s="374">
        <v>1.4</v>
      </c>
      <c r="AR56" s="375">
        <v>90.4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562</v>
      </c>
      <c r="AL57" s="354"/>
      <c r="AM57" s="362">
        <v>9203325</v>
      </c>
      <c r="AN57" s="363">
        <v>73948</v>
      </c>
      <c r="AO57" s="364">
        <v>2.4</v>
      </c>
      <c r="AP57" s="365">
        <v>72051</v>
      </c>
      <c r="AQ57" s="366">
        <v>7.8</v>
      </c>
      <c r="AR57" s="367">
        <v>-5.4</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559</v>
      </c>
      <c r="AM58" s="370">
        <v>2769018</v>
      </c>
      <c r="AN58" s="371">
        <v>22249</v>
      </c>
      <c r="AO58" s="372">
        <v>14.8</v>
      </c>
      <c r="AP58" s="373">
        <v>34140</v>
      </c>
      <c r="AQ58" s="374">
        <v>4.2</v>
      </c>
      <c r="AR58" s="375">
        <v>10.6</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563</v>
      </c>
      <c r="AL59" s="354"/>
      <c r="AM59" s="362">
        <v>7706424</v>
      </c>
      <c r="AN59" s="363">
        <v>61485</v>
      </c>
      <c r="AO59" s="364">
        <v>-16.899999999999999</v>
      </c>
      <c r="AP59" s="365">
        <v>72756</v>
      </c>
      <c r="AQ59" s="366">
        <v>1</v>
      </c>
      <c r="AR59" s="367">
        <v>-17.899999999999999</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559</v>
      </c>
      <c r="AM60" s="370">
        <v>2752284</v>
      </c>
      <c r="AN60" s="371">
        <v>21959</v>
      </c>
      <c r="AO60" s="372">
        <v>-1.3</v>
      </c>
      <c r="AP60" s="373">
        <v>32117</v>
      </c>
      <c r="AQ60" s="374">
        <v>-5.9</v>
      </c>
      <c r="AR60" s="375">
        <v>4.5999999999999996</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564</v>
      </c>
      <c r="AL61" s="376"/>
      <c r="AM61" s="377">
        <v>8263800</v>
      </c>
      <c r="AN61" s="378">
        <v>66677</v>
      </c>
      <c r="AO61" s="379">
        <v>-6.5</v>
      </c>
      <c r="AP61" s="380">
        <v>69253</v>
      </c>
      <c r="AQ61" s="381">
        <v>4.8</v>
      </c>
      <c r="AR61" s="367">
        <v>-11.3</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559</v>
      </c>
      <c r="AM62" s="370">
        <v>2247387</v>
      </c>
      <c r="AN62" s="371">
        <v>18109</v>
      </c>
      <c r="AO62" s="372">
        <v>1.8</v>
      </c>
      <c r="AP62" s="373">
        <v>32824</v>
      </c>
      <c r="AQ62" s="374">
        <v>0.1</v>
      </c>
      <c r="AR62" s="375">
        <v>1.7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sheetData>
  <sheetProtection algorithmName="SHA-512" hashValue="cQajtiOLTxt07FlhslRz2Z7nUnZjnoue+VSXjlODKwgejB37DL620Ovkn67Swhs84pIDPH5syrOs/QwrXeBSxg==" saltValue="T2rm5O4oY9VSlT2h7gQLh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BL98" sqref="BL98"/>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566</v>
      </c>
    </row>
    <row r="121" spans="125:125" ht="13.5" hidden="1" customHeight="1" x14ac:dyDescent="0.15">
      <c r="DU121" s="288"/>
    </row>
  </sheetData>
  <sheetProtection algorithmName="SHA-512" hashValue="NcefhGwZXCL6ebEaX+WaX9Fyeypy65oGY79up6+mUHAtEZDdee97BTqXTqd8xvHi0Yl7OCPNL4q63EZvUGPcPg==" saltValue="QLJ7OcGZ2S5fcUcAtU7rd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BK102" sqref="BK102"/>
    </sheetView>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567</v>
      </c>
    </row>
  </sheetData>
  <sheetProtection algorithmName="SHA-512" hashValue="/BdU89HBlQlcKQ5ERn25BKaRslqugCkKpjrdMKKNyFK/uRtQAfZx9FPawVBHvtR/FxBMm6AQ4yjdeVAd1m78WQ==" saltValue="nd3DrpM5DWvW/h0zKlqEr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70" zoomScaleNormal="70"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0" t="s">
        <v>3</v>
      </c>
      <c r="D47" s="1200"/>
      <c r="E47" s="1201"/>
      <c r="F47" s="11">
        <v>21.65</v>
      </c>
      <c r="G47" s="12">
        <v>19.23</v>
      </c>
      <c r="H47" s="12">
        <v>18.239999999999998</v>
      </c>
      <c r="I47" s="12">
        <v>16.25</v>
      </c>
      <c r="J47" s="13">
        <v>20.18</v>
      </c>
    </row>
    <row r="48" spans="2:10" ht="57.75" customHeight="1" x14ac:dyDescent="0.15">
      <c r="B48" s="14"/>
      <c r="C48" s="1202" t="s">
        <v>4</v>
      </c>
      <c r="D48" s="1202"/>
      <c r="E48" s="1203"/>
      <c r="F48" s="15">
        <v>8.35</v>
      </c>
      <c r="G48" s="16">
        <v>8.01</v>
      </c>
      <c r="H48" s="16">
        <v>6.65</v>
      </c>
      <c r="I48" s="16">
        <v>8.75</v>
      </c>
      <c r="J48" s="17">
        <v>10.67</v>
      </c>
    </row>
    <row r="49" spans="2:10" ht="57.75" customHeight="1" thickBot="1" x14ac:dyDescent="0.2">
      <c r="B49" s="18"/>
      <c r="C49" s="1204" t="s">
        <v>5</v>
      </c>
      <c r="D49" s="1204"/>
      <c r="E49" s="1205"/>
      <c r="F49" s="19" t="s">
        <v>573</v>
      </c>
      <c r="G49" s="20" t="s">
        <v>574</v>
      </c>
      <c r="H49" s="20" t="s">
        <v>575</v>
      </c>
      <c r="I49" s="20">
        <v>0.63</v>
      </c>
      <c r="J49" s="21">
        <v>6.36</v>
      </c>
    </row>
    <row r="50" spans="2:10" ht="13.5" customHeight="1" x14ac:dyDescent="0.15"/>
  </sheetData>
  <sheetProtection algorithmName="SHA-512" hashValue="loUU6dygUaTPCkuffUwOwxSEJqAhz+xcxmBLzAwtOX/czzSLOpoFrDm6onnhq5PirSUHzRSDbo3zk8uSD19jWQ==" saltValue="op2wQju1FBexsU4LtsNtb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新崎　盛鷹</cp:lastModifiedBy>
  <cp:lastPrinted>2022-03-14T04:38:34Z</cp:lastPrinted>
  <dcterms:created xsi:type="dcterms:W3CDTF">2022-02-02T07:45:48Z</dcterms:created>
  <dcterms:modified xsi:type="dcterms:W3CDTF">2022-09-16T04:10:05Z</dcterms:modified>
  <cp:category/>
</cp:coreProperties>
</file>