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Z:\企財)財政課\data - Zs-it-sv-01\data(新)\120　決算に関すること\070　財務書類に関すること\（H28～）統一基準による地方公会計\R4（R3決算）\01 県照会 ・通知\06_【ご依頼：916〆】令和２年度財政状況資料集の作成について\03_提出\"/>
    </mc:Choice>
  </mc:AlternateContent>
  <xr:revisionPtr revIDLastSave="0" documentId="13_ncr:1_{C12E45A2-9733-4B83-868B-79EE4D9DB3EE}" xr6:coauthVersionLast="45" xr6:coauthVersionMax="45" xr10:uidLastSave="{00000000-0000-0000-0000-000000000000}"/>
  <bookViews>
    <workbookView xWindow="-120" yWindow="-120" windowWidth="19440" windowHeight="15000"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88" i="12" l="1"/>
  <c r="AP88" i="12"/>
  <c r="AF88" i="12"/>
  <c r="DB102" i="12" l="1"/>
  <c r="CW102" i="12"/>
  <c r="CR102" i="12"/>
  <c r="AA30" i="12"/>
  <c r="AA29" i="12"/>
  <c r="AP23" i="12"/>
  <c r="AA23" i="12"/>
  <c r="V23" i="12"/>
  <c r="Q23" i="12"/>
  <c r="AA11" i="12"/>
  <c r="AA7"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BE37" i="10"/>
  <c r="AM37" i="10"/>
  <c r="U37" i="10"/>
  <c r="BE36" i="10"/>
  <c r="AM36" i="10"/>
  <c r="BE35" i="10"/>
  <c r="BW34" i="10"/>
  <c r="BW35" i="10" s="1"/>
  <c r="BW36" i="10" s="1"/>
  <c r="BW37" i="10" s="1"/>
  <c r="BW38" i="10" s="1"/>
  <c r="BW39" i="10" s="1"/>
  <c r="BW40" i="10" s="1"/>
  <c r="BW41" i="10" s="1"/>
  <c r="BW42" i="10" s="1"/>
  <c r="BW43" i="10" s="1"/>
  <c r="BE34" i="10"/>
  <c r="C34" i="10"/>
  <c r="CO34" i="10" l="1"/>
  <c r="CO35" i="10" s="1"/>
  <c r="CO36" i="10" s="1"/>
  <c r="CO37" i="10" s="1"/>
  <c r="C35" i="10"/>
  <c r="C36" i="10" s="1"/>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alcChain>
</file>

<file path=xl/sharedStrings.xml><?xml version="1.0" encoding="utf-8"?>
<sst xmlns="http://schemas.openxmlformats.org/spreadsheetml/2006/main" count="1092" uniqueCount="634">
  <si>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</si>
  <si>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</si>
  <si>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</si>
  <si>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</si>
  <si>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</si>
  <si>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</si>
  <si>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</si>
  <si>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</si>
  <si>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</si>
  <si>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</si>
  <si>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</si>
  <si>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</si>
  <si>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</si>
  <si>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</si>
  <si>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</si>
  <si>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</si>
  <si>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</si>
  <si>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</si>
  <si>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</si>
  <si>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</si>
  <si>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</si>
  <si>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</si>
  <si>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</si>
  <si>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</si>
  <si>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</si>
  <si>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</si>
  <si>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</si>
  <si>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</si>
  <si>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</si>
  <si>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</si>
  <si>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</si>
  <si>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</si>
  <si>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</si>
  <si>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</si>
  <si>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</si>
  <si>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</si>
  <si>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</si>
  <si>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</si>
  <si>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</si>
  <si>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</si>
  <si>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</si>
  <si>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</si>
  <si>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</si>
  <si>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</si>
  <si>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</si>
  <si>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</si>
  <si>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</si>
  <si>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</si>
  <si>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</si>
  <si>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</si>
  <si>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</si>
  <si>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</si>
  <si>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</si>
  <si>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</si>
  <si>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</si>
  <si>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</si>
  <si>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</si>
  <si>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</si>
  <si>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</si>
  <si>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</si>
  <si>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</si>
  <si>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</si>
  <si>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</si>
  <si>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</si>
  <si>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</si>
  <si>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</si>
  <si>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</si>
  <si>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</si>
  <si>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</si>
  <si>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</si>
  <si>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</si>
  <si>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</si>
  <si>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</si>
  <si>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</si>
  <si>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</si>
  <si>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</si>
  <si>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</si>
  <si>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</si>
  <si>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</si>
  <si>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</si>
  <si>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</si>
  <si>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</si>
  <si>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</si>
  <si>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</si>
  <si>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</si>
  <si>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</si>
  <si>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</si>
  <si>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</si>
  <si>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</si>
  <si>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</si>
  <si>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</si>
  <si>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</si>
  <si>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</si>
  <si>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</si>
  <si>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</si>
  <si>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</si>
  <si>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</si>
  <si>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</si>
  <si>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那覇市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</si>
  <si>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</si>
  <si>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</si>
  <si>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</si>
  <si>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</si>
  <si>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</si>
  <si>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</si>
  <si>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</si>
  <si>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</si>
  <si>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</si>
  <si>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</si>
  <si>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</si>
  <si>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</si>
  <si>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</si>
  <si>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</si>
  <si>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</si>
  <si>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</si>
  <si>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</si>
  <si>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</si>
  <si>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</si>
  <si>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</si>
  <si>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</si>
  <si>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</si>
  <si>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</si>
  <si>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</si>
  <si>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</si>
  <si>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</si>
  <si>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</si>
  <si>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</si>
  <si>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</si>
  <si>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</si>
  <si>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</si>
  <si>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</si>
  <si>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</si>
  <si>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</si>
  <si>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</si>
  <si>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</si>
  <si>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</si>
  <si>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</si>
  <si>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</si>
  <si>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</si>
  <si>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</si>
  <si>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</si>
  <si>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</si>
  <si>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</si>
  <si>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</si>
  <si>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</si>
  <si>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</si>
  <si>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</si>
  <si>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</si>
  <si>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</si>
  <si>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</si>
  <si>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</si>
  <si>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</si>
  <si>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</si>
  <si>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</si>
  <si>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</si>
  <si>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</si>
  <si>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</si>
  <si>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</si>
  <si>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</si>
  <si>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</si>
  <si>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</si>
  <si>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</si>
  <si>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</si>
  <si>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</si>
  <si>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</si>
  <si>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</si>
  <si>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</si>
  <si>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</si>
  <si>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</si>
  <si>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</si>
  <si>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</si>
  <si>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</si>
  <si>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</si>
  <si>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</si>
  <si>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</si>
  <si>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</si>
  <si>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</si>
  <si>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</si>
  <si>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</si>
  <si>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</si>
  <si>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</si>
  <si>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</si>
  <si>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</si>
  <si>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</si>
  <si>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</si>
  <si>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</si>
  <si>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</si>
  <si>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</si>
  <si>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</si>
  <si>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</si>
  <si>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</si>
  <si>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</si>
  <si>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</si>
  <si>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</si>
  <si>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</si>
  <si>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</si>
  <si>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</si>
  <si>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</si>
  <si>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</si>
  <si>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</si>
  <si>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</si>
  <si>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</si>
  <si>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</si>
  <si>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</si>
  <si>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</si>
  <si>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</si>
  <si>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</si>
  <si>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</si>
  <si>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</si>
  <si>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</si>
  <si>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</si>
  <si>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</si>
  <si>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</si>
  <si>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</si>
  <si>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</si>
  <si>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</si>
  <si>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</si>
  <si>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沖縄県那覇市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</si>
  <si>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</si>
  <si>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</si>
  <si>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</si>
  <si>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</si>
  <si>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</si>
  <si>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</si>
  <si>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</si>
  <si>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</si>
  <si>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</si>
  <si>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</si>
  <si>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</si>
  <si>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</si>
  <si>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</si>
  <si>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</si>
  <si>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</si>
  <si>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</si>
  <si>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</si>
  <si>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</si>
  <si>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</si>
  <si>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</si>
  <si>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</si>
  <si>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</si>
  <si>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</si>
  <si>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</si>
  <si>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</si>
  <si>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</si>
  <si>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</si>
  <si>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</si>
  <si>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</si>
  <si>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</si>
  <si>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</si>
  <si>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</si>
  <si>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</si>
  <si>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</si>
  <si>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</si>
  <si>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</si>
  <si>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</si>
  <si>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</si>
  <si>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</si>
  <si>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</si>
  <si>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</si>
  <si>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</si>
  <si>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</si>
  <si>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</si>
  <si>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</si>
  <si>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</si>
  <si>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</si>
  <si>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</si>
  <si>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</si>
  <si>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</si>
  <si>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</si>
  <si>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</si>
  <si>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</si>
  <si>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</si>
  <si>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</si>
  <si>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</si>
  <si>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</si>
  <si>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</si>
  <si>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</si>
  <si>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</si>
  <si>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</si>
  <si>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</si>
  <si>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</si>
  <si>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</si>
  <si>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</si>
  <si>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</si>
  <si>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</si>
  <si>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</si>
  <si>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</si>
  <si>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</si>
  <si>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</si>
  <si>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</si>
  <si>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</si>
  <si>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</si>
  <si>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</si>
  <si>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</si>
  <si>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</si>
  <si>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</si>
  <si>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</si>
  <si>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</si>
  <si>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</si>
  <si>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</si>
  <si>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</si>
  <si>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</si>
  <si>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</si>
  <si>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</si>
  <si>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</si>
  <si>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</si>
  <si>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</si>
  <si>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</si>
  <si>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</si>
  <si>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</si>
  <si>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</si>
  <si>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</si>
  <si>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</si>
  <si>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</si>
  <si>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</si>
  <si>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</si>
  <si>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</si>
  <si>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</si>
  <si>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</si>
  <si>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</si>
  <si>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</si>
  <si>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</si>
  <si>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</si>
  <si>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</si>
  <si>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</si>
  <si>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</si>
  <si>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</si>
  <si>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</si>
  <si>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</si>
  <si>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</si>
  <si>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</si>
  <si>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</si>
  <si>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</si>
  <si>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</si>
  <si>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</si>
  <si>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</si>
  <si>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</si>
  <si>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</si>
  <si>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</si>
  <si>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</si>
  <si>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</si>
  <si>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</si>
  <si>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</si>
  <si>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</si>
  <si>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</si>
  <si>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</si>
  <si>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</si>
  <si>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</si>
  <si>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</si>
  <si>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</si>
  <si>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</si>
  <si>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</si>
  <si>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</si>
  <si>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</si>
  <si>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</si>
  <si>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</si>
  <si>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</si>
  <si>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</si>
  <si>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</si>
  <si>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</si>
  <si>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</si>
  <si>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</si>
  <si>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</si>
  <si>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</si>
  <si>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</si>
  <si>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</si>
  <si>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</si>
  <si>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</si>
  <si>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</si>
  <si>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</si>
  <si>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</si>
  <si>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</si>
  <si>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</si>
  <si>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沖縄県那覇市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</si>
  <si>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</si>
  <si>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</si>
  <si>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</si>
  <si>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</si>
  <si>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</si>
  <si>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</si>
  <si>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</si>
  <si>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</si>
  <si>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</si>
  <si>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</si>
  <si>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</si>
  <si>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</si>
  <si>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</si>
  <si>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</si>
  <si>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</si>
  <si>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</si>
  <si>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</si>
  <si>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</si>
  <si>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</si>
  <si>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</si>
  <si>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</si>
  <si>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市街地再開発事業特別会計</t>
    <phoneticPr fontId="5"/>
  </si>
  <si>
    <t>病院事業債管理特別会計</t>
    <phoneticPr fontId="5"/>
  </si>
  <si>
    <t>-</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</si>
  <si>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</si>
  <si>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</si>
  <si>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</si>
  <si>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</si>
  <si>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</si>
  <si>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</si>
  <si>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</si>
  <si>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</si>
  <si>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</si>
  <si>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</si>
  <si>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</si>
  <si>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</si>
  <si>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</si>
  <si>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</si>
  <si>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</si>
  <si>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</si>
  <si>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</si>
  <si>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</si>
  <si>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</si>
  <si>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</si>
  <si>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</si>
  <si>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</si>
  <si>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</si>
  <si>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</si>
  <si>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</si>
  <si>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</si>
  <si>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</si>
  <si>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</si>
  <si>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</si>
  <si>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</si>
  <si>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</si>
  <si>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</si>
  <si>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</si>
  <si>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</si>
  <si>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</si>
  <si>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</si>
  <si>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</si>
  <si>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</si>
  <si>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</si>
  <si>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</si>
  <si>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</si>
  <si>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</si>
  <si>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</si>
  <si>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</si>
  <si>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</si>
  <si>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</si>
  <si>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</si>
  <si>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</si>
  <si>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</si>
  <si>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</si>
  <si>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</si>
  <si>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</si>
  <si>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</si>
  <si>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</si>
  <si>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</si>
  <si>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</si>
  <si>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</si>
  <si>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</si>
  <si>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</si>
  <si>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</si>
  <si>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</si>
  <si>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</si>
  <si>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</si>
  <si>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</si>
  <si>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</si>
  <si>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</si>
  <si>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</si>
  <si>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</si>
  <si>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</si>
  <si>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</si>
  <si>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</si>
  <si>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</si>
  <si>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</si>
  <si>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</si>
  <si>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</si>
  <si>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</si>
  <si>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</si>
  <si>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</si>
  <si>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</si>
  <si>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</si>
  <si>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</si>
  <si>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</si>
  <si>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</si>
  <si>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</si>
  <si>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</si>
  <si>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</si>
  <si>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</si>
  <si>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</si>
  <si>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</si>
  <si>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</si>
  <si>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</si>
  <si>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</si>
  <si>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</si>
  <si>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</si>
  <si>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</si>
  <si>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</si>
  <si>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</si>
  <si>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</si>
  <si>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</si>
  <si>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</si>
  <si>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</si>
  <si>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</si>
  <si>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</si>
  <si>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</si>
  <si>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</si>
  <si>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</si>
  <si>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</si>
  <si>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</si>
  <si>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</si>
  <si>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</si>
  <si>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</si>
  <si>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</si>
  <si>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</si>
  <si>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</si>
  <si>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</si>
  <si>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</si>
  <si>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</si>
  <si>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</si>
  <si>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</si>
  <si>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</si>
  <si>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</si>
  <si>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</si>
  <si>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</si>
  <si>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</si>
  <si>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</si>
  <si>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</si>
  <si>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</si>
  <si>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</si>
  <si>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</si>
  <si>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</si>
  <si>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</si>
  <si>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</si>
  <si>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</si>
  <si>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</si>
  <si>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</si>
  <si>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</si>
  <si>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</si>
  <si>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</si>
  <si>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</si>
  <si>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</si>
  <si>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</si>
  <si>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</si>
  <si>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</si>
  <si>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</si>
  <si>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</si>
  <si>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</si>
  <si>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</si>
  <si>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</si>
  <si>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</si>
  <si>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</si>
  <si>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</si>
  <si>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</si>
  <si>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</si>
  <si>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</si>
  <si>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</si>
  <si>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</si>
  <si>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</si>
  <si>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</si>
  <si>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</si>
  <si>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</si>
  <si>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</si>
  <si>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</si>
  <si>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</si>
  <si>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</si>
  <si>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</si>
  <si>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</si>
  <si>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</si>
  <si>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</si>
  <si>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</si>
  <si>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</si>
  <si>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</si>
  <si>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</si>
  <si>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</si>
  <si>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</si>
  <si>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</si>
  <si>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</si>
  <si>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</si>
  <si>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</si>
  <si>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</si>
  <si>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</si>
  <si>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</si>
  <si>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</si>
  <si>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</si>
  <si>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0.05</t>
  </si>
  <si>
    <t>▲ 1.14</t>
  </si>
  <si>
    <t>▲ 1.20</t>
  </si>
  <si>
    <t>水道事業会計</t>
  </si>
  <si>
    <t>一般会計</t>
  </si>
  <si>
    <t>下水道事業会計</t>
  </si>
  <si>
    <t>介護保険事業特別会計</t>
  </si>
  <si>
    <t>国民健康保険事業特別会計</t>
  </si>
  <si>
    <t>▲ 0.85</t>
  </si>
  <si>
    <t>後期高齢者医療特別会計</t>
  </si>
  <si>
    <t>土地区画整理事業特別会計</t>
  </si>
  <si>
    <t>母子父子寡婦福祉資金貸付事業特別会計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</si>
  <si>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</si>
  <si>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</si>
  <si>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</si>
  <si>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</si>
  <si>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</si>
  <si>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</si>
  <si>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</si>
  <si>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</si>
  <si>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</si>
  <si>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泊ふ頭開発株式会社</t>
    <rPh sb="0" eb="1">
      <t>ト</t>
    </rPh>
    <rPh sb="2" eb="3">
      <t>アタマ</t>
    </rPh>
    <rPh sb="3" eb="5">
      <t>カイハツ</t>
    </rPh>
    <rPh sb="5" eb="7">
      <t>カブシキ</t>
    </rPh>
    <rPh sb="7" eb="9">
      <t>カイシャ</t>
    </rPh>
    <phoneticPr fontId="12"/>
  </si>
  <si>
    <t>○</t>
  </si>
  <si>
    <t>那覇市土地開発公社</t>
    <rPh sb="0" eb="3">
      <t>ナハシ</t>
    </rPh>
    <rPh sb="3" eb="5">
      <t>トチ</t>
    </rPh>
    <rPh sb="5" eb="7">
      <t>カイハツ</t>
    </rPh>
    <rPh sb="7" eb="9">
      <t>コウシャ</t>
    </rPh>
    <phoneticPr fontId="12"/>
  </si>
  <si>
    <t>地方独立行政法人那覇市立病院</t>
    <rPh sb="0" eb="2">
      <t>チホウ</t>
    </rPh>
    <rPh sb="2" eb="4">
      <t>ドクリツ</t>
    </rPh>
    <rPh sb="4" eb="6">
      <t>ギョウセイ</t>
    </rPh>
    <rPh sb="6" eb="8">
      <t>ホウジン</t>
    </rPh>
    <rPh sb="8" eb="12">
      <t>ナハシリツ</t>
    </rPh>
    <rPh sb="12" eb="14">
      <t>ビョウイン</t>
    </rPh>
    <phoneticPr fontId="12"/>
  </si>
  <si>
    <t>沖縄都市モノレール株式会社</t>
    <rPh sb="0" eb="2">
      <t>オキナワ</t>
    </rPh>
    <rPh sb="2" eb="4">
      <t>トシ</t>
    </rPh>
    <rPh sb="9" eb="13">
      <t>カブシキガイシャ</t>
    </rPh>
    <phoneticPr fontId="2"/>
  </si>
  <si>
    <t>沖縄県市町村自治会館管理組合</t>
    <rPh sb="0" eb="3">
      <t>オキナワケン</t>
    </rPh>
    <rPh sb="3" eb="6">
      <t>シチョウソン</t>
    </rPh>
    <rPh sb="6" eb="8">
      <t>ジチ</t>
    </rPh>
    <rPh sb="8" eb="9">
      <t>カイ</t>
    </rPh>
    <rPh sb="9" eb="10">
      <t>カン</t>
    </rPh>
    <rPh sb="10" eb="12">
      <t>カンリ</t>
    </rPh>
    <rPh sb="12" eb="14">
      <t>クミアイ</t>
    </rPh>
    <phoneticPr fontId="12"/>
  </si>
  <si>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12"/>
  </si>
  <si>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0">
      <t>シチョウソン</t>
    </rPh>
    <rPh sb="20" eb="21">
      <t>ケン</t>
    </rPh>
    <rPh sb="21" eb="23">
      <t>キキン</t>
    </rPh>
    <rPh sb="23" eb="25">
      <t>トクベツ</t>
    </rPh>
    <rPh sb="25" eb="27">
      <t>カイケイ</t>
    </rPh>
    <phoneticPr fontId="12"/>
  </si>
  <si>
    <t>南部広域市町村圏事務組合（いなんせ斎苑特別会計）</t>
    <rPh sb="0" eb="2">
      <t>ナンブ</t>
    </rPh>
    <rPh sb="2" eb="4">
      <t>コウイキ</t>
    </rPh>
    <rPh sb="4" eb="7">
      <t>シチョウソン</t>
    </rPh>
    <rPh sb="7" eb="8">
      <t>ケン</t>
    </rPh>
    <rPh sb="8" eb="10">
      <t>ジム</t>
    </rPh>
    <rPh sb="10" eb="12">
      <t>クミアイ</t>
    </rPh>
    <rPh sb="17" eb="18">
      <t>サイ</t>
    </rPh>
    <rPh sb="18" eb="19">
      <t>エン</t>
    </rPh>
    <rPh sb="19" eb="21">
      <t>トクベツ</t>
    </rPh>
    <rPh sb="21" eb="23">
      <t>カイケイ</t>
    </rPh>
    <phoneticPr fontId="12"/>
  </si>
  <si>
    <t>南部広域市町村圏事務組合（南斎場特別会計）</t>
    <rPh sb="0" eb="2">
      <t>ナンブ</t>
    </rPh>
    <rPh sb="2" eb="4">
      <t>コウイキ</t>
    </rPh>
    <rPh sb="4" eb="7">
      <t>シチョウソン</t>
    </rPh>
    <rPh sb="7" eb="8">
      <t>ケン</t>
    </rPh>
    <rPh sb="8" eb="10">
      <t>ジム</t>
    </rPh>
    <rPh sb="10" eb="12">
      <t>クミアイ</t>
    </rPh>
    <rPh sb="13" eb="14">
      <t>ミナミ</t>
    </rPh>
    <rPh sb="14" eb="16">
      <t>サイジョウ</t>
    </rPh>
    <rPh sb="16" eb="18">
      <t>トクベツ</t>
    </rPh>
    <rPh sb="18" eb="20">
      <t>カイケイ</t>
    </rPh>
    <phoneticPr fontId="12"/>
  </si>
  <si>
    <t>那覇市・南風原町環境施設組合</t>
    <rPh sb="0" eb="3">
      <t>ナハシ</t>
    </rPh>
    <rPh sb="4" eb="7">
      <t>ハエバル</t>
    </rPh>
    <rPh sb="7" eb="8">
      <t>チョウ</t>
    </rPh>
    <rPh sb="8" eb="10">
      <t>カンキョウ</t>
    </rPh>
    <rPh sb="10" eb="12">
      <t>シセツ</t>
    </rPh>
    <rPh sb="12" eb="14">
      <t>クミアイ</t>
    </rPh>
    <phoneticPr fontId="12"/>
  </si>
  <si>
    <t>那覇港管理組合（一般会計）</t>
    <rPh sb="0" eb="3">
      <t>ナハコウ</t>
    </rPh>
    <rPh sb="3" eb="5">
      <t>カンリ</t>
    </rPh>
    <rPh sb="5" eb="7">
      <t>クミアイ</t>
    </rPh>
    <rPh sb="8" eb="10">
      <t>イッパン</t>
    </rPh>
    <rPh sb="10" eb="12">
      <t>カイケイ</t>
    </rPh>
    <phoneticPr fontId="12"/>
  </si>
  <si>
    <t>那覇港管理組合（特別会計）</t>
    <rPh sb="0" eb="3">
      <t>ナハコウ</t>
    </rPh>
    <rPh sb="3" eb="5">
      <t>カンリ</t>
    </rPh>
    <rPh sb="5" eb="7">
      <t>クミアイ</t>
    </rPh>
    <rPh sb="8" eb="10">
      <t>トクベツ</t>
    </rPh>
    <rPh sb="10" eb="12">
      <t>カイケイ</t>
    </rPh>
    <phoneticPr fontId="1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</si>
  <si>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1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</si>
  <si>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12"/>
  </si>
  <si>
    <t>施設整備基金</t>
    <rPh sb="0" eb="2">
      <t>シセツ</t>
    </rPh>
    <rPh sb="2" eb="4">
      <t>セイビ</t>
    </rPh>
    <rPh sb="4" eb="6">
      <t>キキン</t>
    </rPh>
    <phoneticPr fontId="2"/>
  </si>
  <si>
    <t>新市民会館建設基金</t>
    <rPh sb="0" eb="3">
      <t>シンシミン</t>
    </rPh>
    <rPh sb="3" eb="5">
      <t>カイカン</t>
    </rPh>
    <rPh sb="5" eb="7">
      <t>ケンセツ</t>
    </rPh>
    <rPh sb="7" eb="9">
      <t>キキン</t>
    </rPh>
    <phoneticPr fontId="2"/>
  </si>
  <si>
    <t>市営住宅基金</t>
    <rPh sb="0" eb="2">
      <t>シエイ</t>
    </rPh>
    <rPh sb="2" eb="4">
      <t>ジュウタク</t>
    </rPh>
    <rPh sb="4" eb="6">
      <t>キキン</t>
    </rPh>
    <phoneticPr fontId="2"/>
  </si>
  <si>
    <t>地域福祉基金</t>
    <rPh sb="0" eb="2">
      <t>チイキ</t>
    </rPh>
    <rPh sb="2" eb="4">
      <t>フクシ</t>
    </rPh>
    <rPh sb="4" eb="6">
      <t>キキン</t>
    </rPh>
    <phoneticPr fontId="2"/>
  </si>
  <si>
    <t>こどものみらい応援ﾌﾟﾛｼﾞｪｸﾄ推進基金</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</si>
  <si>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</si>
  <si>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</si>
  <si>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</si>
  <si>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</si>
  <si>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</si>
  <si>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年々償還額を下回る借入を行っていたため、実質公債費比率は減少傾向であったが、新市民会館建設、市立病院の建替事業による地方債残高増から、将来負担比率は0.1ポイント悪化している。
　将来負担比率、実質公債費比率どちらも類似団体平均よりも高い数値となっているため、財政余力が小さくならないよう、地方債を財源とする事業については、今後も精査していく必要がある。</t>
    <rPh sb="1" eb="3">
      <t>ネンネン</t>
    </rPh>
    <rPh sb="21" eb="23">
      <t>ジッシツ</t>
    </rPh>
    <rPh sb="23" eb="26">
      <t>コウサイヒ</t>
    </rPh>
    <rPh sb="26" eb="28">
      <t>ヒリツ</t>
    </rPh>
    <rPh sb="68" eb="70">
      <t>ショウライ</t>
    </rPh>
    <rPh sb="70" eb="74">
      <t>フタンヒリツ</t>
    </rPh>
    <rPh sb="82" eb="84">
      <t>アッカ</t>
    </rPh>
    <rPh sb="91" eb="93">
      <t>ショウライ</t>
    </rPh>
    <rPh sb="93" eb="97">
      <t>フタンヒリツ</t>
    </rPh>
    <rPh sb="98" eb="100">
      <t>ジッシツ</t>
    </rPh>
    <rPh sb="100" eb="103">
      <t>コウサイヒ</t>
    </rPh>
    <rPh sb="103" eb="105">
      <t>ヒリツ</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</si>
  <si>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</si>
  <si>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</si>
  <si>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</si>
  <si>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</si>
  <si>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</si>
  <si>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有形固定資産減価償却率は類似団体平均に比べ低いが、将来負担比率は高い数値となっている。公共施設の老朽化が進み、施設更新となった場合、財源確保で地方債を活用することになるが、そうなると将来負担比率の上昇が予想される。今後も２つの比率のバランスに注視する必要がある。</t>
    <rPh sb="108" eb="110">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</si>
</sst>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F60CAB5-B895-4DCE-869C-99C24923CD7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2D0E-4740-8234-C4AA7BBD4E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73016</c:v>
                </c:pt>
                <c:pt idx="1">
                  <c:v>66915</c:v>
                </c:pt>
                <c:pt idx="2">
                  <c:v>54685</c:v>
                </c:pt>
                <c:pt idx="3">
                  <c:v>67428</c:v>
                </c:pt>
                <c:pt idx="4">
                  <c:v>72052</c:v>
                </c:pt>
              </c:numCache>
            </c:numRef>
          </c:val>
          <c:smooth val="0"/>
          <c:extLst>
            <c:ext xmlns:c16="http://schemas.microsoft.com/office/drawing/2014/chart" uri="{C3380CC4-5D6E-409C-BE32-E72D297353CC}">
              <c16:uniqueId val="{00000001-2D0E-4740-8234-C4AA7BBD4E1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4.08</c:v>
                </c:pt>
                <c:pt idx="1">
                  <c:v>6.34</c:v>
                </c:pt>
                <c:pt idx="2">
                  <c:v>6.49</c:v>
                </c:pt>
                <c:pt idx="3">
                  <c:v>5.34</c:v>
                </c:pt>
                <c:pt idx="4">
                  <c:v>11.3</c:v>
                </c:pt>
              </c:numCache>
            </c:numRef>
          </c:val>
          <c:extLst>
            <c:ext xmlns:c16="http://schemas.microsoft.com/office/drawing/2014/chart" uri="{C3380CC4-5D6E-409C-BE32-E72D297353CC}">
              <c16:uniqueId val="{00000000-7268-48C3-BA29-839108232EA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11.04</c:v>
                </c:pt>
                <c:pt idx="1">
                  <c:v>9.27</c:v>
                </c:pt>
                <c:pt idx="2">
                  <c:v>7.88</c:v>
                </c:pt>
                <c:pt idx="3">
                  <c:v>7.66</c:v>
                </c:pt>
                <c:pt idx="4">
                  <c:v>4.34</c:v>
                </c:pt>
              </c:numCache>
            </c:numRef>
          </c:val>
          <c:extLst>
            <c:ext xmlns:c16="http://schemas.microsoft.com/office/drawing/2014/chart" uri="{C3380CC4-5D6E-409C-BE32-E72D297353CC}">
              <c16:uniqueId val="{00000001-7268-48C3-BA29-839108232EA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-0.05</c:v>
                </c:pt>
                <c:pt idx="1">
                  <c:v>0.83</c:v>
                </c:pt>
                <c:pt idx="2">
                  <c:v>-1.1399999999999999</c:v>
                </c:pt>
                <c:pt idx="3">
                  <c:v>-1.2</c:v>
                </c:pt>
                <c:pt idx="4">
                  <c:v>3</c:v>
                </c:pt>
              </c:numCache>
            </c:numRef>
          </c:val>
          <c:smooth val="0"/>
          <c:extLst>
            <c:ext xmlns:c16="http://schemas.microsoft.com/office/drawing/2014/chart" uri="{C3380CC4-5D6E-409C-BE32-E72D297353CC}">
              <c16:uniqueId val="{00000002-7268-48C3-BA29-839108232EA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893-4766-BC06-B0261E96FD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893-4766-BC06-B0261E96FDE5}"/>
            </c:ext>
          </c:extLst>
        </c:ser>
        <c:ser>
          <c:idx val="2"/>
          <c:order val="2"/>
          <c:tx>
            <c:strRef>
              <c:f>データシート!$A$29</c:f>
              <c:strCache>
                <c:ptCount val="1"/>
                <c:pt idx="0">
                  <c:v>母子父子寡婦福祉資金貸付事業特別会計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893-4766-BC06-B0261E96FDE5}"/>
            </c:ext>
          </c:extLst>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3-7893-4766-BC06-B0261E96FDE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0.28000000000000003</c:v>
                </c:pt>
                <c:pt idx="2">
                  <c:v>#N/A</c:v>
                </c:pt>
                <c:pt idx="3">
                  <c:v>0.03</c:v>
                </c:pt>
                <c:pt idx="4">
                  <c:v>#N/A</c:v>
                </c:pt>
                <c:pt idx="5">
                  <c:v>0.03</c:v>
                </c:pt>
                <c:pt idx="6">
                  <c:v>#N/A</c:v>
                </c:pt>
                <c:pt idx="7">
                  <c:v>0.02</c:v>
                </c:pt>
                <c:pt idx="8">
                  <c:v>#N/A</c:v>
                </c:pt>
                <c:pt idx="9">
                  <c:v>0.02</c:v>
                </c:pt>
              </c:numCache>
            </c:numRef>
          </c:val>
          <c:extLst>
            <c:ext xmlns:c16="http://schemas.microsoft.com/office/drawing/2014/chart" uri="{C3380CC4-5D6E-409C-BE32-E72D297353CC}">
              <c16:uniqueId val="{00000004-7893-4766-BC06-B0261E96FDE5}"/>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0.85</c:v>
                </c:pt>
                <c:pt idx="1">
                  <c:v>#N/A</c:v>
                </c:pt>
                <c:pt idx="2">
                  <c:v>#N/A</c:v>
                </c:pt>
                <c:pt idx="3">
                  <c:v>1.02</c:v>
                </c:pt>
                <c:pt idx="4">
                  <c:v>#N/A</c:v>
                </c:pt>
                <c:pt idx="5">
                  <c:v>0.42</c:v>
                </c:pt>
                <c:pt idx="6">
                  <c:v>#N/A</c:v>
                </c:pt>
                <c:pt idx="7">
                  <c:v>0.71</c:v>
                </c:pt>
                <c:pt idx="8">
                  <c:v>#N/A</c:v>
                </c:pt>
                <c:pt idx="9">
                  <c:v>7.0000000000000007E-2</c:v>
                </c:pt>
              </c:numCache>
            </c:numRef>
          </c:val>
          <c:extLst>
            <c:ext xmlns:c16="http://schemas.microsoft.com/office/drawing/2014/chart" uri="{C3380CC4-5D6E-409C-BE32-E72D297353CC}">
              <c16:uniqueId val="{00000005-7893-4766-BC06-B0261E96FDE5}"/>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0.66</c:v>
                </c:pt>
                <c:pt idx="2">
                  <c:v>#N/A</c:v>
                </c:pt>
                <c:pt idx="3">
                  <c:v>1.02</c:v>
                </c:pt>
                <c:pt idx="4">
                  <c:v>#N/A</c:v>
                </c:pt>
                <c:pt idx="5">
                  <c:v>1.31</c:v>
                </c:pt>
                <c:pt idx="6">
                  <c:v>#N/A</c:v>
                </c:pt>
                <c:pt idx="7">
                  <c:v>0.97</c:v>
                </c:pt>
                <c:pt idx="8">
                  <c:v>#N/A</c:v>
                </c:pt>
                <c:pt idx="9">
                  <c:v>1.61</c:v>
                </c:pt>
              </c:numCache>
            </c:numRef>
          </c:val>
          <c:extLst>
            <c:ext xmlns:c16="http://schemas.microsoft.com/office/drawing/2014/chart" uri="{C3380CC4-5D6E-409C-BE32-E72D297353CC}">
              <c16:uniqueId val="{00000006-7893-4766-BC06-B0261E96FDE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4.3899999999999997</c:v>
                </c:pt>
                <c:pt idx="2">
                  <c:v>#N/A</c:v>
                </c:pt>
                <c:pt idx="3">
                  <c:v>5</c:v>
                </c:pt>
                <c:pt idx="4">
                  <c:v>#N/A</c:v>
                </c:pt>
                <c:pt idx="5">
                  <c:v>5.51</c:v>
                </c:pt>
                <c:pt idx="6">
                  <c:v>#N/A</c:v>
                </c:pt>
                <c:pt idx="7">
                  <c:v>6.25</c:v>
                </c:pt>
                <c:pt idx="8">
                  <c:v>#N/A</c:v>
                </c:pt>
                <c:pt idx="9">
                  <c:v>6.31</c:v>
                </c:pt>
              </c:numCache>
            </c:numRef>
          </c:val>
          <c:extLst>
            <c:ext xmlns:c16="http://schemas.microsoft.com/office/drawing/2014/chart" uri="{C3380CC4-5D6E-409C-BE32-E72D297353CC}">
              <c16:uniqueId val="{00000007-7893-4766-BC06-B0261E96FDE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4.07</c:v>
                </c:pt>
                <c:pt idx="2">
                  <c:v>#N/A</c:v>
                </c:pt>
                <c:pt idx="3">
                  <c:v>6.31</c:v>
                </c:pt>
                <c:pt idx="4">
                  <c:v>#N/A</c:v>
                </c:pt>
                <c:pt idx="5">
                  <c:v>6.48</c:v>
                </c:pt>
                <c:pt idx="6">
                  <c:v>#N/A</c:v>
                </c:pt>
                <c:pt idx="7">
                  <c:v>5.33</c:v>
                </c:pt>
                <c:pt idx="8">
                  <c:v>#N/A</c:v>
                </c:pt>
                <c:pt idx="9">
                  <c:v>11.29</c:v>
                </c:pt>
              </c:numCache>
            </c:numRef>
          </c:val>
          <c:extLst>
            <c:ext xmlns:c16="http://schemas.microsoft.com/office/drawing/2014/chart" uri="{C3380CC4-5D6E-409C-BE32-E72D297353CC}">
              <c16:uniqueId val="{00000008-7893-4766-BC06-B0261E96FDE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16.34</c:v>
                </c:pt>
                <c:pt idx="2">
                  <c:v>#N/A</c:v>
                </c:pt>
                <c:pt idx="3">
                  <c:v>16.559999999999999</c:v>
                </c:pt>
                <c:pt idx="4">
                  <c:v>#N/A</c:v>
                </c:pt>
                <c:pt idx="5">
                  <c:v>17.34</c:v>
                </c:pt>
                <c:pt idx="6">
                  <c:v>#N/A</c:v>
                </c:pt>
                <c:pt idx="7">
                  <c:v>17.760000000000002</c:v>
                </c:pt>
                <c:pt idx="8">
                  <c:v>#N/A</c:v>
                </c:pt>
                <c:pt idx="9">
                  <c:v>16.48</c:v>
                </c:pt>
              </c:numCache>
            </c:numRef>
          </c:val>
          <c:extLst>
            <c:ext xmlns:c16="http://schemas.microsoft.com/office/drawing/2014/chart" uri="{C3380CC4-5D6E-409C-BE32-E72D297353CC}">
              <c16:uniqueId val="{00000009-7893-4766-BC06-B0261E96FDE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7452</c:v>
                </c:pt>
                <c:pt idx="5">
                  <c:v>7712</c:v>
                </c:pt>
                <c:pt idx="8">
                  <c:v>7760</c:v>
                </c:pt>
                <c:pt idx="11">
                  <c:v>7758</c:v>
                </c:pt>
                <c:pt idx="14">
                  <c:v>7321</c:v>
                </c:pt>
              </c:numCache>
            </c:numRef>
          </c:val>
          <c:extLst>
            <c:ext xmlns:c16="http://schemas.microsoft.com/office/drawing/2014/chart" uri="{C3380CC4-5D6E-409C-BE32-E72D297353CC}">
              <c16:uniqueId val="{00000000-8DBB-44AA-BE88-39C19BA7620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4</c:v>
                </c:pt>
                <c:pt idx="3">
                  <c:v>2</c:v>
                </c:pt>
                <c:pt idx="6">
                  <c:v>0</c:v>
                </c:pt>
                <c:pt idx="9">
                  <c:v>0</c:v>
                </c:pt>
                <c:pt idx="12">
                  <c:v>0</c:v>
                </c:pt>
              </c:numCache>
            </c:numRef>
          </c:val>
          <c:extLst>
            <c:ext xmlns:c16="http://schemas.microsoft.com/office/drawing/2014/chart" uri="{C3380CC4-5D6E-409C-BE32-E72D297353CC}">
              <c16:uniqueId val="{00000001-8DBB-44AA-BE88-39C19BA7620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295</c:v>
                </c:pt>
                <c:pt idx="3">
                  <c:v>295</c:v>
                </c:pt>
                <c:pt idx="6">
                  <c:v>263</c:v>
                </c:pt>
                <c:pt idx="9">
                  <c:v>238</c:v>
                </c:pt>
                <c:pt idx="12">
                  <c:v>211</c:v>
                </c:pt>
              </c:numCache>
            </c:numRef>
          </c:val>
          <c:extLst>
            <c:ext xmlns:c16="http://schemas.microsoft.com/office/drawing/2014/chart" uri="{C3380CC4-5D6E-409C-BE32-E72D297353CC}">
              <c16:uniqueId val="{00000002-8DBB-44AA-BE88-39C19BA7620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1013</c:v>
                </c:pt>
                <c:pt idx="3">
                  <c:v>883</c:v>
                </c:pt>
                <c:pt idx="6">
                  <c:v>850</c:v>
                </c:pt>
                <c:pt idx="9">
                  <c:v>697</c:v>
                </c:pt>
                <c:pt idx="12">
                  <c:v>376</c:v>
                </c:pt>
              </c:numCache>
            </c:numRef>
          </c:val>
          <c:extLst>
            <c:ext xmlns:c16="http://schemas.microsoft.com/office/drawing/2014/chart" uri="{C3380CC4-5D6E-409C-BE32-E72D297353CC}">
              <c16:uniqueId val="{00000003-8DBB-44AA-BE88-39C19BA7620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793</c:v>
                </c:pt>
                <c:pt idx="3">
                  <c:v>739</c:v>
                </c:pt>
                <c:pt idx="6">
                  <c:v>730</c:v>
                </c:pt>
                <c:pt idx="9">
                  <c:v>651</c:v>
                </c:pt>
                <c:pt idx="12">
                  <c:v>595</c:v>
                </c:pt>
              </c:numCache>
            </c:numRef>
          </c:val>
          <c:extLst>
            <c:ext xmlns:c16="http://schemas.microsoft.com/office/drawing/2014/chart" uri="{C3380CC4-5D6E-409C-BE32-E72D297353CC}">
              <c16:uniqueId val="{00000004-8DBB-44AA-BE88-39C19BA7620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BB-44AA-BE88-39C19BA7620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DBB-44AA-BE88-39C19BA7620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12881</c:v>
                </c:pt>
                <c:pt idx="3">
                  <c:v>12814</c:v>
                </c:pt>
                <c:pt idx="6">
                  <c:v>12636</c:v>
                </c:pt>
                <c:pt idx="9">
                  <c:v>12062</c:v>
                </c:pt>
                <c:pt idx="12">
                  <c:v>11787</c:v>
                </c:pt>
              </c:numCache>
            </c:numRef>
          </c:val>
          <c:extLst>
            <c:ext xmlns:c16="http://schemas.microsoft.com/office/drawing/2014/chart" uri="{C3380CC4-5D6E-409C-BE32-E72D297353CC}">
              <c16:uniqueId val="{00000007-8DBB-44AA-BE88-39C19BA7620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7534</c:v>
                </c:pt>
                <c:pt idx="2">
                  <c:v>#N/A</c:v>
                </c:pt>
                <c:pt idx="3">
                  <c:v>#N/A</c:v>
                </c:pt>
                <c:pt idx="4">
                  <c:v>7021</c:v>
                </c:pt>
                <c:pt idx="5">
                  <c:v>#N/A</c:v>
                </c:pt>
                <c:pt idx="6">
                  <c:v>#N/A</c:v>
                </c:pt>
                <c:pt idx="7">
                  <c:v>6719</c:v>
                </c:pt>
                <c:pt idx="8">
                  <c:v>#N/A</c:v>
                </c:pt>
                <c:pt idx="9">
                  <c:v>#N/A</c:v>
                </c:pt>
                <c:pt idx="10">
                  <c:v>5890</c:v>
                </c:pt>
                <c:pt idx="11">
                  <c:v>#N/A</c:v>
                </c:pt>
                <c:pt idx="12">
                  <c:v>#N/A</c:v>
                </c:pt>
                <c:pt idx="13">
                  <c:v>5648</c:v>
                </c:pt>
                <c:pt idx="14">
                  <c:v>#N/A</c:v>
                </c:pt>
              </c:numCache>
            </c:numRef>
          </c:val>
          <c:smooth val="0"/>
          <c:extLst>
            <c:ext xmlns:c16="http://schemas.microsoft.com/office/drawing/2014/chart" uri="{C3380CC4-5D6E-409C-BE32-E72D297353CC}">
              <c16:uniqueId val="{00000008-8DBB-44AA-BE88-39C19BA7620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77480</c:v>
                </c:pt>
                <c:pt idx="5">
                  <c:v>77871</c:v>
                </c:pt>
                <c:pt idx="8">
                  <c:v>78441</c:v>
                </c:pt>
                <c:pt idx="11">
                  <c:v>79149</c:v>
                </c:pt>
                <c:pt idx="14">
                  <c:v>81430</c:v>
                </c:pt>
              </c:numCache>
            </c:numRef>
          </c:val>
          <c:extLst>
            <c:ext xmlns:c16="http://schemas.microsoft.com/office/drawing/2014/chart" uri="{C3380CC4-5D6E-409C-BE32-E72D297353CC}">
              <c16:uniqueId val="{00000000-423A-45B4-8FA9-912E28BACA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20748</c:v>
                </c:pt>
                <c:pt idx="5">
                  <c:v>20383</c:v>
                </c:pt>
                <c:pt idx="8">
                  <c:v>19998</c:v>
                </c:pt>
                <c:pt idx="11">
                  <c:v>19785</c:v>
                </c:pt>
                <c:pt idx="14">
                  <c:v>19613</c:v>
                </c:pt>
              </c:numCache>
            </c:numRef>
          </c:val>
          <c:extLst>
            <c:ext xmlns:c16="http://schemas.microsoft.com/office/drawing/2014/chart" uri="{C3380CC4-5D6E-409C-BE32-E72D297353CC}">
              <c16:uniqueId val="{00000001-423A-45B4-8FA9-912E28BACA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21941</c:v>
                </c:pt>
                <c:pt idx="5">
                  <c:v>19690</c:v>
                </c:pt>
                <c:pt idx="8">
                  <c:v>18158</c:v>
                </c:pt>
                <c:pt idx="11">
                  <c:v>21021</c:v>
                </c:pt>
                <c:pt idx="14">
                  <c:v>18871</c:v>
                </c:pt>
              </c:numCache>
            </c:numRef>
          </c:val>
          <c:extLst>
            <c:ext xmlns:c16="http://schemas.microsoft.com/office/drawing/2014/chart" uri="{C3380CC4-5D6E-409C-BE32-E72D297353CC}">
              <c16:uniqueId val="{00000002-423A-45B4-8FA9-912E28BACA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3A-45B4-8FA9-912E28BACA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23A-45B4-8FA9-912E28BACA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10</c:v>
                </c:pt>
                <c:pt idx="3">
                  <c:v>6</c:v>
                </c:pt>
                <c:pt idx="6">
                  <c:v>3</c:v>
                </c:pt>
                <c:pt idx="9">
                  <c:v>3</c:v>
                </c:pt>
                <c:pt idx="12">
                  <c:v>2</c:v>
                </c:pt>
              </c:numCache>
            </c:numRef>
          </c:val>
          <c:extLst>
            <c:ext xmlns:c16="http://schemas.microsoft.com/office/drawing/2014/chart" uri="{C3380CC4-5D6E-409C-BE32-E72D297353CC}">
              <c16:uniqueId val="{00000005-423A-45B4-8FA9-912E28BACA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15893</c:v>
                </c:pt>
                <c:pt idx="3">
                  <c:v>15315</c:v>
                </c:pt>
                <c:pt idx="6">
                  <c:v>15080</c:v>
                </c:pt>
                <c:pt idx="9">
                  <c:v>14853</c:v>
                </c:pt>
                <c:pt idx="12">
                  <c:v>14214</c:v>
                </c:pt>
              </c:numCache>
            </c:numRef>
          </c:val>
          <c:extLst>
            <c:ext xmlns:c16="http://schemas.microsoft.com/office/drawing/2014/chart" uri="{C3380CC4-5D6E-409C-BE32-E72D297353CC}">
              <c16:uniqueId val="{00000006-423A-45B4-8FA9-912E28BACA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6565</c:v>
                </c:pt>
                <c:pt idx="3">
                  <c:v>6192</c:v>
                </c:pt>
                <c:pt idx="6">
                  <c:v>5371</c:v>
                </c:pt>
                <c:pt idx="9">
                  <c:v>4815</c:v>
                </c:pt>
                <c:pt idx="12">
                  <c:v>4714</c:v>
                </c:pt>
              </c:numCache>
            </c:numRef>
          </c:val>
          <c:extLst>
            <c:ext xmlns:c16="http://schemas.microsoft.com/office/drawing/2014/chart" uri="{C3380CC4-5D6E-409C-BE32-E72D297353CC}">
              <c16:uniqueId val="{00000007-423A-45B4-8FA9-912E28BACA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7999</c:v>
                </c:pt>
                <c:pt idx="3">
                  <c:v>7653</c:v>
                </c:pt>
                <c:pt idx="6">
                  <c:v>7462</c:v>
                </c:pt>
                <c:pt idx="9">
                  <c:v>7242</c:v>
                </c:pt>
                <c:pt idx="12">
                  <c:v>6912</c:v>
                </c:pt>
              </c:numCache>
            </c:numRef>
          </c:val>
          <c:extLst>
            <c:ext xmlns:c16="http://schemas.microsoft.com/office/drawing/2014/chart" uri="{C3380CC4-5D6E-409C-BE32-E72D297353CC}">
              <c16:uniqueId val="{00000008-423A-45B4-8FA9-912E28BACA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1454</c:v>
                </c:pt>
                <c:pt idx="3">
                  <c:v>1129</c:v>
                </c:pt>
                <c:pt idx="6">
                  <c:v>890</c:v>
                </c:pt>
                <c:pt idx="9">
                  <c:v>669</c:v>
                </c:pt>
                <c:pt idx="12">
                  <c:v>471</c:v>
                </c:pt>
              </c:numCache>
            </c:numRef>
          </c:val>
          <c:extLst>
            <c:ext xmlns:c16="http://schemas.microsoft.com/office/drawing/2014/chart" uri="{C3380CC4-5D6E-409C-BE32-E72D297353CC}">
              <c16:uniqueId val="{00000009-423A-45B4-8FA9-912E28BACA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137854</c:v>
                </c:pt>
                <c:pt idx="3">
                  <c:v>135733</c:v>
                </c:pt>
                <c:pt idx="6">
                  <c:v>134136</c:v>
                </c:pt>
                <c:pt idx="9">
                  <c:v>133436</c:v>
                </c:pt>
                <c:pt idx="12">
                  <c:v>136123</c:v>
                </c:pt>
              </c:numCache>
            </c:numRef>
          </c:val>
          <c:extLst>
            <c:ext xmlns:c16="http://schemas.microsoft.com/office/drawing/2014/chart" uri="{C3380CC4-5D6E-409C-BE32-E72D297353CC}">
              <c16:uniqueId val="{0000000A-423A-45B4-8FA9-912E28BACA9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49606</c:v>
                </c:pt>
                <c:pt idx="2">
                  <c:v>#N/A</c:v>
                </c:pt>
                <c:pt idx="3">
                  <c:v>#N/A</c:v>
                </c:pt>
                <c:pt idx="4">
                  <c:v>48085</c:v>
                </c:pt>
                <c:pt idx="5">
                  <c:v>#N/A</c:v>
                </c:pt>
                <c:pt idx="6">
                  <c:v>#N/A</c:v>
                </c:pt>
                <c:pt idx="7">
                  <c:v>46343</c:v>
                </c:pt>
                <c:pt idx="8">
                  <c:v>#N/A</c:v>
                </c:pt>
                <c:pt idx="9">
                  <c:v>#N/A</c:v>
                </c:pt>
                <c:pt idx="10">
                  <c:v>41064</c:v>
                </c:pt>
                <c:pt idx="11">
                  <c:v>#N/A</c:v>
                </c:pt>
                <c:pt idx="12">
                  <c:v>#N/A</c:v>
                </c:pt>
                <c:pt idx="13">
                  <c:v>42521</c:v>
                </c:pt>
                <c:pt idx="14">
                  <c:v>#N/A</c:v>
                </c:pt>
              </c:numCache>
            </c:numRef>
          </c:val>
          <c:smooth val="0"/>
          <c:extLst>
            <c:ext xmlns:c16="http://schemas.microsoft.com/office/drawing/2014/chart" uri="{C3380CC4-5D6E-409C-BE32-E72D297353CC}">
              <c16:uniqueId val="{0000000B-423A-45B4-8FA9-912E28BACA9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5419</c:v>
                </c:pt>
                <c:pt idx="1">
                  <c:v>5331</c:v>
                </c:pt>
                <c:pt idx="2">
                  <c:v>3105</c:v>
                </c:pt>
              </c:numCache>
            </c:numRef>
          </c:val>
          <c:extLst>
            <c:ext xmlns:c16="http://schemas.microsoft.com/office/drawing/2014/chart" uri="{C3380CC4-5D6E-409C-BE32-E72D297353CC}">
              <c16:uniqueId val="{00000000-AA34-46AE-B9FE-2C2AFB8B76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3451</c:v>
                </c:pt>
                <c:pt idx="1">
                  <c:v>5321</c:v>
                </c:pt>
                <c:pt idx="2">
                  <c:v>5322</c:v>
                </c:pt>
              </c:numCache>
            </c:numRef>
          </c:val>
          <c:extLst>
            <c:ext xmlns:c16="http://schemas.microsoft.com/office/drawing/2014/chart" uri="{C3380CC4-5D6E-409C-BE32-E72D297353CC}">
              <c16:uniqueId val="{00000001-AA34-46AE-B9FE-2C2AFB8B76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8132</c:v>
                </c:pt>
                <c:pt idx="1">
                  <c:v>8628</c:v>
                </c:pt>
                <c:pt idx="2">
                  <c:v>8238</c:v>
                </c:pt>
              </c:numCache>
            </c:numRef>
          </c:val>
          <c:extLst>
            <c:ext xmlns:c16="http://schemas.microsoft.com/office/drawing/2014/chart" uri="{C3380CC4-5D6E-409C-BE32-E72D297353CC}">
              <c16:uniqueId val="{00000002-AA34-46AE-B9FE-2C2AFB8B76B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{5597765D-6090-44DB-B9E0-CE77A314A900}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462-40C5-A72D-43536E459D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{C309543E-40CB-48CA-9C86-797A97774497}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62-40C5-A72D-43536E459D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{D1322852-6427-4134-8B27-59BFBEB1844D}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62-40C5-A72D-43536E459D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{DAA97CFB-1ADA-491D-96EC-71548EDCFB90}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62-40C5-A72D-43536E459D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{9C8D6F9F-A4B5-421E-BEEF-EC15A39EFF00}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62-40C5-A72D-43536E459D4F}"/>
                </c:ext>
              </c:extLst>
            </c:dLbl>
            <c:dLbl>
              <c:idx val="8"/>
              <c:layout>
                <c:manualLayout>
                  <c:x val="0"/>
                  <c:y val="1.248991588489077E-3"/>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{0B579659-DF73-48AE-95D0-1A996DEF40DC}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462-40C5-A72D-43536E459D4F}"/>
                </c:ext>
              </c:extLst>
            </c:dLbl>
            <c:dLbl>
              <c:idx val="16"/>
              <c:layout>
                <c:manualLayout>
                  <c:x val="0"/>
                  <c:y val="-1.2489915884893251E-3"/>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{51B125DD-2FE5-466E-8B00-C4D4E06ED735}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462-40C5-A72D-43536E459D4F}"/>
                </c:ext>
              </c:extLst>
            </c:dLbl>
            <c:dLbl>
              <c:idx val="24"/>
              <c:layout>
                <c:manualLayout>
                  <c:x val="0"/>
                  <c:y val="-1.9067902727853046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{DBDFB3D1-E1FA-4A79-9555-7C34348E6250}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462-40C5-A72D-43536E459D4F}"/>
                </c:ext>
              </c:extLst>
            </c:dLbl>
            <c:dLbl>
              <c:idx val="32"/>
              <c:layout>
                <c:manualLayout>
                  <c:x val="0"/>
                  <c:y val="1.9067902727853046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{D34DC74E-A54B-40D1-BCBB-FF2EA0AEBCD5}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462-40C5-A72D-43536E459D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41.4</c:v>
                </c:pt>
                <c:pt idx="8">
                  <c:v>41.4</c:v>
                </c:pt>
                <c:pt idx="16">
                  <c:v>41.6</c:v>
                </c:pt>
                <c:pt idx="24">
                  <c:v>42.4</c:v>
                </c:pt>
                <c:pt idx="32">
                  <c:v>42.8</c:v>
                </c:pt>
              </c:numCache>
            </c:numRef>
          </c:xVal>
          <c:yVal>
            <c:numRef>
              <c:f>公会計指標分析・財政指標組合せ分析表!$BP$51:$DC$51</c:f>
              <c:numCache>
                <c:formatCode>#,##0.0;"▲ "#,##0.0</c:formatCode>
                <c:ptCount val="40"/>
                <c:pt idx="0">
                  <c:v>81.8</c:v>
                </c:pt>
                <c:pt idx="8">
                  <c:v>77.5</c:v>
                </c:pt>
                <c:pt idx="16">
                  <c:v>74.2</c:v>
                </c:pt>
                <c:pt idx="24">
                  <c:v>64.900000000000006</c:v>
                </c:pt>
                <c:pt idx="32">
                  <c:v>65</c:v>
                </c:pt>
              </c:numCache>
            </c:numRef>
          </c:yVal>
          <c:smooth val="0"/>
          <c:extLst>
            <c:ext xmlns:c16="http://schemas.microsoft.com/office/drawing/2014/chart" uri="{C3380CC4-5D6E-409C-BE32-E72D297353CC}">
              <c16:uniqueId val="{00000009-7462-40C5-A72D-43536E459D4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5998227017997526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{47F96EC8-78A4-4BC8-A071-FB13B32EB43E}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462-40C5-A72D-43536E459D4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{2141CED2-9609-4FD7-840E-E1A9724CF0E9}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62-40C5-A72D-43536E459D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{9A4924C9-DCD2-47E4-8143-E88B0CB1E365}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62-40C5-A72D-43536E459D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{9B1B496E-6C34-455F-B543-92761CC5377F}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62-40C5-A72D-43536E459D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{9D254920-BF8F-41A9-88AB-566E8E7EBF09}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62-40C5-A72D-43536E459D4F}"/>
                </c:ext>
              </c:extLst>
            </c:dLbl>
            <c:dLbl>
              <c:idx val="8"/>
              <c:layout>
                <c:manualLayout>
                  <c:x val="-3.829217392114722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{A05C2FEC-78C8-40DE-A76A-9B1A9D6680A9}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462-40C5-A72D-43536E459D4F}"/>
                </c:ext>
              </c:extLst>
            </c:dLbl>
            <c:dLbl>
              <c:idx val="16"/>
              <c:layout>
                <c:manualLayout>
                  <c:x val="-2.7005722293588729E-2"/>
                  <c:y val="-8.1790299427616592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{F48CA295-01B3-4C63-A46C-DC28474E7AF3}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462-40C5-A72D-43536E459D4F}"/>
                </c:ext>
              </c:extLst>
            </c:dLbl>
            <c:dLbl>
              <c:idx val="24"/>
              <c:layout>
                <c:manualLayout>
                  <c:x val="-3.7155228826217766E-2"/>
                  <c:y val="-4.142719668527010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{959D5CCB-BE97-4E00-8FAB-C463C020FE9C}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462-40C5-A72D-43536E459D4F}"/>
                </c:ext>
              </c:extLst>
            </c:dLbl>
            <c:dLbl>
              <c:idx val="32"/>
              <c:layout>
                <c:manualLayout>
                  <c:x val="-3.2015750650234161E-2"/>
                  <c:y val="-7.0999630204708869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{5A58ACE2-5B46-4047-8AE4-23AE7BDC5C52}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462-40C5-A72D-43536E459D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7462-40C5-A72D-43536E459D4F}"/>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{D8D1630D-A1AB-40E4-9528-5E5232284269}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182-4356-A651-C688F80E8B4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{971525A5-CE81-455D-AB42-6866DC2D04E5}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82-4356-A651-C688F80E8B4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{6657D100-D39C-4A5C-9BCC-D88CD7643147}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82-4356-A651-C688F80E8B4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{D1982DC2-5256-44EE-82B1-FF7E2B2EE6C3}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82-4356-A651-C688F80E8B4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{75A5DE38-467B-4246-850D-84177DDA78D3}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82-4356-A651-C688F80E8B4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{B727DFD6-1B20-4F06-B80A-3AD4531AB27F}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182-4356-A651-C688F80E8B43}"/>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{CEA88FD6-8488-43F7-919B-F6F32D1693C7}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182-4356-A651-C688F80E8B4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{BAD1BB50-F762-41ED-BBAE-9D9A71739E4A}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182-4356-A651-C688F80E8B4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{815967BE-3139-4F6F-BE93-B0F78F6EE88D}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182-4356-A651-C688F80E8B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12.8</c:v>
                </c:pt>
                <c:pt idx="8">
                  <c:v>12.2</c:v>
                </c:pt>
                <c:pt idx="16">
                  <c:v>11.5</c:v>
                </c:pt>
                <c:pt idx="24">
                  <c:v>10.4</c:v>
                </c:pt>
                <c:pt idx="32">
                  <c:v>9.5</c:v>
                </c:pt>
              </c:numCache>
            </c:numRef>
          </c:xVal>
          <c:yVal>
            <c:numRef>
              <c:f>公会計指標分析・財政指標組合せ分析表!$BP$73:$DC$73</c:f>
              <c:numCache>
                <c:formatCode>#,##0.0;"▲ "#,##0.0</c:formatCode>
                <c:ptCount val="40"/>
                <c:pt idx="0">
                  <c:v>81.8</c:v>
                </c:pt>
                <c:pt idx="8">
                  <c:v>77.5</c:v>
                </c:pt>
                <c:pt idx="16">
                  <c:v>74.2</c:v>
                </c:pt>
                <c:pt idx="24">
                  <c:v>64.900000000000006</c:v>
                </c:pt>
                <c:pt idx="32">
                  <c:v>65</c:v>
                </c:pt>
              </c:numCache>
            </c:numRef>
          </c:yVal>
          <c:smooth val="0"/>
          <c:extLst>
            <c:ext xmlns:c16="http://schemas.microsoft.com/office/drawing/2014/chart" uri="{C3380CC4-5D6E-409C-BE32-E72D297353CC}">
              <c16:uniqueId val="{00000009-E182-4356-A651-C688F80E8B4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2447372471719096E-2"/>
                  <c:y val="-4.8366437040167624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{6A60F26C-1798-4635-B0A9-5747E0CCA424}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182-4356-A651-C688F80E8B4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{F982B07A-C6B2-4800-B3A6-37BA884A41E3}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82-4356-A651-C688F80E8B4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{88A91EC2-D4ED-4549-9D31-D53DA9E5B695}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82-4356-A651-C688F80E8B4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{E216A42A-465E-4AFC-96D8-0B928D227707}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82-4356-A651-C688F80E8B4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{4648576D-446D-4A75-999B-7BF5EA549E26}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82-4356-A651-C688F80E8B43}"/>
                </c:ext>
              </c:extLst>
            </c:dLbl>
            <c:dLbl>
              <c:idx val="8"/>
              <c:layout>
                <c:manualLayout>
                  <c:x val="-3.0948610766502307E-2"/>
                  <c:y val="-7.173813126452575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{FDA863D8-0DC0-4655-80CE-137614755857}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182-4356-A651-C688F80E8B43}"/>
                </c:ext>
              </c:extLst>
            </c:dLbl>
            <c:dLbl>
              <c:idx val="16"/>
              <c:layout>
                <c:manualLayout>
                  <c:x val="-3.1697991619110633E-2"/>
                  <c:y val="-8.425810685201180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{66FB05C2-EB54-427B-A5F2-4DE391823632}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182-4356-A651-C688F80E8B43}"/>
                </c:ext>
              </c:extLst>
            </c:dLbl>
            <c:dLbl>
              <c:idx val="24"/>
              <c:layout>
                <c:manualLayout>
                  <c:x val="-3.1570342725075584E-2"/>
                  <c:y val="-4.530357070690121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{511B11F5-04B1-43C2-A602-0A7AE989FF88}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182-4356-A651-C688F80E8B4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{339D4704-A0EC-404F-8EF2-EB7EC1F7CDA8}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182-4356-A651-C688F80E8B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E182-4356-A651-C688F80E8B43}"/>
            </c:ext>
          </c:extLst>
        </c:ser>
        <c:dLbls>
          <c:showLegendKey val="0"/>
          <c:showVal val="1"/>
          <c:showCatName val="0"/>
          <c:showSerName val="0"/>
          <c:showPercent val="0"/>
          <c:showBubbleSize val="0"/>
        </c:dLbls>
        <c:axId val="84219776"/>
        <c:axId val="84234240"/>
      </c:scatterChart>
      <c:valAx>
        <c:axId val="84219776"/>
        <c:scaling>
          <c:orientation val="maxMin"/>
          <c:max val="14"/>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沖縄県那覇市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地方債の元利償還金等</a:t>
          </a:r>
          <a:r>
            <a:rPr kumimoji="1" lang="en-US" altLang="ja-JP" sz="1400">
              <a:latin typeface="ＭＳ ゴシック" pitchFamily="49" charset="-128"/>
              <a:ea typeface="ＭＳ ゴシック" pitchFamily="49" charset="-128"/>
            </a:rPr>
            <a:t>275</a:t>
          </a:r>
          <a:r>
            <a:rPr kumimoji="1" lang="ja-JP" altLang="en-US" sz="1400">
              <a:latin typeface="ＭＳ ゴシック" pitchFamily="49" charset="-128"/>
              <a:ea typeface="ＭＳ ゴシック" pitchFamily="49" charset="-128"/>
            </a:rPr>
            <a:t>百万円減となったことに加え、一部事務組合の負担金の</a:t>
          </a:r>
          <a:r>
            <a:rPr kumimoji="1" lang="en-US" altLang="ja-JP" sz="1400">
              <a:latin typeface="ＭＳ ゴシック" pitchFamily="49" charset="-128"/>
              <a:ea typeface="ＭＳ ゴシック" pitchFamily="49" charset="-128"/>
            </a:rPr>
            <a:t>321</a:t>
          </a:r>
          <a:r>
            <a:rPr kumimoji="1" lang="ja-JP" altLang="en-US" sz="1400">
              <a:latin typeface="ＭＳ ゴシック" pitchFamily="49" charset="-128"/>
              <a:ea typeface="ＭＳ ゴシック" pitchFamily="49" charset="-128"/>
            </a:rPr>
            <a:t>百万円減（ごみ処理施設事務組合の建設負担金の減）となったことから、対前年度</a:t>
          </a:r>
          <a:r>
            <a:rPr kumimoji="1" lang="en-US" altLang="ja-JP" sz="1400">
              <a:latin typeface="ＭＳ ゴシック" pitchFamily="49" charset="-128"/>
              <a:ea typeface="ＭＳ ゴシック" pitchFamily="49" charset="-128"/>
            </a:rPr>
            <a:t>242</a:t>
          </a:r>
          <a:r>
            <a:rPr kumimoji="1" lang="ja-JP" altLang="en-US" sz="1400">
              <a:latin typeface="ＭＳ ゴシック" pitchFamily="49" charset="-128"/>
              <a:ea typeface="ＭＳ ゴシック" pitchFamily="49" charset="-128"/>
            </a:rPr>
            <a:t>百万円の減となっている。</a:t>
          </a:r>
        </a:p>
        <a:p>
          <a:r>
            <a:rPr kumimoji="1" lang="ja-JP" altLang="en-US" sz="1400">
              <a:latin typeface="ＭＳ ゴシック" pitchFamily="49" charset="-128"/>
              <a:ea typeface="ＭＳ ゴシック" pitchFamily="49" charset="-128"/>
            </a:rPr>
            <a:t>　今後、新市民会館建設、市立病院の建替により、元利償還金増が予定されており、元金償還額範囲内での起債を行うなど、地方債発行抑制に努める必要がある。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沖縄県那覇市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将来負担額の各項目において減少し、基準財政需要額算入見込額も増となったが、財政調整基金の取崩により充当可能基金が減少となった。</a:t>
          </a:r>
        </a:p>
        <a:p>
          <a:r>
            <a:rPr kumimoji="1" lang="ja-JP" altLang="en-US" sz="1400">
              <a:latin typeface="ＭＳ ゴシック" pitchFamily="49" charset="-128"/>
              <a:ea typeface="ＭＳ ゴシック" pitchFamily="49" charset="-128"/>
            </a:rPr>
            <a:t>　新市民会館建設、市立病院の建替事業による地方債残高増から、比率上昇が予想されるため、事業厳選による地方債発行額抑制や充当可能基金積立金増など財源確保対策を図る。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沖縄県那覇市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令和元年度は堅調な経済状況による市税の増により減債基金を</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億円積み立てる等、基金全体で</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百万円の増となったが、令和２年度は新型コロナウィルス感染症対応のため財政調整基金から多く取崩したため基金全体で</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新型コロナウイルス感染症への対応、生活保護費、障害福祉サービス等給付費、認定こども園施設型給付費など扶助費の増や、老朽化した公共施設の更新のため、減少傾向にある。</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今後も事業の見直しや必要経費の適正化を行い、歳出削減できるよう努める。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施設整備基金：那覇市有の施設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建物及びそれに付随するものに限る。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の整備資金に充てるための基金</a:t>
          </a:r>
          <a:endParaRPr lang="ja-JP" altLang="ja-JP" sz="1400">
            <a:effectLst/>
          </a:endParaRPr>
        </a:p>
        <a:p>
          <a:r>
            <a:rPr kumimoji="1" lang="ja-JP" altLang="ja-JP" sz="1100">
              <a:solidFill>
                <a:schemeClr val="dk1"/>
              </a:solidFill>
              <a:effectLst/>
              <a:latin typeface="+mn-lt"/>
              <a:ea typeface="+mn-ea"/>
              <a:cs typeface="+mn-cs"/>
            </a:rPr>
            <a:t>　新市民会館建設基金：新市民会館建設のための基金</a:t>
          </a:r>
          <a:endParaRPr lang="ja-JP" altLang="ja-JP" sz="1400">
            <a:effectLst/>
          </a:endParaRPr>
        </a:p>
        <a:p>
          <a:r>
            <a:rPr kumimoji="1" lang="ja-JP" altLang="ja-JP" sz="1100">
              <a:solidFill>
                <a:schemeClr val="dk1"/>
              </a:solidFill>
              <a:effectLst/>
              <a:latin typeface="+mn-lt"/>
              <a:ea typeface="+mn-ea"/>
              <a:cs typeface="+mn-cs"/>
            </a:rPr>
            <a:t>　市営住宅基金：那覇市営住宅及び共同施設の円滑な運営に資するための基金</a:t>
          </a:r>
          <a:endParaRPr lang="ja-JP" altLang="ja-JP" sz="1400">
            <a:effectLst/>
          </a:endParaRPr>
        </a:p>
        <a:p>
          <a:r>
            <a:rPr kumimoji="1" lang="ja-JP" altLang="ja-JP" sz="1100">
              <a:solidFill>
                <a:schemeClr val="dk1"/>
              </a:solidFill>
              <a:effectLst/>
              <a:latin typeface="+mn-lt"/>
              <a:ea typeface="+mn-ea"/>
              <a:cs typeface="+mn-cs"/>
            </a:rPr>
            <a:t>　地域福祉基金：地域における在宅福祉、健康及び生きがいづくり、民間活動の活発化等の施策を推進することにより高齢者等の保健福祉の向上を図るための基金</a:t>
          </a:r>
          <a:endParaRPr lang="ja-JP" altLang="ja-JP" sz="1400">
            <a:effectLst/>
          </a:endParaRPr>
        </a:p>
        <a:p>
          <a:r>
            <a:rPr kumimoji="1" lang="ja-JP" altLang="ja-JP" sz="1100">
              <a:solidFill>
                <a:schemeClr val="dk1"/>
              </a:solidFill>
              <a:effectLst/>
              <a:latin typeface="+mn-lt"/>
              <a:ea typeface="+mn-ea"/>
              <a:cs typeface="+mn-cs"/>
            </a:rPr>
            <a:t>　こどものみらい応援ﾌﾟﾛｼﾞｪｸﾄ推進基金：こどもの貧困対策を推進する事業の実施に資するための基金</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主に学校施設整備や市民劇場設備整備等に伴う基金取崩しによる減。</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適宜、目的に沿った基金利用および取崩しを行い活用していく。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新型コロナウイルス感染症への対応及び扶助費等の増のため、約</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億２千６百万円の減となっている。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新型コロナウィルス感染症の収束がいまだ見通せないため、収支不足の際は基金を取り崩して対応する見込みである。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今後公債費（元金）償還が増える見込みのため、</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年度では基金から取り崩さなかった。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公債費（元金）償還の財源として基金を取り崩して対応する見込みである。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9765E27-5CAC-432F-9A24-34B3E0A652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49C888C-0491-4154-BB58-FCB2D9F0A8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8C6FD9A-FF58-48DC-AB24-3F8725539616}"/>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E0B64C38-A5C2-46D0-B7A2-F07455836354}"/>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D98EEDC6-114A-428A-9952-FC199007B8D9}"/>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599B8CC-CC5A-45CA-A907-0DF13D156EBB}"/>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沖縄県那覇市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89AC4BB-6F8A-457E-9D3E-0D4C4D77165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C9D943D9-0BE0-48DA-9D99-D955B4905E93}"/>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4A778DC-FBAF-4AE6-88E3-724261DBA327}"/>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1B1D9F1-4D2B-4B22-9EE5-A6AD4BB2AC9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6CCA561-32D5-4FB5-90D4-B99D03A4761B}"/>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9DA248F-AD17-407C-91EA-4005825500C8}"/>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320,467
315,234
41.42
200,498,453
191,556,760
8,085,040
71,550,572
135,624,183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3CC279D-49B7-43F0-BA85-BF75E3586DC3}"/>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4D25618E-2B5F-4028-AC62-8B44F5642FDE}"/>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4E121D9-D59F-461A-B8A4-5603743A1B45}"/>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ACE7DB0-1FB6-4D8E-8114-F8181F4C9178}"/>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112A8A2-A8C8-41FB-85F2-E39A9D30EF27}"/>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358A4A8-62D3-4D25-A1A5-52F3F9A2C546}"/>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EF9D86E-42DC-4FDC-BB95-9656A1113A3F}"/>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69B8C09-E121-4179-8463-346F7DE5217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53A7FCE-C9F1-4D1D-B577-EF904A31A084}"/>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037A855-E115-4156-B3F4-98A99970B366}"/>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FCD8784-5366-4B8D-8E17-64DC80DA5DF8}"/>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79B6296-C53F-4864-A1D3-5077CF029333}"/>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2E1103C-DBEF-4A52-875A-4F89391E3916}"/>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E2957AA-5CA8-402A-8363-44DF60FD4067}"/>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E916469-8876-42AA-9ECA-CDEB83AD63C7}"/>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ADD6F1A-BDF5-4C9F-9C13-8038112C5B8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9C76E30-E19E-4012-A703-49FE08511C18}"/>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8BCBE784-4D6A-45E6-B6A5-C07AC321E352}"/>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79ADDCD-BC44-45EC-99FD-4EC7BBD77E37}"/>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C4D172CD-059D-4DE7-8797-8D94AA507866}"/>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3D35F0BF-53CF-4CA9-BE28-D6AF8127F085}"/>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67C2BE94-830C-436C-A79F-940E208CAF4F}"/>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A498A1B-D2C3-49A9-BC37-ED78E5BDC727}"/>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581F273C-824A-43CF-9C10-60C247B20AAD}"/>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2402E5AD-C26A-425E-9EB3-A0FAD3F1FA1B}"/>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7BD4C9A8-F867-4D41-B134-4A4DDC2E7378}"/>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556B878-30CA-43CF-AF4B-05748CD3763A}"/>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ACD723CC-F449-40B3-A4D0-C0ECF6BDFF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357AF095-6AEA-49F8-81D2-9CC6436B00EB}"/>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DDFC056B-18D8-4D4B-BA17-37F5BAB2DDC1}"/>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E2CC43A-1444-4954-8017-D5F32F38BA95}"/>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6D2ECFE-F1C4-4D07-B1D1-4A56AF6C9829}"/>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2823E5F-214A-48B3-861C-857934C75A12}"/>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489A344-6AAC-4FCA-A72F-D0D769E3D615}"/>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898F454B-8205-4FF7-8547-C2C081A93759}"/>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市営住宅や学校の改築が進み、有形固定資産が増えているが、事業用資産、インフラ資産の両方とも減価償却率が上昇したことにより、前年度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ポイント上昇した。減価償却率は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％と、全国平均・県内平均と比べても低い数値となっているため、これを維持していくとともに、公共施設の更新に活用する。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F518F3F8-30BF-4C6E-B90F-5E30F04CD471}"/>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95DE8F4A-6DBD-4A20-A835-5306EAC6304C}"/>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B52C7F64-C9E3-40A6-8E8F-85A1578B223D}"/>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3516AC1A-E410-4B5F-99E2-0ACC4E20F023}"/>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D277CA84-7963-4FD3-85FA-FEEF0F24A501}"/>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134E6DEC-7030-4973-B5D4-5D4F9E1803A6}"/>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2CABD047-E113-4CD2-8EF5-79DC548CD206}"/>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E738E5BD-AE86-468A-98D8-5D0016973EC2}"/>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D2F46776-E9DD-4F76-B973-606C33586995}"/>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B6C0A9CF-4CAF-41F3-B2B9-CD819C93F0CB}"/>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CA30C03B-A884-4F6C-8010-67C37ABE8FCB}"/>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5640FADC-9D67-4527-91F5-FEEBE3879B8A}"/>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CD8CAACE-CB7F-4774-88A3-802974F8393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E38D1E7E-DEA5-42EB-90CD-E6E85A11609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2A856407-AE11-411A-85B8-02C832576CBA}"/>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400D1197-44D8-44F6-B97B-ED191B895405}"/>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5" name="直線コネクタ 64">
          <a:extLst>
            <a:ext uri="{FF2B5EF4-FFF2-40B4-BE49-F238E27FC236}">
              <a16:creationId xmlns:a16="http://schemas.microsoft.com/office/drawing/2014/main" id="{96FA60E0-6A3B-45D6-B628-9AC034381242}"/>
            </a:ext>
          </a:extLst>
        </xdr:cNvPr>
        <xdr:cNvCxnSpPr/>
      </xdr:nvCxnSpPr>
      <xdr:spPr>
        <a:xfrm flipV="1">
          <a:off x="4760595" y="4642062"/>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a:extLst>
            <a:ext uri="{FF2B5EF4-FFF2-40B4-BE49-F238E27FC236}">
              <a16:creationId xmlns:a16="http://schemas.microsoft.com/office/drawing/2014/main" id="{C562A604-BBC9-4B62-B819-5893FED5CA2A}"/>
            </a:ext>
          </a:extLst>
        </xdr:cNvPr>
        <xdr:cNvSpPr txBox="1"/>
      </xdr:nvSpPr>
      <xdr:spPr>
        <a:xfrm>
          <a:off x="4813300"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a:extLst>
            <a:ext uri="{FF2B5EF4-FFF2-40B4-BE49-F238E27FC236}">
              <a16:creationId xmlns:a16="http://schemas.microsoft.com/office/drawing/2014/main" id="{AE58763C-17FC-413E-B395-18DE76CEDFA2}"/>
            </a:ext>
          </a:extLst>
        </xdr:cNvPr>
        <xdr:cNvCxnSpPr/>
      </xdr:nvCxnSpPr>
      <xdr:spPr>
        <a:xfrm>
          <a:off x="4673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68" name="有形固定資産減価償却率最大値テキスト">
          <a:extLst>
            <a:ext uri="{FF2B5EF4-FFF2-40B4-BE49-F238E27FC236}">
              <a16:creationId xmlns:a16="http://schemas.microsoft.com/office/drawing/2014/main" id="{A7C837EA-83E1-49BB-98A5-5B0BBBD0E2D1}"/>
            </a:ext>
          </a:extLst>
        </xdr:cNvPr>
        <xdr:cNvSpPr txBox="1"/>
      </xdr:nvSpPr>
      <xdr:spPr>
        <a:xfrm>
          <a:off x="4813300" y="4417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69" name="直線コネクタ 68">
          <a:extLst>
            <a:ext uri="{FF2B5EF4-FFF2-40B4-BE49-F238E27FC236}">
              <a16:creationId xmlns:a16="http://schemas.microsoft.com/office/drawing/2014/main" id="{BAF1A09D-6041-4371-9B70-55BAEC3FB3B5}"/>
            </a:ext>
          </a:extLst>
        </xdr:cNvPr>
        <xdr:cNvCxnSpPr/>
      </xdr:nvCxnSpPr>
      <xdr:spPr>
        <a:xfrm>
          <a:off x="4673600" y="464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138659</xdr:rowOff>
    </xdr:from>
    <xdr:ext cx="405111" cy="259045"/>
    <xdr:sp macro="" textlink="">
      <xdr:nvSpPr>
        <xdr:cNvPr id="70" name="有形固定資産減価償却率平均値テキスト">
          <a:extLst>
            <a:ext uri="{FF2B5EF4-FFF2-40B4-BE49-F238E27FC236}">
              <a16:creationId xmlns:a16="http://schemas.microsoft.com/office/drawing/2014/main" id="{9EBB67B8-2551-4CC9-9CD5-6CF9D70A6F2C}"/>
            </a:ext>
          </a:extLst>
        </xdr:cNvPr>
        <xdr:cNvSpPr txBox="1"/>
      </xdr:nvSpPr>
      <xdr:spPr>
        <a:xfrm>
          <a:off x="4813300" y="52821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1" name="フローチャート: 判断 70">
          <a:extLst>
            <a:ext uri="{FF2B5EF4-FFF2-40B4-BE49-F238E27FC236}">
              <a16:creationId xmlns:a16="http://schemas.microsoft.com/office/drawing/2014/main" id="{1B0A5ED0-1AE3-467A-B7E7-C1AB099E244B}"/>
            </a:ext>
          </a:extLst>
        </xdr:cNvPr>
        <xdr:cNvSpPr/>
      </xdr:nvSpPr>
      <xdr:spPr>
        <a:xfrm>
          <a:off x="4711700" y="530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a:extLst>
            <a:ext uri="{FF2B5EF4-FFF2-40B4-BE49-F238E27FC236}">
              <a16:creationId xmlns:a16="http://schemas.microsoft.com/office/drawing/2014/main" id="{58680F5C-0101-44AF-B241-88C115EFF679}"/>
            </a:ext>
          </a:extLst>
        </xdr:cNvPr>
        <xdr:cNvSpPr/>
      </xdr:nvSpPr>
      <xdr:spPr>
        <a:xfrm>
          <a:off x="4000500" y="52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73" name="フローチャート: 判断 72">
          <a:extLst>
            <a:ext uri="{FF2B5EF4-FFF2-40B4-BE49-F238E27FC236}">
              <a16:creationId xmlns:a16="http://schemas.microsoft.com/office/drawing/2014/main" id="{E2D803C9-F68E-4BF7-A91A-A832CFE188F2}"/>
            </a:ext>
          </a:extLst>
        </xdr:cNvPr>
        <xdr:cNvSpPr/>
      </xdr:nvSpPr>
      <xdr:spPr>
        <a:xfrm>
          <a:off x="3238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a:extLst>
            <a:ext uri="{FF2B5EF4-FFF2-40B4-BE49-F238E27FC236}">
              <a16:creationId xmlns:a16="http://schemas.microsoft.com/office/drawing/2014/main" id="{EB78A7C6-1959-4053-AA4E-4BE5417E1ED3}"/>
            </a:ext>
          </a:extLst>
        </xdr:cNvPr>
        <xdr:cNvSpPr/>
      </xdr:nvSpPr>
      <xdr:spPr>
        <a:xfrm>
          <a:off x="2476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a:extLst>
            <a:ext uri="{FF2B5EF4-FFF2-40B4-BE49-F238E27FC236}">
              <a16:creationId xmlns:a16="http://schemas.microsoft.com/office/drawing/2014/main" id="{4EAF4B02-4222-4E19-802C-F140749907ED}"/>
            </a:ext>
          </a:extLst>
        </xdr:cNvPr>
        <xdr:cNvSpPr/>
      </xdr:nvSpPr>
      <xdr:spPr>
        <a:xfrm>
          <a:off x="1714500" y="518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FF5D3D01-633D-4ABA-993B-2FD44D4CE7CB}"/>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1B525B9-8A9E-4490-88B4-A58B4C02BA1A}"/>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FA31BD7-CF85-456B-9930-01034CD38909}"/>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97DC0C85-874D-4848-AA8D-F938FC04D5AF}"/>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4BA63220-5E25-4A29-8FBD-33895A502A47}"/>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133562</xdr:rowOff>
    </xdr:from>
    <xdr:to>
      <xdr:col>23</xdr:col>
      <xdr:colOff>136525</xdr:colOff>
      <xdr:row>27</xdr:row>
      <xdr:rowOff>63712</xdr:rowOff>
    </xdr:to>
    <xdr:sp macro="" textlink="">
      <xdr:nvSpPr>
        <xdr:cNvPr id="81" name="楕円 80">
          <a:extLst>
            <a:ext uri="{FF2B5EF4-FFF2-40B4-BE49-F238E27FC236}">
              <a16:creationId xmlns:a16="http://schemas.microsoft.com/office/drawing/2014/main" id="{B46B5DCA-E640-4263-B190-F02F04165074}"/>
            </a:ext>
          </a:extLst>
        </xdr:cNvPr>
        <xdr:cNvSpPr/>
      </xdr:nvSpPr>
      <xdr:spPr>
        <a:xfrm>
          <a:off x="4711700" y="459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86589</xdr:rowOff>
    </xdr:from>
    <xdr:ext cx="405111" cy="259045"/>
    <xdr:sp macro="" textlink="">
      <xdr:nvSpPr>
        <xdr:cNvPr id="82" name="有形固定資産減価償却率該当値テキスト">
          <a:extLst>
            <a:ext uri="{FF2B5EF4-FFF2-40B4-BE49-F238E27FC236}">
              <a16:creationId xmlns:a16="http://schemas.microsoft.com/office/drawing/2014/main" id="{FBCE5DC8-CA94-47F9-B59B-D107C62851B3}"/>
            </a:ext>
          </a:extLst>
        </xdr:cNvPr>
        <xdr:cNvSpPr txBox="1"/>
      </xdr:nvSpPr>
      <xdr:spPr>
        <a:xfrm>
          <a:off x="4813300" y="4544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119168</xdr:rowOff>
    </xdr:from>
    <xdr:to>
      <xdr:col>19</xdr:col>
      <xdr:colOff>187325</xdr:colOff>
      <xdr:row>27</xdr:row>
      <xdr:rowOff>49318</xdr:rowOff>
    </xdr:to>
    <xdr:sp macro="" textlink="">
      <xdr:nvSpPr>
        <xdr:cNvPr id="83" name="楕円 82">
          <a:extLst>
            <a:ext uri="{FF2B5EF4-FFF2-40B4-BE49-F238E27FC236}">
              <a16:creationId xmlns:a16="http://schemas.microsoft.com/office/drawing/2014/main" id="{9F3FD27D-6DFB-4619-826E-1EB360635BB2}"/>
            </a:ext>
          </a:extLst>
        </xdr:cNvPr>
        <xdr:cNvSpPr/>
      </xdr:nvSpPr>
      <xdr:spPr>
        <a:xfrm>
          <a:off x="4000500" y="457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169968</xdr:rowOff>
    </xdr:from>
    <xdr:to>
      <xdr:col>23</xdr:col>
      <xdr:colOff>85725</xdr:colOff>
      <xdr:row>27</xdr:row>
      <xdr:rowOff>12912</xdr:rowOff>
    </xdr:to>
    <xdr:cxnSp macro="">
      <xdr:nvCxnSpPr>
        <xdr:cNvPr id="84" name="直線コネクタ 83">
          <a:extLst>
            <a:ext uri="{FF2B5EF4-FFF2-40B4-BE49-F238E27FC236}">
              <a16:creationId xmlns:a16="http://schemas.microsoft.com/office/drawing/2014/main" id="{FC2E19A7-79A6-464E-B52B-0AFFBF3543EA}"/>
            </a:ext>
          </a:extLst>
        </xdr:cNvPr>
        <xdr:cNvCxnSpPr/>
      </xdr:nvCxnSpPr>
      <xdr:spPr>
        <a:xfrm>
          <a:off x="4051300" y="4627668"/>
          <a:ext cx="7112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90382</xdr:rowOff>
    </xdr:from>
    <xdr:to>
      <xdr:col>15</xdr:col>
      <xdr:colOff>187325</xdr:colOff>
      <xdr:row>27</xdr:row>
      <xdr:rowOff>20532</xdr:rowOff>
    </xdr:to>
    <xdr:sp macro="" textlink="">
      <xdr:nvSpPr>
        <xdr:cNvPr id="85" name="楕円 84">
          <a:extLst>
            <a:ext uri="{FF2B5EF4-FFF2-40B4-BE49-F238E27FC236}">
              <a16:creationId xmlns:a16="http://schemas.microsoft.com/office/drawing/2014/main" id="{0273F711-90C7-42F6-84A2-0E0B3A592370}"/>
            </a:ext>
          </a:extLst>
        </xdr:cNvPr>
        <xdr:cNvSpPr/>
      </xdr:nvSpPr>
      <xdr:spPr>
        <a:xfrm>
          <a:off x="3238500" y="454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141182</xdr:rowOff>
    </xdr:from>
    <xdr:to>
      <xdr:col>19</xdr:col>
      <xdr:colOff>136525</xdr:colOff>
      <xdr:row>26</xdr:row>
      <xdr:rowOff>169968</xdr:rowOff>
    </xdr:to>
    <xdr:cxnSp macro="">
      <xdr:nvCxnSpPr>
        <xdr:cNvPr id="86" name="直線コネクタ 85">
          <a:extLst>
            <a:ext uri="{FF2B5EF4-FFF2-40B4-BE49-F238E27FC236}">
              <a16:creationId xmlns:a16="http://schemas.microsoft.com/office/drawing/2014/main" id="{56337657-E506-4143-864F-4BE0662C505A}"/>
            </a:ext>
          </a:extLst>
        </xdr:cNvPr>
        <xdr:cNvCxnSpPr/>
      </xdr:nvCxnSpPr>
      <xdr:spPr>
        <a:xfrm>
          <a:off x="3289300" y="4598882"/>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83185</xdr:rowOff>
    </xdr:from>
    <xdr:to>
      <xdr:col>11</xdr:col>
      <xdr:colOff>187325</xdr:colOff>
      <xdr:row>27</xdr:row>
      <xdr:rowOff>13335</xdr:rowOff>
    </xdr:to>
    <xdr:sp macro="" textlink="">
      <xdr:nvSpPr>
        <xdr:cNvPr id="87" name="楕円 86">
          <a:extLst>
            <a:ext uri="{FF2B5EF4-FFF2-40B4-BE49-F238E27FC236}">
              <a16:creationId xmlns:a16="http://schemas.microsoft.com/office/drawing/2014/main" id="{4DCC3C1E-8801-432A-BE4D-F5A7AE4D4487}"/>
            </a:ext>
          </a:extLst>
        </xdr:cNvPr>
        <xdr:cNvSpPr/>
      </xdr:nvSpPr>
      <xdr:spPr>
        <a:xfrm>
          <a:off x="2476500" y="454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133985</xdr:rowOff>
    </xdr:from>
    <xdr:to>
      <xdr:col>15</xdr:col>
      <xdr:colOff>136525</xdr:colOff>
      <xdr:row>26</xdr:row>
      <xdr:rowOff>141182</xdr:rowOff>
    </xdr:to>
    <xdr:cxnSp macro="">
      <xdr:nvCxnSpPr>
        <xdr:cNvPr id="88" name="直線コネクタ 87">
          <a:extLst>
            <a:ext uri="{FF2B5EF4-FFF2-40B4-BE49-F238E27FC236}">
              <a16:creationId xmlns:a16="http://schemas.microsoft.com/office/drawing/2014/main" id="{73310B3F-271D-4381-B5D9-6FFF6D69D40A}"/>
            </a:ext>
          </a:extLst>
        </xdr:cNvPr>
        <xdr:cNvCxnSpPr/>
      </xdr:nvCxnSpPr>
      <xdr:spPr>
        <a:xfrm>
          <a:off x="2527300" y="4591685"/>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83185</xdr:rowOff>
    </xdr:from>
    <xdr:to>
      <xdr:col>7</xdr:col>
      <xdr:colOff>187325</xdr:colOff>
      <xdr:row>27</xdr:row>
      <xdr:rowOff>13335</xdr:rowOff>
    </xdr:to>
    <xdr:sp macro="" textlink="">
      <xdr:nvSpPr>
        <xdr:cNvPr id="89" name="楕円 88">
          <a:extLst>
            <a:ext uri="{FF2B5EF4-FFF2-40B4-BE49-F238E27FC236}">
              <a16:creationId xmlns:a16="http://schemas.microsoft.com/office/drawing/2014/main" id="{CA883C5A-2B15-4A06-82A8-04C1DF9975C7}"/>
            </a:ext>
          </a:extLst>
        </xdr:cNvPr>
        <xdr:cNvSpPr/>
      </xdr:nvSpPr>
      <xdr:spPr>
        <a:xfrm>
          <a:off x="1714500" y="454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133985</xdr:rowOff>
    </xdr:from>
    <xdr:to>
      <xdr:col>11</xdr:col>
      <xdr:colOff>136525</xdr:colOff>
      <xdr:row>26</xdr:row>
      <xdr:rowOff>133985</xdr:rowOff>
    </xdr:to>
    <xdr:cxnSp macro="">
      <xdr:nvCxnSpPr>
        <xdr:cNvPr id="90" name="直線コネクタ 89">
          <a:extLst>
            <a:ext uri="{FF2B5EF4-FFF2-40B4-BE49-F238E27FC236}">
              <a16:creationId xmlns:a16="http://schemas.microsoft.com/office/drawing/2014/main" id="{C0C003CF-1CA0-4F72-85BE-F3F7CB777203}"/>
            </a:ext>
          </a:extLst>
        </xdr:cNvPr>
        <xdr:cNvCxnSpPr/>
      </xdr:nvCxnSpPr>
      <xdr:spPr>
        <a:xfrm>
          <a:off x="1765300" y="459168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91" name="n_1aveValue有形固定資産減価償却率">
          <a:extLst>
            <a:ext uri="{FF2B5EF4-FFF2-40B4-BE49-F238E27FC236}">
              <a16:creationId xmlns:a16="http://schemas.microsoft.com/office/drawing/2014/main" id="{1895A0AA-690B-4100-94E8-F692AD9FEC44}"/>
            </a:ext>
          </a:extLst>
        </xdr:cNvPr>
        <xdr:cNvSpPr txBox="1"/>
      </xdr:nvSpPr>
      <xdr:spPr>
        <a:xfrm>
          <a:off x="3836044" y="5371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27534</xdr:rowOff>
    </xdr:from>
    <xdr:ext cx="405111" cy="259045"/>
    <xdr:sp macro="" textlink="">
      <xdr:nvSpPr>
        <xdr:cNvPr id="92" name="n_2aveValue有形固定資産減価償却率">
          <a:extLst>
            <a:ext uri="{FF2B5EF4-FFF2-40B4-BE49-F238E27FC236}">
              <a16:creationId xmlns:a16="http://schemas.microsoft.com/office/drawing/2014/main" id="{82D7168D-0988-4377-B2E5-F35635DDA70C}"/>
            </a:ext>
          </a:extLst>
        </xdr:cNvPr>
        <xdr:cNvSpPr txBox="1"/>
      </xdr:nvSpPr>
      <xdr:spPr>
        <a:xfrm>
          <a:off x="3086744" y="534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93" name="n_3aveValue有形固定資産減価償却率">
          <a:extLst>
            <a:ext uri="{FF2B5EF4-FFF2-40B4-BE49-F238E27FC236}">
              <a16:creationId xmlns:a16="http://schemas.microsoft.com/office/drawing/2014/main" id="{7F8A24FB-14D2-4BFB-B892-1681861C8DF4}"/>
            </a:ext>
          </a:extLst>
        </xdr:cNvPr>
        <xdr:cNvSpPr txBox="1"/>
      </xdr:nvSpPr>
      <xdr:spPr>
        <a:xfrm>
          <a:off x="2324744" y="530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94" name="n_4aveValue有形固定資産減価償却率">
          <a:extLst>
            <a:ext uri="{FF2B5EF4-FFF2-40B4-BE49-F238E27FC236}">
              <a16:creationId xmlns:a16="http://schemas.microsoft.com/office/drawing/2014/main" id="{C032CB6E-7A10-497A-B9A0-B8E3034235AD}"/>
            </a:ext>
          </a:extLst>
        </xdr:cNvPr>
        <xdr:cNvSpPr txBox="1"/>
      </xdr:nvSpPr>
      <xdr:spPr>
        <a:xfrm>
          <a:off x="1562744" y="5277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65845</xdr:rowOff>
    </xdr:from>
    <xdr:ext cx="405111" cy="259045"/>
    <xdr:sp macro="" textlink="">
      <xdr:nvSpPr>
        <xdr:cNvPr id="95" name="n_1mainValue有形固定資産減価償却率">
          <a:extLst>
            <a:ext uri="{FF2B5EF4-FFF2-40B4-BE49-F238E27FC236}">
              <a16:creationId xmlns:a16="http://schemas.microsoft.com/office/drawing/2014/main" id="{F9584F3B-1375-463F-B19F-D16FFC8AA693}"/>
            </a:ext>
          </a:extLst>
        </xdr:cNvPr>
        <xdr:cNvSpPr txBox="1"/>
      </xdr:nvSpPr>
      <xdr:spPr>
        <a:xfrm>
          <a:off x="3836044" y="4352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37059</xdr:rowOff>
    </xdr:from>
    <xdr:ext cx="405111" cy="259045"/>
    <xdr:sp macro="" textlink="">
      <xdr:nvSpPr>
        <xdr:cNvPr id="96" name="n_2mainValue有形固定資産減価償却率">
          <a:extLst>
            <a:ext uri="{FF2B5EF4-FFF2-40B4-BE49-F238E27FC236}">
              <a16:creationId xmlns:a16="http://schemas.microsoft.com/office/drawing/2014/main" id="{8FA5C5E7-BE2D-4AA3-85D0-7FDCDBC775E2}"/>
            </a:ext>
          </a:extLst>
        </xdr:cNvPr>
        <xdr:cNvSpPr txBox="1"/>
      </xdr:nvSpPr>
      <xdr:spPr>
        <a:xfrm>
          <a:off x="3086744" y="4323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29862</xdr:rowOff>
    </xdr:from>
    <xdr:ext cx="405111" cy="259045"/>
    <xdr:sp macro="" textlink="">
      <xdr:nvSpPr>
        <xdr:cNvPr id="97" name="n_3mainValue有形固定資産減価償却率">
          <a:extLst>
            <a:ext uri="{FF2B5EF4-FFF2-40B4-BE49-F238E27FC236}">
              <a16:creationId xmlns:a16="http://schemas.microsoft.com/office/drawing/2014/main" id="{C706465B-830D-4CB7-B235-4402CFF3C1A0}"/>
            </a:ext>
          </a:extLst>
        </xdr:cNvPr>
        <xdr:cNvSpPr txBox="1"/>
      </xdr:nvSpPr>
      <xdr:spPr>
        <a:xfrm>
          <a:off x="2324744" y="431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29862</xdr:rowOff>
    </xdr:from>
    <xdr:ext cx="405111" cy="259045"/>
    <xdr:sp macro="" textlink="">
      <xdr:nvSpPr>
        <xdr:cNvPr id="98" name="n_4mainValue有形固定資産減価償却率">
          <a:extLst>
            <a:ext uri="{FF2B5EF4-FFF2-40B4-BE49-F238E27FC236}">
              <a16:creationId xmlns:a16="http://schemas.microsoft.com/office/drawing/2014/main" id="{14B12E3A-C1C0-4488-93DE-F589F9976772}"/>
            </a:ext>
          </a:extLst>
        </xdr:cNvPr>
        <xdr:cNvSpPr txBox="1"/>
      </xdr:nvSpPr>
      <xdr:spPr>
        <a:xfrm>
          <a:off x="1562744" y="431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9A827EF5-7F4D-4A88-ABAA-25724CB9952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DFBF9D8-2611-45CB-81D1-664D6114F00B}"/>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1AF58153-6F2C-4876-BB14-DCBE761E34BE}"/>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E534CB0-904B-42DD-A38B-088FE18228C3}"/>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6600AFA-875B-4D73-B713-FE02B2EA8524}"/>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243F0628-AEB9-4F01-A7EC-1B4FB8426F19}"/>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323C09C9-B244-47FD-9A5B-44EAA8163669}"/>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D6F44412-298E-43C4-9218-832369717773}"/>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91108A55-4F28-4D6B-B0AD-AFBCEF6C517B}"/>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F5433A00-5E35-49B8-A971-B0A7DF923DDC}"/>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A21C6EA7-8736-404A-8859-717BB1E702E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60ED4A19-06C8-4CC7-BA19-315C87D281BA}"/>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3E624A25-B640-4544-BA99-A46DDBA892B4}"/>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％、県内平均に比べると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180.4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した要因としては、充当可能財源として基金積立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が減少し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た影響がある。今後も財源の確保および起債圧縮を検討する。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CD5D8FE-344C-4792-AA28-6FC335C725B9}"/>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E926B59F-8020-4091-B2A0-0D5A9EA62367}"/>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BB835654-61A5-45A9-848F-7805FCC2AB73}"/>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BB20151-76BC-46CE-858A-43B18FD71918}"/>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9CA9A7F4-E354-47F4-9C30-7309254874B5}"/>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741DD662-DB59-4211-99CE-86B2174F4A86}"/>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7F3EE9B1-5122-43F0-B95C-9526A3154A34}"/>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43F636F1-00D3-4B27-AC23-6FB944F94DEB}"/>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723D4F1F-1BB2-4AC1-8A7F-5EFCF6768AFD}"/>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DDA5D225-B1DA-4FF6-BDC4-6EF027814C96}"/>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8C1F3022-ED87-4A20-9DF7-CC38F66D99FE}"/>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8F64753B-C07F-4937-86DC-9C52CE746CE9}"/>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24AFC042-64DE-4B5A-9DD2-781D7960C731}"/>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FF662CE9-3E93-41C7-8BD0-30E2EFD42FCA}"/>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88F53D72-08E5-4746-9FAB-6C4FCD71684A}"/>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27" name="直線コネクタ 126">
          <a:extLst>
            <a:ext uri="{FF2B5EF4-FFF2-40B4-BE49-F238E27FC236}">
              <a16:creationId xmlns:a16="http://schemas.microsoft.com/office/drawing/2014/main" id="{3B3A39FC-CC5F-482E-B60A-FD388EE8B7A7}"/>
            </a:ext>
          </a:extLst>
        </xdr:cNvPr>
        <xdr:cNvCxnSpPr/>
      </xdr:nvCxnSpPr>
      <xdr:spPr>
        <a:xfrm flipV="1">
          <a:off x="14793595" y="4541308"/>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28" name="債務償還比率最小値テキスト">
          <a:extLst>
            <a:ext uri="{FF2B5EF4-FFF2-40B4-BE49-F238E27FC236}">
              <a16:creationId xmlns:a16="http://schemas.microsoft.com/office/drawing/2014/main" id="{94BE1A53-458C-407B-A4CA-2B58E446B254}"/>
            </a:ext>
          </a:extLst>
        </xdr:cNvPr>
        <xdr:cNvSpPr txBox="1"/>
      </xdr:nvSpPr>
      <xdr:spPr>
        <a:xfrm>
          <a:off x="14846300" y="602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29" name="直線コネクタ 128">
          <a:extLst>
            <a:ext uri="{FF2B5EF4-FFF2-40B4-BE49-F238E27FC236}">
              <a16:creationId xmlns:a16="http://schemas.microsoft.com/office/drawing/2014/main" id="{08D70DFE-8964-41C2-8AAD-7595F216D24A}"/>
            </a:ext>
          </a:extLst>
        </xdr:cNvPr>
        <xdr:cNvCxnSpPr/>
      </xdr:nvCxnSpPr>
      <xdr:spPr>
        <a:xfrm>
          <a:off x="14706600" y="60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541DFB4-5E53-4FEB-8A32-1BF8C273A77E}"/>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D67299B3-B1FF-468F-AC02-3CC7E2E42803}"/>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161758</xdr:rowOff>
    </xdr:from>
    <xdr:ext cx="469744" cy="259045"/>
    <xdr:sp macro="" textlink="">
      <xdr:nvSpPr>
        <xdr:cNvPr id="132" name="債務償還比率平均値テキスト">
          <a:extLst>
            <a:ext uri="{FF2B5EF4-FFF2-40B4-BE49-F238E27FC236}">
              <a16:creationId xmlns:a16="http://schemas.microsoft.com/office/drawing/2014/main" id="{4EEF7E14-EBCA-4959-9226-19F85801021F}"/>
            </a:ext>
          </a:extLst>
        </xdr:cNvPr>
        <xdr:cNvSpPr txBox="1"/>
      </xdr:nvSpPr>
      <xdr:spPr>
        <a:xfrm>
          <a:off x="14846300" y="5133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33" name="フローチャート: 判断 132">
          <a:extLst>
            <a:ext uri="{FF2B5EF4-FFF2-40B4-BE49-F238E27FC236}">
              <a16:creationId xmlns:a16="http://schemas.microsoft.com/office/drawing/2014/main" id="{7B5DB18C-102F-4899-93C1-95074C419819}"/>
            </a:ext>
          </a:extLst>
        </xdr:cNvPr>
        <xdr:cNvSpPr/>
      </xdr:nvSpPr>
      <xdr:spPr>
        <a:xfrm>
          <a:off x="14744700" y="528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34" name="フローチャート: 判断 133">
          <a:extLst>
            <a:ext uri="{FF2B5EF4-FFF2-40B4-BE49-F238E27FC236}">
              <a16:creationId xmlns:a16="http://schemas.microsoft.com/office/drawing/2014/main" id="{02B0CDA6-FB66-456D-980C-199049D4F0AE}"/>
            </a:ext>
          </a:extLst>
        </xdr:cNvPr>
        <xdr:cNvSpPr/>
      </xdr:nvSpPr>
      <xdr:spPr>
        <a:xfrm>
          <a:off x="14033500" y="528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5" name="フローチャート: 判断 134">
          <a:extLst>
            <a:ext uri="{FF2B5EF4-FFF2-40B4-BE49-F238E27FC236}">
              <a16:creationId xmlns:a16="http://schemas.microsoft.com/office/drawing/2014/main" id="{CB5E68A5-B4F3-45A1-9B19-E5DEB06475B3}"/>
            </a:ext>
          </a:extLst>
        </xdr:cNvPr>
        <xdr:cNvSpPr/>
      </xdr:nvSpPr>
      <xdr:spPr>
        <a:xfrm>
          <a:off x="13271500" y="526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36" name="フローチャート: 判断 135">
          <a:extLst>
            <a:ext uri="{FF2B5EF4-FFF2-40B4-BE49-F238E27FC236}">
              <a16:creationId xmlns:a16="http://schemas.microsoft.com/office/drawing/2014/main" id="{5BD1EDED-869D-4F10-9AEB-465869099281}"/>
            </a:ext>
          </a:extLst>
        </xdr:cNvPr>
        <xdr:cNvSpPr/>
      </xdr:nvSpPr>
      <xdr:spPr>
        <a:xfrm>
          <a:off x="12509500" y="527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137" name="フローチャート: 判断 136">
          <a:extLst>
            <a:ext uri="{FF2B5EF4-FFF2-40B4-BE49-F238E27FC236}">
              <a16:creationId xmlns:a16="http://schemas.microsoft.com/office/drawing/2014/main" id="{01E40C1A-6295-41D2-9C9B-EDBBB03347A3}"/>
            </a:ext>
          </a:extLst>
        </xdr:cNvPr>
        <xdr:cNvSpPr/>
      </xdr:nvSpPr>
      <xdr:spPr>
        <a:xfrm>
          <a:off x="11747500" y="527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A4BD90D3-6636-4399-B294-093226C86CFD}"/>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8FBFBCD7-70DB-44CC-8375-A50EBCFB7D99}"/>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4E74260F-87E1-48C5-BE22-36B55C8006C2}"/>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77DDA5D6-1D38-4E41-A25B-75475E69B539}"/>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413D9493-B9C0-42F7-9098-28731CEF41F2}"/>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4254</xdr:rowOff>
    </xdr:from>
    <xdr:to>
      <xdr:col>76</xdr:col>
      <xdr:colOff>73025</xdr:colOff>
      <xdr:row>31</xdr:row>
      <xdr:rowOff>105854</xdr:rowOff>
    </xdr:to>
    <xdr:sp macro="" textlink="">
      <xdr:nvSpPr>
        <xdr:cNvPr id="143" name="楕円 142">
          <a:extLst>
            <a:ext uri="{FF2B5EF4-FFF2-40B4-BE49-F238E27FC236}">
              <a16:creationId xmlns:a16="http://schemas.microsoft.com/office/drawing/2014/main" id="{960A5FAD-5383-4507-93FF-C1F366D02227}"/>
            </a:ext>
          </a:extLst>
        </xdr:cNvPr>
        <xdr:cNvSpPr/>
      </xdr:nvSpPr>
      <xdr:spPr>
        <a:xfrm>
          <a:off x="14744700" y="531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154131</xdr:rowOff>
    </xdr:from>
    <xdr:ext cx="469744" cy="259045"/>
    <xdr:sp macro="" textlink="">
      <xdr:nvSpPr>
        <xdr:cNvPr id="144" name="債務償還比率該当値テキスト">
          <a:extLst>
            <a:ext uri="{FF2B5EF4-FFF2-40B4-BE49-F238E27FC236}">
              <a16:creationId xmlns:a16="http://schemas.microsoft.com/office/drawing/2014/main" id="{D4B58822-7302-4946-9FB9-DB592563BE61}"/>
            </a:ext>
          </a:extLst>
        </xdr:cNvPr>
        <xdr:cNvSpPr txBox="1"/>
      </xdr:nvSpPr>
      <xdr:spPr>
        <a:xfrm>
          <a:off x="14846300" y="529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149197</xdr:rowOff>
    </xdr:from>
    <xdr:to>
      <xdr:col>72</xdr:col>
      <xdr:colOff>123825</xdr:colOff>
      <xdr:row>31</xdr:row>
      <xdr:rowOff>79347</xdr:rowOff>
    </xdr:to>
    <xdr:sp macro="" textlink="">
      <xdr:nvSpPr>
        <xdr:cNvPr id="145" name="楕円 144">
          <a:extLst>
            <a:ext uri="{FF2B5EF4-FFF2-40B4-BE49-F238E27FC236}">
              <a16:creationId xmlns:a16="http://schemas.microsoft.com/office/drawing/2014/main" id="{CFB6251E-6597-40DE-99D6-07D432FBB70A}"/>
            </a:ext>
          </a:extLst>
        </xdr:cNvPr>
        <xdr:cNvSpPr/>
      </xdr:nvSpPr>
      <xdr:spPr>
        <a:xfrm>
          <a:off x="14033500" y="529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28547</xdr:rowOff>
    </xdr:from>
    <xdr:to>
      <xdr:col>76</xdr:col>
      <xdr:colOff>22225</xdr:colOff>
      <xdr:row>31</xdr:row>
      <xdr:rowOff>55054</xdr:rowOff>
    </xdr:to>
    <xdr:cxnSp macro="">
      <xdr:nvCxnSpPr>
        <xdr:cNvPr id="146" name="直線コネクタ 145">
          <a:extLst>
            <a:ext uri="{FF2B5EF4-FFF2-40B4-BE49-F238E27FC236}">
              <a16:creationId xmlns:a16="http://schemas.microsoft.com/office/drawing/2014/main" id="{0ACACB05-2DF6-4904-9B17-740FA3D96757}"/>
            </a:ext>
          </a:extLst>
        </xdr:cNvPr>
        <xdr:cNvCxnSpPr/>
      </xdr:nvCxnSpPr>
      <xdr:spPr>
        <a:xfrm>
          <a:off x="14084300" y="5343497"/>
          <a:ext cx="711200" cy="2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38558</xdr:rowOff>
    </xdr:from>
    <xdr:to>
      <xdr:col>68</xdr:col>
      <xdr:colOff>123825</xdr:colOff>
      <xdr:row>31</xdr:row>
      <xdr:rowOff>140158</xdr:rowOff>
    </xdr:to>
    <xdr:sp macro="" textlink="">
      <xdr:nvSpPr>
        <xdr:cNvPr id="147" name="楕円 146">
          <a:extLst>
            <a:ext uri="{FF2B5EF4-FFF2-40B4-BE49-F238E27FC236}">
              <a16:creationId xmlns:a16="http://schemas.microsoft.com/office/drawing/2014/main" id="{0BFF0267-FB9E-4605-A4C4-B4AD8F8D0C25}"/>
            </a:ext>
          </a:extLst>
        </xdr:cNvPr>
        <xdr:cNvSpPr/>
      </xdr:nvSpPr>
      <xdr:spPr>
        <a:xfrm>
          <a:off x="13271500" y="535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28547</xdr:rowOff>
    </xdr:from>
    <xdr:to>
      <xdr:col>72</xdr:col>
      <xdr:colOff>73025</xdr:colOff>
      <xdr:row>31</xdr:row>
      <xdr:rowOff>89358</xdr:rowOff>
    </xdr:to>
    <xdr:cxnSp macro="">
      <xdr:nvCxnSpPr>
        <xdr:cNvPr id="148" name="直線コネクタ 147">
          <a:extLst>
            <a:ext uri="{FF2B5EF4-FFF2-40B4-BE49-F238E27FC236}">
              <a16:creationId xmlns:a16="http://schemas.microsoft.com/office/drawing/2014/main" id="{048AE3C5-40E6-4854-AD1D-1CE006E66C31}"/>
            </a:ext>
          </a:extLst>
        </xdr:cNvPr>
        <xdr:cNvCxnSpPr/>
      </xdr:nvCxnSpPr>
      <xdr:spPr>
        <a:xfrm flipV="1">
          <a:off x="13322300" y="5343497"/>
          <a:ext cx="762000" cy="6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114533</xdr:rowOff>
    </xdr:from>
    <xdr:to>
      <xdr:col>64</xdr:col>
      <xdr:colOff>123825</xdr:colOff>
      <xdr:row>31</xdr:row>
      <xdr:rowOff>44683</xdr:rowOff>
    </xdr:to>
    <xdr:sp macro="" textlink="">
      <xdr:nvSpPr>
        <xdr:cNvPr id="149" name="楕円 148">
          <a:extLst>
            <a:ext uri="{FF2B5EF4-FFF2-40B4-BE49-F238E27FC236}">
              <a16:creationId xmlns:a16="http://schemas.microsoft.com/office/drawing/2014/main" id="{9E074C98-9576-4E04-A547-F07308C8F79E}"/>
            </a:ext>
          </a:extLst>
        </xdr:cNvPr>
        <xdr:cNvSpPr/>
      </xdr:nvSpPr>
      <xdr:spPr>
        <a:xfrm>
          <a:off x="12509500" y="525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165333</xdr:rowOff>
    </xdr:from>
    <xdr:to>
      <xdr:col>68</xdr:col>
      <xdr:colOff>73025</xdr:colOff>
      <xdr:row>31</xdr:row>
      <xdr:rowOff>89358</xdr:rowOff>
    </xdr:to>
    <xdr:cxnSp macro="">
      <xdr:nvCxnSpPr>
        <xdr:cNvPr id="150" name="直線コネクタ 149">
          <a:extLst>
            <a:ext uri="{FF2B5EF4-FFF2-40B4-BE49-F238E27FC236}">
              <a16:creationId xmlns:a16="http://schemas.microsoft.com/office/drawing/2014/main" id="{44CE31B3-922B-4845-B815-3B60D75F5F68}"/>
            </a:ext>
          </a:extLst>
        </xdr:cNvPr>
        <xdr:cNvCxnSpPr/>
      </xdr:nvCxnSpPr>
      <xdr:spPr>
        <a:xfrm>
          <a:off x="12560300" y="5308833"/>
          <a:ext cx="762000" cy="9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137802</xdr:rowOff>
    </xdr:from>
    <xdr:to>
      <xdr:col>60</xdr:col>
      <xdr:colOff>123825</xdr:colOff>
      <xdr:row>31</xdr:row>
      <xdr:rowOff>67952</xdr:rowOff>
    </xdr:to>
    <xdr:sp macro="" textlink="">
      <xdr:nvSpPr>
        <xdr:cNvPr id="151" name="楕円 150">
          <a:extLst>
            <a:ext uri="{FF2B5EF4-FFF2-40B4-BE49-F238E27FC236}">
              <a16:creationId xmlns:a16="http://schemas.microsoft.com/office/drawing/2014/main" id="{FBED683A-1217-4DD8-A125-53CBDB3D9228}"/>
            </a:ext>
          </a:extLst>
        </xdr:cNvPr>
        <xdr:cNvSpPr/>
      </xdr:nvSpPr>
      <xdr:spPr>
        <a:xfrm>
          <a:off x="11747500" y="528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165333</xdr:rowOff>
    </xdr:from>
    <xdr:to>
      <xdr:col>64</xdr:col>
      <xdr:colOff>73025</xdr:colOff>
      <xdr:row>31</xdr:row>
      <xdr:rowOff>17152</xdr:rowOff>
    </xdr:to>
    <xdr:cxnSp macro="">
      <xdr:nvCxnSpPr>
        <xdr:cNvPr id="152" name="直線コネクタ 151">
          <a:extLst>
            <a:ext uri="{FF2B5EF4-FFF2-40B4-BE49-F238E27FC236}">
              <a16:creationId xmlns:a16="http://schemas.microsoft.com/office/drawing/2014/main" id="{DB44AB62-6335-49F6-B22A-B8559BED1907}"/>
            </a:ext>
          </a:extLst>
        </xdr:cNvPr>
        <xdr:cNvCxnSpPr/>
      </xdr:nvCxnSpPr>
      <xdr:spPr>
        <a:xfrm flipV="1">
          <a:off x="11798300" y="5308833"/>
          <a:ext cx="762000" cy="2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89517</xdr:rowOff>
    </xdr:from>
    <xdr:ext cx="469744" cy="259045"/>
    <xdr:sp macro="" textlink="">
      <xdr:nvSpPr>
        <xdr:cNvPr id="153" name="n_1aveValue債務償還比率">
          <a:extLst>
            <a:ext uri="{FF2B5EF4-FFF2-40B4-BE49-F238E27FC236}">
              <a16:creationId xmlns:a16="http://schemas.microsoft.com/office/drawing/2014/main" id="{E5C61581-F4BC-4A9A-844E-C74B8D8DCAB1}"/>
            </a:ext>
          </a:extLst>
        </xdr:cNvPr>
        <xdr:cNvSpPr txBox="1"/>
      </xdr:nvSpPr>
      <xdr:spPr>
        <a:xfrm>
          <a:off x="13836727" y="5061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4" name="n_2aveValue債務償還比率">
          <a:extLst>
            <a:ext uri="{FF2B5EF4-FFF2-40B4-BE49-F238E27FC236}">
              <a16:creationId xmlns:a16="http://schemas.microsoft.com/office/drawing/2014/main" id="{9B099226-78B1-4FBC-8A8A-B646211EE723}"/>
            </a:ext>
          </a:extLst>
        </xdr:cNvPr>
        <xdr:cNvSpPr txBox="1"/>
      </xdr:nvSpPr>
      <xdr:spPr>
        <a:xfrm>
          <a:off x="13087427" y="503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53562</xdr:rowOff>
    </xdr:from>
    <xdr:ext cx="469744" cy="259045"/>
    <xdr:sp macro="" textlink="">
      <xdr:nvSpPr>
        <xdr:cNvPr id="155" name="n_3aveValue債務償還比率">
          <a:extLst>
            <a:ext uri="{FF2B5EF4-FFF2-40B4-BE49-F238E27FC236}">
              <a16:creationId xmlns:a16="http://schemas.microsoft.com/office/drawing/2014/main" id="{99D35177-56DD-4AB2-8013-3D2650034EDA}"/>
            </a:ext>
          </a:extLst>
        </xdr:cNvPr>
        <xdr:cNvSpPr txBox="1"/>
      </xdr:nvSpPr>
      <xdr:spPr>
        <a:xfrm>
          <a:off x="12325427" y="536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80521</xdr:rowOff>
    </xdr:from>
    <xdr:ext cx="469744" cy="259045"/>
    <xdr:sp macro="" textlink="">
      <xdr:nvSpPr>
        <xdr:cNvPr id="156" name="n_4aveValue債務償還比率">
          <a:extLst>
            <a:ext uri="{FF2B5EF4-FFF2-40B4-BE49-F238E27FC236}">
              <a16:creationId xmlns:a16="http://schemas.microsoft.com/office/drawing/2014/main" id="{4DA450AB-2007-4643-8E82-ABDACCDFC0EE}"/>
            </a:ext>
          </a:extLst>
        </xdr:cNvPr>
        <xdr:cNvSpPr txBox="1"/>
      </xdr:nvSpPr>
      <xdr:spPr>
        <a:xfrm>
          <a:off x="11563427" y="505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70474</xdr:rowOff>
    </xdr:from>
    <xdr:ext cx="469744" cy="259045"/>
    <xdr:sp macro="" textlink="">
      <xdr:nvSpPr>
        <xdr:cNvPr id="157" name="n_1mainValue債務償還比率">
          <a:extLst>
            <a:ext uri="{FF2B5EF4-FFF2-40B4-BE49-F238E27FC236}">
              <a16:creationId xmlns:a16="http://schemas.microsoft.com/office/drawing/2014/main" id="{2B753532-8E71-4F34-A6FB-DA41364DB80D}"/>
            </a:ext>
          </a:extLst>
        </xdr:cNvPr>
        <xdr:cNvSpPr txBox="1"/>
      </xdr:nvSpPr>
      <xdr:spPr>
        <a:xfrm>
          <a:off x="13836727" y="5385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131285</xdr:rowOff>
    </xdr:from>
    <xdr:ext cx="469744" cy="259045"/>
    <xdr:sp macro="" textlink="">
      <xdr:nvSpPr>
        <xdr:cNvPr id="158" name="n_2mainValue債務償還比率">
          <a:extLst>
            <a:ext uri="{FF2B5EF4-FFF2-40B4-BE49-F238E27FC236}">
              <a16:creationId xmlns:a16="http://schemas.microsoft.com/office/drawing/2014/main" id="{1667C91D-A02C-406F-9F82-310C03D48DDB}"/>
            </a:ext>
          </a:extLst>
        </xdr:cNvPr>
        <xdr:cNvSpPr txBox="1"/>
      </xdr:nvSpPr>
      <xdr:spPr>
        <a:xfrm>
          <a:off x="13087427" y="544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61210</xdr:rowOff>
    </xdr:from>
    <xdr:ext cx="469744" cy="259045"/>
    <xdr:sp macro="" textlink="">
      <xdr:nvSpPr>
        <xdr:cNvPr id="159" name="n_3mainValue債務償還比率">
          <a:extLst>
            <a:ext uri="{FF2B5EF4-FFF2-40B4-BE49-F238E27FC236}">
              <a16:creationId xmlns:a16="http://schemas.microsoft.com/office/drawing/2014/main" id="{975CB84F-7188-4F43-9432-1193AC6CA3B6}"/>
            </a:ext>
          </a:extLst>
        </xdr:cNvPr>
        <xdr:cNvSpPr txBox="1"/>
      </xdr:nvSpPr>
      <xdr:spPr>
        <a:xfrm>
          <a:off x="12325427" y="503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59079</xdr:rowOff>
    </xdr:from>
    <xdr:ext cx="469744" cy="259045"/>
    <xdr:sp macro="" textlink="">
      <xdr:nvSpPr>
        <xdr:cNvPr id="160" name="n_4mainValue債務償還比率">
          <a:extLst>
            <a:ext uri="{FF2B5EF4-FFF2-40B4-BE49-F238E27FC236}">
              <a16:creationId xmlns:a16="http://schemas.microsoft.com/office/drawing/2014/main" id="{2408B269-5550-4A4F-85F9-8D0211D5ED70}"/>
            </a:ext>
          </a:extLst>
        </xdr:cNvPr>
        <xdr:cNvSpPr txBox="1"/>
      </xdr:nvSpPr>
      <xdr:spPr>
        <a:xfrm>
          <a:off x="11563427" y="537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59A16841-8F02-41AA-A01E-E51100F24E66}"/>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62A0B8B6-F41A-43CB-9B65-203B764E8F6A}"/>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1BF13252-C649-420D-8C8A-BC01DC5E716F}"/>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1CFE0AAF-64F5-4ABF-92A7-53E8634CD08B}"/>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AA0DD27B-E8CB-4586-9853-8E3D6B97B486}"/>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22B1FC60-25DE-40D5-AF8F-A982A3ADBBFB}"/>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4C60CC2-5E43-44DB-83C5-142975FA1FF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8DEE5E2-8C2E-4922-B482-F730D03E354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6E58CAF-47A8-4D84-B489-AFB96E48134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C13D13E-2280-4362-9BFF-88E62F398FA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沖縄県那覇市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BB85F8C-D08B-429B-822F-8D0F3B03482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9FD60B5-249A-41CC-8830-B937097055C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74E7100-C897-4403-9FF2-1D2860BC24A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87ABA23-24F2-40C2-B819-D35A7B9EA3C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583E40B-1CEB-4DC7-80F9-84767171FAF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C5AF8DD-FAC1-4458-B0A5-DE62426AEBE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320,467
315,234
41.42
200,498,453
191,556,760
8,085,040
71,550,572
135,624,183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E918BA3-8E3C-4E0E-951A-094AE84AD6B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39CB50C-5BCC-44D1-A8E3-1AB078C49A3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1946356-6F46-4B0D-BA32-EB587F9312D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3D454B8-8CB9-421D-B37B-4548EC93E39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B3235B6-84EF-49FB-BAD8-E246F67A261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B0F12B5-91D8-4C70-BA18-3BF73C4B9E8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78D260F-5746-4714-BB6F-7CC9ABA8ABD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F13AFEF-6E49-4204-AE80-F34FF57B089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322D2ED-6F7C-4A17-B680-BB4898855C0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590BF49-9780-42A5-9FC5-25FB63D8834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638BE2E-42E2-4901-87DC-15B8B750E6B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75E66A1-A441-42F6-9E63-83523B9E0B1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EB2AA1F-007C-4854-9393-DCC71D1F354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020E2C9-6C90-457A-B647-614225915E2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B715F19-D4BC-445C-BC04-6405ABFF0E3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7F72CF-04ED-437A-9E78-2377E3D9648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2F8EE1D-745A-425E-857F-988C762660F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727FF9F-B8EC-4582-B37F-E6C4E92C8B6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AEFACAA-557E-4E34-917D-218755470F7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76B25D4-5940-48AF-95CE-816A8C442BD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EDA6123-C0D0-4A6C-A707-A2D584ECF26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86C7632-66A5-42C9-AADA-6418A7E4420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4C52A05-A050-46E7-8F2B-5E3C544096B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7B95328-E86E-4FBB-9D45-DB7900EDB9F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4FFBA00-0974-42EA-B19D-6BBBE463603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5D30FE7-CD29-43FC-8BE1-E5F6E2C8E2C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D420CB2-A1C3-4498-9465-1FF410C09A5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BC02D0B-064D-4605-9B17-35AC3773660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F3B64AC-9148-4FEF-A715-709A1B24B31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CA2EA77-8ABF-4574-908C-DC4981FC17D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E867BBE-EFC6-4A43-8F2D-49620383272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C6446BB-7ACD-4C26-A9B4-C1CB521547D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E3ABAD5-62E4-4F1E-B061-633706FE970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7F749DB-FBCD-4B44-9A43-9BC313D0F34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B6C04BD-A0BB-4175-A1CC-0F6CC23DBDE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FE18D73-0C4A-433A-B5CB-CB40DB3C66C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3299A8A-B257-4764-9A5A-2C2B7E4AE7E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4E1E5B1-8839-4BE3-8F19-5435C9BF763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413A341-894C-40F5-AB74-FD863161233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F724B94-4038-480A-BFB7-7EE9BA5CF0A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D2057D7-8679-44D2-BF2D-6324B999F8D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E117702-8025-45A0-8A8C-DF662654D382}"/>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787DD36-EA0C-44B5-BEB9-F791986A35E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055989B-B997-428E-A36E-5A6B553D8D7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2CC237BB-21EB-427A-800A-FCA3AC54E0D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a:extLst>
            <a:ext uri="{FF2B5EF4-FFF2-40B4-BE49-F238E27FC236}">
              <a16:creationId xmlns:a16="http://schemas.microsoft.com/office/drawing/2014/main" id="{E2859634-6009-49F4-80A8-CBDD90AE904D}"/>
            </a:ext>
          </a:extLst>
        </xdr:cNvPr>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a:extLst>
            <a:ext uri="{FF2B5EF4-FFF2-40B4-BE49-F238E27FC236}">
              <a16:creationId xmlns:a16="http://schemas.microsoft.com/office/drawing/2014/main" id="{A81175C9-6C6B-4CC4-B967-089EEFD12B07}"/>
            </a:ext>
          </a:extLst>
        </xdr:cNvPr>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a:extLst>
            <a:ext uri="{FF2B5EF4-FFF2-40B4-BE49-F238E27FC236}">
              <a16:creationId xmlns:a16="http://schemas.microsoft.com/office/drawing/2014/main" id="{34A98C05-E1D6-4E84-A9EA-BC68054FF172}"/>
            </a:ext>
          </a:extLst>
        </xdr:cNvPr>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a:extLst>
            <a:ext uri="{FF2B5EF4-FFF2-40B4-BE49-F238E27FC236}">
              <a16:creationId xmlns:a16="http://schemas.microsoft.com/office/drawing/2014/main" id="{2AD1FE35-1847-45B3-9655-D1C6EE061B9F}"/>
            </a:ext>
          </a:extLst>
        </xdr:cNvPr>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a:extLst>
            <a:ext uri="{FF2B5EF4-FFF2-40B4-BE49-F238E27FC236}">
              <a16:creationId xmlns:a16="http://schemas.microsoft.com/office/drawing/2014/main" id="{465D4D66-9032-41A0-A66D-930C982054A6}"/>
            </a:ext>
          </a:extLst>
        </xdr:cNvPr>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150512</xdr:rowOff>
    </xdr:from>
    <xdr:ext cx="405111" cy="259045"/>
    <xdr:sp macro="" textlink="">
      <xdr:nvSpPr>
        <xdr:cNvPr id="62" name="【道路】&#10;有形固定資産減価償却率平均値テキスト">
          <a:extLst>
            <a:ext uri="{FF2B5EF4-FFF2-40B4-BE49-F238E27FC236}">
              <a16:creationId xmlns:a16="http://schemas.microsoft.com/office/drawing/2014/main" id="{AC3621A0-EA45-4457-93CD-36E5087FAF1A}"/>
            </a:ext>
          </a:extLst>
        </xdr:cNvPr>
        <xdr:cNvSpPr txBox="1"/>
      </xdr:nvSpPr>
      <xdr:spPr>
        <a:xfrm>
          <a:off x="4673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a:extLst>
            <a:ext uri="{FF2B5EF4-FFF2-40B4-BE49-F238E27FC236}">
              <a16:creationId xmlns:a16="http://schemas.microsoft.com/office/drawing/2014/main" id="{E9114BB7-76F9-42B6-B36E-00B3D23392C0}"/>
            </a:ext>
          </a:extLst>
        </xdr:cNvPr>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C453123E-76E8-4962-88AB-F304769C8A04}"/>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19926645-E103-44D3-9611-8B8B372AACF9}"/>
            </a:ext>
          </a:extLst>
        </xdr:cNvPr>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FE725DA3-734F-444D-BD03-66B794085DD0}"/>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a:extLst>
            <a:ext uri="{FF2B5EF4-FFF2-40B4-BE49-F238E27FC236}">
              <a16:creationId xmlns:a16="http://schemas.microsoft.com/office/drawing/2014/main" id="{914DCE0D-C142-4C4C-9E9A-364CC37D7882}"/>
            </a:ext>
          </a:extLst>
        </xdr:cNvPr>
        <xdr:cNvSpPr/>
      </xdr:nvSpPr>
      <xdr:spPr>
        <a:xfrm>
          <a:off x="1079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081522C-B121-440B-A033-2A1557C51F0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5CA490F-873B-438C-9E39-DA987FE8D3C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A3CB765-289B-406A-BB79-45805DAE23C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94143F7-5C69-4433-95B4-F7E624019F4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1E0B677-43CF-47D1-AE6E-D0F00C2C59C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139700</xdr:rowOff>
    </xdr:from>
    <xdr:to>
      <xdr:col>24</xdr:col>
      <xdr:colOff>114300</xdr:colOff>
      <xdr:row>36</xdr:row>
      <xdr:rowOff>69850</xdr:rowOff>
    </xdr:to>
    <xdr:sp macro="" textlink="">
      <xdr:nvSpPr>
        <xdr:cNvPr id="73" name="楕円 72">
          <a:extLst>
            <a:ext uri="{FF2B5EF4-FFF2-40B4-BE49-F238E27FC236}">
              <a16:creationId xmlns:a16="http://schemas.microsoft.com/office/drawing/2014/main" id="{CC39C232-96F2-495E-931C-D90BA0677DA0}"/>
            </a:ext>
          </a:extLst>
        </xdr:cNvPr>
        <xdr:cNvSpPr/>
      </xdr:nvSpPr>
      <xdr:spPr>
        <a:xfrm>
          <a:off x="45847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162577</xdr:rowOff>
    </xdr:from>
    <xdr:ext cx="405111" cy="259045"/>
    <xdr:sp macro="" textlink="">
      <xdr:nvSpPr>
        <xdr:cNvPr id="74" name="【道路】&#10;有形固定資産減価償却率該当値テキスト">
          <a:extLst>
            <a:ext uri="{FF2B5EF4-FFF2-40B4-BE49-F238E27FC236}">
              <a16:creationId xmlns:a16="http://schemas.microsoft.com/office/drawing/2014/main" id="{0661421F-2FE6-4861-B8BA-9D98CD0AA5D3}"/>
            </a:ext>
          </a:extLst>
        </xdr:cNvPr>
        <xdr:cNvSpPr txBox="1"/>
      </xdr:nvSpPr>
      <xdr:spPr>
        <a:xfrm>
          <a:off x="4673600"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128270</xdr:rowOff>
    </xdr:from>
    <xdr:to>
      <xdr:col>20</xdr:col>
      <xdr:colOff>38100</xdr:colOff>
      <xdr:row>36</xdr:row>
      <xdr:rowOff>58420</xdr:rowOff>
    </xdr:to>
    <xdr:sp macro="" textlink="">
      <xdr:nvSpPr>
        <xdr:cNvPr id="75" name="楕円 74">
          <a:extLst>
            <a:ext uri="{FF2B5EF4-FFF2-40B4-BE49-F238E27FC236}">
              <a16:creationId xmlns:a16="http://schemas.microsoft.com/office/drawing/2014/main" id="{1077214E-86CB-4C1F-ABF0-8A2588926A3D}"/>
            </a:ext>
          </a:extLst>
        </xdr:cNvPr>
        <xdr:cNvSpPr/>
      </xdr:nvSpPr>
      <xdr:spPr>
        <a:xfrm>
          <a:off x="3746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xdr:rowOff>
    </xdr:from>
    <xdr:to>
      <xdr:col>24</xdr:col>
      <xdr:colOff>63500</xdr:colOff>
      <xdr:row>36</xdr:row>
      <xdr:rowOff>19050</xdr:rowOff>
    </xdr:to>
    <xdr:cxnSp macro="">
      <xdr:nvCxnSpPr>
        <xdr:cNvPr id="76" name="直線コネクタ 75">
          <a:extLst>
            <a:ext uri="{FF2B5EF4-FFF2-40B4-BE49-F238E27FC236}">
              <a16:creationId xmlns:a16="http://schemas.microsoft.com/office/drawing/2014/main" id="{7BE1C10B-4FED-46DD-988C-1297F9BF0122}"/>
            </a:ext>
          </a:extLst>
        </xdr:cNvPr>
        <xdr:cNvCxnSpPr/>
      </xdr:nvCxnSpPr>
      <xdr:spPr>
        <a:xfrm>
          <a:off x="3797300" y="61798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113030</xdr:rowOff>
    </xdr:from>
    <xdr:to>
      <xdr:col>15</xdr:col>
      <xdr:colOff>101600</xdr:colOff>
      <xdr:row>36</xdr:row>
      <xdr:rowOff>43180</xdr:rowOff>
    </xdr:to>
    <xdr:sp macro="" textlink="">
      <xdr:nvSpPr>
        <xdr:cNvPr id="77" name="楕円 76">
          <a:extLst>
            <a:ext uri="{FF2B5EF4-FFF2-40B4-BE49-F238E27FC236}">
              <a16:creationId xmlns:a16="http://schemas.microsoft.com/office/drawing/2014/main" id="{D8AA56D4-F3C9-4DE7-9717-4618AA7FD7A4}"/>
            </a:ext>
          </a:extLst>
        </xdr:cNvPr>
        <xdr:cNvSpPr/>
      </xdr:nvSpPr>
      <xdr:spPr>
        <a:xfrm>
          <a:off x="28575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163830</xdr:rowOff>
    </xdr:from>
    <xdr:to>
      <xdr:col>19</xdr:col>
      <xdr:colOff>177800</xdr:colOff>
      <xdr:row>36</xdr:row>
      <xdr:rowOff>7620</xdr:rowOff>
    </xdr:to>
    <xdr:cxnSp macro="">
      <xdr:nvCxnSpPr>
        <xdr:cNvPr id="78" name="直線コネクタ 77">
          <a:extLst>
            <a:ext uri="{FF2B5EF4-FFF2-40B4-BE49-F238E27FC236}">
              <a16:creationId xmlns:a16="http://schemas.microsoft.com/office/drawing/2014/main" id="{F7555488-B43A-49A6-BE44-2777821EBBFA}"/>
            </a:ext>
          </a:extLst>
        </xdr:cNvPr>
        <xdr:cNvCxnSpPr/>
      </xdr:nvCxnSpPr>
      <xdr:spPr>
        <a:xfrm>
          <a:off x="2908300" y="6164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99695</xdr:rowOff>
    </xdr:from>
    <xdr:to>
      <xdr:col>10</xdr:col>
      <xdr:colOff>165100</xdr:colOff>
      <xdr:row>36</xdr:row>
      <xdr:rowOff>29845</xdr:rowOff>
    </xdr:to>
    <xdr:sp macro="" textlink="">
      <xdr:nvSpPr>
        <xdr:cNvPr id="79" name="楕円 78">
          <a:extLst>
            <a:ext uri="{FF2B5EF4-FFF2-40B4-BE49-F238E27FC236}">
              <a16:creationId xmlns:a16="http://schemas.microsoft.com/office/drawing/2014/main" id="{82C07D02-F751-44CF-89E9-CB7CCD32E571}"/>
            </a:ext>
          </a:extLst>
        </xdr:cNvPr>
        <xdr:cNvSpPr/>
      </xdr:nvSpPr>
      <xdr:spPr>
        <a:xfrm>
          <a:off x="1968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150495</xdr:rowOff>
    </xdr:from>
    <xdr:to>
      <xdr:col>15</xdr:col>
      <xdr:colOff>50800</xdr:colOff>
      <xdr:row>35</xdr:row>
      <xdr:rowOff>163830</xdr:rowOff>
    </xdr:to>
    <xdr:cxnSp macro="">
      <xdr:nvCxnSpPr>
        <xdr:cNvPr id="80" name="直線コネクタ 79">
          <a:extLst>
            <a:ext uri="{FF2B5EF4-FFF2-40B4-BE49-F238E27FC236}">
              <a16:creationId xmlns:a16="http://schemas.microsoft.com/office/drawing/2014/main" id="{0219E81E-1E78-486F-95B3-04EC4205AD5E}"/>
            </a:ext>
          </a:extLst>
        </xdr:cNvPr>
        <xdr:cNvCxnSpPr/>
      </xdr:nvCxnSpPr>
      <xdr:spPr>
        <a:xfrm>
          <a:off x="2019300" y="61512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1" name="n_1aveValue【道路】&#10;有形固定資産減価償却率">
          <a:extLst>
            <a:ext uri="{FF2B5EF4-FFF2-40B4-BE49-F238E27FC236}">
              <a16:creationId xmlns:a16="http://schemas.microsoft.com/office/drawing/2014/main" id="{57B758A3-3DA1-4FDD-9584-D616F274FEC5}"/>
            </a:ext>
          </a:extLst>
        </xdr:cNvPr>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2" name="n_2aveValue【道路】&#10;有形固定資産減価償却率">
          <a:extLst>
            <a:ext uri="{FF2B5EF4-FFF2-40B4-BE49-F238E27FC236}">
              <a16:creationId xmlns:a16="http://schemas.microsoft.com/office/drawing/2014/main" id="{268CD668-81B2-482B-A076-C374A27B4795}"/>
            </a:ext>
          </a:extLst>
        </xdr:cNvPr>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3" name="n_3aveValue【道路】&#10;有形固定資産減価償却率">
          <a:extLst>
            <a:ext uri="{FF2B5EF4-FFF2-40B4-BE49-F238E27FC236}">
              <a16:creationId xmlns:a16="http://schemas.microsoft.com/office/drawing/2014/main" id="{831FBE17-EB96-454B-A973-0462BD7CF2AA}"/>
            </a:ext>
          </a:extLst>
        </xdr:cNvPr>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6367</xdr:rowOff>
    </xdr:from>
    <xdr:ext cx="405111" cy="259045"/>
    <xdr:sp macro="" textlink="">
      <xdr:nvSpPr>
        <xdr:cNvPr id="84" name="n_4aveValue【道路】&#10;有形固定資産減価償却率">
          <a:extLst>
            <a:ext uri="{FF2B5EF4-FFF2-40B4-BE49-F238E27FC236}">
              <a16:creationId xmlns:a16="http://schemas.microsoft.com/office/drawing/2014/main" id="{25A7BDAB-F053-40E2-AA9B-90A4633E3926}"/>
            </a:ext>
          </a:extLst>
        </xdr:cNvPr>
        <xdr:cNvSpPr txBox="1"/>
      </xdr:nvSpPr>
      <xdr:spPr>
        <a:xfrm>
          <a:off x="927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74947</xdr:rowOff>
    </xdr:from>
    <xdr:ext cx="405111" cy="259045"/>
    <xdr:sp macro="" textlink="">
      <xdr:nvSpPr>
        <xdr:cNvPr id="85" name="n_1mainValue【道路】&#10;有形固定資産減価償却率">
          <a:extLst>
            <a:ext uri="{FF2B5EF4-FFF2-40B4-BE49-F238E27FC236}">
              <a16:creationId xmlns:a16="http://schemas.microsoft.com/office/drawing/2014/main" id="{5EF163D1-2CA3-4AA6-A1BA-EB60C836CC56}"/>
            </a:ext>
          </a:extLst>
        </xdr:cNvPr>
        <xdr:cNvSpPr txBox="1"/>
      </xdr:nvSpPr>
      <xdr:spPr>
        <a:xfrm>
          <a:off x="35820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59707</xdr:rowOff>
    </xdr:from>
    <xdr:ext cx="405111" cy="259045"/>
    <xdr:sp macro="" textlink="">
      <xdr:nvSpPr>
        <xdr:cNvPr id="86" name="n_2mainValue【道路】&#10;有形固定資産減価償却率">
          <a:extLst>
            <a:ext uri="{FF2B5EF4-FFF2-40B4-BE49-F238E27FC236}">
              <a16:creationId xmlns:a16="http://schemas.microsoft.com/office/drawing/2014/main" id="{DA8A9126-C43A-4BBA-9EF6-5A7E27C2BEEB}"/>
            </a:ext>
          </a:extLst>
        </xdr:cNvPr>
        <xdr:cNvSpPr txBox="1"/>
      </xdr:nvSpPr>
      <xdr:spPr>
        <a:xfrm>
          <a:off x="27057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46372</xdr:rowOff>
    </xdr:from>
    <xdr:ext cx="405111" cy="259045"/>
    <xdr:sp macro="" textlink="">
      <xdr:nvSpPr>
        <xdr:cNvPr id="87" name="n_3mainValue【道路】&#10;有形固定資産減価償却率">
          <a:extLst>
            <a:ext uri="{FF2B5EF4-FFF2-40B4-BE49-F238E27FC236}">
              <a16:creationId xmlns:a16="http://schemas.microsoft.com/office/drawing/2014/main" id="{BFAC215E-FDAB-4387-8570-8C269904C440}"/>
            </a:ext>
          </a:extLst>
        </xdr:cNvPr>
        <xdr:cNvSpPr txBox="1"/>
      </xdr:nvSpPr>
      <xdr:spPr>
        <a:xfrm>
          <a:off x="18167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72450CC-C9CC-43BC-A981-7DFF0F7977E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15544102-77EB-46EC-BF62-0EB7CD08F83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EB601E35-B293-46C1-A644-AABE25391AD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F2A82DB9-6C93-4827-8228-BABE69D11A0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679F28E7-3BFA-4159-A6C9-1C2729F03FF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84F57FD5-BC7F-4E04-B639-9886CAE9102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E4750A56-AD6D-444E-A1A7-58F5F475AAB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776535B7-1ED5-4A93-91F3-BE06E6CCFEB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23FBAF28-BE3A-48D9-AF58-0425ABAB3B1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B3617986-E154-4CFD-9E6F-D419E495055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8" name="直線コネクタ 97">
          <a:extLst>
            <a:ext uri="{FF2B5EF4-FFF2-40B4-BE49-F238E27FC236}">
              <a16:creationId xmlns:a16="http://schemas.microsoft.com/office/drawing/2014/main" id="{ED141B48-37ED-40E4-9AD8-FDF146B50175}"/>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9" name="テキスト ボックス 98">
          <a:extLst>
            <a:ext uri="{FF2B5EF4-FFF2-40B4-BE49-F238E27FC236}">
              <a16:creationId xmlns:a16="http://schemas.microsoft.com/office/drawing/2014/main" id="{F2A5A07F-FBC8-44DD-B281-B9EB278A01BD}"/>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0" name="直線コネクタ 99">
          <a:extLst>
            <a:ext uri="{FF2B5EF4-FFF2-40B4-BE49-F238E27FC236}">
              <a16:creationId xmlns:a16="http://schemas.microsoft.com/office/drawing/2014/main" id="{5A8C32D1-FFA8-4A39-A53F-5B6CCA83A3F4}"/>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1" name="テキスト ボックス 100">
          <a:extLst>
            <a:ext uri="{FF2B5EF4-FFF2-40B4-BE49-F238E27FC236}">
              <a16:creationId xmlns:a16="http://schemas.microsoft.com/office/drawing/2014/main" id="{0B3DA3EC-02DA-46A7-8453-224FCD385DC2}"/>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2" name="直線コネクタ 101">
          <a:extLst>
            <a:ext uri="{FF2B5EF4-FFF2-40B4-BE49-F238E27FC236}">
              <a16:creationId xmlns:a16="http://schemas.microsoft.com/office/drawing/2014/main" id="{20507830-F431-4125-AC56-2A9B3FDBA62B}"/>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3" name="テキスト ボックス 102">
          <a:extLst>
            <a:ext uri="{FF2B5EF4-FFF2-40B4-BE49-F238E27FC236}">
              <a16:creationId xmlns:a16="http://schemas.microsoft.com/office/drawing/2014/main" id="{09DC1987-C9E9-41A8-8EDC-F842D271F42C}"/>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4" name="直線コネクタ 103">
          <a:extLst>
            <a:ext uri="{FF2B5EF4-FFF2-40B4-BE49-F238E27FC236}">
              <a16:creationId xmlns:a16="http://schemas.microsoft.com/office/drawing/2014/main" id="{8F5B119E-1E68-4905-82BB-C58C3CACD36D}"/>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5" name="テキスト ボックス 104">
          <a:extLst>
            <a:ext uri="{FF2B5EF4-FFF2-40B4-BE49-F238E27FC236}">
              <a16:creationId xmlns:a16="http://schemas.microsoft.com/office/drawing/2014/main" id="{3814B5C2-6152-4F97-BF4C-9E73E2D3CED6}"/>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6" name="直線コネクタ 105">
          <a:extLst>
            <a:ext uri="{FF2B5EF4-FFF2-40B4-BE49-F238E27FC236}">
              <a16:creationId xmlns:a16="http://schemas.microsoft.com/office/drawing/2014/main" id="{6C681717-C0A0-411D-B048-D8B330AB77F8}"/>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7" name="テキスト ボックス 106">
          <a:extLst>
            <a:ext uri="{FF2B5EF4-FFF2-40B4-BE49-F238E27FC236}">
              <a16:creationId xmlns:a16="http://schemas.microsoft.com/office/drawing/2014/main" id="{03779E1E-3E4A-45E8-9B5A-126C9710A0C6}"/>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8" name="直線コネクタ 107">
          <a:extLst>
            <a:ext uri="{FF2B5EF4-FFF2-40B4-BE49-F238E27FC236}">
              <a16:creationId xmlns:a16="http://schemas.microsoft.com/office/drawing/2014/main" id="{7ECE1EA8-EF6B-4FA3-ADEA-194DB205494F}"/>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9" name="テキスト ボックス 108">
          <a:extLst>
            <a:ext uri="{FF2B5EF4-FFF2-40B4-BE49-F238E27FC236}">
              <a16:creationId xmlns:a16="http://schemas.microsoft.com/office/drawing/2014/main" id="{2186EF4A-3051-4F24-A569-044A5E98E12D}"/>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D3D1209-032E-4BB1-A7C2-5F76DA3EC63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a:extLst>
            <a:ext uri="{FF2B5EF4-FFF2-40B4-BE49-F238E27FC236}">
              <a16:creationId xmlns:a16="http://schemas.microsoft.com/office/drawing/2014/main" id="{9260BACB-33EE-470F-8396-E4F25A47ABA9}"/>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F66C0DDC-3077-4C64-A72B-77602B0706E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3" name="直線コネクタ 112">
          <a:extLst>
            <a:ext uri="{FF2B5EF4-FFF2-40B4-BE49-F238E27FC236}">
              <a16:creationId xmlns:a16="http://schemas.microsoft.com/office/drawing/2014/main" id="{901B1AA9-446F-4A25-BB7E-46DAD8E9D99B}"/>
            </a:ext>
          </a:extLst>
        </xdr:cNvPr>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4" name="【道路】&#10;一人当たり延長最小値テキスト">
          <a:extLst>
            <a:ext uri="{FF2B5EF4-FFF2-40B4-BE49-F238E27FC236}">
              <a16:creationId xmlns:a16="http://schemas.microsoft.com/office/drawing/2014/main" id="{BFF6712E-87BA-45A2-B4B9-8C319DAAFA02}"/>
            </a:ext>
          </a:extLst>
        </xdr:cNvPr>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5" name="直線コネクタ 114">
          <a:extLst>
            <a:ext uri="{FF2B5EF4-FFF2-40B4-BE49-F238E27FC236}">
              <a16:creationId xmlns:a16="http://schemas.microsoft.com/office/drawing/2014/main" id="{84B8459D-A9ED-40F7-A082-DE5634FB71C8}"/>
            </a:ext>
          </a:extLst>
        </xdr:cNvPr>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6" name="【道路】&#10;一人当たり延長最大値テキスト">
          <a:extLst>
            <a:ext uri="{FF2B5EF4-FFF2-40B4-BE49-F238E27FC236}">
              <a16:creationId xmlns:a16="http://schemas.microsoft.com/office/drawing/2014/main" id="{7A3988A8-ACB0-4B0C-B92B-7A223FC8AA80}"/>
            </a:ext>
          </a:extLst>
        </xdr:cNvPr>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17" name="直線コネクタ 116">
          <a:extLst>
            <a:ext uri="{FF2B5EF4-FFF2-40B4-BE49-F238E27FC236}">
              <a16:creationId xmlns:a16="http://schemas.microsoft.com/office/drawing/2014/main" id="{F851C72A-9763-4800-B9FC-5BADEA6FD6E6}"/>
            </a:ext>
          </a:extLst>
        </xdr:cNvPr>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125021</xdr:rowOff>
    </xdr:from>
    <xdr:ext cx="469744" cy="259045"/>
    <xdr:sp macro="" textlink="">
      <xdr:nvSpPr>
        <xdr:cNvPr id="118" name="【道路】&#10;一人当たり延長平均値テキスト">
          <a:extLst>
            <a:ext uri="{FF2B5EF4-FFF2-40B4-BE49-F238E27FC236}">
              <a16:creationId xmlns:a16="http://schemas.microsoft.com/office/drawing/2014/main" id="{5B7AEF9C-7054-4638-AA8E-7D833818322E}"/>
            </a:ext>
          </a:extLst>
        </xdr:cNvPr>
        <xdr:cNvSpPr txBox="1"/>
      </xdr:nvSpPr>
      <xdr:spPr>
        <a:xfrm>
          <a:off x="10515600" y="6468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19" name="フローチャート: 判断 118">
          <a:extLst>
            <a:ext uri="{FF2B5EF4-FFF2-40B4-BE49-F238E27FC236}">
              <a16:creationId xmlns:a16="http://schemas.microsoft.com/office/drawing/2014/main" id="{20F2D23D-E240-476A-824D-13D17CAE174F}"/>
            </a:ext>
          </a:extLst>
        </xdr:cNvPr>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0" name="フローチャート: 判断 119">
          <a:extLst>
            <a:ext uri="{FF2B5EF4-FFF2-40B4-BE49-F238E27FC236}">
              <a16:creationId xmlns:a16="http://schemas.microsoft.com/office/drawing/2014/main" id="{3254CE8D-991D-4C35-959F-30BB0F191C79}"/>
            </a:ext>
          </a:extLst>
        </xdr:cNvPr>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1" name="フローチャート: 判断 120">
          <a:extLst>
            <a:ext uri="{FF2B5EF4-FFF2-40B4-BE49-F238E27FC236}">
              <a16:creationId xmlns:a16="http://schemas.microsoft.com/office/drawing/2014/main" id="{9FAA8AF8-1A8F-442E-84DC-864A2CC617E1}"/>
            </a:ext>
          </a:extLst>
        </xdr:cNvPr>
        <xdr:cNvSpPr/>
      </xdr:nvSpPr>
      <xdr:spPr>
        <a:xfrm>
          <a:off x="8699500" y="662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87557</xdr:rowOff>
    </xdr:from>
    <xdr:to>
      <xdr:col>41</xdr:col>
      <xdr:colOff>101600</xdr:colOff>
      <xdr:row>39</xdr:row>
      <xdr:rowOff>17707</xdr:rowOff>
    </xdr:to>
    <xdr:sp macro="" textlink="">
      <xdr:nvSpPr>
        <xdr:cNvPr id="122" name="フローチャート: 判断 121">
          <a:extLst>
            <a:ext uri="{FF2B5EF4-FFF2-40B4-BE49-F238E27FC236}">
              <a16:creationId xmlns:a16="http://schemas.microsoft.com/office/drawing/2014/main" id="{A4C0466B-F55A-455B-A0A9-3FFF51C2033D}"/>
            </a:ext>
          </a:extLst>
        </xdr:cNvPr>
        <xdr:cNvSpPr/>
      </xdr:nvSpPr>
      <xdr:spPr>
        <a:xfrm>
          <a:off x="7810500" y="66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124787</xdr:rowOff>
    </xdr:from>
    <xdr:to>
      <xdr:col>36</xdr:col>
      <xdr:colOff>165100</xdr:colOff>
      <xdr:row>39</xdr:row>
      <xdr:rowOff>54937</xdr:rowOff>
    </xdr:to>
    <xdr:sp macro="" textlink="">
      <xdr:nvSpPr>
        <xdr:cNvPr id="123" name="フローチャート: 判断 122">
          <a:extLst>
            <a:ext uri="{FF2B5EF4-FFF2-40B4-BE49-F238E27FC236}">
              <a16:creationId xmlns:a16="http://schemas.microsoft.com/office/drawing/2014/main" id="{677CEE5F-10E4-46A5-859A-4F328184B2DD}"/>
            </a:ext>
          </a:extLst>
        </xdr:cNvPr>
        <xdr:cNvSpPr/>
      </xdr:nvSpPr>
      <xdr:spPr>
        <a:xfrm>
          <a:off x="6921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F1FB67E-7D2D-411F-9EEA-060C461F7E2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8B7EE8E-9903-4F17-B225-3EC4C815F66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1C7A1C2-C4E1-4031-A09B-A2DBA7351E4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17DCE81-306F-4D77-9CEC-5D157084CB9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31703D3-4DCE-4EFF-9C68-C7715423976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92456</xdr:rowOff>
    </xdr:from>
    <xdr:to>
      <xdr:col>55</xdr:col>
      <xdr:colOff>50800</xdr:colOff>
      <xdr:row>42</xdr:row>
      <xdr:rowOff>22606</xdr:rowOff>
    </xdr:to>
    <xdr:sp macro="" textlink="">
      <xdr:nvSpPr>
        <xdr:cNvPr id="129" name="楕円 128">
          <a:extLst>
            <a:ext uri="{FF2B5EF4-FFF2-40B4-BE49-F238E27FC236}">
              <a16:creationId xmlns:a16="http://schemas.microsoft.com/office/drawing/2014/main" id="{19BCCD71-8947-4165-BDFA-5CA839A2F81F}"/>
            </a:ext>
          </a:extLst>
        </xdr:cNvPr>
        <xdr:cNvSpPr/>
      </xdr:nvSpPr>
      <xdr:spPr>
        <a:xfrm>
          <a:off x="10426700" y="712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7383</xdr:rowOff>
    </xdr:from>
    <xdr:ext cx="469744" cy="259045"/>
    <xdr:sp macro="" textlink="">
      <xdr:nvSpPr>
        <xdr:cNvPr id="130" name="【道路】&#10;一人当たり延長該当値テキスト">
          <a:extLst>
            <a:ext uri="{FF2B5EF4-FFF2-40B4-BE49-F238E27FC236}">
              <a16:creationId xmlns:a16="http://schemas.microsoft.com/office/drawing/2014/main" id="{843F3497-5605-40CD-A8A7-8220044D8EB2}"/>
            </a:ext>
          </a:extLst>
        </xdr:cNvPr>
        <xdr:cNvSpPr txBox="1"/>
      </xdr:nvSpPr>
      <xdr:spPr>
        <a:xfrm>
          <a:off x="10515600" y="703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93001</xdr:rowOff>
    </xdr:from>
    <xdr:to>
      <xdr:col>50</xdr:col>
      <xdr:colOff>165100</xdr:colOff>
      <xdr:row>42</xdr:row>
      <xdr:rowOff>23151</xdr:rowOff>
    </xdr:to>
    <xdr:sp macro="" textlink="">
      <xdr:nvSpPr>
        <xdr:cNvPr id="131" name="楕円 130">
          <a:extLst>
            <a:ext uri="{FF2B5EF4-FFF2-40B4-BE49-F238E27FC236}">
              <a16:creationId xmlns:a16="http://schemas.microsoft.com/office/drawing/2014/main" id="{2A4043E5-A7A8-4224-BA86-15FF5D9E222B}"/>
            </a:ext>
          </a:extLst>
        </xdr:cNvPr>
        <xdr:cNvSpPr/>
      </xdr:nvSpPr>
      <xdr:spPr>
        <a:xfrm>
          <a:off x="9588500" y="712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143256</xdr:rowOff>
    </xdr:from>
    <xdr:to>
      <xdr:col>55</xdr:col>
      <xdr:colOff>0</xdr:colOff>
      <xdr:row>41</xdr:row>
      <xdr:rowOff>143801</xdr:rowOff>
    </xdr:to>
    <xdr:cxnSp macro="">
      <xdr:nvCxnSpPr>
        <xdr:cNvPr id="132" name="直線コネクタ 131">
          <a:extLst>
            <a:ext uri="{FF2B5EF4-FFF2-40B4-BE49-F238E27FC236}">
              <a16:creationId xmlns:a16="http://schemas.microsoft.com/office/drawing/2014/main" id="{A64679C0-78A2-4893-8235-1D7C4B4667A1}"/>
            </a:ext>
          </a:extLst>
        </xdr:cNvPr>
        <xdr:cNvCxnSpPr/>
      </xdr:nvCxnSpPr>
      <xdr:spPr>
        <a:xfrm flipV="1">
          <a:off x="9639300" y="7172706"/>
          <a:ext cx="8382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93218</xdr:rowOff>
    </xdr:from>
    <xdr:to>
      <xdr:col>46</xdr:col>
      <xdr:colOff>38100</xdr:colOff>
      <xdr:row>42</xdr:row>
      <xdr:rowOff>23368</xdr:rowOff>
    </xdr:to>
    <xdr:sp macro="" textlink="">
      <xdr:nvSpPr>
        <xdr:cNvPr id="133" name="楕円 132">
          <a:extLst>
            <a:ext uri="{FF2B5EF4-FFF2-40B4-BE49-F238E27FC236}">
              <a16:creationId xmlns:a16="http://schemas.microsoft.com/office/drawing/2014/main" id="{75D3D358-466A-47EC-99A1-7CB5131B516D}"/>
            </a:ext>
          </a:extLst>
        </xdr:cNvPr>
        <xdr:cNvSpPr/>
      </xdr:nvSpPr>
      <xdr:spPr>
        <a:xfrm>
          <a:off x="8699500" y="712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143801</xdr:rowOff>
    </xdr:from>
    <xdr:to>
      <xdr:col>50</xdr:col>
      <xdr:colOff>114300</xdr:colOff>
      <xdr:row>41</xdr:row>
      <xdr:rowOff>144018</xdr:rowOff>
    </xdr:to>
    <xdr:cxnSp macro="">
      <xdr:nvCxnSpPr>
        <xdr:cNvPr id="134" name="直線コネクタ 133">
          <a:extLst>
            <a:ext uri="{FF2B5EF4-FFF2-40B4-BE49-F238E27FC236}">
              <a16:creationId xmlns:a16="http://schemas.microsoft.com/office/drawing/2014/main" id="{0146E907-BE2E-478B-B95F-34A2017BE3D7}"/>
            </a:ext>
          </a:extLst>
        </xdr:cNvPr>
        <xdr:cNvCxnSpPr/>
      </xdr:nvCxnSpPr>
      <xdr:spPr>
        <a:xfrm flipV="1">
          <a:off x="8750300" y="7173251"/>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93545</xdr:rowOff>
    </xdr:from>
    <xdr:to>
      <xdr:col>41</xdr:col>
      <xdr:colOff>101600</xdr:colOff>
      <xdr:row>42</xdr:row>
      <xdr:rowOff>23695</xdr:rowOff>
    </xdr:to>
    <xdr:sp macro="" textlink="">
      <xdr:nvSpPr>
        <xdr:cNvPr id="135" name="楕円 134">
          <a:extLst>
            <a:ext uri="{FF2B5EF4-FFF2-40B4-BE49-F238E27FC236}">
              <a16:creationId xmlns:a16="http://schemas.microsoft.com/office/drawing/2014/main" id="{A88BB8DB-E84F-479D-AF7F-0A8A300576FF}"/>
            </a:ext>
          </a:extLst>
        </xdr:cNvPr>
        <xdr:cNvSpPr/>
      </xdr:nvSpPr>
      <xdr:spPr>
        <a:xfrm>
          <a:off x="7810500" y="712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144018</xdr:rowOff>
    </xdr:from>
    <xdr:to>
      <xdr:col>45</xdr:col>
      <xdr:colOff>177800</xdr:colOff>
      <xdr:row>41</xdr:row>
      <xdr:rowOff>144345</xdr:rowOff>
    </xdr:to>
    <xdr:cxnSp macro="">
      <xdr:nvCxnSpPr>
        <xdr:cNvPr id="136" name="直線コネクタ 135">
          <a:extLst>
            <a:ext uri="{FF2B5EF4-FFF2-40B4-BE49-F238E27FC236}">
              <a16:creationId xmlns:a16="http://schemas.microsoft.com/office/drawing/2014/main" id="{F7A21187-569D-4838-99BC-38BBF05F392B}"/>
            </a:ext>
          </a:extLst>
        </xdr:cNvPr>
        <xdr:cNvCxnSpPr/>
      </xdr:nvCxnSpPr>
      <xdr:spPr>
        <a:xfrm flipV="1">
          <a:off x="7861300" y="7173468"/>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93762</xdr:rowOff>
    </xdr:from>
    <xdr:to>
      <xdr:col>36</xdr:col>
      <xdr:colOff>165100</xdr:colOff>
      <xdr:row>42</xdr:row>
      <xdr:rowOff>23912</xdr:rowOff>
    </xdr:to>
    <xdr:sp macro="" textlink="">
      <xdr:nvSpPr>
        <xdr:cNvPr id="137" name="楕円 136">
          <a:extLst>
            <a:ext uri="{FF2B5EF4-FFF2-40B4-BE49-F238E27FC236}">
              <a16:creationId xmlns:a16="http://schemas.microsoft.com/office/drawing/2014/main" id="{68CE2452-D7B6-4840-8D86-FCFE53013965}"/>
            </a:ext>
          </a:extLst>
        </xdr:cNvPr>
        <xdr:cNvSpPr/>
      </xdr:nvSpPr>
      <xdr:spPr>
        <a:xfrm>
          <a:off x="6921500" y="712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144345</xdr:rowOff>
    </xdr:from>
    <xdr:to>
      <xdr:col>41</xdr:col>
      <xdr:colOff>50800</xdr:colOff>
      <xdr:row>41</xdr:row>
      <xdr:rowOff>144562</xdr:rowOff>
    </xdr:to>
    <xdr:cxnSp macro="">
      <xdr:nvCxnSpPr>
        <xdr:cNvPr id="138" name="直線コネクタ 137">
          <a:extLst>
            <a:ext uri="{FF2B5EF4-FFF2-40B4-BE49-F238E27FC236}">
              <a16:creationId xmlns:a16="http://schemas.microsoft.com/office/drawing/2014/main" id="{40317323-0272-4EA9-A6D4-7C0BD5EB496A}"/>
            </a:ext>
          </a:extLst>
        </xdr:cNvPr>
        <xdr:cNvCxnSpPr/>
      </xdr:nvCxnSpPr>
      <xdr:spPr>
        <a:xfrm flipV="1">
          <a:off x="6972300" y="7173795"/>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48277</xdr:rowOff>
    </xdr:from>
    <xdr:ext cx="469744" cy="259045"/>
    <xdr:sp macro="" textlink="">
      <xdr:nvSpPr>
        <xdr:cNvPr id="139" name="n_1aveValue【道路】&#10;一人当たり延長">
          <a:extLst>
            <a:ext uri="{FF2B5EF4-FFF2-40B4-BE49-F238E27FC236}">
              <a16:creationId xmlns:a16="http://schemas.microsoft.com/office/drawing/2014/main" id="{08EDFDAA-76FF-4CD6-BA12-56A45A2F0F70}"/>
            </a:ext>
          </a:extLst>
        </xdr:cNvPr>
        <xdr:cNvSpPr txBox="1"/>
      </xdr:nvSpPr>
      <xdr:spPr>
        <a:xfrm>
          <a:off x="9391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52196</xdr:rowOff>
    </xdr:from>
    <xdr:ext cx="469744" cy="259045"/>
    <xdr:sp macro="" textlink="">
      <xdr:nvSpPr>
        <xdr:cNvPr id="140" name="n_2aveValue【道路】&#10;一人当たり延長">
          <a:extLst>
            <a:ext uri="{FF2B5EF4-FFF2-40B4-BE49-F238E27FC236}">
              <a16:creationId xmlns:a16="http://schemas.microsoft.com/office/drawing/2014/main" id="{FD9F7097-B63C-4724-A79F-C9354D1EE83A}"/>
            </a:ext>
          </a:extLst>
        </xdr:cNvPr>
        <xdr:cNvSpPr txBox="1"/>
      </xdr:nvSpPr>
      <xdr:spPr>
        <a:xfrm>
          <a:off x="8515427" y="639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34234</xdr:rowOff>
    </xdr:from>
    <xdr:ext cx="469744" cy="259045"/>
    <xdr:sp macro="" textlink="">
      <xdr:nvSpPr>
        <xdr:cNvPr id="141" name="n_3aveValue【道路】&#10;一人当たり延長">
          <a:extLst>
            <a:ext uri="{FF2B5EF4-FFF2-40B4-BE49-F238E27FC236}">
              <a16:creationId xmlns:a16="http://schemas.microsoft.com/office/drawing/2014/main" id="{0B5D9103-7146-4A78-8E99-809C672F24B2}"/>
            </a:ext>
          </a:extLst>
        </xdr:cNvPr>
        <xdr:cNvSpPr txBox="1"/>
      </xdr:nvSpPr>
      <xdr:spPr>
        <a:xfrm>
          <a:off x="7626427" y="63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71464</xdr:rowOff>
    </xdr:from>
    <xdr:ext cx="469744" cy="259045"/>
    <xdr:sp macro="" textlink="">
      <xdr:nvSpPr>
        <xdr:cNvPr id="142" name="n_4aveValue【道路】&#10;一人当たり延長">
          <a:extLst>
            <a:ext uri="{FF2B5EF4-FFF2-40B4-BE49-F238E27FC236}">
              <a16:creationId xmlns:a16="http://schemas.microsoft.com/office/drawing/2014/main" id="{F3E4C49A-AC8B-4B61-BC7D-CCCC138FD236}"/>
            </a:ext>
          </a:extLst>
        </xdr:cNvPr>
        <xdr:cNvSpPr txBox="1"/>
      </xdr:nvSpPr>
      <xdr:spPr>
        <a:xfrm>
          <a:off x="6737427" y="641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14278</xdr:rowOff>
    </xdr:from>
    <xdr:ext cx="469744" cy="259045"/>
    <xdr:sp macro="" textlink="">
      <xdr:nvSpPr>
        <xdr:cNvPr id="143" name="n_1mainValue【道路】&#10;一人当たり延長">
          <a:extLst>
            <a:ext uri="{FF2B5EF4-FFF2-40B4-BE49-F238E27FC236}">
              <a16:creationId xmlns:a16="http://schemas.microsoft.com/office/drawing/2014/main" id="{07A08252-B303-4056-9F97-AD7A456A996F}"/>
            </a:ext>
          </a:extLst>
        </xdr:cNvPr>
        <xdr:cNvSpPr txBox="1"/>
      </xdr:nvSpPr>
      <xdr:spPr>
        <a:xfrm>
          <a:off x="9391727" y="721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14495</xdr:rowOff>
    </xdr:from>
    <xdr:ext cx="469744" cy="259045"/>
    <xdr:sp macro="" textlink="">
      <xdr:nvSpPr>
        <xdr:cNvPr id="144" name="n_2mainValue【道路】&#10;一人当たり延長">
          <a:extLst>
            <a:ext uri="{FF2B5EF4-FFF2-40B4-BE49-F238E27FC236}">
              <a16:creationId xmlns:a16="http://schemas.microsoft.com/office/drawing/2014/main" id="{0F13F29F-AA32-4124-AA89-132EBCA4EDE0}"/>
            </a:ext>
          </a:extLst>
        </xdr:cNvPr>
        <xdr:cNvSpPr txBox="1"/>
      </xdr:nvSpPr>
      <xdr:spPr>
        <a:xfrm>
          <a:off x="8515427" y="721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14822</xdr:rowOff>
    </xdr:from>
    <xdr:ext cx="469744" cy="259045"/>
    <xdr:sp macro="" textlink="">
      <xdr:nvSpPr>
        <xdr:cNvPr id="145" name="n_3mainValue【道路】&#10;一人当たり延長">
          <a:extLst>
            <a:ext uri="{FF2B5EF4-FFF2-40B4-BE49-F238E27FC236}">
              <a16:creationId xmlns:a16="http://schemas.microsoft.com/office/drawing/2014/main" id="{D72C756C-983D-4334-BE9F-B6ADDA7A72F7}"/>
            </a:ext>
          </a:extLst>
        </xdr:cNvPr>
        <xdr:cNvSpPr txBox="1"/>
      </xdr:nvSpPr>
      <xdr:spPr>
        <a:xfrm>
          <a:off x="7626427" y="721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15039</xdr:rowOff>
    </xdr:from>
    <xdr:ext cx="469744" cy="259045"/>
    <xdr:sp macro="" textlink="">
      <xdr:nvSpPr>
        <xdr:cNvPr id="146" name="n_4mainValue【道路】&#10;一人当たり延長">
          <a:extLst>
            <a:ext uri="{FF2B5EF4-FFF2-40B4-BE49-F238E27FC236}">
              <a16:creationId xmlns:a16="http://schemas.microsoft.com/office/drawing/2014/main" id="{C78C30AC-E259-4C0F-A73B-F743D634020E}"/>
            </a:ext>
          </a:extLst>
        </xdr:cNvPr>
        <xdr:cNvSpPr txBox="1"/>
      </xdr:nvSpPr>
      <xdr:spPr>
        <a:xfrm>
          <a:off x="6737427" y="721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25F37C98-DFC0-40FA-9A3D-BE55171178D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AC8C55C6-F79D-4838-90AE-C1F6B03FA59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D0B5A6E1-F907-4BAD-A515-6A817613AC1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789AF4FC-EFE3-400F-A539-2D6761E05E5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D61E5290-5701-4C5D-AA65-9F4FCE10738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54FB2AF6-E2D7-4A45-87BC-5159E5892E2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1DD0DB21-868A-4942-B0DC-BFE46929B0A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776595B1-1B9F-4388-9764-D6CF81989B7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CFFE69E6-8D43-4DEA-B8C3-2625B728C46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E4D1CDC4-9EDE-4F3B-993F-C84D113940A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B156322C-B3E1-4602-9A4F-8DAD77A80D4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B02EF7B4-EC4A-41C6-8CDD-31460F9AB72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9D658135-5019-4485-88B6-22A5C3D2975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58A78126-FAB8-4589-9694-B06DC3EE1F1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C375B647-C171-45DA-8C11-A10F587BF97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A24EA7A3-3DAA-43B9-AE95-7F71872AACE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115C6C6B-6F1C-40BE-B836-2B901E96BAA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82891B78-96FE-439A-9286-634B98DE155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10BC6851-6F62-4921-B2EC-F85B172E6DD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54BB7916-FF80-4A81-BA30-C79028D3817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D74B6BED-1482-439C-A49E-B9DC609BAEF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E12C501F-01AF-4AB7-9A34-6A64E3EEF96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B624C57E-7417-4FD0-8F4C-F89A9A2D029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D5FFEB17-3058-4CD9-BF4D-8C63026FD75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E76F6953-1E9D-41C6-A11A-E244FFF879B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2" name="直線コネクタ 171">
          <a:extLst>
            <a:ext uri="{FF2B5EF4-FFF2-40B4-BE49-F238E27FC236}">
              <a16:creationId xmlns:a16="http://schemas.microsoft.com/office/drawing/2014/main" id="{198EF095-07F1-4861-A336-26529241745A}"/>
            </a:ext>
          </a:extLst>
        </xdr:cNvPr>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4CB41AA0-3DF0-413A-B442-F941BA698A04}"/>
            </a:ext>
          </a:extLst>
        </xdr:cNvPr>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4" name="直線コネクタ 173">
          <a:extLst>
            <a:ext uri="{FF2B5EF4-FFF2-40B4-BE49-F238E27FC236}">
              <a16:creationId xmlns:a16="http://schemas.microsoft.com/office/drawing/2014/main" id="{D1BF00A5-7CAB-4338-8997-454D3C8EFCFE}"/>
            </a:ext>
          </a:extLst>
        </xdr:cNvPr>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DABF6DF2-B31D-4B89-859E-3DB03DCC33FC}"/>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6" name="直線コネクタ 175">
          <a:extLst>
            <a:ext uri="{FF2B5EF4-FFF2-40B4-BE49-F238E27FC236}">
              <a16:creationId xmlns:a16="http://schemas.microsoft.com/office/drawing/2014/main" id="{80CB9906-1E32-45D8-9669-27923A9DD410}"/>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94178</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63FAC1BA-DEDF-43FF-AE36-79A824375235}"/>
            </a:ext>
          </a:extLst>
        </xdr:cNvPr>
        <xdr:cNvSpPr txBox="1"/>
      </xdr:nvSpPr>
      <xdr:spPr>
        <a:xfrm>
          <a:off x="4673600" y="1038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78" name="フローチャート: 判断 177">
          <a:extLst>
            <a:ext uri="{FF2B5EF4-FFF2-40B4-BE49-F238E27FC236}">
              <a16:creationId xmlns:a16="http://schemas.microsoft.com/office/drawing/2014/main" id="{E031F822-49DD-4DA1-B9DE-0A2E43FC2C1D}"/>
            </a:ext>
          </a:extLst>
        </xdr:cNvPr>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79" name="フローチャート: 判断 178">
          <a:extLst>
            <a:ext uri="{FF2B5EF4-FFF2-40B4-BE49-F238E27FC236}">
              <a16:creationId xmlns:a16="http://schemas.microsoft.com/office/drawing/2014/main" id="{0E343287-271A-4892-AEB2-8AF41D3954F2}"/>
            </a:ext>
          </a:extLst>
        </xdr:cNvPr>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0" name="フローチャート: 判断 179">
          <a:extLst>
            <a:ext uri="{FF2B5EF4-FFF2-40B4-BE49-F238E27FC236}">
              <a16:creationId xmlns:a16="http://schemas.microsoft.com/office/drawing/2014/main" id="{3E97CACF-5FE1-4CCF-BDEC-4B6484CECAEB}"/>
            </a:ext>
          </a:extLst>
        </xdr:cNvPr>
        <xdr:cNvSpPr/>
      </xdr:nvSpPr>
      <xdr:spPr>
        <a:xfrm>
          <a:off x="2857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1" name="フローチャート: 判断 180">
          <a:extLst>
            <a:ext uri="{FF2B5EF4-FFF2-40B4-BE49-F238E27FC236}">
              <a16:creationId xmlns:a16="http://schemas.microsoft.com/office/drawing/2014/main" id="{5A33C9F3-6CCF-48B0-8FFF-BAF9CB68B3A0}"/>
            </a:ext>
          </a:extLst>
        </xdr:cNvPr>
        <xdr:cNvSpPr/>
      </xdr:nvSpPr>
      <xdr:spPr>
        <a:xfrm>
          <a:off x="1968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2" name="フローチャート: 判断 181">
          <a:extLst>
            <a:ext uri="{FF2B5EF4-FFF2-40B4-BE49-F238E27FC236}">
              <a16:creationId xmlns:a16="http://schemas.microsoft.com/office/drawing/2014/main" id="{7EAA2AAD-BC94-4394-A05D-F56897F1B663}"/>
            </a:ext>
          </a:extLst>
        </xdr:cNvPr>
        <xdr:cNvSpPr/>
      </xdr:nvSpPr>
      <xdr:spPr>
        <a:xfrm>
          <a:off x="1079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35217C4-809D-46CB-9FE3-BB003F30AE0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0BE1F39-57EE-43FC-96F1-6864FC4D396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86E5E98-E169-46A9-A902-815D1F9198B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92A4361-9323-463E-A76A-85A13D7709E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9DEAABA-C3BB-4429-9360-5A463880ACF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65133</xdr:rowOff>
    </xdr:from>
    <xdr:to>
      <xdr:col>24</xdr:col>
      <xdr:colOff>114300</xdr:colOff>
      <xdr:row>59</xdr:row>
      <xdr:rowOff>166733</xdr:rowOff>
    </xdr:to>
    <xdr:sp macro="" textlink="">
      <xdr:nvSpPr>
        <xdr:cNvPr id="188" name="楕円 187">
          <a:extLst>
            <a:ext uri="{FF2B5EF4-FFF2-40B4-BE49-F238E27FC236}">
              <a16:creationId xmlns:a16="http://schemas.microsoft.com/office/drawing/2014/main" id="{B4F07A0C-4542-4E05-BDC8-A382A6B7BF88}"/>
            </a:ext>
          </a:extLst>
        </xdr:cNvPr>
        <xdr:cNvSpPr/>
      </xdr:nvSpPr>
      <xdr:spPr>
        <a:xfrm>
          <a:off x="45847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88010</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C279DC1D-06D2-49F1-A365-284E6F703D4E}"/>
            </a:ext>
          </a:extLst>
        </xdr:cNvPr>
        <xdr:cNvSpPr txBox="1"/>
      </xdr:nvSpPr>
      <xdr:spPr>
        <a:xfrm>
          <a:off x="4673600" y="10032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39007</xdr:rowOff>
    </xdr:from>
    <xdr:to>
      <xdr:col>20</xdr:col>
      <xdr:colOff>38100</xdr:colOff>
      <xdr:row>59</xdr:row>
      <xdr:rowOff>140607</xdr:rowOff>
    </xdr:to>
    <xdr:sp macro="" textlink="">
      <xdr:nvSpPr>
        <xdr:cNvPr id="190" name="楕円 189">
          <a:extLst>
            <a:ext uri="{FF2B5EF4-FFF2-40B4-BE49-F238E27FC236}">
              <a16:creationId xmlns:a16="http://schemas.microsoft.com/office/drawing/2014/main" id="{4B9EBDC1-9C5F-4186-9F65-6A91FE104FB3}"/>
            </a:ext>
          </a:extLst>
        </xdr:cNvPr>
        <xdr:cNvSpPr/>
      </xdr:nvSpPr>
      <xdr:spPr>
        <a:xfrm>
          <a:off x="3746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89807</xdr:rowOff>
    </xdr:from>
    <xdr:to>
      <xdr:col>24</xdr:col>
      <xdr:colOff>63500</xdr:colOff>
      <xdr:row>59</xdr:row>
      <xdr:rowOff>115933</xdr:rowOff>
    </xdr:to>
    <xdr:cxnSp macro="">
      <xdr:nvCxnSpPr>
        <xdr:cNvPr id="191" name="直線コネクタ 190">
          <a:extLst>
            <a:ext uri="{FF2B5EF4-FFF2-40B4-BE49-F238E27FC236}">
              <a16:creationId xmlns:a16="http://schemas.microsoft.com/office/drawing/2014/main" id="{2A0B1E5A-4BDD-470C-915B-37F19B264C5A}"/>
            </a:ext>
          </a:extLst>
        </xdr:cNvPr>
        <xdr:cNvCxnSpPr/>
      </xdr:nvCxnSpPr>
      <xdr:spPr>
        <a:xfrm>
          <a:off x="3797300" y="1020535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12881</xdr:rowOff>
    </xdr:from>
    <xdr:to>
      <xdr:col>15</xdr:col>
      <xdr:colOff>101600</xdr:colOff>
      <xdr:row>59</xdr:row>
      <xdr:rowOff>114481</xdr:rowOff>
    </xdr:to>
    <xdr:sp macro="" textlink="">
      <xdr:nvSpPr>
        <xdr:cNvPr id="192" name="楕円 191">
          <a:extLst>
            <a:ext uri="{FF2B5EF4-FFF2-40B4-BE49-F238E27FC236}">
              <a16:creationId xmlns:a16="http://schemas.microsoft.com/office/drawing/2014/main" id="{2C4E8B6C-4A18-4AEC-8902-7F8F0D995BBE}"/>
            </a:ext>
          </a:extLst>
        </xdr:cNvPr>
        <xdr:cNvSpPr/>
      </xdr:nvSpPr>
      <xdr:spPr>
        <a:xfrm>
          <a:off x="2857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63681</xdr:rowOff>
    </xdr:from>
    <xdr:to>
      <xdr:col>19</xdr:col>
      <xdr:colOff>177800</xdr:colOff>
      <xdr:row>59</xdr:row>
      <xdr:rowOff>89807</xdr:rowOff>
    </xdr:to>
    <xdr:cxnSp macro="">
      <xdr:nvCxnSpPr>
        <xdr:cNvPr id="193" name="直線コネクタ 192">
          <a:extLst>
            <a:ext uri="{FF2B5EF4-FFF2-40B4-BE49-F238E27FC236}">
              <a16:creationId xmlns:a16="http://schemas.microsoft.com/office/drawing/2014/main" id="{88640C34-BCCE-4C06-8C4E-E01FA7454251}"/>
            </a:ext>
          </a:extLst>
        </xdr:cNvPr>
        <xdr:cNvCxnSpPr/>
      </xdr:nvCxnSpPr>
      <xdr:spPr>
        <a:xfrm>
          <a:off x="2908300" y="101792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158206</xdr:rowOff>
    </xdr:from>
    <xdr:to>
      <xdr:col>10</xdr:col>
      <xdr:colOff>165100</xdr:colOff>
      <xdr:row>59</xdr:row>
      <xdr:rowOff>88356</xdr:rowOff>
    </xdr:to>
    <xdr:sp macro="" textlink="">
      <xdr:nvSpPr>
        <xdr:cNvPr id="194" name="楕円 193">
          <a:extLst>
            <a:ext uri="{FF2B5EF4-FFF2-40B4-BE49-F238E27FC236}">
              <a16:creationId xmlns:a16="http://schemas.microsoft.com/office/drawing/2014/main" id="{1F0DEA46-469C-489A-A4A4-81F8135B0E50}"/>
            </a:ext>
          </a:extLst>
        </xdr:cNvPr>
        <xdr:cNvSpPr/>
      </xdr:nvSpPr>
      <xdr:spPr>
        <a:xfrm>
          <a:off x="1968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37556</xdr:rowOff>
    </xdr:from>
    <xdr:to>
      <xdr:col>15</xdr:col>
      <xdr:colOff>50800</xdr:colOff>
      <xdr:row>59</xdr:row>
      <xdr:rowOff>63681</xdr:rowOff>
    </xdr:to>
    <xdr:cxnSp macro="">
      <xdr:nvCxnSpPr>
        <xdr:cNvPr id="195" name="直線コネクタ 194">
          <a:extLst>
            <a:ext uri="{FF2B5EF4-FFF2-40B4-BE49-F238E27FC236}">
              <a16:creationId xmlns:a16="http://schemas.microsoft.com/office/drawing/2014/main" id="{E4AF8D61-DD95-42C6-9771-3EA5CADC2927}"/>
            </a:ext>
          </a:extLst>
        </xdr:cNvPr>
        <xdr:cNvCxnSpPr/>
      </xdr:nvCxnSpPr>
      <xdr:spPr>
        <a:xfrm>
          <a:off x="2019300" y="101531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132080</xdr:rowOff>
    </xdr:from>
    <xdr:to>
      <xdr:col>6</xdr:col>
      <xdr:colOff>38100</xdr:colOff>
      <xdr:row>59</xdr:row>
      <xdr:rowOff>62230</xdr:rowOff>
    </xdr:to>
    <xdr:sp macro="" textlink="">
      <xdr:nvSpPr>
        <xdr:cNvPr id="196" name="楕円 195">
          <a:extLst>
            <a:ext uri="{FF2B5EF4-FFF2-40B4-BE49-F238E27FC236}">
              <a16:creationId xmlns:a16="http://schemas.microsoft.com/office/drawing/2014/main" id="{682916DD-72FE-4A6D-A5BB-9D2A5F250672}"/>
            </a:ext>
          </a:extLst>
        </xdr:cNvPr>
        <xdr:cNvSpPr/>
      </xdr:nvSpPr>
      <xdr:spPr>
        <a:xfrm>
          <a:off x="1079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11430</xdr:rowOff>
    </xdr:from>
    <xdr:to>
      <xdr:col>10</xdr:col>
      <xdr:colOff>114300</xdr:colOff>
      <xdr:row>59</xdr:row>
      <xdr:rowOff>37556</xdr:rowOff>
    </xdr:to>
    <xdr:cxnSp macro="">
      <xdr:nvCxnSpPr>
        <xdr:cNvPr id="197" name="直線コネクタ 196">
          <a:extLst>
            <a:ext uri="{FF2B5EF4-FFF2-40B4-BE49-F238E27FC236}">
              <a16:creationId xmlns:a16="http://schemas.microsoft.com/office/drawing/2014/main" id="{DDEA1ED5-34B7-47CA-BC09-A68643411202}"/>
            </a:ext>
          </a:extLst>
        </xdr:cNvPr>
        <xdr:cNvCxnSpPr/>
      </xdr:nvCxnSpPr>
      <xdr:spPr>
        <a:xfrm>
          <a:off x="1130300" y="101269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15801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FCBED2CD-759B-49EC-85E3-36D0CD13ED99}"/>
            </a:ext>
          </a:extLst>
        </xdr:cNvPr>
        <xdr:cNvSpPr txBox="1"/>
      </xdr:nvSpPr>
      <xdr:spPr>
        <a:xfrm>
          <a:off x="35820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6004</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304EECC5-E649-4537-B694-67749CE71731}"/>
            </a:ext>
          </a:extLst>
        </xdr:cNvPr>
        <xdr:cNvSpPr txBox="1"/>
      </xdr:nvSpPr>
      <xdr:spPr>
        <a:xfrm>
          <a:off x="2705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143164</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6FE05A28-5A48-4F9F-89BC-DD2D9E6C07E6}"/>
            </a:ext>
          </a:extLst>
        </xdr:cNvPr>
        <xdr:cNvSpPr txBox="1"/>
      </xdr:nvSpPr>
      <xdr:spPr>
        <a:xfrm>
          <a:off x="1816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138265</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D8EAF83E-616D-47A7-9F50-50BB0D6F9D78}"/>
            </a:ext>
          </a:extLst>
        </xdr:cNvPr>
        <xdr:cNvSpPr txBox="1"/>
      </xdr:nvSpPr>
      <xdr:spPr>
        <a:xfrm>
          <a:off x="927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157134</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C2BE5A61-5CEA-480A-99AA-0C8FFF6F7D5F}"/>
            </a:ext>
          </a:extLst>
        </xdr:cNvPr>
        <xdr:cNvSpPr txBox="1"/>
      </xdr:nvSpPr>
      <xdr:spPr>
        <a:xfrm>
          <a:off x="35820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131008</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9151834-2DC3-422F-9158-43C6042FBAB1}"/>
            </a:ext>
          </a:extLst>
        </xdr:cNvPr>
        <xdr:cNvSpPr txBox="1"/>
      </xdr:nvSpPr>
      <xdr:spPr>
        <a:xfrm>
          <a:off x="2705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104883</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4A4F3E31-F796-4F52-A833-3B507AC8E49A}"/>
            </a:ext>
          </a:extLst>
        </xdr:cNvPr>
        <xdr:cNvSpPr txBox="1"/>
      </xdr:nvSpPr>
      <xdr:spPr>
        <a:xfrm>
          <a:off x="1816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78757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DBA75464-8DBA-4C32-B48D-C88B9A3DB6C8}"/>
            </a:ext>
          </a:extLst>
        </xdr:cNvPr>
        <xdr:cNvSpPr txBox="1"/>
      </xdr:nvSpPr>
      <xdr:spPr>
        <a:xfrm>
          <a:off x="927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E37D5F38-32C0-44C7-8A63-E7D3EE6197F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D34A6FA2-B276-4A2F-9342-B7059096E2B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379DEDBD-2F07-472C-83E5-83E9B36BF75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AD1AE5E7-1EFF-48C2-AF0B-B2E07C3481D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1F7012AD-2433-4D03-A263-E3BCF585173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51E314A6-5432-428D-BA64-D0A026C0F52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16AA2A14-0BFD-42BA-93D0-C0CA62147DB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84A0D246-20A1-420A-9C8F-FC4B16ABB2B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48E16EC8-C066-4318-9B6A-263EA73BB31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CE311411-3104-4596-8B30-030BD5D0448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88A70A4B-0BBE-446B-B6C9-21919619216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6E8726D2-0EED-4FC2-919D-17E9AC7E38D3}"/>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50C91E65-A879-4139-BEFA-C2DA0594638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9" name="テキスト ボックス 218">
          <a:extLst>
            <a:ext uri="{FF2B5EF4-FFF2-40B4-BE49-F238E27FC236}">
              <a16:creationId xmlns:a16="http://schemas.microsoft.com/office/drawing/2014/main" id="{FC162703-D40A-4588-8F15-672DEE10EE8F}"/>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80B223B5-B83C-4A92-AE8D-DFEF45C30B8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1" name="テキスト ボックス 220">
          <a:extLst>
            <a:ext uri="{FF2B5EF4-FFF2-40B4-BE49-F238E27FC236}">
              <a16:creationId xmlns:a16="http://schemas.microsoft.com/office/drawing/2014/main" id="{701CE70B-52E9-4FDC-AF15-037291C0DCD2}"/>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FE5336E8-42BF-4506-95FA-C587D0B9D82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3" name="テキスト ボックス 222">
          <a:extLst>
            <a:ext uri="{FF2B5EF4-FFF2-40B4-BE49-F238E27FC236}">
              <a16:creationId xmlns:a16="http://schemas.microsoft.com/office/drawing/2014/main" id="{154CBC75-6057-4F4D-BCB8-6002F5AC91E5}"/>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DF8C6B48-E055-4187-AAA1-AC484F810AB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5" name="テキスト ボックス 224">
          <a:extLst>
            <a:ext uri="{FF2B5EF4-FFF2-40B4-BE49-F238E27FC236}">
              <a16:creationId xmlns:a16="http://schemas.microsoft.com/office/drawing/2014/main" id="{BBEB99AE-1C5B-47A9-8D65-3FA027B7CFDC}"/>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7AAFBF75-A190-4163-A219-CD48C9745E7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7" name="テキスト ボックス 226">
          <a:extLst>
            <a:ext uri="{FF2B5EF4-FFF2-40B4-BE49-F238E27FC236}">
              <a16:creationId xmlns:a16="http://schemas.microsoft.com/office/drawing/2014/main" id="{C0EC882D-74BA-4BDD-AB95-2495EB3F27D8}"/>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C5D0EAD-F4FF-41B3-ADBE-C147F404F80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29" name="直線コネクタ 228">
          <a:extLst>
            <a:ext uri="{FF2B5EF4-FFF2-40B4-BE49-F238E27FC236}">
              <a16:creationId xmlns:a16="http://schemas.microsoft.com/office/drawing/2014/main" id="{F05A9AF7-6CF4-4E87-A5B6-B473E928D53E}"/>
            </a:ext>
          </a:extLst>
        </xdr:cNvPr>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AE873C24-476C-4A75-B9DF-DEACB9C71D10}"/>
            </a:ext>
          </a:extLst>
        </xdr:cNvPr>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1" name="直線コネクタ 230">
          <a:extLst>
            <a:ext uri="{FF2B5EF4-FFF2-40B4-BE49-F238E27FC236}">
              <a16:creationId xmlns:a16="http://schemas.microsoft.com/office/drawing/2014/main" id="{3DBEB762-4CE8-4FCB-9B49-BB5B09F9AFAA}"/>
            </a:ext>
          </a:extLst>
        </xdr:cNvPr>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2" name="【橋りょう・トンネル】&#10;一人当たり有形固定資産（償却資産）額最大値テキスト">
          <a:extLst>
            <a:ext uri="{FF2B5EF4-FFF2-40B4-BE49-F238E27FC236}">
              <a16:creationId xmlns:a16="http://schemas.microsoft.com/office/drawing/2014/main" id="{29388ED9-D913-4C8C-9A08-7EE49DED897F}"/>
            </a:ext>
          </a:extLst>
        </xdr:cNvPr>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3" name="直線コネクタ 232">
          <a:extLst>
            <a:ext uri="{FF2B5EF4-FFF2-40B4-BE49-F238E27FC236}">
              <a16:creationId xmlns:a16="http://schemas.microsoft.com/office/drawing/2014/main" id="{AAD14465-9FE7-49F9-A0A3-085AFFC54717}"/>
            </a:ext>
          </a:extLst>
        </xdr:cNvPr>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24285</xdr:rowOff>
    </xdr:from>
    <xdr:ext cx="534377" cy="259045"/>
    <xdr:sp macro="" textlink="">
      <xdr:nvSpPr>
        <xdr:cNvPr id="234" name="【橋りょう・トンネル】&#10;一人当たり有形固定資産（償却資産）額平均値テキスト">
          <a:extLst>
            <a:ext uri="{FF2B5EF4-FFF2-40B4-BE49-F238E27FC236}">
              <a16:creationId xmlns:a16="http://schemas.microsoft.com/office/drawing/2014/main" id="{5F9BC6D5-2C69-459E-A34D-609D94EA2604}"/>
            </a:ext>
          </a:extLst>
        </xdr:cNvPr>
        <xdr:cNvSpPr txBox="1"/>
      </xdr:nvSpPr>
      <xdr:spPr>
        <a:xfrm>
          <a:off x="10515600" y="1048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5" name="フローチャート: 判断 234">
          <a:extLst>
            <a:ext uri="{FF2B5EF4-FFF2-40B4-BE49-F238E27FC236}">
              <a16:creationId xmlns:a16="http://schemas.microsoft.com/office/drawing/2014/main" id="{810586F4-A534-4427-9B43-6FB74EBDB9B9}"/>
            </a:ext>
          </a:extLst>
        </xdr:cNvPr>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6" name="フローチャート: 判断 235">
          <a:extLst>
            <a:ext uri="{FF2B5EF4-FFF2-40B4-BE49-F238E27FC236}">
              <a16:creationId xmlns:a16="http://schemas.microsoft.com/office/drawing/2014/main" id="{654C7903-EB6F-47EF-9FCD-54F6B2B8B421}"/>
            </a:ext>
          </a:extLst>
        </xdr:cNvPr>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37" name="フローチャート: 判断 236">
          <a:extLst>
            <a:ext uri="{FF2B5EF4-FFF2-40B4-BE49-F238E27FC236}">
              <a16:creationId xmlns:a16="http://schemas.microsoft.com/office/drawing/2014/main" id="{4FFC4A02-C755-4DAE-ACD7-B73E7033DA03}"/>
            </a:ext>
          </a:extLst>
        </xdr:cNvPr>
        <xdr:cNvSpPr/>
      </xdr:nvSpPr>
      <xdr:spPr>
        <a:xfrm>
          <a:off x="8699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23388</xdr:rowOff>
    </xdr:from>
    <xdr:to>
      <xdr:col>41</xdr:col>
      <xdr:colOff>101600</xdr:colOff>
      <xdr:row>62</xdr:row>
      <xdr:rowOff>124988</xdr:rowOff>
    </xdr:to>
    <xdr:sp macro="" textlink="">
      <xdr:nvSpPr>
        <xdr:cNvPr id="238" name="フローチャート: 判断 237">
          <a:extLst>
            <a:ext uri="{FF2B5EF4-FFF2-40B4-BE49-F238E27FC236}">
              <a16:creationId xmlns:a16="http://schemas.microsoft.com/office/drawing/2014/main" id="{072E9CEE-C63A-452D-A0AC-8E52FA01F685}"/>
            </a:ext>
          </a:extLst>
        </xdr:cNvPr>
        <xdr:cNvSpPr/>
      </xdr:nvSpPr>
      <xdr:spPr>
        <a:xfrm>
          <a:off x="7810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14111</xdr:rowOff>
    </xdr:from>
    <xdr:to>
      <xdr:col>36</xdr:col>
      <xdr:colOff>165100</xdr:colOff>
      <xdr:row>62</xdr:row>
      <xdr:rowOff>115711</xdr:rowOff>
    </xdr:to>
    <xdr:sp macro="" textlink="">
      <xdr:nvSpPr>
        <xdr:cNvPr id="239" name="フローチャート: 判断 238">
          <a:extLst>
            <a:ext uri="{FF2B5EF4-FFF2-40B4-BE49-F238E27FC236}">
              <a16:creationId xmlns:a16="http://schemas.microsoft.com/office/drawing/2014/main" id="{4CC11EB6-EFFF-4472-B635-1832C2C10C73}"/>
            </a:ext>
          </a:extLst>
        </xdr:cNvPr>
        <xdr:cNvSpPr/>
      </xdr:nvSpPr>
      <xdr:spPr>
        <a:xfrm>
          <a:off x="6921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55D6483-DAA8-4C93-B599-4FFE3E12FD8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DBDC4F0-5585-4E8A-B227-DCE8444C811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3900512-E01C-4031-9F5D-6F74DA9433A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2A43D1E-AB06-4E59-8710-130F5936C06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2796FEE-42CF-4390-BFD9-D7E66944E8E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83335</xdr:rowOff>
    </xdr:from>
    <xdr:to>
      <xdr:col>55</xdr:col>
      <xdr:colOff>50800</xdr:colOff>
      <xdr:row>64</xdr:row>
      <xdr:rowOff>13485</xdr:rowOff>
    </xdr:to>
    <xdr:sp macro="" textlink="">
      <xdr:nvSpPr>
        <xdr:cNvPr id="245" name="楕円 244">
          <a:extLst>
            <a:ext uri="{FF2B5EF4-FFF2-40B4-BE49-F238E27FC236}">
              <a16:creationId xmlns:a16="http://schemas.microsoft.com/office/drawing/2014/main" id="{469F0E7B-93A0-4B63-A2BC-DD5AA7481AEA}"/>
            </a:ext>
          </a:extLst>
        </xdr:cNvPr>
        <xdr:cNvSpPr/>
      </xdr:nvSpPr>
      <xdr:spPr>
        <a:xfrm>
          <a:off x="10426700" y="1088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169712</xdr:rowOff>
    </xdr:from>
    <xdr:ext cx="534377" cy="259045"/>
    <xdr:sp macro="" textlink="">
      <xdr:nvSpPr>
        <xdr:cNvPr id="246" name="【橋りょう・トンネル】&#10;一人当たり有形固定資産（償却資産）額該当値テキスト">
          <a:extLst>
            <a:ext uri="{FF2B5EF4-FFF2-40B4-BE49-F238E27FC236}">
              <a16:creationId xmlns:a16="http://schemas.microsoft.com/office/drawing/2014/main" id="{52459F03-6705-4361-97DE-2E6E8727F221}"/>
            </a:ext>
          </a:extLst>
        </xdr:cNvPr>
        <xdr:cNvSpPr txBox="1"/>
      </xdr:nvSpPr>
      <xdr:spPr>
        <a:xfrm>
          <a:off x="10515600" y="10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83879</xdr:rowOff>
    </xdr:from>
    <xdr:to>
      <xdr:col>50</xdr:col>
      <xdr:colOff>165100</xdr:colOff>
      <xdr:row>64</xdr:row>
      <xdr:rowOff>14029</xdr:rowOff>
    </xdr:to>
    <xdr:sp macro="" textlink="">
      <xdr:nvSpPr>
        <xdr:cNvPr id="247" name="楕円 246">
          <a:extLst>
            <a:ext uri="{FF2B5EF4-FFF2-40B4-BE49-F238E27FC236}">
              <a16:creationId xmlns:a16="http://schemas.microsoft.com/office/drawing/2014/main" id="{D0037CCD-73C1-463E-AF16-3A1B3E17C479}"/>
            </a:ext>
          </a:extLst>
        </xdr:cNvPr>
        <xdr:cNvSpPr/>
      </xdr:nvSpPr>
      <xdr:spPr>
        <a:xfrm>
          <a:off x="9588500" y="1088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134135</xdr:rowOff>
    </xdr:from>
    <xdr:to>
      <xdr:col>55</xdr:col>
      <xdr:colOff>0</xdr:colOff>
      <xdr:row>63</xdr:row>
      <xdr:rowOff>134679</xdr:rowOff>
    </xdr:to>
    <xdr:cxnSp macro="">
      <xdr:nvCxnSpPr>
        <xdr:cNvPr id="248" name="直線コネクタ 247">
          <a:extLst>
            <a:ext uri="{FF2B5EF4-FFF2-40B4-BE49-F238E27FC236}">
              <a16:creationId xmlns:a16="http://schemas.microsoft.com/office/drawing/2014/main" id="{F7F91556-FA6F-4D98-B251-4AA15A7E2892}"/>
            </a:ext>
          </a:extLst>
        </xdr:cNvPr>
        <xdr:cNvCxnSpPr/>
      </xdr:nvCxnSpPr>
      <xdr:spPr>
        <a:xfrm flipV="1">
          <a:off x="9639300" y="10935485"/>
          <a:ext cx="8382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84420</xdr:rowOff>
    </xdr:from>
    <xdr:to>
      <xdr:col>46</xdr:col>
      <xdr:colOff>38100</xdr:colOff>
      <xdr:row>64</xdr:row>
      <xdr:rowOff>14570</xdr:rowOff>
    </xdr:to>
    <xdr:sp macro="" textlink="">
      <xdr:nvSpPr>
        <xdr:cNvPr id="249" name="楕円 248">
          <a:extLst>
            <a:ext uri="{FF2B5EF4-FFF2-40B4-BE49-F238E27FC236}">
              <a16:creationId xmlns:a16="http://schemas.microsoft.com/office/drawing/2014/main" id="{A735D186-FAE7-4833-9B3F-587E6986A49D}"/>
            </a:ext>
          </a:extLst>
        </xdr:cNvPr>
        <xdr:cNvSpPr/>
      </xdr:nvSpPr>
      <xdr:spPr>
        <a:xfrm>
          <a:off x="8699500" y="1088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134679</xdr:rowOff>
    </xdr:from>
    <xdr:to>
      <xdr:col>50</xdr:col>
      <xdr:colOff>114300</xdr:colOff>
      <xdr:row>63</xdr:row>
      <xdr:rowOff>135220</xdr:rowOff>
    </xdr:to>
    <xdr:cxnSp macro="">
      <xdr:nvCxnSpPr>
        <xdr:cNvPr id="250" name="直線コネクタ 249">
          <a:extLst>
            <a:ext uri="{FF2B5EF4-FFF2-40B4-BE49-F238E27FC236}">
              <a16:creationId xmlns:a16="http://schemas.microsoft.com/office/drawing/2014/main" id="{4FF4CAFC-ACDF-4813-98FE-095F55E40819}"/>
            </a:ext>
          </a:extLst>
        </xdr:cNvPr>
        <xdr:cNvCxnSpPr/>
      </xdr:nvCxnSpPr>
      <xdr:spPr>
        <a:xfrm flipV="1">
          <a:off x="8750300" y="10936029"/>
          <a:ext cx="8890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84653</xdr:rowOff>
    </xdr:from>
    <xdr:to>
      <xdr:col>41</xdr:col>
      <xdr:colOff>101600</xdr:colOff>
      <xdr:row>64</xdr:row>
      <xdr:rowOff>14803</xdr:rowOff>
    </xdr:to>
    <xdr:sp macro="" textlink="">
      <xdr:nvSpPr>
        <xdr:cNvPr id="251" name="楕円 250">
          <a:extLst>
            <a:ext uri="{FF2B5EF4-FFF2-40B4-BE49-F238E27FC236}">
              <a16:creationId xmlns:a16="http://schemas.microsoft.com/office/drawing/2014/main" id="{CB76A5C0-F007-4FC7-B818-510EF4B09DDE}"/>
            </a:ext>
          </a:extLst>
        </xdr:cNvPr>
        <xdr:cNvSpPr/>
      </xdr:nvSpPr>
      <xdr:spPr>
        <a:xfrm>
          <a:off x="7810500" y="1088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135220</xdr:rowOff>
    </xdr:from>
    <xdr:to>
      <xdr:col>45</xdr:col>
      <xdr:colOff>177800</xdr:colOff>
      <xdr:row>63</xdr:row>
      <xdr:rowOff>135453</xdr:rowOff>
    </xdr:to>
    <xdr:cxnSp macro="">
      <xdr:nvCxnSpPr>
        <xdr:cNvPr id="252" name="直線コネクタ 251">
          <a:extLst>
            <a:ext uri="{FF2B5EF4-FFF2-40B4-BE49-F238E27FC236}">
              <a16:creationId xmlns:a16="http://schemas.microsoft.com/office/drawing/2014/main" id="{2FED2A7F-23B9-4ABA-8832-EC92B3B85672}"/>
            </a:ext>
          </a:extLst>
        </xdr:cNvPr>
        <xdr:cNvCxnSpPr/>
      </xdr:nvCxnSpPr>
      <xdr:spPr>
        <a:xfrm flipV="1">
          <a:off x="7861300" y="10936570"/>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84951</xdr:rowOff>
    </xdr:from>
    <xdr:to>
      <xdr:col>36</xdr:col>
      <xdr:colOff>165100</xdr:colOff>
      <xdr:row>64</xdr:row>
      <xdr:rowOff>15101</xdr:rowOff>
    </xdr:to>
    <xdr:sp macro="" textlink="">
      <xdr:nvSpPr>
        <xdr:cNvPr id="253" name="楕円 252">
          <a:extLst>
            <a:ext uri="{FF2B5EF4-FFF2-40B4-BE49-F238E27FC236}">
              <a16:creationId xmlns:a16="http://schemas.microsoft.com/office/drawing/2014/main" id="{E2B22092-5F22-4F52-B196-FB03BC41D188}"/>
            </a:ext>
          </a:extLst>
        </xdr:cNvPr>
        <xdr:cNvSpPr/>
      </xdr:nvSpPr>
      <xdr:spPr>
        <a:xfrm>
          <a:off x="6921500" y="1088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135453</xdr:rowOff>
    </xdr:from>
    <xdr:to>
      <xdr:col>41</xdr:col>
      <xdr:colOff>50800</xdr:colOff>
      <xdr:row>63</xdr:row>
      <xdr:rowOff>135751</xdr:rowOff>
    </xdr:to>
    <xdr:cxnSp macro="">
      <xdr:nvCxnSpPr>
        <xdr:cNvPr id="254" name="直線コネクタ 253">
          <a:extLst>
            <a:ext uri="{FF2B5EF4-FFF2-40B4-BE49-F238E27FC236}">
              <a16:creationId xmlns:a16="http://schemas.microsoft.com/office/drawing/2014/main" id="{A1CD8472-A533-4130-903A-254AB9E08902}"/>
            </a:ext>
          </a:extLst>
        </xdr:cNvPr>
        <xdr:cNvCxnSpPr/>
      </xdr:nvCxnSpPr>
      <xdr:spPr>
        <a:xfrm flipV="1">
          <a:off x="6972300" y="10936803"/>
          <a:ext cx="889000" cy="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115280</xdr:rowOff>
    </xdr:from>
    <xdr:ext cx="534377" cy="259045"/>
    <xdr:sp macro="" textlink="">
      <xdr:nvSpPr>
        <xdr:cNvPr id="255" name="n_1aveValue【橋りょう・トンネル】&#10;一人当たり有形固定資産（償却資産）額">
          <a:extLst>
            <a:ext uri="{FF2B5EF4-FFF2-40B4-BE49-F238E27FC236}">
              <a16:creationId xmlns:a16="http://schemas.microsoft.com/office/drawing/2014/main" id="{0F2CE1DC-1A10-4E32-93CA-F3668B69F9F8}"/>
            </a:ext>
          </a:extLst>
        </xdr:cNvPr>
        <xdr:cNvSpPr txBox="1"/>
      </xdr:nvSpPr>
      <xdr:spPr>
        <a:xfrm>
          <a:off x="93594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123429</xdr:rowOff>
    </xdr:from>
    <xdr:ext cx="534377" cy="259045"/>
    <xdr:sp macro="" textlink="">
      <xdr:nvSpPr>
        <xdr:cNvPr id="256" name="n_2aveValue【橋りょう・トンネル】&#10;一人当たり有形固定資産（償却資産）額">
          <a:extLst>
            <a:ext uri="{FF2B5EF4-FFF2-40B4-BE49-F238E27FC236}">
              <a16:creationId xmlns:a16="http://schemas.microsoft.com/office/drawing/2014/main" id="{7C04C0E8-9B01-409E-A8EA-9A4D1D125621}"/>
            </a:ext>
          </a:extLst>
        </xdr:cNvPr>
        <xdr:cNvSpPr txBox="1"/>
      </xdr:nvSpPr>
      <xdr:spPr>
        <a:xfrm>
          <a:off x="84831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141515</xdr:rowOff>
    </xdr:from>
    <xdr:ext cx="534377" cy="259045"/>
    <xdr:sp macro="" textlink="">
      <xdr:nvSpPr>
        <xdr:cNvPr id="257" name="n_3aveValue【橋りょう・トンネル】&#10;一人当たり有形固定資産（償却資産）額">
          <a:extLst>
            <a:ext uri="{FF2B5EF4-FFF2-40B4-BE49-F238E27FC236}">
              <a16:creationId xmlns:a16="http://schemas.microsoft.com/office/drawing/2014/main" id="{7371A09C-F306-46EA-9B70-31B1CD9EEE04}"/>
            </a:ext>
          </a:extLst>
        </xdr:cNvPr>
        <xdr:cNvSpPr txBox="1"/>
      </xdr:nvSpPr>
      <xdr:spPr>
        <a:xfrm>
          <a:off x="7594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132238</xdr:rowOff>
    </xdr:from>
    <xdr:ext cx="534377" cy="259045"/>
    <xdr:sp macro="" textlink="">
      <xdr:nvSpPr>
        <xdr:cNvPr id="258" name="n_4aveValue【橋りょう・トンネル】&#10;一人当たり有形固定資産（償却資産）額">
          <a:extLst>
            <a:ext uri="{FF2B5EF4-FFF2-40B4-BE49-F238E27FC236}">
              <a16:creationId xmlns:a16="http://schemas.microsoft.com/office/drawing/2014/main" id="{01B0EA9B-C809-418C-B5E6-3E806D35767A}"/>
            </a:ext>
          </a:extLst>
        </xdr:cNvPr>
        <xdr:cNvSpPr txBox="1"/>
      </xdr:nvSpPr>
      <xdr:spPr>
        <a:xfrm>
          <a:off x="6705111" y="104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5156</xdr:rowOff>
    </xdr:from>
    <xdr:ext cx="534377" cy="259045"/>
    <xdr:sp macro="" textlink="">
      <xdr:nvSpPr>
        <xdr:cNvPr id="259" name="n_1mainValue【橋りょう・トンネル】&#10;一人当たり有形固定資産（償却資産）額">
          <a:extLst>
            <a:ext uri="{FF2B5EF4-FFF2-40B4-BE49-F238E27FC236}">
              <a16:creationId xmlns:a16="http://schemas.microsoft.com/office/drawing/2014/main" id="{2D0DC0FB-14BA-4976-AE4A-CCCAAB1BF9CC}"/>
            </a:ext>
          </a:extLst>
        </xdr:cNvPr>
        <xdr:cNvSpPr txBox="1"/>
      </xdr:nvSpPr>
      <xdr:spPr>
        <a:xfrm>
          <a:off x="9359411" y="1097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5697</xdr:rowOff>
    </xdr:from>
    <xdr:ext cx="534377" cy="259045"/>
    <xdr:sp macro="" textlink="">
      <xdr:nvSpPr>
        <xdr:cNvPr id="260" name="n_2mainValue【橋りょう・トンネル】&#10;一人当たり有形固定資産（償却資産）額">
          <a:extLst>
            <a:ext uri="{FF2B5EF4-FFF2-40B4-BE49-F238E27FC236}">
              <a16:creationId xmlns:a16="http://schemas.microsoft.com/office/drawing/2014/main" id="{5CEC5A8E-3911-43BD-906F-BFCDF6DB8203}"/>
            </a:ext>
          </a:extLst>
        </xdr:cNvPr>
        <xdr:cNvSpPr txBox="1"/>
      </xdr:nvSpPr>
      <xdr:spPr>
        <a:xfrm>
          <a:off x="8483111" y="1097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5930</xdr:rowOff>
    </xdr:from>
    <xdr:ext cx="534377" cy="259045"/>
    <xdr:sp macro="" textlink="">
      <xdr:nvSpPr>
        <xdr:cNvPr id="261" name="n_3mainValue【橋りょう・トンネル】&#10;一人当たり有形固定資産（償却資産）額">
          <a:extLst>
            <a:ext uri="{FF2B5EF4-FFF2-40B4-BE49-F238E27FC236}">
              <a16:creationId xmlns:a16="http://schemas.microsoft.com/office/drawing/2014/main" id="{376DA5FD-31FD-4D98-A04B-CD931B17D9EC}"/>
            </a:ext>
          </a:extLst>
        </xdr:cNvPr>
        <xdr:cNvSpPr txBox="1"/>
      </xdr:nvSpPr>
      <xdr:spPr>
        <a:xfrm>
          <a:off x="7594111" y="1097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6228</xdr:rowOff>
    </xdr:from>
    <xdr:ext cx="534377" cy="259045"/>
    <xdr:sp macro="" textlink="">
      <xdr:nvSpPr>
        <xdr:cNvPr id="262" name="n_4mainValue【橋りょう・トンネル】&#10;一人当たり有形固定資産（償却資産）額">
          <a:extLst>
            <a:ext uri="{FF2B5EF4-FFF2-40B4-BE49-F238E27FC236}">
              <a16:creationId xmlns:a16="http://schemas.microsoft.com/office/drawing/2014/main" id="{ADC01673-D3E3-4014-A9A8-A56352258B34}"/>
            </a:ext>
          </a:extLst>
        </xdr:cNvPr>
        <xdr:cNvSpPr txBox="1"/>
      </xdr:nvSpPr>
      <xdr:spPr>
        <a:xfrm>
          <a:off x="6705111" y="1097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F9566C2B-B346-4A84-B772-F89F66F1B1E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12F14BB-E011-4217-8FED-C70BEBFF443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264985C1-A35E-4469-AEA5-83EC00F9E16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36A8F681-39A9-485F-AD4A-EAE615809E6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3E7C1C78-5364-44E3-919C-05FFE7D6660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84B4CC69-EBFA-4147-86C5-20B90220B51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B1EC470A-8877-4E1F-8610-04B8C00B1D4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22775946-535E-43A4-BFE8-701077E7CA2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DD458A2B-019B-41AC-ADFA-101FEF8B6C9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4F71A254-669E-4C95-8415-55AD965AB65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3" name="テキスト ボックス 272">
          <a:extLst>
            <a:ext uri="{FF2B5EF4-FFF2-40B4-BE49-F238E27FC236}">
              <a16:creationId xmlns:a16="http://schemas.microsoft.com/office/drawing/2014/main" id="{98DFACB9-7378-4ADA-949E-1E0989FE2C9C}"/>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DF9754F9-DE03-4E4D-89B8-C83591E3E54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5" name="テキスト ボックス 274">
          <a:extLst>
            <a:ext uri="{FF2B5EF4-FFF2-40B4-BE49-F238E27FC236}">
              <a16:creationId xmlns:a16="http://schemas.microsoft.com/office/drawing/2014/main" id="{2FC0779F-ABF9-4E3E-AEA9-E5DF46AA9CB4}"/>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07877346-7D9D-41BD-82AD-3236D198DB0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09597E05-03DB-479A-B231-4721CB5C619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781CDF29-55F4-4A0A-AED8-E95249D240B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4BD7CE16-1B93-4D57-852B-D284116A710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D1FA99CF-4FDF-4D31-8848-766532D51FE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F294FD6E-B29F-4AD1-8378-4231FFE6498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8503DE51-B73A-4454-9F12-92531293DEA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99AA3F8F-5D7E-425C-8AC0-F2A20964D3C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109F1330-ED66-45D7-8443-526C8C170BE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5" name="テキスト ボックス 284">
          <a:extLst>
            <a:ext uri="{FF2B5EF4-FFF2-40B4-BE49-F238E27FC236}">
              <a16:creationId xmlns:a16="http://schemas.microsoft.com/office/drawing/2014/main" id="{25F91D3F-ABCE-4460-8B86-2F7AB51191D3}"/>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17850737-9944-489A-9217-3BF18ECF455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87" name="直線コネクタ 286">
          <a:extLst>
            <a:ext uri="{FF2B5EF4-FFF2-40B4-BE49-F238E27FC236}">
              <a16:creationId xmlns:a16="http://schemas.microsoft.com/office/drawing/2014/main" id="{7154D089-D278-4B71-85B7-137BB0B2F53D}"/>
            </a:ext>
          </a:extLst>
        </xdr:cNvPr>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CB113DD7-BD3B-4011-B9A4-16D8A7225437}"/>
            </a:ext>
          </a:extLst>
        </xdr:cNvPr>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89" name="直線コネクタ 288">
          <a:extLst>
            <a:ext uri="{FF2B5EF4-FFF2-40B4-BE49-F238E27FC236}">
              <a16:creationId xmlns:a16="http://schemas.microsoft.com/office/drawing/2014/main" id="{56B2189F-8E97-4F52-80E8-C62881A24922}"/>
            </a:ext>
          </a:extLst>
        </xdr:cNvPr>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B5169982-19CE-4883-B630-8E32D33D9B9E}"/>
            </a:ext>
          </a:extLst>
        </xdr:cNvPr>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1" name="直線コネクタ 290">
          <a:extLst>
            <a:ext uri="{FF2B5EF4-FFF2-40B4-BE49-F238E27FC236}">
              <a16:creationId xmlns:a16="http://schemas.microsoft.com/office/drawing/2014/main" id="{5A2251AA-76CD-4091-982C-336DDD59ACC0}"/>
            </a:ext>
          </a:extLst>
        </xdr:cNvPr>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7638</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F2B4A601-85C1-41AC-B598-F860428868B4}"/>
            </a:ext>
          </a:extLst>
        </xdr:cNvPr>
        <xdr:cNvSpPr txBox="1"/>
      </xdr:nvSpPr>
      <xdr:spPr>
        <a:xfrm>
          <a:off x="4673600" y="1423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3" name="フローチャート: 判断 292">
          <a:extLst>
            <a:ext uri="{FF2B5EF4-FFF2-40B4-BE49-F238E27FC236}">
              <a16:creationId xmlns:a16="http://schemas.microsoft.com/office/drawing/2014/main" id="{F5E659DC-3051-4423-8AE8-2B6991F970AE}"/>
            </a:ext>
          </a:extLst>
        </xdr:cNvPr>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4" name="フローチャート: 判断 293">
          <a:extLst>
            <a:ext uri="{FF2B5EF4-FFF2-40B4-BE49-F238E27FC236}">
              <a16:creationId xmlns:a16="http://schemas.microsoft.com/office/drawing/2014/main" id="{8DCC2035-038D-44C0-8386-95EFE1F3FB3B}"/>
            </a:ext>
          </a:extLst>
        </xdr:cNvPr>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5" name="フローチャート: 判断 294">
          <a:extLst>
            <a:ext uri="{FF2B5EF4-FFF2-40B4-BE49-F238E27FC236}">
              <a16:creationId xmlns:a16="http://schemas.microsoft.com/office/drawing/2014/main" id="{4F98C829-9992-4819-8D2A-42B5E75D3A23}"/>
            </a:ext>
          </a:extLst>
        </xdr:cNvPr>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6" name="フローチャート: 判断 295">
          <a:extLst>
            <a:ext uri="{FF2B5EF4-FFF2-40B4-BE49-F238E27FC236}">
              <a16:creationId xmlns:a16="http://schemas.microsoft.com/office/drawing/2014/main" id="{750600A7-A1B9-453C-8322-DF7C6D07ADB1}"/>
            </a:ext>
          </a:extLst>
        </xdr:cNvPr>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297" name="フローチャート: 判断 296">
          <a:extLst>
            <a:ext uri="{FF2B5EF4-FFF2-40B4-BE49-F238E27FC236}">
              <a16:creationId xmlns:a16="http://schemas.microsoft.com/office/drawing/2014/main" id="{8E23F573-78F9-4156-A87A-CFBD0A48AB11}"/>
            </a:ext>
          </a:extLst>
        </xdr:cNvPr>
        <xdr:cNvSpPr/>
      </xdr:nvSpPr>
      <xdr:spPr>
        <a:xfrm>
          <a:off x="107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838E0F30-7133-4F60-8FCB-15019240100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D2C5D3D9-17AB-4873-8526-85FE1D77F37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C701C35-30C4-4CDA-B67D-8144EB6007F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C109F1C-4F24-400B-8213-611C38E0EA7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1AC78A7-A42A-44F1-B161-77FD27F1623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10161</xdr:rowOff>
    </xdr:from>
    <xdr:to>
      <xdr:col>24</xdr:col>
      <xdr:colOff>114300</xdr:colOff>
      <xdr:row>78</xdr:row>
      <xdr:rowOff>111761</xdr:rowOff>
    </xdr:to>
    <xdr:sp macro="" textlink="">
      <xdr:nvSpPr>
        <xdr:cNvPr id="303" name="楕円 302">
          <a:extLst>
            <a:ext uri="{FF2B5EF4-FFF2-40B4-BE49-F238E27FC236}">
              <a16:creationId xmlns:a16="http://schemas.microsoft.com/office/drawing/2014/main" id="{7F3A2674-D98A-433A-A1AB-B243A6BEF973}"/>
            </a:ext>
          </a:extLst>
        </xdr:cNvPr>
        <xdr:cNvSpPr/>
      </xdr:nvSpPr>
      <xdr:spPr>
        <a:xfrm>
          <a:off x="45847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96538</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5B7CF127-E2B8-45F4-ABE1-AD893CD82103}"/>
            </a:ext>
          </a:extLst>
        </xdr:cNvPr>
        <xdr:cNvSpPr txBox="1"/>
      </xdr:nvSpPr>
      <xdr:spPr>
        <a:xfrm>
          <a:off x="4673600" y="13298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97789</xdr:rowOff>
    </xdr:from>
    <xdr:to>
      <xdr:col>20</xdr:col>
      <xdr:colOff>38100</xdr:colOff>
      <xdr:row>78</xdr:row>
      <xdr:rowOff>27939</xdr:rowOff>
    </xdr:to>
    <xdr:sp macro="" textlink="">
      <xdr:nvSpPr>
        <xdr:cNvPr id="305" name="楕円 304">
          <a:extLst>
            <a:ext uri="{FF2B5EF4-FFF2-40B4-BE49-F238E27FC236}">
              <a16:creationId xmlns:a16="http://schemas.microsoft.com/office/drawing/2014/main" id="{A741BDA7-BFEE-4903-8303-D25EBFCB86AA}"/>
            </a:ext>
          </a:extLst>
        </xdr:cNvPr>
        <xdr:cNvSpPr/>
      </xdr:nvSpPr>
      <xdr:spPr>
        <a:xfrm>
          <a:off x="3746500" y="1329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148589</xdr:rowOff>
    </xdr:from>
    <xdr:to>
      <xdr:col>24</xdr:col>
      <xdr:colOff>63500</xdr:colOff>
      <xdr:row>78</xdr:row>
      <xdr:rowOff>60961</xdr:rowOff>
    </xdr:to>
    <xdr:cxnSp macro="">
      <xdr:nvCxnSpPr>
        <xdr:cNvPr id="306" name="直線コネクタ 305">
          <a:extLst>
            <a:ext uri="{FF2B5EF4-FFF2-40B4-BE49-F238E27FC236}">
              <a16:creationId xmlns:a16="http://schemas.microsoft.com/office/drawing/2014/main" id="{95E41E74-6DCA-43B7-A0C8-634B12D710FE}"/>
            </a:ext>
          </a:extLst>
        </xdr:cNvPr>
        <xdr:cNvCxnSpPr/>
      </xdr:nvCxnSpPr>
      <xdr:spPr>
        <a:xfrm>
          <a:off x="3797300" y="1335023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63500</xdr:rowOff>
    </xdr:from>
    <xdr:to>
      <xdr:col>15</xdr:col>
      <xdr:colOff>101600</xdr:colOff>
      <xdr:row>77</xdr:row>
      <xdr:rowOff>165100</xdr:rowOff>
    </xdr:to>
    <xdr:sp macro="" textlink="">
      <xdr:nvSpPr>
        <xdr:cNvPr id="307" name="楕円 306">
          <a:extLst>
            <a:ext uri="{FF2B5EF4-FFF2-40B4-BE49-F238E27FC236}">
              <a16:creationId xmlns:a16="http://schemas.microsoft.com/office/drawing/2014/main" id="{83ADCA20-19A8-4E6C-B814-64E1C82A7F55}"/>
            </a:ext>
          </a:extLst>
        </xdr:cNvPr>
        <xdr:cNvSpPr/>
      </xdr:nvSpPr>
      <xdr:spPr>
        <a:xfrm>
          <a:off x="2857500" y="132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114300</xdr:rowOff>
    </xdr:from>
    <xdr:to>
      <xdr:col>19</xdr:col>
      <xdr:colOff>177800</xdr:colOff>
      <xdr:row>77</xdr:row>
      <xdr:rowOff>148589</xdr:rowOff>
    </xdr:to>
    <xdr:cxnSp macro="">
      <xdr:nvCxnSpPr>
        <xdr:cNvPr id="308" name="直線コネクタ 307">
          <a:extLst>
            <a:ext uri="{FF2B5EF4-FFF2-40B4-BE49-F238E27FC236}">
              <a16:creationId xmlns:a16="http://schemas.microsoft.com/office/drawing/2014/main" id="{3C02220C-DF8A-4292-8DD4-D632FBF31088}"/>
            </a:ext>
          </a:extLst>
        </xdr:cNvPr>
        <xdr:cNvCxnSpPr/>
      </xdr:nvCxnSpPr>
      <xdr:spPr>
        <a:xfrm>
          <a:off x="2908300" y="133159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29211</xdr:rowOff>
    </xdr:from>
    <xdr:to>
      <xdr:col>10</xdr:col>
      <xdr:colOff>165100</xdr:colOff>
      <xdr:row>77</xdr:row>
      <xdr:rowOff>130811</xdr:rowOff>
    </xdr:to>
    <xdr:sp macro="" textlink="">
      <xdr:nvSpPr>
        <xdr:cNvPr id="309" name="楕円 308">
          <a:extLst>
            <a:ext uri="{FF2B5EF4-FFF2-40B4-BE49-F238E27FC236}">
              <a16:creationId xmlns:a16="http://schemas.microsoft.com/office/drawing/2014/main" id="{B5B416AF-B542-4625-A841-B828D31A4BC4}"/>
            </a:ext>
          </a:extLst>
        </xdr:cNvPr>
        <xdr:cNvSpPr/>
      </xdr:nvSpPr>
      <xdr:spPr>
        <a:xfrm>
          <a:off x="1968500" y="1323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80011</xdr:rowOff>
    </xdr:from>
    <xdr:to>
      <xdr:col>15</xdr:col>
      <xdr:colOff>50800</xdr:colOff>
      <xdr:row>77</xdr:row>
      <xdr:rowOff>114300</xdr:rowOff>
    </xdr:to>
    <xdr:cxnSp macro="">
      <xdr:nvCxnSpPr>
        <xdr:cNvPr id="310" name="直線コネクタ 309">
          <a:extLst>
            <a:ext uri="{FF2B5EF4-FFF2-40B4-BE49-F238E27FC236}">
              <a16:creationId xmlns:a16="http://schemas.microsoft.com/office/drawing/2014/main" id="{1C9E6044-EFDD-41E9-9D1E-03142FA7D865}"/>
            </a:ext>
          </a:extLst>
        </xdr:cNvPr>
        <xdr:cNvCxnSpPr/>
      </xdr:nvCxnSpPr>
      <xdr:spPr>
        <a:xfrm>
          <a:off x="2019300" y="132816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128270</xdr:rowOff>
    </xdr:from>
    <xdr:to>
      <xdr:col>6</xdr:col>
      <xdr:colOff>38100</xdr:colOff>
      <xdr:row>78</xdr:row>
      <xdr:rowOff>58420</xdr:rowOff>
    </xdr:to>
    <xdr:sp macro="" textlink="">
      <xdr:nvSpPr>
        <xdr:cNvPr id="311" name="楕円 310">
          <a:extLst>
            <a:ext uri="{FF2B5EF4-FFF2-40B4-BE49-F238E27FC236}">
              <a16:creationId xmlns:a16="http://schemas.microsoft.com/office/drawing/2014/main" id="{5A0CD783-51F6-4349-8056-71D163B4C894}"/>
            </a:ext>
          </a:extLst>
        </xdr:cNvPr>
        <xdr:cNvSpPr/>
      </xdr:nvSpPr>
      <xdr:spPr>
        <a:xfrm>
          <a:off x="10795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80011</xdr:rowOff>
    </xdr:from>
    <xdr:to>
      <xdr:col>10</xdr:col>
      <xdr:colOff>114300</xdr:colOff>
      <xdr:row>78</xdr:row>
      <xdr:rowOff>7620</xdr:rowOff>
    </xdr:to>
    <xdr:cxnSp macro="">
      <xdr:nvCxnSpPr>
        <xdr:cNvPr id="312" name="直線コネクタ 311">
          <a:extLst>
            <a:ext uri="{FF2B5EF4-FFF2-40B4-BE49-F238E27FC236}">
              <a16:creationId xmlns:a16="http://schemas.microsoft.com/office/drawing/2014/main" id="{455004FD-13BD-4FEA-933C-3E3A8475BEDE}"/>
            </a:ext>
          </a:extLst>
        </xdr:cNvPr>
        <xdr:cNvCxnSpPr/>
      </xdr:nvCxnSpPr>
      <xdr:spPr>
        <a:xfrm flipV="1">
          <a:off x="1130300" y="132816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80027</xdr:rowOff>
    </xdr:from>
    <xdr:ext cx="405111" cy="259045"/>
    <xdr:sp macro="" textlink="">
      <xdr:nvSpPr>
        <xdr:cNvPr id="313" name="n_1aveValue【公営住宅】&#10;有形固定資産減価償却率">
          <a:extLst>
            <a:ext uri="{FF2B5EF4-FFF2-40B4-BE49-F238E27FC236}">
              <a16:creationId xmlns:a16="http://schemas.microsoft.com/office/drawing/2014/main" id="{96F92A7B-FB27-46A1-A805-DA3BE8063031}"/>
            </a:ext>
          </a:extLst>
        </xdr:cNvPr>
        <xdr:cNvSpPr txBox="1"/>
      </xdr:nvSpPr>
      <xdr:spPr>
        <a:xfrm>
          <a:off x="3582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53357</xdr:rowOff>
    </xdr:from>
    <xdr:ext cx="405111" cy="259045"/>
    <xdr:sp macro="" textlink="">
      <xdr:nvSpPr>
        <xdr:cNvPr id="314" name="n_2aveValue【公営住宅】&#10;有形固定資産減価償却率">
          <a:extLst>
            <a:ext uri="{FF2B5EF4-FFF2-40B4-BE49-F238E27FC236}">
              <a16:creationId xmlns:a16="http://schemas.microsoft.com/office/drawing/2014/main" id="{A0F6BF58-B420-4244-BAD2-33D006B435BF}"/>
            </a:ext>
          </a:extLst>
        </xdr:cNvPr>
        <xdr:cNvSpPr txBox="1"/>
      </xdr:nvSpPr>
      <xdr:spPr>
        <a:xfrm>
          <a:off x="2705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xdr:rowOff>
    </xdr:from>
    <xdr:ext cx="405111" cy="259045"/>
    <xdr:sp macro="" textlink="">
      <xdr:nvSpPr>
        <xdr:cNvPr id="315" name="n_3aveValue【公営住宅】&#10;有形固定資産減価償却率">
          <a:extLst>
            <a:ext uri="{FF2B5EF4-FFF2-40B4-BE49-F238E27FC236}">
              <a16:creationId xmlns:a16="http://schemas.microsoft.com/office/drawing/2014/main" id="{E803E85C-CA2F-42FF-A3E9-B7146059343A}"/>
            </a:ext>
          </a:extLst>
        </xdr:cNvPr>
        <xdr:cNvSpPr txBox="1"/>
      </xdr:nvSpPr>
      <xdr:spPr>
        <a:xfrm>
          <a:off x="1816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133366</xdr:rowOff>
    </xdr:from>
    <xdr:ext cx="405111" cy="259045"/>
    <xdr:sp macro="" textlink="">
      <xdr:nvSpPr>
        <xdr:cNvPr id="316" name="n_4aveValue【公営住宅】&#10;有形固定資産減価償却率">
          <a:extLst>
            <a:ext uri="{FF2B5EF4-FFF2-40B4-BE49-F238E27FC236}">
              <a16:creationId xmlns:a16="http://schemas.microsoft.com/office/drawing/2014/main" id="{6B4691B2-6AE6-4754-B685-5B3636DB85EE}"/>
            </a:ext>
          </a:extLst>
        </xdr:cNvPr>
        <xdr:cNvSpPr txBox="1"/>
      </xdr:nvSpPr>
      <xdr:spPr>
        <a:xfrm>
          <a:off x="927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44466</xdr:rowOff>
    </xdr:from>
    <xdr:ext cx="405111" cy="259045"/>
    <xdr:sp macro="" textlink="">
      <xdr:nvSpPr>
        <xdr:cNvPr id="317" name="n_1mainValue【公営住宅】&#10;有形固定資産減価償却率">
          <a:extLst>
            <a:ext uri="{FF2B5EF4-FFF2-40B4-BE49-F238E27FC236}">
              <a16:creationId xmlns:a16="http://schemas.microsoft.com/office/drawing/2014/main" id="{DF85446D-9AFA-4B07-BD8E-80E7A39636E9}"/>
            </a:ext>
          </a:extLst>
        </xdr:cNvPr>
        <xdr:cNvSpPr txBox="1"/>
      </xdr:nvSpPr>
      <xdr:spPr>
        <a:xfrm>
          <a:off x="3582044" y="1307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10177</xdr:rowOff>
    </xdr:from>
    <xdr:ext cx="405111" cy="259045"/>
    <xdr:sp macro="" textlink="">
      <xdr:nvSpPr>
        <xdr:cNvPr id="318" name="n_2mainValue【公営住宅】&#10;有形固定資産減価償却率">
          <a:extLst>
            <a:ext uri="{FF2B5EF4-FFF2-40B4-BE49-F238E27FC236}">
              <a16:creationId xmlns:a16="http://schemas.microsoft.com/office/drawing/2014/main" id="{DF3C98DF-E05E-4FF9-A9E9-0E129111E4B4}"/>
            </a:ext>
          </a:extLst>
        </xdr:cNvPr>
        <xdr:cNvSpPr txBox="1"/>
      </xdr:nvSpPr>
      <xdr:spPr>
        <a:xfrm>
          <a:off x="2705744" y="1304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75</xdr:row>
      <xdr:rowOff>147338</xdr:rowOff>
    </xdr:from>
    <xdr:ext cx="405111" cy="259045"/>
    <xdr:sp macro="" textlink="">
      <xdr:nvSpPr>
        <xdr:cNvPr id="319" name="n_3mainValue【公営住宅】&#10;有形固定資産減価償却率">
          <a:extLst>
            <a:ext uri="{FF2B5EF4-FFF2-40B4-BE49-F238E27FC236}">
              <a16:creationId xmlns:a16="http://schemas.microsoft.com/office/drawing/2014/main" id="{19114485-70E5-43C9-B00F-23833C9338C2}"/>
            </a:ext>
          </a:extLst>
        </xdr:cNvPr>
        <xdr:cNvSpPr txBox="1"/>
      </xdr:nvSpPr>
      <xdr:spPr>
        <a:xfrm>
          <a:off x="1816744" y="1300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74947</xdr:rowOff>
    </xdr:from>
    <xdr:ext cx="405111" cy="259045"/>
    <xdr:sp macro="" textlink="">
      <xdr:nvSpPr>
        <xdr:cNvPr id="320" name="n_4mainValue【公営住宅】&#10;有形固定資産減価償却率">
          <a:extLst>
            <a:ext uri="{FF2B5EF4-FFF2-40B4-BE49-F238E27FC236}">
              <a16:creationId xmlns:a16="http://schemas.microsoft.com/office/drawing/2014/main" id="{5165D498-8496-41C0-89F1-681FDB22B9E5}"/>
            </a:ext>
          </a:extLst>
        </xdr:cNvPr>
        <xdr:cNvSpPr txBox="1"/>
      </xdr:nvSpPr>
      <xdr:spPr>
        <a:xfrm>
          <a:off x="927744" y="1310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B2D17DDC-C455-4CCC-9B80-BC6EFF92BB1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FDDD0AF6-AF30-496D-BC02-C62AF662ADB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57F3E916-79B3-48D1-A376-8E1B413F760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839075D5-8389-451D-86D2-95B5C8F2851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FDDD58AE-2503-4441-8B42-2D49F29817D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8DAFFA79-F1E6-447C-987B-179E220A4FE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34CA5525-62A9-4ECE-9129-AFC012B5EBA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67681DA7-3637-4F75-A8A8-ABA453F3F6A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249B33AA-44DC-4880-A3E7-7A307440E47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AD34D591-8E73-409E-A845-D6D5B56F73D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0B2BD6C6-E9E7-4A36-BCA7-D73F21AEDBF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06DD2265-165D-4D8B-B2B9-568086841D7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3DBCA1C1-2445-4913-AB9C-253F300D790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7291754B-932D-4A55-879E-0BC92D0FB40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FA181F4B-91C3-4773-A278-AE10246EECD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26942AB6-1C2B-4851-8CE5-CBFCAED660C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5B683A5E-C13A-4DAB-BDE3-651D519F666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78A48623-04EE-4406-BDA8-389EC9E5A5D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79DA5223-40C4-4394-83BD-38571A6C758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590C0FC3-0CB9-4723-BC22-36898C532C3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5D107545-FE79-422B-B4EA-602A868B58D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20D91B73-D867-4193-925C-3367A3BE402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B9A08CD5-E15E-48A8-850A-D44F19C71C5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4" name="直線コネクタ 343">
          <a:extLst>
            <a:ext uri="{FF2B5EF4-FFF2-40B4-BE49-F238E27FC236}">
              <a16:creationId xmlns:a16="http://schemas.microsoft.com/office/drawing/2014/main" id="{6B7637C1-31BC-4D86-922E-3FE1B205557B}"/>
            </a:ext>
          </a:extLst>
        </xdr:cNvPr>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5" name="【公営住宅】&#10;一人当たり面積最小値テキスト">
          <a:extLst>
            <a:ext uri="{FF2B5EF4-FFF2-40B4-BE49-F238E27FC236}">
              <a16:creationId xmlns:a16="http://schemas.microsoft.com/office/drawing/2014/main" id="{73719C59-AFC6-48CF-80B4-7AF2BCAF5EEE}"/>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6" name="直線コネクタ 345">
          <a:extLst>
            <a:ext uri="{FF2B5EF4-FFF2-40B4-BE49-F238E27FC236}">
              <a16:creationId xmlns:a16="http://schemas.microsoft.com/office/drawing/2014/main" id="{D977042E-6A79-4C9E-95CA-786874465EE6}"/>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47" name="【公営住宅】&#10;一人当たり面積最大値テキスト">
          <a:extLst>
            <a:ext uri="{FF2B5EF4-FFF2-40B4-BE49-F238E27FC236}">
              <a16:creationId xmlns:a16="http://schemas.microsoft.com/office/drawing/2014/main" id="{2A2A3071-03C2-44AB-9540-7DED061A3287}"/>
            </a:ext>
          </a:extLst>
        </xdr:cNvPr>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48" name="直線コネクタ 347">
          <a:extLst>
            <a:ext uri="{FF2B5EF4-FFF2-40B4-BE49-F238E27FC236}">
              <a16:creationId xmlns:a16="http://schemas.microsoft.com/office/drawing/2014/main" id="{9F4182A6-61F9-457E-BE9E-EB19DD1B4E81}"/>
            </a:ext>
          </a:extLst>
        </xdr:cNvPr>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30497</xdr:rowOff>
    </xdr:from>
    <xdr:ext cx="469744" cy="259045"/>
    <xdr:sp macro="" textlink="">
      <xdr:nvSpPr>
        <xdr:cNvPr id="349" name="【公営住宅】&#10;一人当たり面積平均値テキスト">
          <a:extLst>
            <a:ext uri="{FF2B5EF4-FFF2-40B4-BE49-F238E27FC236}">
              <a16:creationId xmlns:a16="http://schemas.microsoft.com/office/drawing/2014/main" id="{50A2E0CC-4A0E-4160-A912-B2698D2C67BA}"/>
            </a:ext>
          </a:extLst>
        </xdr:cNvPr>
        <xdr:cNvSpPr txBox="1"/>
      </xdr:nvSpPr>
      <xdr:spPr>
        <a:xfrm>
          <a:off x="10515600" y="1426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0" name="フローチャート: 判断 349">
          <a:extLst>
            <a:ext uri="{FF2B5EF4-FFF2-40B4-BE49-F238E27FC236}">
              <a16:creationId xmlns:a16="http://schemas.microsoft.com/office/drawing/2014/main" id="{FB807A1D-B1F3-4CE4-A4EA-0F32DC68F28B}"/>
            </a:ext>
          </a:extLst>
        </xdr:cNvPr>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1" name="フローチャート: 判断 350">
          <a:extLst>
            <a:ext uri="{FF2B5EF4-FFF2-40B4-BE49-F238E27FC236}">
              <a16:creationId xmlns:a16="http://schemas.microsoft.com/office/drawing/2014/main" id="{211C13D0-0BB3-4D69-BE47-92AE960E6E17}"/>
            </a:ext>
          </a:extLst>
        </xdr:cNvPr>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2" name="フローチャート: 判断 351">
          <a:extLst>
            <a:ext uri="{FF2B5EF4-FFF2-40B4-BE49-F238E27FC236}">
              <a16:creationId xmlns:a16="http://schemas.microsoft.com/office/drawing/2014/main" id="{02851B03-7F4F-4A80-B32A-D195B9DADEFB}"/>
            </a:ext>
          </a:extLst>
        </xdr:cNvPr>
        <xdr:cNvSpPr/>
      </xdr:nvSpPr>
      <xdr:spPr>
        <a:xfrm>
          <a:off x="8699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7113</xdr:rowOff>
    </xdr:from>
    <xdr:to>
      <xdr:col>41</xdr:col>
      <xdr:colOff>101600</xdr:colOff>
      <xdr:row>83</xdr:row>
      <xdr:rowOff>108713</xdr:rowOff>
    </xdr:to>
    <xdr:sp macro="" textlink="">
      <xdr:nvSpPr>
        <xdr:cNvPr id="353" name="フローチャート: 判断 352">
          <a:extLst>
            <a:ext uri="{FF2B5EF4-FFF2-40B4-BE49-F238E27FC236}">
              <a16:creationId xmlns:a16="http://schemas.microsoft.com/office/drawing/2014/main" id="{B400AD95-CD34-4932-9B4E-3AC2F55E8872}"/>
            </a:ext>
          </a:extLst>
        </xdr:cNvPr>
        <xdr:cNvSpPr/>
      </xdr:nvSpPr>
      <xdr:spPr>
        <a:xfrm>
          <a:off x="7810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4" name="フローチャート: 判断 353">
          <a:extLst>
            <a:ext uri="{FF2B5EF4-FFF2-40B4-BE49-F238E27FC236}">
              <a16:creationId xmlns:a16="http://schemas.microsoft.com/office/drawing/2014/main" id="{01DAF6A8-4943-4FFC-B9F7-C0FB6FE4A7AC}"/>
            </a:ext>
          </a:extLst>
        </xdr:cNvPr>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4ED096DB-01AA-4433-812C-1DC3279CCDF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EE62CDBF-121B-4ABB-A2B4-236425244AA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1BF44FA-A9F8-4DAD-9C0D-90A5BEC309D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D7623084-D6C5-43B6-933F-E15C540C37B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EE2F347-95E5-4987-8400-FADEC8F1F67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114554</xdr:rowOff>
    </xdr:from>
    <xdr:to>
      <xdr:col>55</xdr:col>
      <xdr:colOff>50800</xdr:colOff>
      <xdr:row>80</xdr:row>
      <xdr:rowOff>44704</xdr:rowOff>
    </xdr:to>
    <xdr:sp macro="" textlink="">
      <xdr:nvSpPr>
        <xdr:cNvPr id="360" name="楕円 359">
          <a:extLst>
            <a:ext uri="{FF2B5EF4-FFF2-40B4-BE49-F238E27FC236}">
              <a16:creationId xmlns:a16="http://schemas.microsoft.com/office/drawing/2014/main" id="{946A954A-2398-4D9E-ADAE-20F25BDE5702}"/>
            </a:ext>
          </a:extLst>
        </xdr:cNvPr>
        <xdr:cNvSpPr/>
      </xdr:nvSpPr>
      <xdr:spPr>
        <a:xfrm>
          <a:off x="10426700" y="1365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137431</xdr:rowOff>
    </xdr:from>
    <xdr:ext cx="469744" cy="259045"/>
    <xdr:sp macro="" textlink="">
      <xdr:nvSpPr>
        <xdr:cNvPr id="361" name="【公営住宅】&#10;一人当たり面積該当値テキスト">
          <a:extLst>
            <a:ext uri="{FF2B5EF4-FFF2-40B4-BE49-F238E27FC236}">
              <a16:creationId xmlns:a16="http://schemas.microsoft.com/office/drawing/2014/main" id="{D8C713A7-CFAD-4807-BD16-78E863118F6C}"/>
            </a:ext>
          </a:extLst>
        </xdr:cNvPr>
        <xdr:cNvSpPr txBox="1"/>
      </xdr:nvSpPr>
      <xdr:spPr>
        <a:xfrm>
          <a:off x="10515600" y="1351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152654</xdr:rowOff>
    </xdr:from>
    <xdr:to>
      <xdr:col>50</xdr:col>
      <xdr:colOff>165100</xdr:colOff>
      <xdr:row>80</xdr:row>
      <xdr:rowOff>82804</xdr:rowOff>
    </xdr:to>
    <xdr:sp macro="" textlink="">
      <xdr:nvSpPr>
        <xdr:cNvPr id="362" name="楕円 361">
          <a:extLst>
            <a:ext uri="{FF2B5EF4-FFF2-40B4-BE49-F238E27FC236}">
              <a16:creationId xmlns:a16="http://schemas.microsoft.com/office/drawing/2014/main" id="{24B156EA-0326-4AB3-A43B-7C96DA425FE2}"/>
            </a:ext>
          </a:extLst>
        </xdr:cNvPr>
        <xdr:cNvSpPr/>
      </xdr:nvSpPr>
      <xdr:spPr>
        <a:xfrm>
          <a:off x="9588500" y="136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165354</xdr:rowOff>
    </xdr:from>
    <xdr:to>
      <xdr:col>55</xdr:col>
      <xdr:colOff>0</xdr:colOff>
      <xdr:row>80</xdr:row>
      <xdr:rowOff>32004</xdr:rowOff>
    </xdr:to>
    <xdr:cxnSp macro="">
      <xdr:nvCxnSpPr>
        <xdr:cNvPr id="363" name="直線コネクタ 362">
          <a:extLst>
            <a:ext uri="{FF2B5EF4-FFF2-40B4-BE49-F238E27FC236}">
              <a16:creationId xmlns:a16="http://schemas.microsoft.com/office/drawing/2014/main" id="{FAAEF660-8B5F-47D1-8AFC-FA5FDE46A6AC}"/>
            </a:ext>
          </a:extLst>
        </xdr:cNvPr>
        <xdr:cNvCxnSpPr/>
      </xdr:nvCxnSpPr>
      <xdr:spPr>
        <a:xfrm flipV="1">
          <a:off x="9639300" y="1370990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166370</xdr:rowOff>
    </xdr:from>
    <xdr:to>
      <xdr:col>46</xdr:col>
      <xdr:colOff>38100</xdr:colOff>
      <xdr:row>80</xdr:row>
      <xdr:rowOff>96520</xdr:rowOff>
    </xdr:to>
    <xdr:sp macro="" textlink="">
      <xdr:nvSpPr>
        <xdr:cNvPr id="364" name="楕円 363">
          <a:extLst>
            <a:ext uri="{FF2B5EF4-FFF2-40B4-BE49-F238E27FC236}">
              <a16:creationId xmlns:a16="http://schemas.microsoft.com/office/drawing/2014/main" id="{0289E4BF-C76C-4E96-A127-E61F541B1D05}"/>
            </a:ext>
          </a:extLst>
        </xdr:cNvPr>
        <xdr:cNvSpPr/>
      </xdr:nvSpPr>
      <xdr:spPr>
        <a:xfrm>
          <a:off x="86995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32004</xdr:rowOff>
    </xdr:from>
    <xdr:to>
      <xdr:col>50</xdr:col>
      <xdr:colOff>114300</xdr:colOff>
      <xdr:row>80</xdr:row>
      <xdr:rowOff>45720</xdr:rowOff>
    </xdr:to>
    <xdr:cxnSp macro="">
      <xdr:nvCxnSpPr>
        <xdr:cNvPr id="365" name="直線コネクタ 364">
          <a:extLst>
            <a:ext uri="{FF2B5EF4-FFF2-40B4-BE49-F238E27FC236}">
              <a16:creationId xmlns:a16="http://schemas.microsoft.com/office/drawing/2014/main" id="{37CF1928-77AB-43ED-AD82-7123593E9F02}"/>
            </a:ext>
          </a:extLst>
        </xdr:cNvPr>
        <xdr:cNvCxnSpPr/>
      </xdr:nvCxnSpPr>
      <xdr:spPr>
        <a:xfrm flipV="1">
          <a:off x="8750300" y="137480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21589</xdr:rowOff>
    </xdr:from>
    <xdr:to>
      <xdr:col>41</xdr:col>
      <xdr:colOff>101600</xdr:colOff>
      <xdr:row>80</xdr:row>
      <xdr:rowOff>123189</xdr:rowOff>
    </xdr:to>
    <xdr:sp macro="" textlink="">
      <xdr:nvSpPr>
        <xdr:cNvPr id="366" name="楕円 365">
          <a:extLst>
            <a:ext uri="{FF2B5EF4-FFF2-40B4-BE49-F238E27FC236}">
              <a16:creationId xmlns:a16="http://schemas.microsoft.com/office/drawing/2014/main" id="{2003BD04-56DA-44B5-A6D9-B3E5E178A654}"/>
            </a:ext>
          </a:extLst>
        </xdr:cNvPr>
        <xdr:cNvSpPr/>
      </xdr:nvSpPr>
      <xdr:spPr>
        <a:xfrm>
          <a:off x="7810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45720</xdr:rowOff>
    </xdr:from>
    <xdr:to>
      <xdr:col>45</xdr:col>
      <xdr:colOff>177800</xdr:colOff>
      <xdr:row>80</xdr:row>
      <xdr:rowOff>72389</xdr:rowOff>
    </xdr:to>
    <xdr:cxnSp macro="">
      <xdr:nvCxnSpPr>
        <xdr:cNvPr id="367" name="直線コネクタ 366">
          <a:extLst>
            <a:ext uri="{FF2B5EF4-FFF2-40B4-BE49-F238E27FC236}">
              <a16:creationId xmlns:a16="http://schemas.microsoft.com/office/drawing/2014/main" id="{FC2CA45E-CAAE-4561-B48A-3644DAA52FD0}"/>
            </a:ext>
          </a:extLst>
        </xdr:cNvPr>
        <xdr:cNvCxnSpPr/>
      </xdr:nvCxnSpPr>
      <xdr:spPr>
        <a:xfrm flipV="1">
          <a:off x="7861300" y="137617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84074</xdr:rowOff>
    </xdr:from>
    <xdr:to>
      <xdr:col>36</xdr:col>
      <xdr:colOff>165100</xdr:colOff>
      <xdr:row>81</xdr:row>
      <xdr:rowOff>14224</xdr:rowOff>
    </xdr:to>
    <xdr:sp macro="" textlink="">
      <xdr:nvSpPr>
        <xdr:cNvPr id="368" name="楕円 367">
          <a:extLst>
            <a:ext uri="{FF2B5EF4-FFF2-40B4-BE49-F238E27FC236}">
              <a16:creationId xmlns:a16="http://schemas.microsoft.com/office/drawing/2014/main" id="{950DA510-92A8-47B6-842D-1CAF0A8D78AC}"/>
            </a:ext>
          </a:extLst>
        </xdr:cNvPr>
        <xdr:cNvSpPr/>
      </xdr:nvSpPr>
      <xdr:spPr>
        <a:xfrm>
          <a:off x="6921500" y="138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72389</xdr:rowOff>
    </xdr:from>
    <xdr:to>
      <xdr:col>41</xdr:col>
      <xdr:colOff>50800</xdr:colOff>
      <xdr:row>80</xdr:row>
      <xdr:rowOff>134874</xdr:rowOff>
    </xdr:to>
    <xdr:cxnSp macro="">
      <xdr:nvCxnSpPr>
        <xdr:cNvPr id="369" name="直線コネクタ 368">
          <a:extLst>
            <a:ext uri="{FF2B5EF4-FFF2-40B4-BE49-F238E27FC236}">
              <a16:creationId xmlns:a16="http://schemas.microsoft.com/office/drawing/2014/main" id="{E6CE2C02-30A3-49CD-A5A1-2EFF77EC4014}"/>
            </a:ext>
          </a:extLst>
        </xdr:cNvPr>
        <xdr:cNvCxnSpPr/>
      </xdr:nvCxnSpPr>
      <xdr:spPr>
        <a:xfrm flipV="1">
          <a:off x="6972300" y="13788389"/>
          <a:ext cx="889000" cy="6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141749</xdr:rowOff>
    </xdr:from>
    <xdr:ext cx="469744" cy="259045"/>
    <xdr:sp macro="" textlink="">
      <xdr:nvSpPr>
        <xdr:cNvPr id="370" name="n_1aveValue【公営住宅】&#10;一人当たり面積">
          <a:extLst>
            <a:ext uri="{FF2B5EF4-FFF2-40B4-BE49-F238E27FC236}">
              <a16:creationId xmlns:a16="http://schemas.microsoft.com/office/drawing/2014/main" id="{B2B7BBED-B7A0-440B-B105-CCEABDDB048E}"/>
            </a:ext>
          </a:extLst>
        </xdr:cNvPr>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135653</xdr:rowOff>
    </xdr:from>
    <xdr:ext cx="469744" cy="259045"/>
    <xdr:sp macro="" textlink="">
      <xdr:nvSpPr>
        <xdr:cNvPr id="371" name="n_2aveValue【公営住宅】&#10;一人当たり面積">
          <a:extLst>
            <a:ext uri="{FF2B5EF4-FFF2-40B4-BE49-F238E27FC236}">
              <a16:creationId xmlns:a16="http://schemas.microsoft.com/office/drawing/2014/main" id="{DF09662C-C5E0-4498-8AED-ABF5A4026A5E}"/>
            </a:ext>
          </a:extLst>
        </xdr:cNvPr>
        <xdr:cNvSpPr txBox="1"/>
      </xdr:nvSpPr>
      <xdr:spPr>
        <a:xfrm>
          <a:off x="85154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99840</xdr:rowOff>
    </xdr:from>
    <xdr:ext cx="469744" cy="259045"/>
    <xdr:sp macro="" textlink="">
      <xdr:nvSpPr>
        <xdr:cNvPr id="372" name="n_3aveValue【公営住宅】&#10;一人当たり面積">
          <a:extLst>
            <a:ext uri="{FF2B5EF4-FFF2-40B4-BE49-F238E27FC236}">
              <a16:creationId xmlns:a16="http://schemas.microsoft.com/office/drawing/2014/main" id="{6876CF57-0161-458D-812D-B658F351E957}"/>
            </a:ext>
          </a:extLst>
        </xdr:cNvPr>
        <xdr:cNvSpPr txBox="1"/>
      </xdr:nvSpPr>
      <xdr:spPr>
        <a:xfrm>
          <a:off x="76264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148607</xdr:rowOff>
    </xdr:from>
    <xdr:ext cx="469744" cy="259045"/>
    <xdr:sp macro="" textlink="">
      <xdr:nvSpPr>
        <xdr:cNvPr id="373" name="n_4aveValue【公営住宅】&#10;一人当たり面積">
          <a:extLst>
            <a:ext uri="{FF2B5EF4-FFF2-40B4-BE49-F238E27FC236}">
              <a16:creationId xmlns:a16="http://schemas.microsoft.com/office/drawing/2014/main" id="{5150392F-F57D-4C84-9652-3F69B8F36BD3}"/>
            </a:ext>
          </a:extLst>
        </xdr:cNvPr>
        <xdr:cNvSpPr txBox="1"/>
      </xdr:nvSpPr>
      <xdr:spPr>
        <a:xfrm>
          <a:off x="6737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99331</xdr:rowOff>
    </xdr:from>
    <xdr:ext cx="469744" cy="259045"/>
    <xdr:sp macro="" textlink="">
      <xdr:nvSpPr>
        <xdr:cNvPr id="374" name="n_1mainValue【公営住宅】&#10;一人当たり面積">
          <a:extLst>
            <a:ext uri="{FF2B5EF4-FFF2-40B4-BE49-F238E27FC236}">
              <a16:creationId xmlns:a16="http://schemas.microsoft.com/office/drawing/2014/main" id="{41BC0363-84A1-4E43-8D65-5D971965E603}"/>
            </a:ext>
          </a:extLst>
        </xdr:cNvPr>
        <xdr:cNvSpPr txBox="1"/>
      </xdr:nvSpPr>
      <xdr:spPr>
        <a:xfrm>
          <a:off x="9391727" y="1347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113047</xdr:rowOff>
    </xdr:from>
    <xdr:ext cx="469744" cy="259045"/>
    <xdr:sp macro="" textlink="">
      <xdr:nvSpPr>
        <xdr:cNvPr id="375" name="n_2mainValue【公営住宅】&#10;一人当たり面積">
          <a:extLst>
            <a:ext uri="{FF2B5EF4-FFF2-40B4-BE49-F238E27FC236}">
              <a16:creationId xmlns:a16="http://schemas.microsoft.com/office/drawing/2014/main" id="{9BC70ACD-8C6F-4879-89AB-CCB982687A17}"/>
            </a:ext>
          </a:extLst>
        </xdr:cNvPr>
        <xdr:cNvSpPr txBox="1"/>
      </xdr:nvSpPr>
      <xdr:spPr>
        <a:xfrm>
          <a:off x="8515427" y="1348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139716</xdr:rowOff>
    </xdr:from>
    <xdr:ext cx="469744" cy="259045"/>
    <xdr:sp macro="" textlink="">
      <xdr:nvSpPr>
        <xdr:cNvPr id="376" name="n_3mainValue【公営住宅】&#10;一人当たり面積">
          <a:extLst>
            <a:ext uri="{FF2B5EF4-FFF2-40B4-BE49-F238E27FC236}">
              <a16:creationId xmlns:a16="http://schemas.microsoft.com/office/drawing/2014/main" id="{2D806E9A-5BE3-4986-9AB8-BE35D93F478A}"/>
            </a:ext>
          </a:extLst>
        </xdr:cNvPr>
        <xdr:cNvSpPr txBox="1"/>
      </xdr:nvSpPr>
      <xdr:spPr>
        <a:xfrm>
          <a:off x="7626427" y="1351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30751</xdr:rowOff>
    </xdr:from>
    <xdr:ext cx="469744" cy="259045"/>
    <xdr:sp macro="" textlink="">
      <xdr:nvSpPr>
        <xdr:cNvPr id="377" name="n_4mainValue【公営住宅】&#10;一人当たり面積">
          <a:extLst>
            <a:ext uri="{FF2B5EF4-FFF2-40B4-BE49-F238E27FC236}">
              <a16:creationId xmlns:a16="http://schemas.microsoft.com/office/drawing/2014/main" id="{548A8379-A594-48BC-B200-47DFDD0F7501}"/>
            </a:ext>
          </a:extLst>
        </xdr:cNvPr>
        <xdr:cNvSpPr txBox="1"/>
      </xdr:nvSpPr>
      <xdr:spPr>
        <a:xfrm>
          <a:off x="6737427" y="135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5E2867ED-5509-4C7C-B130-A1C45537E05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228AD842-199F-493C-AC42-90FB009C9C8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8DA9C55F-638C-489F-B979-C78727AAA74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D477C31B-0DD0-421B-AEDC-02B62E91EA4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6B14E6A-BE8E-41CE-98A6-E57141B5AB1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D6C1352-5F10-4EC8-B476-3C70DD43DCF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E6575DF-34F9-455A-873F-E404314BA5C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DF31F69A-36EB-4B5E-9DCC-51678CD0840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208F482A-0272-49FB-B24E-37601FA29DF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7A9A3F12-12BD-4F52-9773-239D4A96401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4F49D269-C98A-469B-A228-B2EEFCE8377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id="{7A36B319-2AF6-4CE3-A4E4-A5B839B2A93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19B328ED-E4EC-4909-9E4F-2C1CB3ABF2FC}"/>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id="{870E6084-92A1-4FCE-8A82-1114EB18660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F51A789D-0116-4833-A05C-3D1FF592F608}"/>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id="{FDF34725-A9AC-4738-B815-ED8C38EB6A57}"/>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80203DD1-AA06-4995-A7E6-3C868B00A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id="{8BA21DFF-FD63-41ED-9ADA-D86BAE12F28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DABE958A-2588-4D6B-98FC-2FB8D7DDA7D6}"/>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id="{E94AC99E-07C7-43A4-8C01-DA634B3F631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80BA0C8D-B8E1-4F0F-83CB-50348E4EAD3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id="{F6778B82-F7DC-4B14-9EF4-31B47D66267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a16="http://schemas.microsoft.com/office/drawing/2014/main" id="{ECBAE27F-6303-4512-A730-5C03515D958A}"/>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F9408465-AF98-47D5-84E0-9CF33E4A864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a:extLst>
            <a:ext uri="{FF2B5EF4-FFF2-40B4-BE49-F238E27FC236}">
              <a16:creationId xmlns:a16="http://schemas.microsoft.com/office/drawing/2014/main" id="{16A0E78E-05BF-443D-B0A0-3F1A31A7B52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109</xdr:row>
      <xdr:rowOff>15784</xdr:rowOff>
    </xdr:to>
    <xdr:cxnSp macro="">
      <xdr:nvCxnSpPr>
        <xdr:cNvPr id="403" name="直線コネクタ 402">
          <a:extLst>
            <a:ext uri="{FF2B5EF4-FFF2-40B4-BE49-F238E27FC236}">
              <a16:creationId xmlns:a16="http://schemas.microsoft.com/office/drawing/2014/main" id="{74250724-24A5-4AFF-BF8A-14FD910D01B5}"/>
            </a:ext>
          </a:extLst>
        </xdr:cNvPr>
        <xdr:cNvCxnSpPr/>
      </xdr:nvCxnSpPr>
      <xdr:spPr>
        <a:xfrm flipV="1">
          <a:off x="4634865" y="17312639"/>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19611</xdr:rowOff>
    </xdr:from>
    <xdr:ext cx="405111" cy="259045"/>
    <xdr:sp macro="" textlink="">
      <xdr:nvSpPr>
        <xdr:cNvPr id="404" name="【港湾・漁港】&#10;有形固定資産減価償却率最小値テキスト">
          <a:extLst>
            <a:ext uri="{FF2B5EF4-FFF2-40B4-BE49-F238E27FC236}">
              <a16:creationId xmlns:a16="http://schemas.microsoft.com/office/drawing/2014/main" id="{12C70B66-4AB2-4230-B836-FE24EFAE0AF1}"/>
            </a:ext>
          </a:extLst>
        </xdr:cNvPr>
        <xdr:cNvSpPr txBox="1"/>
      </xdr:nvSpPr>
      <xdr:spPr>
        <a:xfrm>
          <a:off x="4673600" y="1870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15784</xdr:rowOff>
    </xdr:from>
    <xdr:to>
      <xdr:col>24</xdr:col>
      <xdr:colOff>152400</xdr:colOff>
      <xdr:row>109</xdr:row>
      <xdr:rowOff>15784</xdr:rowOff>
    </xdr:to>
    <xdr:cxnSp macro="">
      <xdr:nvCxnSpPr>
        <xdr:cNvPr id="405" name="直線コネクタ 404">
          <a:extLst>
            <a:ext uri="{FF2B5EF4-FFF2-40B4-BE49-F238E27FC236}">
              <a16:creationId xmlns:a16="http://schemas.microsoft.com/office/drawing/2014/main" id="{CA4E15F4-D876-4B0F-A2A4-E3CB437AA0DC}"/>
            </a:ext>
          </a:extLst>
        </xdr:cNvPr>
        <xdr:cNvCxnSpPr/>
      </xdr:nvCxnSpPr>
      <xdr:spPr>
        <a:xfrm>
          <a:off x="4546600" y="1870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406" name="【港湾・漁港】&#10;有形固定資産減価償却率最大値テキスト">
          <a:extLst>
            <a:ext uri="{FF2B5EF4-FFF2-40B4-BE49-F238E27FC236}">
              <a16:creationId xmlns:a16="http://schemas.microsoft.com/office/drawing/2014/main" id="{7B8DB265-B1F4-44CE-9BA7-9447FFE21578}"/>
            </a:ext>
          </a:extLst>
        </xdr:cNvPr>
        <xdr:cNvSpPr txBox="1"/>
      </xdr:nvSpPr>
      <xdr:spPr>
        <a:xfrm>
          <a:off x="4673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407" name="直線コネクタ 406">
          <a:extLst>
            <a:ext uri="{FF2B5EF4-FFF2-40B4-BE49-F238E27FC236}">
              <a16:creationId xmlns:a16="http://schemas.microsoft.com/office/drawing/2014/main" id="{E1B2C50B-D3DF-4FAF-8CA7-94FD079AB22B}"/>
            </a:ext>
          </a:extLst>
        </xdr:cNvPr>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150784</xdr:rowOff>
    </xdr:from>
    <xdr:ext cx="405111" cy="259045"/>
    <xdr:sp macro="" textlink="">
      <xdr:nvSpPr>
        <xdr:cNvPr id="408" name="【港湾・漁港】&#10;有形固定資産減価償却率平均値テキスト">
          <a:extLst>
            <a:ext uri="{FF2B5EF4-FFF2-40B4-BE49-F238E27FC236}">
              <a16:creationId xmlns:a16="http://schemas.microsoft.com/office/drawing/2014/main" id="{60D097D1-0C55-4203-A155-6C6AB1C02419}"/>
            </a:ext>
          </a:extLst>
        </xdr:cNvPr>
        <xdr:cNvSpPr txBox="1"/>
      </xdr:nvSpPr>
      <xdr:spPr>
        <a:xfrm>
          <a:off x="4673600" y="181530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907</xdr:rowOff>
    </xdr:from>
    <xdr:to>
      <xdr:col>24</xdr:col>
      <xdr:colOff>114300</xdr:colOff>
      <xdr:row>106</xdr:row>
      <xdr:rowOff>102507</xdr:rowOff>
    </xdr:to>
    <xdr:sp macro="" textlink="">
      <xdr:nvSpPr>
        <xdr:cNvPr id="409" name="フローチャート: 判断 408">
          <a:extLst>
            <a:ext uri="{FF2B5EF4-FFF2-40B4-BE49-F238E27FC236}">
              <a16:creationId xmlns:a16="http://schemas.microsoft.com/office/drawing/2014/main" id="{55DF02B5-6090-4583-B380-FE16F18E3B09}"/>
            </a:ext>
          </a:extLst>
        </xdr:cNvPr>
        <xdr:cNvSpPr/>
      </xdr:nvSpPr>
      <xdr:spPr>
        <a:xfrm>
          <a:off x="45847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156029</xdr:rowOff>
    </xdr:from>
    <xdr:to>
      <xdr:col>20</xdr:col>
      <xdr:colOff>38100</xdr:colOff>
      <xdr:row>106</xdr:row>
      <xdr:rowOff>86179</xdr:rowOff>
    </xdr:to>
    <xdr:sp macro="" textlink="">
      <xdr:nvSpPr>
        <xdr:cNvPr id="410" name="フローチャート: 判断 409">
          <a:extLst>
            <a:ext uri="{FF2B5EF4-FFF2-40B4-BE49-F238E27FC236}">
              <a16:creationId xmlns:a16="http://schemas.microsoft.com/office/drawing/2014/main" id="{470035A3-0250-4C82-A56A-0DA493FBA2F8}"/>
            </a:ext>
          </a:extLst>
        </xdr:cNvPr>
        <xdr:cNvSpPr/>
      </xdr:nvSpPr>
      <xdr:spPr>
        <a:xfrm>
          <a:off x="37465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162561</xdr:rowOff>
    </xdr:from>
    <xdr:to>
      <xdr:col>15</xdr:col>
      <xdr:colOff>101600</xdr:colOff>
      <xdr:row>106</xdr:row>
      <xdr:rowOff>92711</xdr:rowOff>
    </xdr:to>
    <xdr:sp macro="" textlink="">
      <xdr:nvSpPr>
        <xdr:cNvPr id="411" name="フローチャート: 判断 410">
          <a:extLst>
            <a:ext uri="{FF2B5EF4-FFF2-40B4-BE49-F238E27FC236}">
              <a16:creationId xmlns:a16="http://schemas.microsoft.com/office/drawing/2014/main" id="{58839736-01FC-4170-8E83-A5B32E5E1818}"/>
            </a:ext>
          </a:extLst>
        </xdr:cNvPr>
        <xdr:cNvSpPr/>
      </xdr:nvSpPr>
      <xdr:spPr>
        <a:xfrm>
          <a:off x="2857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118473</xdr:rowOff>
    </xdr:from>
    <xdr:to>
      <xdr:col>10</xdr:col>
      <xdr:colOff>165100</xdr:colOff>
      <xdr:row>106</xdr:row>
      <xdr:rowOff>48623</xdr:rowOff>
    </xdr:to>
    <xdr:sp macro="" textlink="">
      <xdr:nvSpPr>
        <xdr:cNvPr id="412" name="フローチャート: 判断 411">
          <a:extLst>
            <a:ext uri="{FF2B5EF4-FFF2-40B4-BE49-F238E27FC236}">
              <a16:creationId xmlns:a16="http://schemas.microsoft.com/office/drawing/2014/main" id="{6C8CFA66-C862-4A3E-99FA-C205BE4E3A6D}"/>
            </a:ext>
          </a:extLst>
        </xdr:cNvPr>
        <xdr:cNvSpPr/>
      </xdr:nvSpPr>
      <xdr:spPr>
        <a:xfrm>
          <a:off x="1968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115207</xdr:rowOff>
    </xdr:from>
    <xdr:to>
      <xdr:col>6</xdr:col>
      <xdr:colOff>38100</xdr:colOff>
      <xdr:row>106</xdr:row>
      <xdr:rowOff>45357</xdr:rowOff>
    </xdr:to>
    <xdr:sp macro="" textlink="">
      <xdr:nvSpPr>
        <xdr:cNvPr id="413" name="フローチャート: 判断 412">
          <a:extLst>
            <a:ext uri="{FF2B5EF4-FFF2-40B4-BE49-F238E27FC236}">
              <a16:creationId xmlns:a16="http://schemas.microsoft.com/office/drawing/2014/main" id="{905E3CE9-32C0-4C7E-A75F-A01A4B15FB55}"/>
            </a:ext>
          </a:extLst>
        </xdr:cNvPr>
        <xdr:cNvSpPr/>
      </xdr:nvSpPr>
      <xdr:spPr>
        <a:xfrm>
          <a:off x="1079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28246BF6-2460-41A0-B586-EA527373A6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1427C229-5FBF-46CB-AD58-9C38A634A89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FF2496A8-C7EE-4412-ADD1-41A1EB2790F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9ED42C00-0351-4BA7-9EDD-413186D9350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9913255E-C533-4F9B-9423-4737FF45000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90714</xdr:rowOff>
    </xdr:from>
    <xdr:to>
      <xdr:col>24</xdr:col>
      <xdr:colOff>114300</xdr:colOff>
      <xdr:row>106</xdr:row>
      <xdr:rowOff>20864</xdr:rowOff>
    </xdr:to>
    <xdr:sp macro="" textlink="">
      <xdr:nvSpPr>
        <xdr:cNvPr id="419" name="楕円 418">
          <a:extLst>
            <a:ext uri="{FF2B5EF4-FFF2-40B4-BE49-F238E27FC236}">
              <a16:creationId xmlns:a16="http://schemas.microsoft.com/office/drawing/2014/main" id="{B9BB7C5D-A17A-4D90-AD1A-F16AC1B371BA}"/>
            </a:ext>
          </a:extLst>
        </xdr:cNvPr>
        <xdr:cNvSpPr/>
      </xdr:nvSpPr>
      <xdr:spPr>
        <a:xfrm>
          <a:off x="45847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113591</xdr:rowOff>
    </xdr:from>
    <xdr:ext cx="405111" cy="259045"/>
    <xdr:sp macro="" textlink="">
      <xdr:nvSpPr>
        <xdr:cNvPr id="420" name="【港湾・漁港】&#10;有形固定資産減価償却率該当値テキスト">
          <a:extLst>
            <a:ext uri="{FF2B5EF4-FFF2-40B4-BE49-F238E27FC236}">
              <a16:creationId xmlns:a16="http://schemas.microsoft.com/office/drawing/2014/main" id="{463D9D8B-9E13-4EA1-BE87-89EB4C0BBED5}"/>
            </a:ext>
          </a:extLst>
        </xdr:cNvPr>
        <xdr:cNvSpPr txBox="1"/>
      </xdr:nvSpPr>
      <xdr:spPr>
        <a:xfrm>
          <a:off x="4673600" y="17944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58057</xdr:rowOff>
    </xdr:from>
    <xdr:to>
      <xdr:col>20</xdr:col>
      <xdr:colOff>38100</xdr:colOff>
      <xdr:row>105</xdr:row>
      <xdr:rowOff>159657</xdr:rowOff>
    </xdr:to>
    <xdr:sp macro="" textlink="">
      <xdr:nvSpPr>
        <xdr:cNvPr id="421" name="楕円 420">
          <a:extLst>
            <a:ext uri="{FF2B5EF4-FFF2-40B4-BE49-F238E27FC236}">
              <a16:creationId xmlns:a16="http://schemas.microsoft.com/office/drawing/2014/main" id="{2320ABAB-F1FB-43A1-8591-64C4DFFE49E5}"/>
            </a:ext>
          </a:extLst>
        </xdr:cNvPr>
        <xdr:cNvSpPr/>
      </xdr:nvSpPr>
      <xdr:spPr>
        <a:xfrm>
          <a:off x="37465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108857</xdr:rowOff>
    </xdr:from>
    <xdr:to>
      <xdr:col>24</xdr:col>
      <xdr:colOff>63500</xdr:colOff>
      <xdr:row>105</xdr:row>
      <xdr:rowOff>141514</xdr:rowOff>
    </xdr:to>
    <xdr:cxnSp macro="">
      <xdr:nvCxnSpPr>
        <xdr:cNvPr id="422" name="直線コネクタ 421">
          <a:extLst>
            <a:ext uri="{FF2B5EF4-FFF2-40B4-BE49-F238E27FC236}">
              <a16:creationId xmlns:a16="http://schemas.microsoft.com/office/drawing/2014/main" id="{1929F635-C7EC-4B5F-BFC7-FAC036567868}"/>
            </a:ext>
          </a:extLst>
        </xdr:cNvPr>
        <xdr:cNvCxnSpPr/>
      </xdr:nvCxnSpPr>
      <xdr:spPr>
        <a:xfrm>
          <a:off x="3797300" y="1811110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27032</xdr:rowOff>
    </xdr:from>
    <xdr:to>
      <xdr:col>15</xdr:col>
      <xdr:colOff>101600</xdr:colOff>
      <xdr:row>105</xdr:row>
      <xdr:rowOff>128632</xdr:rowOff>
    </xdr:to>
    <xdr:sp macro="" textlink="">
      <xdr:nvSpPr>
        <xdr:cNvPr id="423" name="楕円 422">
          <a:extLst>
            <a:ext uri="{FF2B5EF4-FFF2-40B4-BE49-F238E27FC236}">
              <a16:creationId xmlns:a16="http://schemas.microsoft.com/office/drawing/2014/main" id="{3406EA34-CBE7-424B-ADF4-7F2A61B1EC19}"/>
            </a:ext>
          </a:extLst>
        </xdr:cNvPr>
        <xdr:cNvSpPr/>
      </xdr:nvSpPr>
      <xdr:spPr>
        <a:xfrm>
          <a:off x="2857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77832</xdr:rowOff>
    </xdr:from>
    <xdr:to>
      <xdr:col>19</xdr:col>
      <xdr:colOff>177800</xdr:colOff>
      <xdr:row>105</xdr:row>
      <xdr:rowOff>108857</xdr:rowOff>
    </xdr:to>
    <xdr:cxnSp macro="">
      <xdr:nvCxnSpPr>
        <xdr:cNvPr id="424" name="直線コネクタ 423">
          <a:extLst>
            <a:ext uri="{FF2B5EF4-FFF2-40B4-BE49-F238E27FC236}">
              <a16:creationId xmlns:a16="http://schemas.microsoft.com/office/drawing/2014/main" id="{734AB676-C112-49D3-ACEA-D15E524677A6}"/>
            </a:ext>
          </a:extLst>
        </xdr:cNvPr>
        <xdr:cNvCxnSpPr/>
      </xdr:nvCxnSpPr>
      <xdr:spPr>
        <a:xfrm>
          <a:off x="2908300" y="1808008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165826</xdr:rowOff>
    </xdr:from>
    <xdr:to>
      <xdr:col>10</xdr:col>
      <xdr:colOff>165100</xdr:colOff>
      <xdr:row>105</xdr:row>
      <xdr:rowOff>95976</xdr:rowOff>
    </xdr:to>
    <xdr:sp macro="" textlink="">
      <xdr:nvSpPr>
        <xdr:cNvPr id="425" name="楕円 424">
          <a:extLst>
            <a:ext uri="{FF2B5EF4-FFF2-40B4-BE49-F238E27FC236}">
              <a16:creationId xmlns:a16="http://schemas.microsoft.com/office/drawing/2014/main" id="{753015B8-4602-4CE3-AB48-F531B95FED2B}"/>
            </a:ext>
          </a:extLst>
        </xdr:cNvPr>
        <xdr:cNvSpPr/>
      </xdr:nvSpPr>
      <xdr:spPr>
        <a:xfrm>
          <a:off x="1968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45176</xdr:rowOff>
    </xdr:from>
    <xdr:to>
      <xdr:col>15</xdr:col>
      <xdr:colOff>50800</xdr:colOff>
      <xdr:row>105</xdr:row>
      <xdr:rowOff>77832</xdr:rowOff>
    </xdr:to>
    <xdr:cxnSp macro="">
      <xdr:nvCxnSpPr>
        <xdr:cNvPr id="426" name="直線コネクタ 425">
          <a:extLst>
            <a:ext uri="{FF2B5EF4-FFF2-40B4-BE49-F238E27FC236}">
              <a16:creationId xmlns:a16="http://schemas.microsoft.com/office/drawing/2014/main" id="{6095AAAE-DA9D-463A-BCC0-242771D8DF42}"/>
            </a:ext>
          </a:extLst>
        </xdr:cNvPr>
        <xdr:cNvCxnSpPr/>
      </xdr:nvCxnSpPr>
      <xdr:spPr>
        <a:xfrm>
          <a:off x="2019300" y="180474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133169</xdr:rowOff>
    </xdr:from>
    <xdr:to>
      <xdr:col>6</xdr:col>
      <xdr:colOff>38100</xdr:colOff>
      <xdr:row>105</xdr:row>
      <xdr:rowOff>63319</xdr:rowOff>
    </xdr:to>
    <xdr:sp macro="" textlink="">
      <xdr:nvSpPr>
        <xdr:cNvPr id="427" name="楕円 426">
          <a:extLst>
            <a:ext uri="{FF2B5EF4-FFF2-40B4-BE49-F238E27FC236}">
              <a16:creationId xmlns:a16="http://schemas.microsoft.com/office/drawing/2014/main" id="{2BCBEBDE-A261-40B7-AA61-481A8815D0A5}"/>
            </a:ext>
          </a:extLst>
        </xdr:cNvPr>
        <xdr:cNvSpPr/>
      </xdr:nvSpPr>
      <xdr:spPr>
        <a:xfrm>
          <a:off x="1079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12519</xdr:rowOff>
    </xdr:from>
    <xdr:to>
      <xdr:col>10</xdr:col>
      <xdr:colOff>114300</xdr:colOff>
      <xdr:row>105</xdr:row>
      <xdr:rowOff>45176</xdr:rowOff>
    </xdr:to>
    <xdr:cxnSp macro="">
      <xdr:nvCxnSpPr>
        <xdr:cNvPr id="428" name="直線コネクタ 427">
          <a:extLst>
            <a:ext uri="{FF2B5EF4-FFF2-40B4-BE49-F238E27FC236}">
              <a16:creationId xmlns:a16="http://schemas.microsoft.com/office/drawing/2014/main" id="{11151AAC-C89D-4CF2-BC9A-F78CAF730FE9}"/>
            </a:ext>
          </a:extLst>
        </xdr:cNvPr>
        <xdr:cNvCxnSpPr/>
      </xdr:nvCxnSpPr>
      <xdr:spPr>
        <a:xfrm>
          <a:off x="1130300" y="180147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77306</xdr:rowOff>
    </xdr:from>
    <xdr:ext cx="405111" cy="259045"/>
    <xdr:sp macro="" textlink="">
      <xdr:nvSpPr>
        <xdr:cNvPr id="429" name="n_1aveValue【港湾・漁港】&#10;有形固定資産減価償却率">
          <a:extLst>
            <a:ext uri="{FF2B5EF4-FFF2-40B4-BE49-F238E27FC236}">
              <a16:creationId xmlns:a16="http://schemas.microsoft.com/office/drawing/2014/main" id="{9FA2A1E9-FBBE-435C-AE66-395ACF46A9FC}"/>
            </a:ext>
          </a:extLst>
        </xdr:cNvPr>
        <xdr:cNvSpPr txBox="1"/>
      </xdr:nvSpPr>
      <xdr:spPr>
        <a:xfrm>
          <a:off x="35820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83838</xdr:rowOff>
    </xdr:from>
    <xdr:ext cx="405111" cy="259045"/>
    <xdr:sp macro="" textlink="">
      <xdr:nvSpPr>
        <xdr:cNvPr id="430" name="n_2aveValue【港湾・漁港】&#10;有形固定資産減価償却率">
          <a:extLst>
            <a:ext uri="{FF2B5EF4-FFF2-40B4-BE49-F238E27FC236}">
              <a16:creationId xmlns:a16="http://schemas.microsoft.com/office/drawing/2014/main" id="{F7684C3D-38FD-4BB1-80C7-2F15AF1B83DD}"/>
            </a:ext>
          </a:extLst>
        </xdr:cNvPr>
        <xdr:cNvSpPr txBox="1"/>
      </xdr:nvSpPr>
      <xdr:spPr>
        <a:xfrm>
          <a:off x="2705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39750</xdr:rowOff>
    </xdr:from>
    <xdr:ext cx="405111" cy="259045"/>
    <xdr:sp macro="" textlink="">
      <xdr:nvSpPr>
        <xdr:cNvPr id="431" name="n_3aveValue【港湾・漁港】&#10;有形固定資産減価償却率">
          <a:extLst>
            <a:ext uri="{FF2B5EF4-FFF2-40B4-BE49-F238E27FC236}">
              <a16:creationId xmlns:a16="http://schemas.microsoft.com/office/drawing/2014/main" id="{6236161B-73B7-4C97-8519-71D07B0C4E2E}"/>
            </a:ext>
          </a:extLst>
        </xdr:cNvPr>
        <xdr:cNvSpPr txBox="1"/>
      </xdr:nvSpPr>
      <xdr:spPr>
        <a:xfrm>
          <a:off x="1816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36484</xdr:rowOff>
    </xdr:from>
    <xdr:ext cx="405111" cy="259045"/>
    <xdr:sp macro="" textlink="">
      <xdr:nvSpPr>
        <xdr:cNvPr id="432" name="n_4aveValue【港湾・漁港】&#10;有形固定資産減価償却率">
          <a:extLst>
            <a:ext uri="{FF2B5EF4-FFF2-40B4-BE49-F238E27FC236}">
              <a16:creationId xmlns:a16="http://schemas.microsoft.com/office/drawing/2014/main" id="{A7B53D3E-0407-4423-9239-E5AE32DD77AA}"/>
            </a:ext>
          </a:extLst>
        </xdr:cNvPr>
        <xdr:cNvSpPr txBox="1"/>
      </xdr:nvSpPr>
      <xdr:spPr>
        <a:xfrm>
          <a:off x="927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4734</xdr:rowOff>
    </xdr:from>
    <xdr:ext cx="405111" cy="259045"/>
    <xdr:sp macro="" textlink="">
      <xdr:nvSpPr>
        <xdr:cNvPr id="433" name="n_1mainValue【港湾・漁港】&#10;有形固定資産減価償却率">
          <a:extLst>
            <a:ext uri="{FF2B5EF4-FFF2-40B4-BE49-F238E27FC236}">
              <a16:creationId xmlns:a16="http://schemas.microsoft.com/office/drawing/2014/main" id="{38CBD8F2-0499-4D8B-B3E7-7AFFDDBFD30F}"/>
            </a:ext>
          </a:extLst>
        </xdr:cNvPr>
        <xdr:cNvSpPr txBox="1"/>
      </xdr:nvSpPr>
      <xdr:spPr>
        <a:xfrm>
          <a:off x="3582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145159</xdr:rowOff>
    </xdr:from>
    <xdr:ext cx="405111" cy="259045"/>
    <xdr:sp macro="" textlink="">
      <xdr:nvSpPr>
        <xdr:cNvPr id="434" name="n_2mainValue【港湾・漁港】&#10;有形固定資産減価償却率">
          <a:extLst>
            <a:ext uri="{FF2B5EF4-FFF2-40B4-BE49-F238E27FC236}">
              <a16:creationId xmlns:a16="http://schemas.microsoft.com/office/drawing/2014/main" id="{5172D1E0-8389-4F94-AB9B-1F08111A1058}"/>
            </a:ext>
          </a:extLst>
        </xdr:cNvPr>
        <xdr:cNvSpPr txBox="1"/>
      </xdr:nvSpPr>
      <xdr:spPr>
        <a:xfrm>
          <a:off x="2705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112503</xdr:rowOff>
    </xdr:from>
    <xdr:ext cx="405111" cy="259045"/>
    <xdr:sp macro="" textlink="">
      <xdr:nvSpPr>
        <xdr:cNvPr id="435" name="n_3mainValue【港湾・漁港】&#10;有形固定資産減価償却率">
          <a:extLst>
            <a:ext uri="{FF2B5EF4-FFF2-40B4-BE49-F238E27FC236}">
              <a16:creationId xmlns:a16="http://schemas.microsoft.com/office/drawing/2014/main" id="{5E89687A-11E9-42E7-A855-8FE6C867CB38}"/>
            </a:ext>
          </a:extLst>
        </xdr:cNvPr>
        <xdr:cNvSpPr txBox="1"/>
      </xdr:nvSpPr>
      <xdr:spPr>
        <a:xfrm>
          <a:off x="1816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79846</xdr:rowOff>
    </xdr:from>
    <xdr:ext cx="405111" cy="259045"/>
    <xdr:sp macro="" textlink="">
      <xdr:nvSpPr>
        <xdr:cNvPr id="436" name="n_4mainValue【港湾・漁港】&#10;有形固定資産減価償却率">
          <a:extLst>
            <a:ext uri="{FF2B5EF4-FFF2-40B4-BE49-F238E27FC236}">
              <a16:creationId xmlns:a16="http://schemas.microsoft.com/office/drawing/2014/main" id="{8ED89807-BD87-4FBF-9947-041AAB6192D6}"/>
            </a:ext>
          </a:extLst>
        </xdr:cNvPr>
        <xdr:cNvSpPr txBox="1"/>
      </xdr:nvSpPr>
      <xdr:spPr>
        <a:xfrm>
          <a:off x="9277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296EC2DD-CB26-4312-90F7-796F4B6D01A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FE8F328D-2905-47D4-9EB3-36EB999747B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1F0C0ED9-EDDC-49CF-A8BF-AE396E0870C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B766AE01-45B1-40EF-A45F-644D2527DDC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825B87D1-05C1-4DD8-B203-42A1D011334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BAA16476-0494-4946-BD68-F4B143208A1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A14A2319-2DEF-4E2C-943F-9CC82B88019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5CE4AD6F-E773-4969-85DB-6E070ACF08F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6347DDB6-F5CA-482D-9FF5-7D46C7CC26E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1CDA3734-573B-4AA0-8FE2-01C542861AC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a:extLst>
            <a:ext uri="{FF2B5EF4-FFF2-40B4-BE49-F238E27FC236}">
              <a16:creationId xmlns:a16="http://schemas.microsoft.com/office/drawing/2014/main" id="{8F122C6F-8925-48FE-B274-E1E1259DCDA9}"/>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8" name="テキスト ボックス 447">
          <a:extLst>
            <a:ext uri="{FF2B5EF4-FFF2-40B4-BE49-F238E27FC236}">
              <a16:creationId xmlns:a16="http://schemas.microsoft.com/office/drawing/2014/main" id="{593B8806-14E7-4991-8C47-47A4E1EDDDF5}"/>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a:extLst>
            <a:ext uri="{FF2B5EF4-FFF2-40B4-BE49-F238E27FC236}">
              <a16:creationId xmlns:a16="http://schemas.microsoft.com/office/drawing/2014/main" id="{0129B9A0-8229-412B-82D2-AB0C9EAC11D3}"/>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0" name="テキスト ボックス 449">
          <a:extLst>
            <a:ext uri="{FF2B5EF4-FFF2-40B4-BE49-F238E27FC236}">
              <a16:creationId xmlns:a16="http://schemas.microsoft.com/office/drawing/2014/main" id="{9D4CB72E-29E1-48A3-9D92-27C55AB4A9DB}"/>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a:extLst>
            <a:ext uri="{FF2B5EF4-FFF2-40B4-BE49-F238E27FC236}">
              <a16:creationId xmlns:a16="http://schemas.microsoft.com/office/drawing/2014/main" id="{B704E1D9-9004-4107-B762-DF0CD32A856B}"/>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2" name="テキスト ボックス 451">
          <a:extLst>
            <a:ext uri="{FF2B5EF4-FFF2-40B4-BE49-F238E27FC236}">
              <a16:creationId xmlns:a16="http://schemas.microsoft.com/office/drawing/2014/main" id="{AF60061E-C386-4DC4-B661-C0499795349C}"/>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a:extLst>
            <a:ext uri="{FF2B5EF4-FFF2-40B4-BE49-F238E27FC236}">
              <a16:creationId xmlns:a16="http://schemas.microsoft.com/office/drawing/2014/main" id="{E40FC7A2-5FEB-4B44-9905-314F1EADCB1A}"/>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4" name="テキスト ボックス 453">
          <a:extLst>
            <a:ext uri="{FF2B5EF4-FFF2-40B4-BE49-F238E27FC236}">
              <a16:creationId xmlns:a16="http://schemas.microsoft.com/office/drawing/2014/main" id="{954F53CC-2B66-4566-8B2D-2F455190C28B}"/>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a:extLst>
            <a:ext uri="{FF2B5EF4-FFF2-40B4-BE49-F238E27FC236}">
              <a16:creationId xmlns:a16="http://schemas.microsoft.com/office/drawing/2014/main" id="{C22C6443-A35D-4B41-BAAD-71A1AC59BDE9}"/>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6" name="テキスト ボックス 455">
          <a:extLst>
            <a:ext uri="{FF2B5EF4-FFF2-40B4-BE49-F238E27FC236}">
              <a16:creationId xmlns:a16="http://schemas.microsoft.com/office/drawing/2014/main" id="{B376F5D8-0658-4FA6-BB92-A56E170F90D5}"/>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a:extLst>
            <a:ext uri="{FF2B5EF4-FFF2-40B4-BE49-F238E27FC236}">
              <a16:creationId xmlns:a16="http://schemas.microsoft.com/office/drawing/2014/main" id="{33EDECAE-78CE-4F2A-9976-D0FF21E1D64F}"/>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8" name="テキスト ボックス 457">
          <a:extLst>
            <a:ext uri="{FF2B5EF4-FFF2-40B4-BE49-F238E27FC236}">
              <a16:creationId xmlns:a16="http://schemas.microsoft.com/office/drawing/2014/main" id="{88EC49CF-0447-4F07-A4C7-78E9B0905450}"/>
            </a:ext>
          </a:extLst>
        </xdr:cNvPr>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CD5B87B3-4C91-4032-AACA-E49ACEE70EB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0" name="テキスト ボックス 459">
          <a:extLst>
            <a:ext uri="{FF2B5EF4-FFF2-40B4-BE49-F238E27FC236}">
              <a16:creationId xmlns:a16="http://schemas.microsoft.com/office/drawing/2014/main" id="{E01AEC47-5DFD-4289-8BD2-64D9BA9AAE3C}"/>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a:extLst>
            <a:ext uri="{FF2B5EF4-FFF2-40B4-BE49-F238E27FC236}">
              <a16:creationId xmlns:a16="http://schemas.microsoft.com/office/drawing/2014/main" id="{F714AF2A-BB2F-4581-97D5-BC6EAD194C0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158947</xdr:rowOff>
    </xdr:from>
    <xdr:to>
      <xdr:col>54</xdr:col>
      <xdr:colOff>189865</xdr:colOff>
      <xdr:row>109</xdr:row>
      <xdr:rowOff>35255</xdr:rowOff>
    </xdr:to>
    <xdr:cxnSp macro="">
      <xdr:nvCxnSpPr>
        <xdr:cNvPr id="462" name="直線コネクタ 461">
          <a:extLst>
            <a:ext uri="{FF2B5EF4-FFF2-40B4-BE49-F238E27FC236}">
              <a16:creationId xmlns:a16="http://schemas.microsoft.com/office/drawing/2014/main" id="{471648AB-B63D-427F-8850-61C9AB152D21}"/>
            </a:ext>
          </a:extLst>
        </xdr:cNvPr>
        <xdr:cNvCxnSpPr/>
      </xdr:nvCxnSpPr>
      <xdr:spPr>
        <a:xfrm flipV="1">
          <a:off x="10476865" y="17303947"/>
          <a:ext cx="0" cy="141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3" name="【港湾・漁港】&#10;一人当たり有形固定資産（償却資産）額最小値テキスト">
          <a:extLst>
            <a:ext uri="{FF2B5EF4-FFF2-40B4-BE49-F238E27FC236}">
              <a16:creationId xmlns:a16="http://schemas.microsoft.com/office/drawing/2014/main" id="{81865953-B238-4684-A21F-2A263F8475B3}"/>
            </a:ext>
          </a:extLst>
        </xdr:cNvPr>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4" name="直線コネクタ 463">
          <a:extLst>
            <a:ext uri="{FF2B5EF4-FFF2-40B4-BE49-F238E27FC236}">
              <a16:creationId xmlns:a16="http://schemas.microsoft.com/office/drawing/2014/main" id="{AC4FF8E9-1EC5-4D6A-A584-386DCD546538}"/>
            </a:ext>
          </a:extLst>
        </xdr:cNvPr>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105624</xdr:rowOff>
    </xdr:from>
    <xdr:ext cx="599010" cy="259045"/>
    <xdr:sp macro="" textlink="">
      <xdr:nvSpPr>
        <xdr:cNvPr id="465" name="【港湾・漁港】&#10;一人当たり有形固定資産（償却資産）額最大値テキスト">
          <a:extLst>
            <a:ext uri="{FF2B5EF4-FFF2-40B4-BE49-F238E27FC236}">
              <a16:creationId xmlns:a16="http://schemas.microsoft.com/office/drawing/2014/main" id="{090AE125-CDEA-4DAF-800B-BF60D4002024}"/>
            </a:ext>
          </a:extLst>
        </xdr:cNvPr>
        <xdr:cNvSpPr txBox="1"/>
      </xdr:nvSpPr>
      <xdr:spPr>
        <a:xfrm>
          <a:off x="10515600" y="1707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158947</xdr:rowOff>
    </xdr:from>
    <xdr:to>
      <xdr:col>55</xdr:col>
      <xdr:colOff>88900</xdr:colOff>
      <xdr:row>100</xdr:row>
      <xdr:rowOff>158947</xdr:rowOff>
    </xdr:to>
    <xdr:cxnSp macro="">
      <xdr:nvCxnSpPr>
        <xdr:cNvPr id="466" name="直線コネクタ 465">
          <a:extLst>
            <a:ext uri="{FF2B5EF4-FFF2-40B4-BE49-F238E27FC236}">
              <a16:creationId xmlns:a16="http://schemas.microsoft.com/office/drawing/2014/main" id="{31AEF429-4B33-4555-85EE-2A27D8965F14}"/>
            </a:ext>
          </a:extLst>
        </xdr:cNvPr>
        <xdr:cNvCxnSpPr/>
      </xdr:nvCxnSpPr>
      <xdr:spPr>
        <a:xfrm>
          <a:off x="10388600" y="1730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149863</xdr:rowOff>
    </xdr:from>
    <xdr:ext cx="534377" cy="259045"/>
    <xdr:sp macro="" textlink="">
      <xdr:nvSpPr>
        <xdr:cNvPr id="467" name="【港湾・漁港】&#10;一人当たり有形固定資産（償却資産）額平均値テキスト">
          <a:extLst>
            <a:ext uri="{FF2B5EF4-FFF2-40B4-BE49-F238E27FC236}">
              <a16:creationId xmlns:a16="http://schemas.microsoft.com/office/drawing/2014/main" id="{1E4A85CE-837F-4D43-B5AE-54FB570EE64C}"/>
            </a:ext>
          </a:extLst>
        </xdr:cNvPr>
        <xdr:cNvSpPr txBox="1"/>
      </xdr:nvSpPr>
      <xdr:spPr>
        <a:xfrm>
          <a:off x="10515600" y="18323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126986</xdr:rowOff>
    </xdr:from>
    <xdr:to>
      <xdr:col>55</xdr:col>
      <xdr:colOff>50800</xdr:colOff>
      <xdr:row>108</xdr:row>
      <xdr:rowOff>57136</xdr:rowOff>
    </xdr:to>
    <xdr:sp macro="" textlink="">
      <xdr:nvSpPr>
        <xdr:cNvPr id="468" name="フローチャート: 判断 467">
          <a:extLst>
            <a:ext uri="{FF2B5EF4-FFF2-40B4-BE49-F238E27FC236}">
              <a16:creationId xmlns:a16="http://schemas.microsoft.com/office/drawing/2014/main" id="{182FB7B8-2903-4679-BFF9-1542A31EEA7A}"/>
            </a:ext>
          </a:extLst>
        </xdr:cNvPr>
        <xdr:cNvSpPr/>
      </xdr:nvSpPr>
      <xdr:spPr>
        <a:xfrm>
          <a:off x="10426700" y="184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130034</xdr:rowOff>
    </xdr:from>
    <xdr:to>
      <xdr:col>50</xdr:col>
      <xdr:colOff>165100</xdr:colOff>
      <xdr:row>108</xdr:row>
      <xdr:rowOff>60184</xdr:rowOff>
    </xdr:to>
    <xdr:sp macro="" textlink="">
      <xdr:nvSpPr>
        <xdr:cNvPr id="469" name="フローチャート: 判断 468">
          <a:extLst>
            <a:ext uri="{FF2B5EF4-FFF2-40B4-BE49-F238E27FC236}">
              <a16:creationId xmlns:a16="http://schemas.microsoft.com/office/drawing/2014/main" id="{A8C5A6FA-A6DD-442C-92DB-AE88DE8676F0}"/>
            </a:ext>
          </a:extLst>
        </xdr:cNvPr>
        <xdr:cNvSpPr/>
      </xdr:nvSpPr>
      <xdr:spPr>
        <a:xfrm>
          <a:off x="9588500" y="18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115041</xdr:rowOff>
    </xdr:from>
    <xdr:to>
      <xdr:col>46</xdr:col>
      <xdr:colOff>38100</xdr:colOff>
      <xdr:row>108</xdr:row>
      <xdr:rowOff>45191</xdr:rowOff>
    </xdr:to>
    <xdr:sp macro="" textlink="">
      <xdr:nvSpPr>
        <xdr:cNvPr id="470" name="フローチャート: 判断 469">
          <a:extLst>
            <a:ext uri="{FF2B5EF4-FFF2-40B4-BE49-F238E27FC236}">
              <a16:creationId xmlns:a16="http://schemas.microsoft.com/office/drawing/2014/main" id="{59A10419-7720-4A54-B1D3-A92A965AC6CD}"/>
            </a:ext>
          </a:extLst>
        </xdr:cNvPr>
        <xdr:cNvSpPr/>
      </xdr:nvSpPr>
      <xdr:spPr>
        <a:xfrm>
          <a:off x="8699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143861</xdr:rowOff>
    </xdr:from>
    <xdr:to>
      <xdr:col>41</xdr:col>
      <xdr:colOff>101600</xdr:colOff>
      <xdr:row>108</xdr:row>
      <xdr:rowOff>74011</xdr:rowOff>
    </xdr:to>
    <xdr:sp macro="" textlink="">
      <xdr:nvSpPr>
        <xdr:cNvPr id="471" name="フローチャート: 判断 470">
          <a:extLst>
            <a:ext uri="{FF2B5EF4-FFF2-40B4-BE49-F238E27FC236}">
              <a16:creationId xmlns:a16="http://schemas.microsoft.com/office/drawing/2014/main" id="{77568464-344F-40E4-B7C9-E3C1014E3061}"/>
            </a:ext>
          </a:extLst>
        </xdr:cNvPr>
        <xdr:cNvSpPr/>
      </xdr:nvSpPr>
      <xdr:spPr>
        <a:xfrm>
          <a:off x="7810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150183</xdr:rowOff>
    </xdr:from>
    <xdr:to>
      <xdr:col>36</xdr:col>
      <xdr:colOff>165100</xdr:colOff>
      <xdr:row>108</xdr:row>
      <xdr:rowOff>80333</xdr:rowOff>
    </xdr:to>
    <xdr:sp macro="" textlink="">
      <xdr:nvSpPr>
        <xdr:cNvPr id="472" name="フローチャート: 判断 471">
          <a:extLst>
            <a:ext uri="{FF2B5EF4-FFF2-40B4-BE49-F238E27FC236}">
              <a16:creationId xmlns:a16="http://schemas.microsoft.com/office/drawing/2014/main" id="{F99E427E-E89E-411D-9285-8EFB2C6E5D57}"/>
            </a:ext>
          </a:extLst>
        </xdr:cNvPr>
        <xdr:cNvSpPr/>
      </xdr:nvSpPr>
      <xdr:spPr>
        <a:xfrm>
          <a:off x="6921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DF33323F-A702-4A9B-B7E1-834E2621BF8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A53621B1-916D-45A5-A730-A482CFBC2DD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5D64050E-A0F6-4A4F-BD16-8A4A65CDEB2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919D1233-DE71-4CF2-A7D0-6E8CABD43A9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DBED526D-6078-49F1-B16C-D67BD326215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105659</xdr:rowOff>
    </xdr:from>
    <xdr:to>
      <xdr:col>55</xdr:col>
      <xdr:colOff>50800</xdr:colOff>
      <xdr:row>109</xdr:row>
      <xdr:rowOff>35809</xdr:rowOff>
    </xdr:to>
    <xdr:sp macro="" textlink="">
      <xdr:nvSpPr>
        <xdr:cNvPr id="478" name="楕円 477">
          <a:extLst>
            <a:ext uri="{FF2B5EF4-FFF2-40B4-BE49-F238E27FC236}">
              <a16:creationId xmlns:a16="http://schemas.microsoft.com/office/drawing/2014/main" id="{08FB37DC-7957-48CC-92A6-2FA27A7F65DB}"/>
            </a:ext>
          </a:extLst>
        </xdr:cNvPr>
        <xdr:cNvSpPr/>
      </xdr:nvSpPr>
      <xdr:spPr>
        <a:xfrm>
          <a:off x="10426700" y="1862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20586</xdr:rowOff>
    </xdr:from>
    <xdr:ext cx="534377" cy="259045"/>
    <xdr:sp macro="" textlink="">
      <xdr:nvSpPr>
        <xdr:cNvPr id="479" name="【港湾・漁港】&#10;一人当たり有形固定資産（償却資産）額該当値テキスト">
          <a:extLst>
            <a:ext uri="{FF2B5EF4-FFF2-40B4-BE49-F238E27FC236}">
              <a16:creationId xmlns:a16="http://schemas.microsoft.com/office/drawing/2014/main" id="{47A128BD-9560-4A98-9049-48DA5FCA93A2}"/>
            </a:ext>
          </a:extLst>
        </xdr:cNvPr>
        <xdr:cNvSpPr txBox="1"/>
      </xdr:nvSpPr>
      <xdr:spPr>
        <a:xfrm>
          <a:off x="10515600" y="1853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105901</xdr:rowOff>
    </xdr:from>
    <xdr:to>
      <xdr:col>50</xdr:col>
      <xdr:colOff>165100</xdr:colOff>
      <xdr:row>109</xdr:row>
      <xdr:rowOff>36051</xdr:rowOff>
    </xdr:to>
    <xdr:sp macro="" textlink="">
      <xdr:nvSpPr>
        <xdr:cNvPr id="480" name="楕円 479">
          <a:extLst>
            <a:ext uri="{FF2B5EF4-FFF2-40B4-BE49-F238E27FC236}">
              <a16:creationId xmlns:a16="http://schemas.microsoft.com/office/drawing/2014/main" id="{48B88D07-67E7-4F4D-886B-9794EEE39AAB}"/>
            </a:ext>
          </a:extLst>
        </xdr:cNvPr>
        <xdr:cNvSpPr/>
      </xdr:nvSpPr>
      <xdr:spPr>
        <a:xfrm>
          <a:off x="9588500" y="1862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156459</xdr:rowOff>
    </xdr:from>
    <xdr:to>
      <xdr:col>55</xdr:col>
      <xdr:colOff>0</xdr:colOff>
      <xdr:row>108</xdr:row>
      <xdr:rowOff>156701</xdr:rowOff>
    </xdr:to>
    <xdr:cxnSp macro="">
      <xdr:nvCxnSpPr>
        <xdr:cNvPr id="481" name="直線コネクタ 480">
          <a:extLst>
            <a:ext uri="{FF2B5EF4-FFF2-40B4-BE49-F238E27FC236}">
              <a16:creationId xmlns:a16="http://schemas.microsoft.com/office/drawing/2014/main" id="{E26D20D9-5E30-4A1E-9E61-CE10E606B773}"/>
            </a:ext>
          </a:extLst>
        </xdr:cNvPr>
        <xdr:cNvCxnSpPr/>
      </xdr:nvCxnSpPr>
      <xdr:spPr>
        <a:xfrm flipV="1">
          <a:off x="9639300" y="18673059"/>
          <a:ext cx="8382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106040</xdr:rowOff>
    </xdr:from>
    <xdr:to>
      <xdr:col>46</xdr:col>
      <xdr:colOff>38100</xdr:colOff>
      <xdr:row>109</xdr:row>
      <xdr:rowOff>36190</xdr:rowOff>
    </xdr:to>
    <xdr:sp macro="" textlink="">
      <xdr:nvSpPr>
        <xdr:cNvPr id="482" name="楕円 481">
          <a:extLst>
            <a:ext uri="{FF2B5EF4-FFF2-40B4-BE49-F238E27FC236}">
              <a16:creationId xmlns:a16="http://schemas.microsoft.com/office/drawing/2014/main" id="{7D7CB071-6B45-46AF-B28C-144DA97290F0}"/>
            </a:ext>
          </a:extLst>
        </xdr:cNvPr>
        <xdr:cNvSpPr/>
      </xdr:nvSpPr>
      <xdr:spPr>
        <a:xfrm>
          <a:off x="8699500" y="1862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156701</xdr:rowOff>
    </xdr:from>
    <xdr:to>
      <xdr:col>50</xdr:col>
      <xdr:colOff>114300</xdr:colOff>
      <xdr:row>108</xdr:row>
      <xdr:rowOff>156840</xdr:rowOff>
    </xdr:to>
    <xdr:cxnSp macro="">
      <xdr:nvCxnSpPr>
        <xdr:cNvPr id="483" name="直線コネクタ 482">
          <a:extLst>
            <a:ext uri="{FF2B5EF4-FFF2-40B4-BE49-F238E27FC236}">
              <a16:creationId xmlns:a16="http://schemas.microsoft.com/office/drawing/2014/main" id="{4A6FB0C5-3D23-4840-B801-7C30B2783201}"/>
            </a:ext>
          </a:extLst>
        </xdr:cNvPr>
        <xdr:cNvCxnSpPr/>
      </xdr:nvCxnSpPr>
      <xdr:spPr>
        <a:xfrm flipV="1">
          <a:off x="8750300" y="18673301"/>
          <a:ext cx="8890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106141</xdr:rowOff>
    </xdr:from>
    <xdr:to>
      <xdr:col>41</xdr:col>
      <xdr:colOff>101600</xdr:colOff>
      <xdr:row>109</xdr:row>
      <xdr:rowOff>36291</xdr:rowOff>
    </xdr:to>
    <xdr:sp macro="" textlink="">
      <xdr:nvSpPr>
        <xdr:cNvPr id="484" name="楕円 483">
          <a:extLst>
            <a:ext uri="{FF2B5EF4-FFF2-40B4-BE49-F238E27FC236}">
              <a16:creationId xmlns:a16="http://schemas.microsoft.com/office/drawing/2014/main" id="{20E9E28E-B6BE-4340-A5CF-54565714D01A}"/>
            </a:ext>
          </a:extLst>
        </xdr:cNvPr>
        <xdr:cNvSpPr/>
      </xdr:nvSpPr>
      <xdr:spPr>
        <a:xfrm>
          <a:off x="7810500" y="186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156840</xdr:rowOff>
    </xdr:from>
    <xdr:to>
      <xdr:col>45</xdr:col>
      <xdr:colOff>177800</xdr:colOff>
      <xdr:row>108</xdr:row>
      <xdr:rowOff>156941</xdr:rowOff>
    </xdr:to>
    <xdr:cxnSp macro="">
      <xdr:nvCxnSpPr>
        <xdr:cNvPr id="485" name="直線コネクタ 484">
          <a:extLst>
            <a:ext uri="{FF2B5EF4-FFF2-40B4-BE49-F238E27FC236}">
              <a16:creationId xmlns:a16="http://schemas.microsoft.com/office/drawing/2014/main" id="{615043DF-2F61-4808-A6C5-942E80E27256}"/>
            </a:ext>
          </a:extLst>
        </xdr:cNvPr>
        <xdr:cNvCxnSpPr/>
      </xdr:nvCxnSpPr>
      <xdr:spPr>
        <a:xfrm flipV="1">
          <a:off x="7861300" y="18673440"/>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106276</xdr:rowOff>
    </xdr:from>
    <xdr:to>
      <xdr:col>36</xdr:col>
      <xdr:colOff>165100</xdr:colOff>
      <xdr:row>109</xdr:row>
      <xdr:rowOff>36426</xdr:rowOff>
    </xdr:to>
    <xdr:sp macro="" textlink="">
      <xdr:nvSpPr>
        <xdr:cNvPr id="486" name="楕円 485">
          <a:extLst>
            <a:ext uri="{FF2B5EF4-FFF2-40B4-BE49-F238E27FC236}">
              <a16:creationId xmlns:a16="http://schemas.microsoft.com/office/drawing/2014/main" id="{72D9C570-CC52-480E-9592-5FEEC6876854}"/>
            </a:ext>
          </a:extLst>
        </xdr:cNvPr>
        <xdr:cNvSpPr/>
      </xdr:nvSpPr>
      <xdr:spPr>
        <a:xfrm>
          <a:off x="6921500" y="1862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156941</xdr:rowOff>
    </xdr:from>
    <xdr:to>
      <xdr:col>41</xdr:col>
      <xdr:colOff>50800</xdr:colOff>
      <xdr:row>108</xdr:row>
      <xdr:rowOff>157076</xdr:rowOff>
    </xdr:to>
    <xdr:cxnSp macro="">
      <xdr:nvCxnSpPr>
        <xdr:cNvPr id="487" name="直線コネクタ 486">
          <a:extLst>
            <a:ext uri="{FF2B5EF4-FFF2-40B4-BE49-F238E27FC236}">
              <a16:creationId xmlns:a16="http://schemas.microsoft.com/office/drawing/2014/main" id="{364C5B9A-26FE-4962-BFA1-674A8AFD6FAC}"/>
            </a:ext>
          </a:extLst>
        </xdr:cNvPr>
        <xdr:cNvCxnSpPr/>
      </xdr:nvCxnSpPr>
      <xdr:spPr>
        <a:xfrm flipV="1">
          <a:off x="6972300" y="18673541"/>
          <a:ext cx="8890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76711</xdr:rowOff>
    </xdr:from>
    <xdr:ext cx="534377" cy="259045"/>
    <xdr:sp macro="" textlink="">
      <xdr:nvSpPr>
        <xdr:cNvPr id="488" name="n_1aveValue【港湾・漁港】&#10;一人当たり有形固定資産（償却資産）額">
          <a:extLst>
            <a:ext uri="{FF2B5EF4-FFF2-40B4-BE49-F238E27FC236}">
              <a16:creationId xmlns:a16="http://schemas.microsoft.com/office/drawing/2014/main" id="{94DD504F-EC06-4E6E-B687-190205E55072}"/>
            </a:ext>
          </a:extLst>
        </xdr:cNvPr>
        <xdr:cNvSpPr txBox="1"/>
      </xdr:nvSpPr>
      <xdr:spPr>
        <a:xfrm>
          <a:off x="9359411" y="182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61718</xdr:rowOff>
    </xdr:from>
    <xdr:ext cx="534377" cy="259045"/>
    <xdr:sp macro="" textlink="">
      <xdr:nvSpPr>
        <xdr:cNvPr id="489" name="n_2aveValue【港湾・漁港】&#10;一人当たり有形固定資産（償却資産）額">
          <a:extLst>
            <a:ext uri="{FF2B5EF4-FFF2-40B4-BE49-F238E27FC236}">
              <a16:creationId xmlns:a16="http://schemas.microsoft.com/office/drawing/2014/main" id="{CC322D1E-02A3-4A93-AAE5-960EB7CD2A60}"/>
            </a:ext>
          </a:extLst>
        </xdr:cNvPr>
        <xdr:cNvSpPr txBox="1"/>
      </xdr:nvSpPr>
      <xdr:spPr>
        <a:xfrm>
          <a:off x="8483111" y="1823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90538</xdr:rowOff>
    </xdr:from>
    <xdr:ext cx="534377" cy="259045"/>
    <xdr:sp macro="" textlink="">
      <xdr:nvSpPr>
        <xdr:cNvPr id="490" name="n_3aveValue【港湾・漁港】&#10;一人当たり有形固定資産（償却資産）額">
          <a:extLst>
            <a:ext uri="{FF2B5EF4-FFF2-40B4-BE49-F238E27FC236}">
              <a16:creationId xmlns:a16="http://schemas.microsoft.com/office/drawing/2014/main" id="{80743175-E763-42A6-BE21-3196A6A2F9F8}"/>
            </a:ext>
          </a:extLst>
        </xdr:cNvPr>
        <xdr:cNvSpPr txBox="1"/>
      </xdr:nvSpPr>
      <xdr:spPr>
        <a:xfrm>
          <a:off x="7594111" y="182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96860</xdr:rowOff>
    </xdr:from>
    <xdr:ext cx="534377" cy="259045"/>
    <xdr:sp macro="" textlink="">
      <xdr:nvSpPr>
        <xdr:cNvPr id="491" name="n_4aveValue【港湾・漁港】&#10;一人当たり有形固定資産（償却資産）額">
          <a:extLst>
            <a:ext uri="{FF2B5EF4-FFF2-40B4-BE49-F238E27FC236}">
              <a16:creationId xmlns:a16="http://schemas.microsoft.com/office/drawing/2014/main" id="{E53A2A3E-35F6-482C-B413-1AADF6B3955A}"/>
            </a:ext>
          </a:extLst>
        </xdr:cNvPr>
        <xdr:cNvSpPr txBox="1"/>
      </xdr:nvSpPr>
      <xdr:spPr>
        <a:xfrm>
          <a:off x="6705111" y="182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27178</xdr:rowOff>
    </xdr:from>
    <xdr:ext cx="534377" cy="259045"/>
    <xdr:sp macro="" textlink="">
      <xdr:nvSpPr>
        <xdr:cNvPr id="492" name="n_1mainValue【港湾・漁港】&#10;一人当たり有形固定資産（償却資産）額">
          <a:extLst>
            <a:ext uri="{FF2B5EF4-FFF2-40B4-BE49-F238E27FC236}">
              <a16:creationId xmlns:a16="http://schemas.microsoft.com/office/drawing/2014/main" id="{B005B0A0-DEB1-407E-A818-A3A446DE739A}"/>
            </a:ext>
          </a:extLst>
        </xdr:cNvPr>
        <xdr:cNvSpPr txBox="1"/>
      </xdr:nvSpPr>
      <xdr:spPr>
        <a:xfrm>
          <a:off x="9359411" y="187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27317</xdr:rowOff>
    </xdr:from>
    <xdr:ext cx="534377" cy="259045"/>
    <xdr:sp macro="" textlink="">
      <xdr:nvSpPr>
        <xdr:cNvPr id="493" name="n_2mainValue【港湾・漁港】&#10;一人当たり有形固定資産（償却資産）額">
          <a:extLst>
            <a:ext uri="{FF2B5EF4-FFF2-40B4-BE49-F238E27FC236}">
              <a16:creationId xmlns:a16="http://schemas.microsoft.com/office/drawing/2014/main" id="{3539FB3D-779E-47B8-9DFE-A45948C4141F}"/>
            </a:ext>
          </a:extLst>
        </xdr:cNvPr>
        <xdr:cNvSpPr txBox="1"/>
      </xdr:nvSpPr>
      <xdr:spPr>
        <a:xfrm>
          <a:off x="8483111" y="1871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27418</xdr:rowOff>
    </xdr:from>
    <xdr:ext cx="534377" cy="259045"/>
    <xdr:sp macro="" textlink="">
      <xdr:nvSpPr>
        <xdr:cNvPr id="494" name="n_3mainValue【港湾・漁港】&#10;一人当たり有形固定資産（償却資産）額">
          <a:extLst>
            <a:ext uri="{FF2B5EF4-FFF2-40B4-BE49-F238E27FC236}">
              <a16:creationId xmlns:a16="http://schemas.microsoft.com/office/drawing/2014/main" id="{E88E346B-5360-4848-A0D2-8E4E5A0F02BE}"/>
            </a:ext>
          </a:extLst>
        </xdr:cNvPr>
        <xdr:cNvSpPr txBox="1"/>
      </xdr:nvSpPr>
      <xdr:spPr>
        <a:xfrm>
          <a:off x="7594111" y="1871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109</xdr:row>
      <xdr:rowOff>27553</xdr:rowOff>
    </xdr:from>
    <xdr:ext cx="534377" cy="259045"/>
    <xdr:sp macro="" textlink="">
      <xdr:nvSpPr>
        <xdr:cNvPr id="495" name="n_4mainValue【港湾・漁港】&#10;一人当たり有形固定資産（償却資産）額">
          <a:extLst>
            <a:ext uri="{FF2B5EF4-FFF2-40B4-BE49-F238E27FC236}">
              <a16:creationId xmlns:a16="http://schemas.microsoft.com/office/drawing/2014/main" id="{F26B2C67-F135-4D3D-AD1A-B475B740C6F5}"/>
            </a:ext>
          </a:extLst>
        </xdr:cNvPr>
        <xdr:cNvSpPr txBox="1"/>
      </xdr:nvSpPr>
      <xdr:spPr>
        <a:xfrm>
          <a:off x="6705111" y="1871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68E879B9-8001-4B50-BEFB-9CCC3807BC9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B3DF3CBB-9604-478D-B983-3E7432440E5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8256DF9B-3BD1-41C3-B435-B85B128AD2B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45A3CB3D-5B17-48C1-9153-D05ACD1E15A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54C62A63-E7D4-48CF-9FEB-AC6CB5309AD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8C0FAEFB-78E9-446F-812F-4339D07B9D8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6E401CB8-374D-48D6-B2B3-EB286EDB0F6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C1D4632-6E77-41EA-AE23-54087492CAC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9FEE16FC-6C9B-4EAB-AC63-D59360B9B9E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BA2ABCC3-0FB8-40EE-A3FE-160B6428EF5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E660D7F2-305D-4E22-B307-D673BE7929A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7" name="直線コネクタ 506">
          <a:extLst>
            <a:ext uri="{FF2B5EF4-FFF2-40B4-BE49-F238E27FC236}">
              <a16:creationId xmlns:a16="http://schemas.microsoft.com/office/drawing/2014/main" id="{D9BB762F-4048-411F-9656-D99906558A8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8" name="テキスト ボックス 507">
          <a:extLst>
            <a:ext uri="{FF2B5EF4-FFF2-40B4-BE49-F238E27FC236}">
              <a16:creationId xmlns:a16="http://schemas.microsoft.com/office/drawing/2014/main" id="{D100A616-8951-4839-B782-70E8F9F2ECE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9" name="直線コネクタ 508">
          <a:extLst>
            <a:ext uri="{FF2B5EF4-FFF2-40B4-BE49-F238E27FC236}">
              <a16:creationId xmlns:a16="http://schemas.microsoft.com/office/drawing/2014/main" id="{49F68371-0ACD-4DC8-A6C7-638F7A5F3DC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0" name="テキスト ボックス 509">
          <a:extLst>
            <a:ext uri="{FF2B5EF4-FFF2-40B4-BE49-F238E27FC236}">
              <a16:creationId xmlns:a16="http://schemas.microsoft.com/office/drawing/2014/main" id="{B14CC2CE-9A8F-41D9-88DE-DC16E579EFB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1" name="直線コネクタ 510">
          <a:extLst>
            <a:ext uri="{FF2B5EF4-FFF2-40B4-BE49-F238E27FC236}">
              <a16:creationId xmlns:a16="http://schemas.microsoft.com/office/drawing/2014/main" id="{86DDD43D-7342-4830-9123-A1DB9B39E02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2" name="テキスト ボックス 511">
          <a:extLst>
            <a:ext uri="{FF2B5EF4-FFF2-40B4-BE49-F238E27FC236}">
              <a16:creationId xmlns:a16="http://schemas.microsoft.com/office/drawing/2014/main" id="{67BF516B-D345-49B1-BA6E-1D5422BD67F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3" name="直線コネクタ 512">
          <a:extLst>
            <a:ext uri="{FF2B5EF4-FFF2-40B4-BE49-F238E27FC236}">
              <a16:creationId xmlns:a16="http://schemas.microsoft.com/office/drawing/2014/main" id="{BC505F8C-99F4-4162-A6DA-6EF5E83D0EB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4" name="テキスト ボックス 513">
          <a:extLst>
            <a:ext uri="{FF2B5EF4-FFF2-40B4-BE49-F238E27FC236}">
              <a16:creationId xmlns:a16="http://schemas.microsoft.com/office/drawing/2014/main" id="{30E7644C-18C9-425C-8D87-99AAD6D127C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5" name="直線コネクタ 514">
          <a:extLst>
            <a:ext uri="{FF2B5EF4-FFF2-40B4-BE49-F238E27FC236}">
              <a16:creationId xmlns:a16="http://schemas.microsoft.com/office/drawing/2014/main" id="{1C100975-DF99-4C0E-9F63-C2322FB1C93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6" name="テキスト ボックス 515">
          <a:extLst>
            <a:ext uri="{FF2B5EF4-FFF2-40B4-BE49-F238E27FC236}">
              <a16:creationId xmlns:a16="http://schemas.microsoft.com/office/drawing/2014/main" id="{5F2E3673-5143-4752-9DCE-D6E6453BDAD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38843AE0-83A9-446F-A8BB-E6D2139BACB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8" name="テキスト ボックス 517">
          <a:extLst>
            <a:ext uri="{FF2B5EF4-FFF2-40B4-BE49-F238E27FC236}">
              <a16:creationId xmlns:a16="http://schemas.microsoft.com/office/drawing/2014/main" id="{7B75125C-B249-48CC-805E-D47F12D6D46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a:extLst>
            <a:ext uri="{FF2B5EF4-FFF2-40B4-BE49-F238E27FC236}">
              <a16:creationId xmlns:a16="http://schemas.microsoft.com/office/drawing/2014/main" id="{BD0253ED-BE02-4426-AB89-E0704013433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520" name="直線コネクタ 519">
          <a:extLst>
            <a:ext uri="{FF2B5EF4-FFF2-40B4-BE49-F238E27FC236}">
              <a16:creationId xmlns:a16="http://schemas.microsoft.com/office/drawing/2014/main" id="{E05B81C6-341F-40EB-85BF-7DF051729ADF}"/>
            </a:ext>
          </a:extLst>
        </xdr:cNvPr>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521" name="【認定こども園・幼稚園・保育所】&#10;有形固定資産減価償却率最小値テキスト">
          <a:extLst>
            <a:ext uri="{FF2B5EF4-FFF2-40B4-BE49-F238E27FC236}">
              <a16:creationId xmlns:a16="http://schemas.microsoft.com/office/drawing/2014/main" id="{B0F71B3C-374A-4FB3-B47F-16B55FEA45C4}"/>
            </a:ext>
          </a:extLst>
        </xdr:cNvPr>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522" name="直線コネクタ 521">
          <a:extLst>
            <a:ext uri="{FF2B5EF4-FFF2-40B4-BE49-F238E27FC236}">
              <a16:creationId xmlns:a16="http://schemas.microsoft.com/office/drawing/2014/main" id="{0C420CE7-9321-4A56-A3A6-DB7F220A0EFE}"/>
            </a:ext>
          </a:extLst>
        </xdr:cNvPr>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523" name="【認定こども園・幼稚園・保育所】&#10;有形固定資産減価償却率最大値テキスト">
          <a:extLst>
            <a:ext uri="{FF2B5EF4-FFF2-40B4-BE49-F238E27FC236}">
              <a16:creationId xmlns:a16="http://schemas.microsoft.com/office/drawing/2014/main" id="{F261DE59-812C-4F9C-A376-E5C70F54EB35}"/>
            </a:ext>
          </a:extLst>
        </xdr:cNvPr>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524" name="直線コネクタ 523">
          <a:extLst>
            <a:ext uri="{FF2B5EF4-FFF2-40B4-BE49-F238E27FC236}">
              <a16:creationId xmlns:a16="http://schemas.microsoft.com/office/drawing/2014/main" id="{D35A16A2-25CD-4ACA-B23D-74898FC43C6B}"/>
            </a:ext>
          </a:extLst>
        </xdr:cNvPr>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19067</xdr:rowOff>
    </xdr:from>
    <xdr:ext cx="405111" cy="259045"/>
    <xdr:sp macro="" textlink="">
      <xdr:nvSpPr>
        <xdr:cNvPr id="525" name="【認定こども園・幼稚園・保育所】&#10;有形固定資産減価償却率平均値テキスト">
          <a:extLst>
            <a:ext uri="{FF2B5EF4-FFF2-40B4-BE49-F238E27FC236}">
              <a16:creationId xmlns:a16="http://schemas.microsoft.com/office/drawing/2014/main" id="{2689655F-7976-475B-A700-5495543C2ED8}"/>
            </a:ext>
          </a:extLst>
        </xdr:cNvPr>
        <xdr:cNvSpPr txBox="1"/>
      </xdr:nvSpPr>
      <xdr:spPr>
        <a:xfrm>
          <a:off x="16357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526" name="フローチャート: 判断 525">
          <a:extLst>
            <a:ext uri="{FF2B5EF4-FFF2-40B4-BE49-F238E27FC236}">
              <a16:creationId xmlns:a16="http://schemas.microsoft.com/office/drawing/2014/main" id="{A5F986B0-9F27-4DEF-A8A0-7E8297167B85}"/>
            </a:ext>
          </a:extLst>
        </xdr:cNvPr>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527" name="フローチャート: 判断 526">
          <a:extLst>
            <a:ext uri="{FF2B5EF4-FFF2-40B4-BE49-F238E27FC236}">
              <a16:creationId xmlns:a16="http://schemas.microsoft.com/office/drawing/2014/main" id="{D36BBC04-BDD8-4A9D-BD52-8858D717F038}"/>
            </a:ext>
          </a:extLst>
        </xdr:cNvPr>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528" name="フローチャート: 判断 527">
          <a:extLst>
            <a:ext uri="{FF2B5EF4-FFF2-40B4-BE49-F238E27FC236}">
              <a16:creationId xmlns:a16="http://schemas.microsoft.com/office/drawing/2014/main" id="{5A30EB6A-EB36-4881-823B-11A7C8AAAC23}"/>
            </a:ext>
          </a:extLst>
        </xdr:cNvPr>
        <xdr:cNvSpPr/>
      </xdr:nvSpPr>
      <xdr:spPr>
        <a:xfrm>
          <a:off x="14541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529" name="フローチャート: 判断 528">
          <a:extLst>
            <a:ext uri="{FF2B5EF4-FFF2-40B4-BE49-F238E27FC236}">
              <a16:creationId xmlns:a16="http://schemas.microsoft.com/office/drawing/2014/main" id="{D07DF748-600C-4CC9-8D8B-6689E8D5C1CC}"/>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71120</xdr:rowOff>
    </xdr:from>
    <xdr:to>
      <xdr:col>67</xdr:col>
      <xdr:colOff>101600</xdr:colOff>
      <xdr:row>38</xdr:row>
      <xdr:rowOff>1270</xdr:rowOff>
    </xdr:to>
    <xdr:sp macro="" textlink="">
      <xdr:nvSpPr>
        <xdr:cNvPr id="530" name="フローチャート: 判断 529">
          <a:extLst>
            <a:ext uri="{FF2B5EF4-FFF2-40B4-BE49-F238E27FC236}">
              <a16:creationId xmlns:a16="http://schemas.microsoft.com/office/drawing/2014/main" id="{6ABA52C2-51F4-4B8F-8EF5-9C9A7C3FF9C8}"/>
            </a:ext>
          </a:extLst>
        </xdr:cNvPr>
        <xdr:cNvSpPr/>
      </xdr:nvSpPr>
      <xdr:spPr>
        <a:xfrm>
          <a:off x="12763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4F6CD952-DFDF-48F7-B9D1-0D8901C4CEB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F61FACE8-6C9F-406D-97C5-4B4719FEA76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923BE379-0F98-4D1E-9841-8C0E69B61E5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7D49B283-5892-4FF1-96BC-59B2A4AD41E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52513924-6CAC-46AC-8AE8-4CEFC76A1D4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92075</xdr:rowOff>
    </xdr:from>
    <xdr:to>
      <xdr:col>85</xdr:col>
      <xdr:colOff>177800</xdr:colOff>
      <xdr:row>35</xdr:row>
      <xdr:rowOff>22225</xdr:rowOff>
    </xdr:to>
    <xdr:sp macro="" textlink="">
      <xdr:nvSpPr>
        <xdr:cNvPr id="536" name="楕円 535">
          <a:extLst>
            <a:ext uri="{FF2B5EF4-FFF2-40B4-BE49-F238E27FC236}">
              <a16:creationId xmlns:a16="http://schemas.microsoft.com/office/drawing/2014/main" id="{049A7FEA-310D-4D9F-A43D-9B74507A7B24}"/>
            </a:ext>
          </a:extLst>
        </xdr:cNvPr>
        <xdr:cNvSpPr/>
      </xdr:nvSpPr>
      <xdr:spPr>
        <a:xfrm>
          <a:off x="16268700" y="592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7002</xdr:rowOff>
    </xdr:from>
    <xdr:ext cx="405111" cy="259045"/>
    <xdr:sp macro="" textlink="">
      <xdr:nvSpPr>
        <xdr:cNvPr id="537" name="【認定こども園・幼稚園・保育所】&#10;有形固定資産減価償却率該当値テキスト">
          <a:extLst>
            <a:ext uri="{FF2B5EF4-FFF2-40B4-BE49-F238E27FC236}">
              <a16:creationId xmlns:a16="http://schemas.microsoft.com/office/drawing/2014/main" id="{54E20AA7-4C70-4486-89EF-E38011EF51D7}"/>
            </a:ext>
          </a:extLst>
        </xdr:cNvPr>
        <xdr:cNvSpPr txBox="1"/>
      </xdr:nvSpPr>
      <xdr:spPr>
        <a:xfrm>
          <a:off x="16357600" y="5836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52070</xdr:rowOff>
    </xdr:from>
    <xdr:to>
      <xdr:col>81</xdr:col>
      <xdr:colOff>101600</xdr:colOff>
      <xdr:row>34</xdr:row>
      <xdr:rowOff>153670</xdr:rowOff>
    </xdr:to>
    <xdr:sp macro="" textlink="">
      <xdr:nvSpPr>
        <xdr:cNvPr id="538" name="楕円 537">
          <a:extLst>
            <a:ext uri="{FF2B5EF4-FFF2-40B4-BE49-F238E27FC236}">
              <a16:creationId xmlns:a16="http://schemas.microsoft.com/office/drawing/2014/main" id="{773BEC22-176B-449D-9963-3BCAB4917A63}"/>
            </a:ext>
          </a:extLst>
        </xdr:cNvPr>
        <xdr:cNvSpPr/>
      </xdr:nvSpPr>
      <xdr:spPr>
        <a:xfrm>
          <a:off x="15430500" y="58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102870</xdr:rowOff>
    </xdr:from>
    <xdr:to>
      <xdr:col>85</xdr:col>
      <xdr:colOff>127000</xdr:colOff>
      <xdr:row>34</xdr:row>
      <xdr:rowOff>142875</xdr:rowOff>
    </xdr:to>
    <xdr:cxnSp macro="">
      <xdr:nvCxnSpPr>
        <xdr:cNvPr id="539" name="直線コネクタ 538">
          <a:extLst>
            <a:ext uri="{FF2B5EF4-FFF2-40B4-BE49-F238E27FC236}">
              <a16:creationId xmlns:a16="http://schemas.microsoft.com/office/drawing/2014/main" id="{C9D4FCFC-8C16-4D1B-9CCD-2174D342A136}"/>
            </a:ext>
          </a:extLst>
        </xdr:cNvPr>
        <xdr:cNvCxnSpPr/>
      </xdr:nvCxnSpPr>
      <xdr:spPr>
        <a:xfrm>
          <a:off x="15481300" y="59321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48260</xdr:rowOff>
    </xdr:from>
    <xdr:to>
      <xdr:col>76</xdr:col>
      <xdr:colOff>165100</xdr:colOff>
      <xdr:row>34</xdr:row>
      <xdr:rowOff>149860</xdr:rowOff>
    </xdr:to>
    <xdr:sp macro="" textlink="">
      <xdr:nvSpPr>
        <xdr:cNvPr id="540" name="楕円 539">
          <a:extLst>
            <a:ext uri="{FF2B5EF4-FFF2-40B4-BE49-F238E27FC236}">
              <a16:creationId xmlns:a16="http://schemas.microsoft.com/office/drawing/2014/main" id="{BE64DCC8-589E-465A-8246-05E67C6E9889}"/>
            </a:ext>
          </a:extLst>
        </xdr:cNvPr>
        <xdr:cNvSpPr/>
      </xdr:nvSpPr>
      <xdr:spPr>
        <a:xfrm>
          <a:off x="14541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99060</xdr:rowOff>
    </xdr:from>
    <xdr:to>
      <xdr:col>81</xdr:col>
      <xdr:colOff>50800</xdr:colOff>
      <xdr:row>34</xdr:row>
      <xdr:rowOff>102870</xdr:rowOff>
    </xdr:to>
    <xdr:cxnSp macro="">
      <xdr:nvCxnSpPr>
        <xdr:cNvPr id="541" name="直線コネクタ 540">
          <a:extLst>
            <a:ext uri="{FF2B5EF4-FFF2-40B4-BE49-F238E27FC236}">
              <a16:creationId xmlns:a16="http://schemas.microsoft.com/office/drawing/2014/main" id="{05D4FC53-CFC1-4C38-B6C7-860D204E6733}"/>
            </a:ext>
          </a:extLst>
        </xdr:cNvPr>
        <xdr:cNvCxnSpPr/>
      </xdr:nvCxnSpPr>
      <xdr:spPr>
        <a:xfrm>
          <a:off x="14592300" y="59283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46355</xdr:rowOff>
    </xdr:from>
    <xdr:to>
      <xdr:col>72</xdr:col>
      <xdr:colOff>38100</xdr:colOff>
      <xdr:row>34</xdr:row>
      <xdr:rowOff>147955</xdr:rowOff>
    </xdr:to>
    <xdr:sp macro="" textlink="">
      <xdr:nvSpPr>
        <xdr:cNvPr id="542" name="楕円 541">
          <a:extLst>
            <a:ext uri="{FF2B5EF4-FFF2-40B4-BE49-F238E27FC236}">
              <a16:creationId xmlns:a16="http://schemas.microsoft.com/office/drawing/2014/main" id="{EE9CFF63-827D-489B-ABC5-E97B90BC6ACC}"/>
            </a:ext>
          </a:extLst>
        </xdr:cNvPr>
        <xdr:cNvSpPr/>
      </xdr:nvSpPr>
      <xdr:spPr>
        <a:xfrm>
          <a:off x="13652500" y="58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97155</xdr:rowOff>
    </xdr:from>
    <xdr:to>
      <xdr:col>76</xdr:col>
      <xdr:colOff>114300</xdr:colOff>
      <xdr:row>34</xdr:row>
      <xdr:rowOff>99060</xdr:rowOff>
    </xdr:to>
    <xdr:cxnSp macro="">
      <xdr:nvCxnSpPr>
        <xdr:cNvPr id="543" name="直線コネクタ 542">
          <a:extLst>
            <a:ext uri="{FF2B5EF4-FFF2-40B4-BE49-F238E27FC236}">
              <a16:creationId xmlns:a16="http://schemas.microsoft.com/office/drawing/2014/main" id="{34BAA18F-B845-4CFA-B50C-AF4D6F2F20B8}"/>
            </a:ext>
          </a:extLst>
        </xdr:cNvPr>
        <xdr:cNvCxnSpPr/>
      </xdr:nvCxnSpPr>
      <xdr:spPr>
        <a:xfrm>
          <a:off x="13703300" y="59264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44450</xdr:rowOff>
    </xdr:from>
    <xdr:to>
      <xdr:col>67</xdr:col>
      <xdr:colOff>101600</xdr:colOff>
      <xdr:row>34</xdr:row>
      <xdr:rowOff>146050</xdr:rowOff>
    </xdr:to>
    <xdr:sp macro="" textlink="">
      <xdr:nvSpPr>
        <xdr:cNvPr id="544" name="楕円 543">
          <a:extLst>
            <a:ext uri="{FF2B5EF4-FFF2-40B4-BE49-F238E27FC236}">
              <a16:creationId xmlns:a16="http://schemas.microsoft.com/office/drawing/2014/main" id="{FBE02CF4-03B4-47DA-8A4E-430FC403ABD0}"/>
            </a:ext>
          </a:extLst>
        </xdr:cNvPr>
        <xdr:cNvSpPr/>
      </xdr:nvSpPr>
      <xdr:spPr>
        <a:xfrm>
          <a:off x="12763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95250</xdr:rowOff>
    </xdr:from>
    <xdr:to>
      <xdr:col>71</xdr:col>
      <xdr:colOff>177800</xdr:colOff>
      <xdr:row>34</xdr:row>
      <xdr:rowOff>97155</xdr:rowOff>
    </xdr:to>
    <xdr:cxnSp macro="">
      <xdr:nvCxnSpPr>
        <xdr:cNvPr id="545" name="直線コネクタ 544">
          <a:extLst>
            <a:ext uri="{FF2B5EF4-FFF2-40B4-BE49-F238E27FC236}">
              <a16:creationId xmlns:a16="http://schemas.microsoft.com/office/drawing/2014/main" id="{714E59CF-7273-4FAE-85FD-DE8D2B1F186D}"/>
            </a:ext>
          </a:extLst>
        </xdr:cNvPr>
        <xdr:cNvCxnSpPr/>
      </xdr:nvCxnSpPr>
      <xdr:spPr>
        <a:xfrm>
          <a:off x="12814300" y="59245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116222</xdr:rowOff>
    </xdr:from>
    <xdr:ext cx="405111" cy="259045"/>
    <xdr:sp macro="" textlink="">
      <xdr:nvSpPr>
        <xdr:cNvPr id="546" name="n_1aveValue【認定こども園・幼稚園・保育所】&#10;有形固定資産減価償却率">
          <a:extLst>
            <a:ext uri="{FF2B5EF4-FFF2-40B4-BE49-F238E27FC236}">
              <a16:creationId xmlns:a16="http://schemas.microsoft.com/office/drawing/2014/main" id="{9819A228-B50A-4509-B178-F6051B8858E8}"/>
            </a:ext>
          </a:extLst>
        </xdr:cNvPr>
        <xdr:cNvSpPr txBox="1"/>
      </xdr:nvSpPr>
      <xdr:spPr>
        <a:xfrm>
          <a:off x="15266044"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127652</xdr:rowOff>
    </xdr:from>
    <xdr:ext cx="405111" cy="259045"/>
    <xdr:sp macro="" textlink="">
      <xdr:nvSpPr>
        <xdr:cNvPr id="547" name="n_2aveValue【認定こども園・幼稚園・保育所】&#10;有形固定資産減価償却率">
          <a:extLst>
            <a:ext uri="{FF2B5EF4-FFF2-40B4-BE49-F238E27FC236}">
              <a16:creationId xmlns:a16="http://schemas.microsoft.com/office/drawing/2014/main" id="{AB3049A2-7293-4BC1-A582-D70AF5A6DC99}"/>
            </a:ext>
          </a:extLst>
        </xdr:cNvPr>
        <xdr:cNvSpPr txBox="1"/>
      </xdr:nvSpPr>
      <xdr:spPr>
        <a:xfrm>
          <a:off x="14389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125747</xdr:rowOff>
    </xdr:from>
    <xdr:ext cx="405111" cy="259045"/>
    <xdr:sp macro="" textlink="">
      <xdr:nvSpPr>
        <xdr:cNvPr id="548" name="n_3aveValue【認定こども園・幼稚園・保育所】&#10;有形固定資産減価償却率">
          <a:extLst>
            <a:ext uri="{FF2B5EF4-FFF2-40B4-BE49-F238E27FC236}">
              <a16:creationId xmlns:a16="http://schemas.microsoft.com/office/drawing/2014/main" id="{817D5816-A527-48DB-9283-EBB6FEDB79FC}"/>
            </a:ext>
          </a:extLst>
        </xdr:cNvPr>
        <xdr:cNvSpPr txBox="1"/>
      </xdr:nvSpPr>
      <xdr:spPr>
        <a:xfrm>
          <a:off x="13500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163847</xdr:rowOff>
    </xdr:from>
    <xdr:ext cx="405111" cy="259045"/>
    <xdr:sp macro="" textlink="">
      <xdr:nvSpPr>
        <xdr:cNvPr id="549" name="n_4aveValue【認定こども園・幼稚園・保育所】&#10;有形固定資産減価償却率">
          <a:extLst>
            <a:ext uri="{FF2B5EF4-FFF2-40B4-BE49-F238E27FC236}">
              <a16:creationId xmlns:a16="http://schemas.microsoft.com/office/drawing/2014/main" id="{120A5A57-B4DF-4B66-9DE9-43032976799E}"/>
            </a:ext>
          </a:extLst>
        </xdr:cNvPr>
        <xdr:cNvSpPr txBox="1"/>
      </xdr:nvSpPr>
      <xdr:spPr>
        <a:xfrm>
          <a:off x="12611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170197</xdr:rowOff>
    </xdr:from>
    <xdr:ext cx="405111" cy="259045"/>
    <xdr:sp macro="" textlink="">
      <xdr:nvSpPr>
        <xdr:cNvPr id="550" name="n_1mainValue【認定こども園・幼稚園・保育所】&#10;有形固定資産減価償却率">
          <a:extLst>
            <a:ext uri="{FF2B5EF4-FFF2-40B4-BE49-F238E27FC236}">
              <a16:creationId xmlns:a16="http://schemas.microsoft.com/office/drawing/2014/main" id="{1B8DD536-35C0-49B3-9893-D6A8694FF28D}"/>
            </a:ext>
          </a:extLst>
        </xdr:cNvPr>
        <xdr:cNvSpPr txBox="1"/>
      </xdr:nvSpPr>
      <xdr:spPr>
        <a:xfrm>
          <a:off x="15266044" y="56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166387</xdr:rowOff>
    </xdr:from>
    <xdr:ext cx="405111" cy="259045"/>
    <xdr:sp macro="" textlink="">
      <xdr:nvSpPr>
        <xdr:cNvPr id="551" name="n_2mainValue【認定こども園・幼稚園・保育所】&#10;有形固定資産減価償却率">
          <a:extLst>
            <a:ext uri="{FF2B5EF4-FFF2-40B4-BE49-F238E27FC236}">
              <a16:creationId xmlns:a16="http://schemas.microsoft.com/office/drawing/2014/main" id="{8986115E-A8D2-44AA-AFAB-81CCC8E92A74}"/>
            </a:ext>
          </a:extLst>
        </xdr:cNvPr>
        <xdr:cNvSpPr txBox="1"/>
      </xdr:nvSpPr>
      <xdr:spPr>
        <a:xfrm>
          <a:off x="143897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164482</xdr:rowOff>
    </xdr:from>
    <xdr:ext cx="405111" cy="259045"/>
    <xdr:sp macro="" textlink="">
      <xdr:nvSpPr>
        <xdr:cNvPr id="552" name="n_3mainValue【認定こども園・幼稚園・保育所】&#10;有形固定資産減価償却率">
          <a:extLst>
            <a:ext uri="{FF2B5EF4-FFF2-40B4-BE49-F238E27FC236}">
              <a16:creationId xmlns:a16="http://schemas.microsoft.com/office/drawing/2014/main" id="{7EEABAAE-9159-4166-8EFA-1B673C9152AF}"/>
            </a:ext>
          </a:extLst>
        </xdr:cNvPr>
        <xdr:cNvSpPr txBox="1"/>
      </xdr:nvSpPr>
      <xdr:spPr>
        <a:xfrm>
          <a:off x="13500744" y="56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162577</xdr:rowOff>
    </xdr:from>
    <xdr:ext cx="405111" cy="259045"/>
    <xdr:sp macro="" textlink="">
      <xdr:nvSpPr>
        <xdr:cNvPr id="553" name="n_4mainValue【認定こども園・幼稚園・保育所】&#10;有形固定資産減価償却率">
          <a:extLst>
            <a:ext uri="{FF2B5EF4-FFF2-40B4-BE49-F238E27FC236}">
              <a16:creationId xmlns:a16="http://schemas.microsoft.com/office/drawing/2014/main" id="{CEC09AF2-7EAD-4EE9-A00F-2CA0C5B34284}"/>
            </a:ext>
          </a:extLst>
        </xdr:cNvPr>
        <xdr:cNvSpPr txBox="1"/>
      </xdr:nvSpPr>
      <xdr:spPr>
        <a:xfrm>
          <a:off x="12611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0852F1DD-79EA-4D24-948E-438AABCEF3A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81F36266-C979-412D-9250-CD56751FF17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56FB2D9B-8E51-46A5-8477-0F1061EAF2F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29F1C947-957D-43CE-895B-60BB6563EA9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B48EDF13-FADB-4B4C-BF54-5A198C1938F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93B1BAA8-565F-48A0-BF17-5080FAE10E9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A683906D-8F4E-4529-9E85-45BC26A7309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8B771284-2A03-422D-AE20-9B4C85760CC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2CD8119F-6063-4BC5-9EA2-1CACD40A768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27AAE159-21EE-434A-A5B4-1611CB0D3D8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4" name="直線コネクタ 563">
          <a:extLst>
            <a:ext uri="{FF2B5EF4-FFF2-40B4-BE49-F238E27FC236}">
              <a16:creationId xmlns:a16="http://schemas.microsoft.com/office/drawing/2014/main" id="{67219D7F-0DC8-4CAC-9C30-5930EA9C902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5" name="テキスト ボックス 564">
          <a:extLst>
            <a:ext uri="{FF2B5EF4-FFF2-40B4-BE49-F238E27FC236}">
              <a16:creationId xmlns:a16="http://schemas.microsoft.com/office/drawing/2014/main" id="{E3F7B668-6BF7-43DB-B329-4A7E7252B896}"/>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6" name="直線コネクタ 565">
          <a:extLst>
            <a:ext uri="{FF2B5EF4-FFF2-40B4-BE49-F238E27FC236}">
              <a16:creationId xmlns:a16="http://schemas.microsoft.com/office/drawing/2014/main" id="{993A7263-D38F-4691-A747-2D8A1684C429}"/>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7" name="テキスト ボックス 566">
          <a:extLst>
            <a:ext uri="{FF2B5EF4-FFF2-40B4-BE49-F238E27FC236}">
              <a16:creationId xmlns:a16="http://schemas.microsoft.com/office/drawing/2014/main" id="{37579875-FB08-4A22-B870-A6A409191751}"/>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8" name="直線コネクタ 567">
          <a:extLst>
            <a:ext uri="{FF2B5EF4-FFF2-40B4-BE49-F238E27FC236}">
              <a16:creationId xmlns:a16="http://schemas.microsoft.com/office/drawing/2014/main" id="{BDE92511-4604-48BF-B060-88D11D4BC06A}"/>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9" name="テキスト ボックス 568">
          <a:extLst>
            <a:ext uri="{FF2B5EF4-FFF2-40B4-BE49-F238E27FC236}">
              <a16:creationId xmlns:a16="http://schemas.microsoft.com/office/drawing/2014/main" id="{F0CA00EA-F541-4E75-83DB-621E85A4B8F1}"/>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0" name="直線コネクタ 569">
          <a:extLst>
            <a:ext uri="{FF2B5EF4-FFF2-40B4-BE49-F238E27FC236}">
              <a16:creationId xmlns:a16="http://schemas.microsoft.com/office/drawing/2014/main" id="{5477450B-657F-4135-9DD2-C32412161C5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1" name="テキスト ボックス 570">
          <a:extLst>
            <a:ext uri="{FF2B5EF4-FFF2-40B4-BE49-F238E27FC236}">
              <a16:creationId xmlns:a16="http://schemas.microsoft.com/office/drawing/2014/main" id="{2DD654E0-3327-46C3-88C5-3DD7D4849D1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2" name="直線コネクタ 571">
          <a:extLst>
            <a:ext uri="{FF2B5EF4-FFF2-40B4-BE49-F238E27FC236}">
              <a16:creationId xmlns:a16="http://schemas.microsoft.com/office/drawing/2014/main" id="{A6352D26-A117-4627-B366-76D1F81F6E2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3" name="テキスト ボックス 572">
          <a:extLst>
            <a:ext uri="{FF2B5EF4-FFF2-40B4-BE49-F238E27FC236}">
              <a16:creationId xmlns:a16="http://schemas.microsoft.com/office/drawing/2014/main" id="{0FA348AF-420A-4EC5-A48A-79FBD890628D}"/>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35B8856C-757F-4350-BC98-C27FE745BB8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a:extLst>
            <a:ext uri="{FF2B5EF4-FFF2-40B4-BE49-F238E27FC236}">
              <a16:creationId xmlns:a16="http://schemas.microsoft.com/office/drawing/2014/main" id="{425B9557-6EF9-41AD-8AF8-81D64AD8FA6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a:extLst>
            <a:ext uri="{FF2B5EF4-FFF2-40B4-BE49-F238E27FC236}">
              <a16:creationId xmlns:a16="http://schemas.microsoft.com/office/drawing/2014/main" id="{C3F843E9-5C99-423D-AA56-1124FDA3D7B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577" name="直線コネクタ 576">
          <a:extLst>
            <a:ext uri="{FF2B5EF4-FFF2-40B4-BE49-F238E27FC236}">
              <a16:creationId xmlns:a16="http://schemas.microsoft.com/office/drawing/2014/main" id="{D30382E5-F755-496B-8A70-732592BC56AD}"/>
            </a:ext>
          </a:extLst>
        </xdr:cNvPr>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578" name="【認定こども園・幼稚園・保育所】&#10;一人当たり面積最小値テキスト">
          <a:extLst>
            <a:ext uri="{FF2B5EF4-FFF2-40B4-BE49-F238E27FC236}">
              <a16:creationId xmlns:a16="http://schemas.microsoft.com/office/drawing/2014/main" id="{6912C265-138E-493B-ABF5-D6DB50E2F8E6}"/>
            </a:ext>
          </a:extLst>
        </xdr:cNvPr>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579" name="直線コネクタ 578">
          <a:extLst>
            <a:ext uri="{FF2B5EF4-FFF2-40B4-BE49-F238E27FC236}">
              <a16:creationId xmlns:a16="http://schemas.microsoft.com/office/drawing/2014/main" id="{781C2D1C-414C-488B-8F6F-DE70DF045084}"/>
            </a:ext>
          </a:extLst>
        </xdr:cNvPr>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580" name="【認定こども園・幼稚園・保育所】&#10;一人当たり面積最大値テキスト">
          <a:extLst>
            <a:ext uri="{FF2B5EF4-FFF2-40B4-BE49-F238E27FC236}">
              <a16:creationId xmlns:a16="http://schemas.microsoft.com/office/drawing/2014/main" id="{790E72BE-2B5D-486B-AB1A-30932E767868}"/>
            </a:ext>
          </a:extLst>
        </xdr:cNvPr>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581" name="直線コネクタ 580">
          <a:extLst>
            <a:ext uri="{FF2B5EF4-FFF2-40B4-BE49-F238E27FC236}">
              <a16:creationId xmlns:a16="http://schemas.microsoft.com/office/drawing/2014/main" id="{760B7252-A6C2-4650-B42A-E8DF85D5276D}"/>
            </a:ext>
          </a:extLst>
        </xdr:cNvPr>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582" name="【認定こども園・幼稚園・保育所】&#10;一人当たり面積平均値テキスト">
          <a:extLst>
            <a:ext uri="{FF2B5EF4-FFF2-40B4-BE49-F238E27FC236}">
              <a16:creationId xmlns:a16="http://schemas.microsoft.com/office/drawing/2014/main" id="{6593EAB4-BBD0-4CFF-9CA2-D48FB18E81A5}"/>
            </a:ext>
          </a:extLst>
        </xdr:cNvPr>
        <xdr:cNvSpPr txBox="1"/>
      </xdr:nvSpPr>
      <xdr:spPr>
        <a:xfrm>
          <a:off x="22199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583" name="フローチャート: 判断 582">
          <a:extLst>
            <a:ext uri="{FF2B5EF4-FFF2-40B4-BE49-F238E27FC236}">
              <a16:creationId xmlns:a16="http://schemas.microsoft.com/office/drawing/2014/main" id="{EA34ABC1-17EF-40AF-9DE7-2E976DE9C84C}"/>
            </a:ext>
          </a:extLst>
        </xdr:cNvPr>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584" name="フローチャート: 判断 583">
          <a:extLst>
            <a:ext uri="{FF2B5EF4-FFF2-40B4-BE49-F238E27FC236}">
              <a16:creationId xmlns:a16="http://schemas.microsoft.com/office/drawing/2014/main" id="{A11477BB-B3D9-43A4-A5C8-D84D13849332}"/>
            </a:ext>
          </a:extLst>
        </xdr:cNvPr>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585" name="フローチャート: 判断 584">
          <a:extLst>
            <a:ext uri="{FF2B5EF4-FFF2-40B4-BE49-F238E27FC236}">
              <a16:creationId xmlns:a16="http://schemas.microsoft.com/office/drawing/2014/main" id="{678F2C34-3955-47E4-BB12-5A0E7981EB59}"/>
            </a:ext>
          </a:extLst>
        </xdr:cNvPr>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586" name="フローチャート: 判断 585">
          <a:extLst>
            <a:ext uri="{FF2B5EF4-FFF2-40B4-BE49-F238E27FC236}">
              <a16:creationId xmlns:a16="http://schemas.microsoft.com/office/drawing/2014/main" id="{4B779BB9-7DE1-4408-BF8F-BC7DC7959B6E}"/>
            </a:ext>
          </a:extLst>
        </xdr:cNvPr>
        <xdr:cNvSpPr/>
      </xdr:nvSpPr>
      <xdr:spPr>
        <a:xfrm>
          <a:off x="19494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587" name="フローチャート: 判断 586">
          <a:extLst>
            <a:ext uri="{FF2B5EF4-FFF2-40B4-BE49-F238E27FC236}">
              <a16:creationId xmlns:a16="http://schemas.microsoft.com/office/drawing/2014/main" id="{83316FC1-AFDD-4315-81D8-9ED465E129F2}"/>
            </a:ext>
          </a:extLst>
        </xdr:cNvPr>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48932249-97BE-42F8-AA82-5AC4CAA56A0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AFA3D1AD-770A-4F3B-8A79-3AA2E2C2F7B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45E2F9A0-7EFA-41BF-A957-A3C535CB28E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EE5584A0-14D9-4706-869C-911DB76C320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A405528-E239-46DA-954F-6E972306428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74930</xdr:rowOff>
    </xdr:from>
    <xdr:to>
      <xdr:col>116</xdr:col>
      <xdr:colOff>114300</xdr:colOff>
      <xdr:row>38</xdr:row>
      <xdr:rowOff>5080</xdr:rowOff>
    </xdr:to>
    <xdr:sp macro="" textlink="">
      <xdr:nvSpPr>
        <xdr:cNvPr id="593" name="楕円 592">
          <a:extLst>
            <a:ext uri="{FF2B5EF4-FFF2-40B4-BE49-F238E27FC236}">
              <a16:creationId xmlns:a16="http://schemas.microsoft.com/office/drawing/2014/main" id="{DB59C960-10CB-4254-BB8D-92ED363407B2}"/>
            </a:ext>
          </a:extLst>
        </xdr:cNvPr>
        <xdr:cNvSpPr/>
      </xdr:nvSpPr>
      <xdr:spPr>
        <a:xfrm>
          <a:off x="221107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97807</xdr:rowOff>
    </xdr:from>
    <xdr:ext cx="469744" cy="259045"/>
    <xdr:sp macro="" textlink="">
      <xdr:nvSpPr>
        <xdr:cNvPr id="594" name="【認定こども園・幼稚園・保育所】&#10;一人当たり面積該当値テキスト">
          <a:extLst>
            <a:ext uri="{FF2B5EF4-FFF2-40B4-BE49-F238E27FC236}">
              <a16:creationId xmlns:a16="http://schemas.microsoft.com/office/drawing/2014/main" id="{310B6077-E19F-4750-81D4-31450FABCA3B}"/>
            </a:ext>
          </a:extLst>
        </xdr:cNvPr>
        <xdr:cNvSpPr txBox="1"/>
      </xdr:nvSpPr>
      <xdr:spPr>
        <a:xfrm>
          <a:off x="22199600"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82550</xdr:rowOff>
    </xdr:from>
    <xdr:to>
      <xdr:col>112</xdr:col>
      <xdr:colOff>38100</xdr:colOff>
      <xdr:row>38</xdr:row>
      <xdr:rowOff>12700</xdr:rowOff>
    </xdr:to>
    <xdr:sp macro="" textlink="">
      <xdr:nvSpPr>
        <xdr:cNvPr id="595" name="楕円 594">
          <a:extLst>
            <a:ext uri="{FF2B5EF4-FFF2-40B4-BE49-F238E27FC236}">
              <a16:creationId xmlns:a16="http://schemas.microsoft.com/office/drawing/2014/main" id="{7771E3A7-58CC-4897-9DCF-8D0B5273DDF2}"/>
            </a:ext>
          </a:extLst>
        </xdr:cNvPr>
        <xdr:cNvSpPr/>
      </xdr:nvSpPr>
      <xdr:spPr>
        <a:xfrm>
          <a:off x="21272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125730</xdr:rowOff>
    </xdr:from>
    <xdr:to>
      <xdr:col>116</xdr:col>
      <xdr:colOff>63500</xdr:colOff>
      <xdr:row>37</xdr:row>
      <xdr:rowOff>133350</xdr:rowOff>
    </xdr:to>
    <xdr:cxnSp macro="">
      <xdr:nvCxnSpPr>
        <xdr:cNvPr id="596" name="直線コネクタ 595">
          <a:extLst>
            <a:ext uri="{FF2B5EF4-FFF2-40B4-BE49-F238E27FC236}">
              <a16:creationId xmlns:a16="http://schemas.microsoft.com/office/drawing/2014/main" id="{71EAC0B9-AA6C-46E0-902F-8E011D4D233C}"/>
            </a:ext>
          </a:extLst>
        </xdr:cNvPr>
        <xdr:cNvCxnSpPr/>
      </xdr:nvCxnSpPr>
      <xdr:spPr>
        <a:xfrm flipV="1">
          <a:off x="21323300" y="6469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82550</xdr:rowOff>
    </xdr:from>
    <xdr:to>
      <xdr:col>107</xdr:col>
      <xdr:colOff>101600</xdr:colOff>
      <xdr:row>38</xdr:row>
      <xdr:rowOff>12700</xdr:rowOff>
    </xdr:to>
    <xdr:sp macro="" textlink="">
      <xdr:nvSpPr>
        <xdr:cNvPr id="597" name="楕円 596">
          <a:extLst>
            <a:ext uri="{FF2B5EF4-FFF2-40B4-BE49-F238E27FC236}">
              <a16:creationId xmlns:a16="http://schemas.microsoft.com/office/drawing/2014/main" id="{264044AF-C65C-46AF-8F8C-1C7662ECC650}"/>
            </a:ext>
          </a:extLst>
        </xdr:cNvPr>
        <xdr:cNvSpPr/>
      </xdr:nvSpPr>
      <xdr:spPr>
        <a:xfrm>
          <a:off x="20383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133350</xdr:rowOff>
    </xdr:from>
    <xdr:to>
      <xdr:col>111</xdr:col>
      <xdr:colOff>177800</xdr:colOff>
      <xdr:row>37</xdr:row>
      <xdr:rowOff>133350</xdr:rowOff>
    </xdr:to>
    <xdr:cxnSp macro="">
      <xdr:nvCxnSpPr>
        <xdr:cNvPr id="598" name="直線コネクタ 597">
          <a:extLst>
            <a:ext uri="{FF2B5EF4-FFF2-40B4-BE49-F238E27FC236}">
              <a16:creationId xmlns:a16="http://schemas.microsoft.com/office/drawing/2014/main" id="{11CC2CEC-2584-47AA-8BFE-14326C456FF3}"/>
            </a:ext>
          </a:extLst>
        </xdr:cNvPr>
        <xdr:cNvCxnSpPr/>
      </xdr:nvCxnSpPr>
      <xdr:spPr>
        <a:xfrm>
          <a:off x="20434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105410</xdr:rowOff>
    </xdr:from>
    <xdr:to>
      <xdr:col>102</xdr:col>
      <xdr:colOff>165100</xdr:colOff>
      <xdr:row>38</xdr:row>
      <xdr:rowOff>35560</xdr:rowOff>
    </xdr:to>
    <xdr:sp macro="" textlink="">
      <xdr:nvSpPr>
        <xdr:cNvPr id="599" name="楕円 598">
          <a:extLst>
            <a:ext uri="{FF2B5EF4-FFF2-40B4-BE49-F238E27FC236}">
              <a16:creationId xmlns:a16="http://schemas.microsoft.com/office/drawing/2014/main" id="{729F0356-C44C-4075-B05E-29AD9FFDFC97}"/>
            </a:ext>
          </a:extLst>
        </xdr:cNvPr>
        <xdr:cNvSpPr/>
      </xdr:nvSpPr>
      <xdr:spPr>
        <a:xfrm>
          <a:off x="19494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133350</xdr:rowOff>
    </xdr:from>
    <xdr:to>
      <xdr:col>107</xdr:col>
      <xdr:colOff>50800</xdr:colOff>
      <xdr:row>37</xdr:row>
      <xdr:rowOff>156210</xdr:rowOff>
    </xdr:to>
    <xdr:cxnSp macro="">
      <xdr:nvCxnSpPr>
        <xdr:cNvPr id="600" name="直線コネクタ 599">
          <a:extLst>
            <a:ext uri="{FF2B5EF4-FFF2-40B4-BE49-F238E27FC236}">
              <a16:creationId xmlns:a16="http://schemas.microsoft.com/office/drawing/2014/main" id="{4A56E0D5-A98D-4596-BF4F-97C7903D5F93}"/>
            </a:ext>
          </a:extLst>
        </xdr:cNvPr>
        <xdr:cNvCxnSpPr/>
      </xdr:nvCxnSpPr>
      <xdr:spPr>
        <a:xfrm flipV="1">
          <a:off x="19545300" y="6477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128270</xdr:rowOff>
    </xdr:from>
    <xdr:to>
      <xdr:col>98</xdr:col>
      <xdr:colOff>38100</xdr:colOff>
      <xdr:row>38</xdr:row>
      <xdr:rowOff>58420</xdr:rowOff>
    </xdr:to>
    <xdr:sp macro="" textlink="">
      <xdr:nvSpPr>
        <xdr:cNvPr id="601" name="楕円 600">
          <a:extLst>
            <a:ext uri="{FF2B5EF4-FFF2-40B4-BE49-F238E27FC236}">
              <a16:creationId xmlns:a16="http://schemas.microsoft.com/office/drawing/2014/main" id="{62EEB3FA-6675-4210-A8C9-5F0475F2FDC2}"/>
            </a:ext>
          </a:extLst>
        </xdr:cNvPr>
        <xdr:cNvSpPr/>
      </xdr:nvSpPr>
      <xdr:spPr>
        <a:xfrm>
          <a:off x="18605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156210</xdr:rowOff>
    </xdr:from>
    <xdr:to>
      <xdr:col>102</xdr:col>
      <xdr:colOff>114300</xdr:colOff>
      <xdr:row>38</xdr:row>
      <xdr:rowOff>7620</xdr:rowOff>
    </xdr:to>
    <xdr:cxnSp macro="">
      <xdr:nvCxnSpPr>
        <xdr:cNvPr id="602" name="直線コネクタ 601">
          <a:extLst>
            <a:ext uri="{FF2B5EF4-FFF2-40B4-BE49-F238E27FC236}">
              <a16:creationId xmlns:a16="http://schemas.microsoft.com/office/drawing/2014/main" id="{08693C02-687D-4792-9B6E-D098F73CC0C9}"/>
            </a:ext>
          </a:extLst>
        </xdr:cNvPr>
        <xdr:cNvCxnSpPr/>
      </xdr:nvCxnSpPr>
      <xdr:spPr>
        <a:xfrm flipV="1">
          <a:off x="18656300" y="6499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603" name="n_1aveValue【認定こども園・幼稚園・保育所】&#10;一人当たり面積">
          <a:extLst>
            <a:ext uri="{FF2B5EF4-FFF2-40B4-BE49-F238E27FC236}">
              <a16:creationId xmlns:a16="http://schemas.microsoft.com/office/drawing/2014/main" id="{95FCDF72-021A-4913-A800-C43BC5F5BA90}"/>
            </a:ext>
          </a:extLst>
        </xdr:cNvPr>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604" name="n_2aveValue【認定こども園・幼稚園・保育所】&#10;一人当たり面積">
          <a:extLst>
            <a:ext uri="{FF2B5EF4-FFF2-40B4-BE49-F238E27FC236}">
              <a16:creationId xmlns:a16="http://schemas.microsoft.com/office/drawing/2014/main" id="{F416C282-040F-4224-8B66-DC23C683E040}"/>
            </a:ext>
          </a:extLst>
        </xdr:cNvPr>
        <xdr:cNvSpPr txBox="1"/>
      </xdr:nvSpPr>
      <xdr:spPr>
        <a:xfrm>
          <a:off x="20199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15257</xdr:rowOff>
    </xdr:from>
    <xdr:ext cx="469744" cy="259045"/>
    <xdr:sp macro="" textlink="">
      <xdr:nvSpPr>
        <xdr:cNvPr id="605" name="n_3aveValue【認定こども園・幼稚園・保育所】&#10;一人当たり面積">
          <a:extLst>
            <a:ext uri="{FF2B5EF4-FFF2-40B4-BE49-F238E27FC236}">
              <a16:creationId xmlns:a16="http://schemas.microsoft.com/office/drawing/2014/main" id="{839681EE-B853-45EB-A52B-A23E5244757E}"/>
            </a:ext>
          </a:extLst>
        </xdr:cNvPr>
        <xdr:cNvSpPr txBox="1"/>
      </xdr:nvSpPr>
      <xdr:spPr>
        <a:xfrm>
          <a:off x="19310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114317</xdr:rowOff>
    </xdr:from>
    <xdr:ext cx="469744" cy="259045"/>
    <xdr:sp macro="" textlink="">
      <xdr:nvSpPr>
        <xdr:cNvPr id="606" name="n_4aveValue【認定こども園・幼稚園・保育所】&#10;一人当たり面積">
          <a:extLst>
            <a:ext uri="{FF2B5EF4-FFF2-40B4-BE49-F238E27FC236}">
              <a16:creationId xmlns:a16="http://schemas.microsoft.com/office/drawing/2014/main" id="{D95399D6-148F-4093-A81B-186C8ACC353B}"/>
            </a:ext>
          </a:extLst>
        </xdr:cNvPr>
        <xdr:cNvSpPr txBox="1"/>
      </xdr:nvSpPr>
      <xdr:spPr>
        <a:xfrm>
          <a:off x="18421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29227</xdr:rowOff>
    </xdr:from>
    <xdr:ext cx="469744" cy="259045"/>
    <xdr:sp macro="" textlink="">
      <xdr:nvSpPr>
        <xdr:cNvPr id="607" name="n_1mainValue【認定こども園・幼稚園・保育所】&#10;一人当たり面積">
          <a:extLst>
            <a:ext uri="{FF2B5EF4-FFF2-40B4-BE49-F238E27FC236}">
              <a16:creationId xmlns:a16="http://schemas.microsoft.com/office/drawing/2014/main" id="{DA1B4C71-AFAC-4A99-BD42-61BBB4D34D26}"/>
            </a:ext>
          </a:extLst>
        </xdr:cNvPr>
        <xdr:cNvSpPr txBox="1"/>
      </xdr:nvSpPr>
      <xdr:spPr>
        <a:xfrm>
          <a:off x="21075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29227</xdr:rowOff>
    </xdr:from>
    <xdr:ext cx="469744" cy="259045"/>
    <xdr:sp macro="" textlink="">
      <xdr:nvSpPr>
        <xdr:cNvPr id="608" name="n_2mainValue【認定こども園・幼稚園・保育所】&#10;一人当たり面積">
          <a:extLst>
            <a:ext uri="{FF2B5EF4-FFF2-40B4-BE49-F238E27FC236}">
              <a16:creationId xmlns:a16="http://schemas.microsoft.com/office/drawing/2014/main" id="{944CFCBA-6C3C-4587-A528-80DE330AF9E1}"/>
            </a:ext>
          </a:extLst>
        </xdr:cNvPr>
        <xdr:cNvSpPr txBox="1"/>
      </xdr:nvSpPr>
      <xdr:spPr>
        <a:xfrm>
          <a:off x="20199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52087</xdr:rowOff>
    </xdr:from>
    <xdr:ext cx="469744" cy="259045"/>
    <xdr:sp macro="" textlink="">
      <xdr:nvSpPr>
        <xdr:cNvPr id="609" name="n_3mainValue【認定こども園・幼稚園・保育所】&#10;一人当たり面積">
          <a:extLst>
            <a:ext uri="{FF2B5EF4-FFF2-40B4-BE49-F238E27FC236}">
              <a16:creationId xmlns:a16="http://schemas.microsoft.com/office/drawing/2014/main" id="{4D09C521-E391-4335-A5A5-6DCDA3AF5613}"/>
            </a:ext>
          </a:extLst>
        </xdr:cNvPr>
        <xdr:cNvSpPr txBox="1"/>
      </xdr:nvSpPr>
      <xdr:spPr>
        <a:xfrm>
          <a:off x="19310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74947</xdr:rowOff>
    </xdr:from>
    <xdr:ext cx="469744" cy="259045"/>
    <xdr:sp macro="" textlink="">
      <xdr:nvSpPr>
        <xdr:cNvPr id="610" name="n_4mainValue【認定こども園・幼稚園・保育所】&#10;一人当たり面積">
          <a:extLst>
            <a:ext uri="{FF2B5EF4-FFF2-40B4-BE49-F238E27FC236}">
              <a16:creationId xmlns:a16="http://schemas.microsoft.com/office/drawing/2014/main" id="{701E5B53-F179-4A7C-9660-73DDE8190D96}"/>
            </a:ext>
          </a:extLst>
        </xdr:cNvPr>
        <xdr:cNvSpPr txBox="1"/>
      </xdr:nvSpPr>
      <xdr:spPr>
        <a:xfrm>
          <a:off x="18421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61204BAB-3846-4D43-A9B2-3B114AEDAB1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8442FDE7-D47C-4A5F-B0CC-37B545EC21C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5DD958E8-6811-4530-9DAF-B8825C59DD5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2ED8F3A1-6515-4142-B619-69C4CB8C08D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624DF31F-9DB5-4FFB-905D-C44FCCC38D3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A3AB809A-FA94-413B-8CBA-2FC74920FCD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7A4F9322-03E2-44E7-9043-0FE22405300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5006C331-BAC0-4546-833B-406A912D5EA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4079C3B9-C675-4006-8B7C-D64AC5033E7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AFD08E18-14A9-49C1-BC16-711C742AC9A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a:extLst>
            <a:ext uri="{FF2B5EF4-FFF2-40B4-BE49-F238E27FC236}">
              <a16:creationId xmlns:a16="http://schemas.microsoft.com/office/drawing/2014/main" id="{CA965239-BB9F-41A8-8BFB-475639EAAC7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a:extLst>
            <a:ext uri="{FF2B5EF4-FFF2-40B4-BE49-F238E27FC236}">
              <a16:creationId xmlns:a16="http://schemas.microsoft.com/office/drawing/2014/main" id="{6C330E4B-2D81-4803-85EC-09392A4D03A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3" name="テキスト ボックス 622">
          <a:extLst>
            <a:ext uri="{FF2B5EF4-FFF2-40B4-BE49-F238E27FC236}">
              <a16:creationId xmlns:a16="http://schemas.microsoft.com/office/drawing/2014/main" id="{01C0313A-1121-4FA0-823F-EDE47D00BB64}"/>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a:extLst>
            <a:ext uri="{FF2B5EF4-FFF2-40B4-BE49-F238E27FC236}">
              <a16:creationId xmlns:a16="http://schemas.microsoft.com/office/drawing/2014/main" id="{B27ED1B2-F90C-432A-BAB8-CC8F28231BA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a:extLst>
            <a:ext uri="{FF2B5EF4-FFF2-40B4-BE49-F238E27FC236}">
              <a16:creationId xmlns:a16="http://schemas.microsoft.com/office/drawing/2014/main" id="{6624E00F-0C4A-40BC-A734-A2992A7058A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a:extLst>
            <a:ext uri="{FF2B5EF4-FFF2-40B4-BE49-F238E27FC236}">
              <a16:creationId xmlns:a16="http://schemas.microsoft.com/office/drawing/2014/main" id="{A69A548B-2637-4A4C-BEF1-DECAF48D6B1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a:extLst>
            <a:ext uri="{FF2B5EF4-FFF2-40B4-BE49-F238E27FC236}">
              <a16:creationId xmlns:a16="http://schemas.microsoft.com/office/drawing/2014/main" id="{CD5A7540-87DA-4667-85B2-21864EF4981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a:extLst>
            <a:ext uri="{FF2B5EF4-FFF2-40B4-BE49-F238E27FC236}">
              <a16:creationId xmlns:a16="http://schemas.microsoft.com/office/drawing/2014/main" id="{CB46F4A3-800A-47EE-885D-8120398C5F8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a:extLst>
            <a:ext uri="{FF2B5EF4-FFF2-40B4-BE49-F238E27FC236}">
              <a16:creationId xmlns:a16="http://schemas.microsoft.com/office/drawing/2014/main" id="{B96D95A6-9A27-40BB-BDA3-48983D54812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a:extLst>
            <a:ext uri="{FF2B5EF4-FFF2-40B4-BE49-F238E27FC236}">
              <a16:creationId xmlns:a16="http://schemas.microsoft.com/office/drawing/2014/main" id="{FDB7CAD1-1451-41A4-BB4B-2309C3B8125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a:extLst>
            <a:ext uri="{FF2B5EF4-FFF2-40B4-BE49-F238E27FC236}">
              <a16:creationId xmlns:a16="http://schemas.microsoft.com/office/drawing/2014/main" id="{10E71317-E827-40CE-95A6-39F72F60682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a:extLst>
            <a:ext uri="{FF2B5EF4-FFF2-40B4-BE49-F238E27FC236}">
              <a16:creationId xmlns:a16="http://schemas.microsoft.com/office/drawing/2014/main" id="{0740183A-9340-4D54-B0D3-1165AF996FA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3" name="テキスト ボックス 632">
          <a:extLst>
            <a:ext uri="{FF2B5EF4-FFF2-40B4-BE49-F238E27FC236}">
              <a16:creationId xmlns:a16="http://schemas.microsoft.com/office/drawing/2014/main" id="{6FFC3906-B51F-4014-901C-E9D6D1D3699E}"/>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F5A4D143-F9E8-44C9-BEFB-826EF3A4F3E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5" name="テキスト ボックス 634">
          <a:extLst>
            <a:ext uri="{FF2B5EF4-FFF2-40B4-BE49-F238E27FC236}">
              <a16:creationId xmlns:a16="http://schemas.microsoft.com/office/drawing/2014/main" id="{695C5D19-3E16-41ED-AA04-9EE828C663A6}"/>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学校施設】&#10;有形固定資産減価償却率グラフ枠">
          <a:extLst>
            <a:ext uri="{FF2B5EF4-FFF2-40B4-BE49-F238E27FC236}">
              <a16:creationId xmlns:a16="http://schemas.microsoft.com/office/drawing/2014/main" id="{427034A9-9285-4811-849B-0EBB0EB0361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637" name="直線コネクタ 636">
          <a:extLst>
            <a:ext uri="{FF2B5EF4-FFF2-40B4-BE49-F238E27FC236}">
              <a16:creationId xmlns:a16="http://schemas.microsoft.com/office/drawing/2014/main" id="{B5D0AA11-D75C-42F2-B6CF-A30E9170C1CF}"/>
            </a:ext>
          </a:extLst>
        </xdr:cNvPr>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638" name="【学校施設】&#10;有形固定資産減価償却率最小値テキスト">
          <a:extLst>
            <a:ext uri="{FF2B5EF4-FFF2-40B4-BE49-F238E27FC236}">
              <a16:creationId xmlns:a16="http://schemas.microsoft.com/office/drawing/2014/main" id="{881A9071-3E83-4BAD-AE9A-2241FB8B30FF}"/>
            </a:ext>
          </a:extLst>
        </xdr:cNvPr>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639" name="直線コネクタ 638">
          <a:extLst>
            <a:ext uri="{FF2B5EF4-FFF2-40B4-BE49-F238E27FC236}">
              <a16:creationId xmlns:a16="http://schemas.microsoft.com/office/drawing/2014/main" id="{CB18D2D2-FA6B-4D21-B9C9-5C25E3E8102A}"/>
            </a:ext>
          </a:extLst>
        </xdr:cNvPr>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640" name="【学校施設】&#10;有形固定資産減価償却率最大値テキスト">
          <a:extLst>
            <a:ext uri="{FF2B5EF4-FFF2-40B4-BE49-F238E27FC236}">
              <a16:creationId xmlns:a16="http://schemas.microsoft.com/office/drawing/2014/main" id="{116A6427-6267-418B-8B0C-A72C7AB93C75}"/>
            </a:ext>
          </a:extLst>
        </xdr:cNvPr>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641" name="直線コネクタ 640">
          <a:extLst>
            <a:ext uri="{FF2B5EF4-FFF2-40B4-BE49-F238E27FC236}">
              <a16:creationId xmlns:a16="http://schemas.microsoft.com/office/drawing/2014/main" id="{8093A580-B8D2-4F1C-8072-B285EF1972A0}"/>
            </a:ext>
          </a:extLst>
        </xdr:cNvPr>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131734</xdr:rowOff>
    </xdr:from>
    <xdr:ext cx="405111" cy="259045"/>
    <xdr:sp macro="" textlink="">
      <xdr:nvSpPr>
        <xdr:cNvPr id="642" name="【学校施設】&#10;有形固定資産減価償却率平均値テキスト">
          <a:extLst>
            <a:ext uri="{FF2B5EF4-FFF2-40B4-BE49-F238E27FC236}">
              <a16:creationId xmlns:a16="http://schemas.microsoft.com/office/drawing/2014/main" id="{9F2C3FEF-F05D-4C18-A75F-D666D42C4C2A}"/>
            </a:ext>
          </a:extLst>
        </xdr:cNvPr>
        <xdr:cNvSpPr txBox="1"/>
      </xdr:nvSpPr>
      <xdr:spPr>
        <a:xfrm>
          <a:off x="16357600" y="1024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643" name="フローチャート: 判断 642">
          <a:extLst>
            <a:ext uri="{FF2B5EF4-FFF2-40B4-BE49-F238E27FC236}">
              <a16:creationId xmlns:a16="http://schemas.microsoft.com/office/drawing/2014/main" id="{A60401C8-4F12-48FB-9779-D3F4808BF005}"/>
            </a:ext>
          </a:extLst>
        </xdr:cNvPr>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644" name="フローチャート: 判断 643">
          <a:extLst>
            <a:ext uri="{FF2B5EF4-FFF2-40B4-BE49-F238E27FC236}">
              <a16:creationId xmlns:a16="http://schemas.microsoft.com/office/drawing/2014/main" id="{DB48B8B0-B9A9-4BF7-85B1-981035126364}"/>
            </a:ext>
          </a:extLst>
        </xdr:cNvPr>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645" name="フローチャート: 判断 644">
          <a:extLst>
            <a:ext uri="{FF2B5EF4-FFF2-40B4-BE49-F238E27FC236}">
              <a16:creationId xmlns:a16="http://schemas.microsoft.com/office/drawing/2014/main" id="{B9F396D6-FD72-4A3E-9C9A-A481A74F50F1}"/>
            </a:ext>
          </a:extLst>
        </xdr:cNvPr>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646" name="フローチャート: 判断 645">
          <a:extLst>
            <a:ext uri="{FF2B5EF4-FFF2-40B4-BE49-F238E27FC236}">
              <a16:creationId xmlns:a16="http://schemas.microsoft.com/office/drawing/2014/main" id="{353AAA95-F033-4A3B-A7E0-EB55DCEB4664}"/>
            </a:ext>
          </a:extLst>
        </xdr:cNvPr>
        <xdr:cNvSpPr/>
      </xdr:nvSpPr>
      <xdr:spPr>
        <a:xfrm>
          <a:off x="1365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647" name="フローチャート: 判断 646">
          <a:extLst>
            <a:ext uri="{FF2B5EF4-FFF2-40B4-BE49-F238E27FC236}">
              <a16:creationId xmlns:a16="http://schemas.microsoft.com/office/drawing/2014/main" id="{03FE8194-076F-4665-836F-57D0FB26A3AC}"/>
            </a:ext>
          </a:extLst>
        </xdr:cNvPr>
        <xdr:cNvSpPr/>
      </xdr:nvSpPr>
      <xdr:spPr>
        <a:xfrm>
          <a:off x="12763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FDEDF146-B4B6-46CB-B0CD-A690AB0CFA5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39053CF0-D80C-479E-AB88-DC2B2CBF869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C6A6B8FC-27CA-48DC-BA13-6E90587186B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6F445AA9-C6DF-4448-9429-9A46DF22388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BA76A5F0-4313-44CE-AD96-FB040B8947E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58601</xdr:rowOff>
    </xdr:from>
    <xdr:to>
      <xdr:col>85</xdr:col>
      <xdr:colOff>177800</xdr:colOff>
      <xdr:row>55</xdr:row>
      <xdr:rowOff>160201</xdr:rowOff>
    </xdr:to>
    <xdr:sp macro="" textlink="">
      <xdr:nvSpPr>
        <xdr:cNvPr id="653" name="楕円 652">
          <a:extLst>
            <a:ext uri="{FF2B5EF4-FFF2-40B4-BE49-F238E27FC236}">
              <a16:creationId xmlns:a16="http://schemas.microsoft.com/office/drawing/2014/main" id="{A328EE4A-D944-41E8-88BC-D17D3DA95A74}"/>
            </a:ext>
          </a:extLst>
        </xdr:cNvPr>
        <xdr:cNvSpPr/>
      </xdr:nvSpPr>
      <xdr:spPr>
        <a:xfrm>
          <a:off x="16268700" y="948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144978</xdr:rowOff>
    </xdr:from>
    <xdr:ext cx="405111" cy="259045"/>
    <xdr:sp macro="" textlink="">
      <xdr:nvSpPr>
        <xdr:cNvPr id="654" name="【学校施設】&#10;有形固定資産減価償却率該当値テキスト">
          <a:extLst>
            <a:ext uri="{FF2B5EF4-FFF2-40B4-BE49-F238E27FC236}">
              <a16:creationId xmlns:a16="http://schemas.microsoft.com/office/drawing/2014/main" id="{961915B8-5BE8-4C88-964A-BB59C4E40FB9}"/>
            </a:ext>
          </a:extLst>
        </xdr:cNvPr>
        <xdr:cNvSpPr txBox="1"/>
      </xdr:nvSpPr>
      <xdr:spPr>
        <a:xfrm>
          <a:off x="16357600" y="9403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107587</xdr:rowOff>
    </xdr:from>
    <xdr:to>
      <xdr:col>81</xdr:col>
      <xdr:colOff>101600</xdr:colOff>
      <xdr:row>56</xdr:row>
      <xdr:rowOff>37737</xdr:rowOff>
    </xdr:to>
    <xdr:sp macro="" textlink="">
      <xdr:nvSpPr>
        <xdr:cNvPr id="655" name="楕円 654">
          <a:extLst>
            <a:ext uri="{FF2B5EF4-FFF2-40B4-BE49-F238E27FC236}">
              <a16:creationId xmlns:a16="http://schemas.microsoft.com/office/drawing/2014/main" id="{F548984C-454D-4113-BF33-9DB961C7482A}"/>
            </a:ext>
          </a:extLst>
        </xdr:cNvPr>
        <xdr:cNvSpPr/>
      </xdr:nvSpPr>
      <xdr:spPr>
        <a:xfrm>
          <a:off x="15430500" y="95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109401</xdr:rowOff>
    </xdr:from>
    <xdr:to>
      <xdr:col>85</xdr:col>
      <xdr:colOff>127000</xdr:colOff>
      <xdr:row>55</xdr:row>
      <xdr:rowOff>158387</xdr:rowOff>
    </xdr:to>
    <xdr:cxnSp macro="">
      <xdr:nvCxnSpPr>
        <xdr:cNvPr id="656" name="直線コネクタ 655">
          <a:extLst>
            <a:ext uri="{FF2B5EF4-FFF2-40B4-BE49-F238E27FC236}">
              <a16:creationId xmlns:a16="http://schemas.microsoft.com/office/drawing/2014/main" id="{C6A78D62-1D0E-4EB5-80E1-E2A0AFDA4CC2}"/>
            </a:ext>
          </a:extLst>
        </xdr:cNvPr>
        <xdr:cNvCxnSpPr/>
      </xdr:nvCxnSpPr>
      <xdr:spPr>
        <a:xfrm flipV="1">
          <a:off x="15481300" y="9539151"/>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114119</xdr:rowOff>
    </xdr:from>
    <xdr:to>
      <xdr:col>76</xdr:col>
      <xdr:colOff>165100</xdr:colOff>
      <xdr:row>56</xdr:row>
      <xdr:rowOff>44269</xdr:rowOff>
    </xdr:to>
    <xdr:sp macro="" textlink="">
      <xdr:nvSpPr>
        <xdr:cNvPr id="657" name="楕円 656">
          <a:extLst>
            <a:ext uri="{FF2B5EF4-FFF2-40B4-BE49-F238E27FC236}">
              <a16:creationId xmlns:a16="http://schemas.microsoft.com/office/drawing/2014/main" id="{200C8911-EBB6-499D-8474-605814C0DAA1}"/>
            </a:ext>
          </a:extLst>
        </xdr:cNvPr>
        <xdr:cNvSpPr/>
      </xdr:nvSpPr>
      <xdr:spPr>
        <a:xfrm>
          <a:off x="14541500" y="954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158387</xdr:rowOff>
    </xdr:from>
    <xdr:to>
      <xdr:col>81</xdr:col>
      <xdr:colOff>50800</xdr:colOff>
      <xdr:row>55</xdr:row>
      <xdr:rowOff>164919</xdr:rowOff>
    </xdr:to>
    <xdr:cxnSp macro="">
      <xdr:nvCxnSpPr>
        <xdr:cNvPr id="658" name="直線コネクタ 657">
          <a:extLst>
            <a:ext uri="{FF2B5EF4-FFF2-40B4-BE49-F238E27FC236}">
              <a16:creationId xmlns:a16="http://schemas.microsoft.com/office/drawing/2014/main" id="{4965233A-5D7D-4422-AEB6-A647B1F951DE}"/>
            </a:ext>
          </a:extLst>
        </xdr:cNvPr>
        <xdr:cNvCxnSpPr/>
      </xdr:nvCxnSpPr>
      <xdr:spPr>
        <a:xfrm flipV="1">
          <a:off x="14592300" y="95881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21046</xdr:rowOff>
    </xdr:from>
    <xdr:to>
      <xdr:col>72</xdr:col>
      <xdr:colOff>38100</xdr:colOff>
      <xdr:row>56</xdr:row>
      <xdr:rowOff>122646</xdr:rowOff>
    </xdr:to>
    <xdr:sp macro="" textlink="">
      <xdr:nvSpPr>
        <xdr:cNvPr id="659" name="楕円 658">
          <a:extLst>
            <a:ext uri="{FF2B5EF4-FFF2-40B4-BE49-F238E27FC236}">
              <a16:creationId xmlns:a16="http://schemas.microsoft.com/office/drawing/2014/main" id="{359352D7-F67B-4535-A313-EF4A3A149CC5}"/>
            </a:ext>
          </a:extLst>
        </xdr:cNvPr>
        <xdr:cNvSpPr/>
      </xdr:nvSpPr>
      <xdr:spPr>
        <a:xfrm>
          <a:off x="13652500" y="962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164919</xdr:rowOff>
    </xdr:from>
    <xdr:to>
      <xdr:col>76</xdr:col>
      <xdr:colOff>114300</xdr:colOff>
      <xdr:row>56</xdr:row>
      <xdr:rowOff>71846</xdr:rowOff>
    </xdr:to>
    <xdr:cxnSp macro="">
      <xdr:nvCxnSpPr>
        <xdr:cNvPr id="660" name="直線コネクタ 659">
          <a:extLst>
            <a:ext uri="{FF2B5EF4-FFF2-40B4-BE49-F238E27FC236}">
              <a16:creationId xmlns:a16="http://schemas.microsoft.com/office/drawing/2014/main" id="{DFDB246F-5D4B-4E0F-A773-B05AC0C56770}"/>
            </a:ext>
          </a:extLst>
        </xdr:cNvPr>
        <xdr:cNvCxnSpPr/>
      </xdr:nvCxnSpPr>
      <xdr:spPr>
        <a:xfrm flipV="1">
          <a:off x="13703300" y="959466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50437</xdr:rowOff>
    </xdr:from>
    <xdr:to>
      <xdr:col>67</xdr:col>
      <xdr:colOff>101600</xdr:colOff>
      <xdr:row>56</xdr:row>
      <xdr:rowOff>152037</xdr:rowOff>
    </xdr:to>
    <xdr:sp macro="" textlink="">
      <xdr:nvSpPr>
        <xdr:cNvPr id="661" name="楕円 660">
          <a:extLst>
            <a:ext uri="{FF2B5EF4-FFF2-40B4-BE49-F238E27FC236}">
              <a16:creationId xmlns:a16="http://schemas.microsoft.com/office/drawing/2014/main" id="{FDC94E49-AE7C-4A51-8622-EA4DB29B28A2}"/>
            </a:ext>
          </a:extLst>
        </xdr:cNvPr>
        <xdr:cNvSpPr/>
      </xdr:nvSpPr>
      <xdr:spPr>
        <a:xfrm>
          <a:off x="12763500" y="96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71846</xdr:rowOff>
    </xdr:from>
    <xdr:to>
      <xdr:col>71</xdr:col>
      <xdr:colOff>177800</xdr:colOff>
      <xdr:row>56</xdr:row>
      <xdr:rowOff>101237</xdr:rowOff>
    </xdr:to>
    <xdr:cxnSp macro="">
      <xdr:nvCxnSpPr>
        <xdr:cNvPr id="662" name="直線コネクタ 661">
          <a:extLst>
            <a:ext uri="{FF2B5EF4-FFF2-40B4-BE49-F238E27FC236}">
              <a16:creationId xmlns:a16="http://schemas.microsoft.com/office/drawing/2014/main" id="{36A38F28-A88D-4FE7-AABD-B1608FFFAD16}"/>
            </a:ext>
          </a:extLst>
        </xdr:cNvPr>
        <xdr:cNvCxnSpPr/>
      </xdr:nvCxnSpPr>
      <xdr:spPr>
        <a:xfrm flipV="1">
          <a:off x="12814300" y="967304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51724</xdr:rowOff>
    </xdr:from>
    <xdr:ext cx="405111" cy="259045"/>
    <xdr:sp macro="" textlink="">
      <xdr:nvSpPr>
        <xdr:cNvPr id="663" name="n_1aveValue【学校施設】&#10;有形固定資産減価償却率">
          <a:extLst>
            <a:ext uri="{FF2B5EF4-FFF2-40B4-BE49-F238E27FC236}">
              <a16:creationId xmlns:a16="http://schemas.microsoft.com/office/drawing/2014/main" id="{BE0BB0BF-764B-45A4-8C9C-477A617E401E}"/>
            </a:ext>
          </a:extLst>
        </xdr:cNvPr>
        <xdr:cNvSpPr txBox="1"/>
      </xdr:nvSpPr>
      <xdr:spPr>
        <a:xfrm>
          <a:off x="152660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25599</xdr:rowOff>
    </xdr:from>
    <xdr:ext cx="405111" cy="259045"/>
    <xdr:sp macro="" textlink="">
      <xdr:nvSpPr>
        <xdr:cNvPr id="664" name="n_2aveValue【学校施設】&#10;有形固定資産減価償却率">
          <a:extLst>
            <a:ext uri="{FF2B5EF4-FFF2-40B4-BE49-F238E27FC236}">
              <a16:creationId xmlns:a16="http://schemas.microsoft.com/office/drawing/2014/main" id="{4A3B67A2-FDDC-440F-B6AC-244375F74EE6}"/>
            </a:ext>
          </a:extLst>
        </xdr:cNvPr>
        <xdr:cNvSpPr txBox="1"/>
      </xdr:nvSpPr>
      <xdr:spPr>
        <a:xfrm>
          <a:off x="14389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9270</xdr:rowOff>
    </xdr:from>
    <xdr:ext cx="405111" cy="259045"/>
    <xdr:sp macro="" textlink="">
      <xdr:nvSpPr>
        <xdr:cNvPr id="665" name="n_3aveValue【学校施設】&#10;有形固定資産減価償却率">
          <a:extLst>
            <a:ext uri="{FF2B5EF4-FFF2-40B4-BE49-F238E27FC236}">
              <a16:creationId xmlns:a16="http://schemas.microsoft.com/office/drawing/2014/main" id="{67ED0858-590B-43A0-A854-2362CFA2010F}"/>
            </a:ext>
          </a:extLst>
        </xdr:cNvPr>
        <xdr:cNvSpPr txBox="1"/>
      </xdr:nvSpPr>
      <xdr:spPr>
        <a:xfrm>
          <a:off x="13500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12536</xdr:rowOff>
    </xdr:from>
    <xdr:ext cx="405111" cy="259045"/>
    <xdr:sp macro="" textlink="">
      <xdr:nvSpPr>
        <xdr:cNvPr id="666" name="n_4aveValue【学校施設】&#10;有形固定資産減価償却率">
          <a:extLst>
            <a:ext uri="{FF2B5EF4-FFF2-40B4-BE49-F238E27FC236}">
              <a16:creationId xmlns:a16="http://schemas.microsoft.com/office/drawing/2014/main" id="{F06C2A05-3D05-45C7-A38B-1EE9828BCA57}"/>
            </a:ext>
          </a:extLst>
        </xdr:cNvPr>
        <xdr:cNvSpPr txBox="1"/>
      </xdr:nvSpPr>
      <xdr:spPr>
        <a:xfrm>
          <a:off x="12611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54264</xdr:rowOff>
    </xdr:from>
    <xdr:ext cx="405111" cy="259045"/>
    <xdr:sp macro="" textlink="">
      <xdr:nvSpPr>
        <xdr:cNvPr id="667" name="n_1mainValue【学校施設】&#10;有形固定資産減価償却率">
          <a:extLst>
            <a:ext uri="{FF2B5EF4-FFF2-40B4-BE49-F238E27FC236}">
              <a16:creationId xmlns:a16="http://schemas.microsoft.com/office/drawing/2014/main" id="{C75479A7-1D5D-4ED8-8944-A0BA7FFF090A}"/>
            </a:ext>
          </a:extLst>
        </xdr:cNvPr>
        <xdr:cNvSpPr txBox="1"/>
      </xdr:nvSpPr>
      <xdr:spPr>
        <a:xfrm>
          <a:off x="15266044" y="931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60796</xdr:rowOff>
    </xdr:from>
    <xdr:ext cx="405111" cy="259045"/>
    <xdr:sp macro="" textlink="">
      <xdr:nvSpPr>
        <xdr:cNvPr id="668" name="n_2mainValue【学校施設】&#10;有形固定資産減価償却率">
          <a:extLst>
            <a:ext uri="{FF2B5EF4-FFF2-40B4-BE49-F238E27FC236}">
              <a16:creationId xmlns:a16="http://schemas.microsoft.com/office/drawing/2014/main" id="{1D74E940-EDE1-44C8-B54C-768381707AE8}"/>
            </a:ext>
          </a:extLst>
        </xdr:cNvPr>
        <xdr:cNvSpPr txBox="1"/>
      </xdr:nvSpPr>
      <xdr:spPr>
        <a:xfrm>
          <a:off x="14389744" y="931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139173</xdr:rowOff>
    </xdr:from>
    <xdr:ext cx="405111" cy="259045"/>
    <xdr:sp macro="" textlink="">
      <xdr:nvSpPr>
        <xdr:cNvPr id="669" name="n_3mainValue【学校施設】&#10;有形固定資産減価償却率">
          <a:extLst>
            <a:ext uri="{FF2B5EF4-FFF2-40B4-BE49-F238E27FC236}">
              <a16:creationId xmlns:a16="http://schemas.microsoft.com/office/drawing/2014/main" id="{90636C8A-07FE-45CB-9F09-BFCDF031A2AD}"/>
            </a:ext>
          </a:extLst>
        </xdr:cNvPr>
        <xdr:cNvSpPr txBox="1"/>
      </xdr:nvSpPr>
      <xdr:spPr>
        <a:xfrm>
          <a:off x="13500744" y="939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168564</xdr:rowOff>
    </xdr:from>
    <xdr:ext cx="405111" cy="259045"/>
    <xdr:sp macro="" textlink="">
      <xdr:nvSpPr>
        <xdr:cNvPr id="670" name="n_4mainValue【学校施設】&#10;有形固定資産減価償却率">
          <a:extLst>
            <a:ext uri="{FF2B5EF4-FFF2-40B4-BE49-F238E27FC236}">
              <a16:creationId xmlns:a16="http://schemas.microsoft.com/office/drawing/2014/main" id="{0B35705E-4B0B-4126-AB77-0D9F4DB96DFD}"/>
            </a:ext>
          </a:extLst>
        </xdr:cNvPr>
        <xdr:cNvSpPr txBox="1"/>
      </xdr:nvSpPr>
      <xdr:spPr>
        <a:xfrm>
          <a:off x="12611744" y="942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515E307E-B3BD-4C3C-A73E-A4E2B0C0789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1BFFDD20-052B-433C-A015-2E86248C875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C72E1859-0AE9-444E-92B6-7CF51786CB8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8C2182F9-3AC3-4C2E-9F4C-6238913BBC0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62208E3C-7A7A-4801-A647-83CE67C5432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2C86F720-C0A4-49BE-AD99-1D81B053A06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C195C718-CC3C-4233-AFB0-2DC02A98D19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057081C3-0CAD-46E5-8963-D773325D6AF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377CFC98-67BA-4439-9A0C-5C44EE2FF7F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E1185D90-C3C3-411D-9911-5782632B050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1" name="テキスト ボックス 680">
          <a:extLst>
            <a:ext uri="{FF2B5EF4-FFF2-40B4-BE49-F238E27FC236}">
              <a16:creationId xmlns:a16="http://schemas.microsoft.com/office/drawing/2014/main" id="{4DB3E8BB-0B23-4528-B25A-0CB69BF377D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82" name="直線コネクタ 681">
          <a:extLst>
            <a:ext uri="{FF2B5EF4-FFF2-40B4-BE49-F238E27FC236}">
              <a16:creationId xmlns:a16="http://schemas.microsoft.com/office/drawing/2014/main" id="{775363C5-7C2C-4947-8808-3942931EFB3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3" name="テキスト ボックス 682">
          <a:extLst>
            <a:ext uri="{FF2B5EF4-FFF2-40B4-BE49-F238E27FC236}">
              <a16:creationId xmlns:a16="http://schemas.microsoft.com/office/drawing/2014/main" id="{FE08E407-4A93-4BD3-95F9-1C0C647FA955}"/>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4" name="直線コネクタ 683">
          <a:extLst>
            <a:ext uri="{FF2B5EF4-FFF2-40B4-BE49-F238E27FC236}">
              <a16:creationId xmlns:a16="http://schemas.microsoft.com/office/drawing/2014/main" id="{2D13B6BF-04D3-481A-A08E-8FBF98AF5A23}"/>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5" name="テキスト ボックス 684">
          <a:extLst>
            <a:ext uri="{FF2B5EF4-FFF2-40B4-BE49-F238E27FC236}">
              <a16:creationId xmlns:a16="http://schemas.microsoft.com/office/drawing/2014/main" id="{004229DE-408F-45E3-B43D-53E61C9F8BE9}"/>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6" name="直線コネクタ 685">
          <a:extLst>
            <a:ext uri="{FF2B5EF4-FFF2-40B4-BE49-F238E27FC236}">
              <a16:creationId xmlns:a16="http://schemas.microsoft.com/office/drawing/2014/main" id="{7C8A078D-7837-4950-A4E9-60595F84EED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7" name="テキスト ボックス 686">
          <a:extLst>
            <a:ext uri="{FF2B5EF4-FFF2-40B4-BE49-F238E27FC236}">
              <a16:creationId xmlns:a16="http://schemas.microsoft.com/office/drawing/2014/main" id="{FB4C3ABE-AFB6-4C8B-9256-724A0751A4E6}"/>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8" name="直線コネクタ 687">
          <a:extLst>
            <a:ext uri="{FF2B5EF4-FFF2-40B4-BE49-F238E27FC236}">
              <a16:creationId xmlns:a16="http://schemas.microsoft.com/office/drawing/2014/main" id="{5836D254-0FFD-4CEC-8EEE-ED01A309CF1D}"/>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9" name="テキスト ボックス 688">
          <a:extLst>
            <a:ext uri="{FF2B5EF4-FFF2-40B4-BE49-F238E27FC236}">
              <a16:creationId xmlns:a16="http://schemas.microsoft.com/office/drawing/2014/main" id="{50AB29D2-2607-4256-AB7E-55B44FC0D4FC}"/>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0" name="直線コネクタ 689">
          <a:extLst>
            <a:ext uri="{FF2B5EF4-FFF2-40B4-BE49-F238E27FC236}">
              <a16:creationId xmlns:a16="http://schemas.microsoft.com/office/drawing/2014/main" id="{1CD638A6-5877-4072-9763-259AEA8C93A4}"/>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1" name="テキスト ボックス 690">
          <a:extLst>
            <a:ext uri="{FF2B5EF4-FFF2-40B4-BE49-F238E27FC236}">
              <a16:creationId xmlns:a16="http://schemas.microsoft.com/office/drawing/2014/main" id="{CAE49C65-B154-4970-8772-5DB8B89D6173}"/>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2" name="直線コネクタ 691">
          <a:extLst>
            <a:ext uri="{FF2B5EF4-FFF2-40B4-BE49-F238E27FC236}">
              <a16:creationId xmlns:a16="http://schemas.microsoft.com/office/drawing/2014/main" id="{4B2407E5-EFA4-4615-8E63-09E46399D0A8}"/>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3" name="テキスト ボックス 692">
          <a:extLst>
            <a:ext uri="{FF2B5EF4-FFF2-40B4-BE49-F238E27FC236}">
              <a16:creationId xmlns:a16="http://schemas.microsoft.com/office/drawing/2014/main" id="{AC188C01-C710-4F89-BFC4-0F254A2DCF5D}"/>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4" name="直線コネクタ 693">
          <a:extLst>
            <a:ext uri="{FF2B5EF4-FFF2-40B4-BE49-F238E27FC236}">
              <a16:creationId xmlns:a16="http://schemas.microsoft.com/office/drawing/2014/main" id="{C62DA857-14D8-4B59-AB09-25EBEC76ADE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5" name="テキスト ボックス 694">
          <a:extLst>
            <a:ext uri="{FF2B5EF4-FFF2-40B4-BE49-F238E27FC236}">
              <a16:creationId xmlns:a16="http://schemas.microsoft.com/office/drawing/2014/main" id="{EB5980A8-B6A8-4F6E-9682-AF8780D7C7A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6" name="【学校施設】&#10;一人当たり面積グラフ枠">
          <a:extLst>
            <a:ext uri="{FF2B5EF4-FFF2-40B4-BE49-F238E27FC236}">
              <a16:creationId xmlns:a16="http://schemas.microsoft.com/office/drawing/2014/main" id="{916AC3FB-F0BD-4CD8-AB2A-7D2A22E0D67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697" name="直線コネクタ 696">
          <a:extLst>
            <a:ext uri="{FF2B5EF4-FFF2-40B4-BE49-F238E27FC236}">
              <a16:creationId xmlns:a16="http://schemas.microsoft.com/office/drawing/2014/main" id="{640E9B3B-8EC9-4588-8BA4-21091F166ABF}"/>
            </a:ext>
          </a:extLst>
        </xdr:cNvPr>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698" name="【学校施設】&#10;一人当たり面積最小値テキスト">
          <a:extLst>
            <a:ext uri="{FF2B5EF4-FFF2-40B4-BE49-F238E27FC236}">
              <a16:creationId xmlns:a16="http://schemas.microsoft.com/office/drawing/2014/main" id="{1E1C378A-3E29-43DB-B266-14E8DD46C799}"/>
            </a:ext>
          </a:extLst>
        </xdr:cNvPr>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699" name="直線コネクタ 698">
          <a:extLst>
            <a:ext uri="{FF2B5EF4-FFF2-40B4-BE49-F238E27FC236}">
              <a16:creationId xmlns:a16="http://schemas.microsoft.com/office/drawing/2014/main" id="{3EF2D5AE-2A0C-40C9-8737-C34CDAF07943}"/>
            </a:ext>
          </a:extLst>
        </xdr:cNvPr>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700" name="【学校施設】&#10;一人当たり面積最大値テキスト">
          <a:extLst>
            <a:ext uri="{FF2B5EF4-FFF2-40B4-BE49-F238E27FC236}">
              <a16:creationId xmlns:a16="http://schemas.microsoft.com/office/drawing/2014/main" id="{4E015A45-1A99-441D-9D42-B97B83F1B792}"/>
            </a:ext>
          </a:extLst>
        </xdr:cNvPr>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701" name="直線コネクタ 700">
          <a:extLst>
            <a:ext uri="{FF2B5EF4-FFF2-40B4-BE49-F238E27FC236}">
              <a16:creationId xmlns:a16="http://schemas.microsoft.com/office/drawing/2014/main" id="{54D76DC0-4640-4BAE-9C4C-D4FBF6CFF2C9}"/>
            </a:ext>
          </a:extLst>
        </xdr:cNvPr>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69686</xdr:rowOff>
    </xdr:from>
    <xdr:ext cx="469744" cy="259045"/>
    <xdr:sp macro="" textlink="">
      <xdr:nvSpPr>
        <xdr:cNvPr id="702" name="【学校施設】&#10;一人当たり面積平均値テキスト">
          <a:extLst>
            <a:ext uri="{FF2B5EF4-FFF2-40B4-BE49-F238E27FC236}">
              <a16:creationId xmlns:a16="http://schemas.microsoft.com/office/drawing/2014/main" id="{144C049D-0E14-4EDF-B69A-3CA5EC21CA21}"/>
            </a:ext>
          </a:extLst>
        </xdr:cNvPr>
        <xdr:cNvSpPr txBox="1"/>
      </xdr:nvSpPr>
      <xdr:spPr>
        <a:xfrm>
          <a:off x="22199600" y="10185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703" name="フローチャート: 判断 702">
          <a:extLst>
            <a:ext uri="{FF2B5EF4-FFF2-40B4-BE49-F238E27FC236}">
              <a16:creationId xmlns:a16="http://schemas.microsoft.com/office/drawing/2014/main" id="{2B7E5A24-23E1-49BC-A2CB-519E487E1177}"/>
            </a:ext>
          </a:extLst>
        </xdr:cNvPr>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704" name="フローチャート: 判断 703">
          <a:extLst>
            <a:ext uri="{FF2B5EF4-FFF2-40B4-BE49-F238E27FC236}">
              <a16:creationId xmlns:a16="http://schemas.microsoft.com/office/drawing/2014/main" id="{F0DF3A49-2AFF-443F-BB6D-88E12A58D00E}"/>
            </a:ext>
          </a:extLst>
        </xdr:cNvPr>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705" name="フローチャート: 判断 704">
          <a:extLst>
            <a:ext uri="{FF2B5EF4-FFF2-40B4-BE49-F238E27FC236}">
              <a16:creationId xmlns:a16="http://schemas.microsoft.com/office/drawing/2014/main" id="{10D9896D-3223-4EA6-A360-B6302FFC3CA8}"/>
            </a:ext>
          </a:extLst>
        </xdr:cNvPr>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164737</xdr:rowOff>
    </xdr:from>
    <xdr:to>
      <xdr:col>102</xdr:col>
      <xdr:colOff>165100</xdr:colOff>
      <xdr:row>59</xdr:row>
      <xdr:rowOff>94887</xdr:rowOff>
    </xdr:to>
    <xdr:sp macro="" textlink="">
      <xdr:nvSpPr>
        <xdr:cNvPr id="706" name="フローチャート: 判断 705">
          <a:extLst>
            <a:ext uri="{FF2B5EF4-FFF2-40B4-BE49-F238E27FC236}">
              <a16:creationId xmlns:a16="http://schemas.microsoft.com/office/drawing/2014/main" id="{3C8F9305-00EF-41D9-8C91-440B998DD14E}"/>
            </a:ext>
          </a:extLst>
        </xdr:cNvPr>
        <xdr:cNvSpPr/>
      </xdr:nvSpPr>
      <xdr:spPr>
        <a:xfrm>
          <a:off x="19494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55335</xdr:rowOff>
    </xdr:from>
    <xdr:to>
      <xdr:col>98</xdr:col>
      <xdr:colOff>38100</xdr:colOff>
      <xdr:row>59</xdr:row>
      <xdr:rowOff>156935</xdr:rowOff>
    </xdr:to>
    <xdr:sp macro="" textlink="">
      <xdr:nvSpPr>
        <xdr:cNvPr id="707" name="フローチャート: 判断 706">
          <a:extLst>
            <a:ext uri="{FF2B5EF4-FFF2-40B4-BE49-F238E27FC236}">
              <a16:creationId xmlns:a16="http://schemas.microsoft.com/office/drawing/2014/main" id="{17928FF8-089E-462D-816A-6F17C962A0EA}"/>
            </a:ext>
          </a:extLst>
        </xdr:cNvPr>
        <xdr:cNvSpPr/>
      </xdr:nvSpPr>
      <xdr:spPr>
        <a:xfrm>
          <a:off x="18605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461FFAE2-8A68-4099-B076-FBCA6219FAF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DAEAD0DC-9A04-496C-92B1-708B7CD687F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37D0FB6B-0512-4271-A317-69B0DE4DC82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638205F3-A5EF-4AAE-8352-6E3EF0F65D2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2" name="テキスト ボックス 711">
          <a:extLst>
            <a:ext uri="{FF2B5EF4-FFF2-40B4-BE49-F238E27FC236}">
              <a16:creationId xmlns:a16="http://schemas.microsoft.com/office/drawing/2014/main" id="{C5F4BA21-8742-4BBF-9B1B-66D70AC7EBC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22678</xdr:rowOff>
    </xdr:from>
    <xdr:to>
      <xdr:col>116</xdr:col>
      <xdr:colOff>114300</xdr:colOff>
      <xdr:row>55</xdr:row>
      <xdr:rowOff>124278</xdr:rowOff>
    </xdr:to>
    <xdr:sp macro="" textlink="">
      <xdr:nvSpPr>
        <xdr:cNvPr id="713" name="楕円 712">
          <a:extLst>
            <a:ext uri="{FF2B5EF4-FFF2-40B4-BE49-F238E27FC236}">
              <a16:creationId xmlns:a16="http://schemas.microsoft.com/office/drawing/2014/main" id="{BFBADE73-E472-41C9-B369-D320C145719A}"/>
            </a:ext>
          </a:extLst>
        </xdr:cNvPr>
        <xdr:cNvSpPr/>
      </xdr:nvSpPr>
      <xdr:spPr>
        <a:xfrm>
          <a:off x="22110700" y="94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147155</xdr:rowOff>
    </xdr:from>
    <xdr:ext cx="469744" cy="259045"/>
    <xdr:sp macro="" textlink="">
      <xdr:nvSpPr>
        <xdr:cNvPr id="714" name="【学校施設】&#10;一人当たり面積該当値テキスト">
          <a:extLst>
            <a:ext uri="{FF2B5EF4-FFF2-40B4-BE49-F238E27FC236}">
              <a16:creationId xmlns:a16="http://schemas.microsoft.com/office/drawing/2014/main" id="{ADF8BCE4-DE92-4E66-A08E-2F5D05F993BD}"/>
            </a:ext>
          </a:extLst>
        </xdr:cNvPr>
        <xdr:cNvSpPr txBox="1"/>
      </xdr:nvSpPr>
      <xdr:spPr>
        <a:xfrm>
          <a:off x="22199600" y="940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115751</xdr:rowOff>
    </xdr:from>
    <xdr:to>
      <xdr:col>112</xdr:col>
      <xdr:colOff>38100</xdr:colOff>
      <xdr:row>56</xdr:row>
      <xdr:rowOff>45901</xdr:rowOff>
    </xdr:to>
    <xdr:sp macro="" textlink="">
      <xdr:nvSpPr>
        <xdr:cNvPr id="715" name="楕円 714">
          <a:extLst>
            <a:ext uri="{FF2B5EF4-FFF2-40B4-BE49-F238E27FC236}">
              <a16:creationId xmlns:a16="http://schemas.microsoft.com/office/drawing/2014/main" id="{018E42AD-87DF-4975-BF8C-275C5AF3175E}"/>
            </a:ext>
          </a:extLst>
        </xdr:cNvPr>
        <xdr:cNvSpPr/>
      </xdr:nvSpPr>
      <xdr:spPr>
        <a:xfrm>
          <a:off x="21272500" y="954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73478</xdr:rowOff>
    </xdr:from>
    <xdr:to>
      <xdr:col>116</xdr:col>
      <xdr:colOff>63500</xdr:colOff>
      <xdr:row>55</xdr:row>
      <xdr:rowOff>166551</xdr:rowOff>
    </xdr:to>
    <xdr:cxnSp macro="">
      <xdr:nvCxnSpPr>
        <xdr:cNvPr id="716" name="直線コネクタ 715">
          <a:extLst>
            <a:ext uri="{FF2B5EF4-FFF2-40B4-BE49-F238E27FC236}">
              <a16:creationId xmlns:a16="http://schemas.microsoft.com/office/drawing/2014/main" id="{B79652A5-8C2C-42F5-80F8-22A3A2438086}"/>
            </a:ext>
          </a:extLst>
        </xdr:cNvPr>
        <xdr:cNvCxnSpPr/>
      </xdr:nvCxnSpPr>
      <xdr:spPr>
        <a:xfrm flipV="1">
          <a:off x="21323300" y="9503228"/>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120650</xdr:rowOff>
    </xdr:from>
    <xdr:to>
      <xdr:col>107</xdr:col>
      <xdr:colOff>101600</xdr:colOff>
      <xdr:row>56</xdr:row>
      <xdr:rowOff>50800</xdr:rowOff>
    </xdr:to>
    <xdr:sp macro="" textlink="">
      <xdr:nvSpPr>
        <xdr:cNvPr id="717" name="楕円 716">
          <a:extLst>
            <a:ext uri="{FF2B5EF4-FFF2-40B4-BE49-F238E27FC236}">
              <a16:creationId xmlns:a16="http://schemas.microsoft.com/office/drawing/2014/main" id="{2580A992-DFBC-46B0-870C-533FD12A3887}"/>
            </a:ext>
          </a:extLst>
        </xdr:cNvPr>
        <xdr:cNvSpPr/>
      </xdr:nvSpPr>
      <xdr:spPr>
        <a:xfrm>
          <a:off x="20383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166551</xdr:rowOff>
    </xdr:from>
    <xdr:to>
      <xdr:col>111</xdr:col>
      <xdr:colOff>177800</xdr:colOff>
      <xdr:row>56</xdr:row>
      <xdr:rowOff>0</xdr:rowOff>
    </xdr:to>
    <xdr:cxnSp macro="">
      <xdr:nvCxnSpPr>
        <xdr:cNvPr id="718" name="直線コネクタ 717">
          <a:extLst>
            <a:ext uri="{FF2B5EF4-FFF2-40B4-BE49-F238E27FC236}">
              <a16:creationId xmlns:a16="http://schemas.microsoft.com/office/drawing/2014/main" id="{15C28E46-B09B-4B4A-80AB-709C291A5D11}"/>
            </a:ext>
          </a:extLst>
        </xdr:cNvPr>
        <xdr:cNvCxnSpPr/>
      </xdr:nvCxnSpPr>
      <xdr:spPr>
        <a:xfrm flipV="1">
          <a:off x="20434300" y="959630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74930</xdr:rowOff>
    </xdr:from>
    <xdr:to>
      <xdr:col>102</xdr:col>
      <xdr:colOff>165100</xdr:colOff>
      <xdr:row>60</xdr:row>
      <xdr:rowOff>5080</xdr:rowOff>
    </xdr:to>
    <xdr:sp macro="" textlink="">
      <xdr:nvSpPr>
        <xdr:cNvPr id="719" name="楕円 718">
          <a:extLst>
            <a:ext uri="{FF2B5EF4-FFF2-40B4-BE49-F238E27FC236}">
              <a16:creationId xmlns:a16="http://schemas.microsoft.com/office/drawing/2014/main" id="{A4355EB3-1897-49E4-AB1F-9FFF1FD0F03C}"/>
            </a:ext>
          </a:extLst>
        </xdr:cNvPr>
        <xdr:cNvSpPr/>
      </xdr:nvSpPr>
      <xdr:spPr>
        <a:xfrm>
          <a:off x="19494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0</xdr:rowOff>
    </xdr:from>
    <xdr:to>
      <xdr:col>107</xdr:col>
      <xdr:colOff>50800</xdr:colOff>
      <xdr:row>59</xdr:row>
      <xdr:rowOff>125730</xdr:rowOff>
    </xdr:to>
    <xdr:cxnSp macro="">
      <xdr:nvCxnSpPr>
        <xdr:cNvPr id="720" name="直線コネクタ 719">
          <a:extLst>
            <a:ext uri="{FF2B5EF4-FFF2-40B4-BE49-F238E27FC236}">
              <a16:creationId xmlns:a16="http://schemas.microsoft.com/office/drawing/2014/main" id="{8C2E9C68-037A-4B59-BFA1-C480AD1B1F40}"/>
            </a:ext>
          </a:extLst>
        </xdr:cNvPr>
        <xdr:cNvCxnSpPr/>
      </xdr:nvCxnSpPr>
      <xdr:spPr>
        <a:xfrm flipV="1">
          <a:off x="19545300" y="9601200"/>
          <a:ext cx="8890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22678</xdr:rowOff>
    </xdr:from>
    <xdr:to>
      <xdr:col>98</xdr:col>
      <xdr:colOff>38100</xdr:colOff>
      <xdr:row>59</xdr:row>
      <xdr:rowOff>124278</xdr:rowOff>
    </xdr:to>
    <xdr:sp macro="" textlink="">
      <xdr:nvSpPr>
        <xdr:cNvPr id="721" name="楕円 720">
          <a:extLst>
            <a:ext uri="{FF2B5EF4-FFF2-40B4-BE49-F238E27FC236}">
              <a16:creationId xmlns:a16="http://schemas.microsoft.com/office/drawing/2014/main" id="{71825D62-3A2B-43BA-8C30-9A38FEA4762C}"/>
            </a:ext>
          </a:extLst>
        </xdr:cNvPr>
        <xdr:cNvSpPr/>
      </xdr:nvSpPr>
      <xdr:spPr>
        <a:xfrm>
          <a:off x="18605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73478</xdr:rowOff>
    </xdr:from>
    <xdr:to>
      <xdr:col>102</xdr:col>
      <xdr:colOff>114300</xdr:colOff>
      <xdr:row>59</xdr:row>
      <xdr:rowOff>125730</xdr:rowOff>
    </xdr:to>
    <xdr:cxnSp macro="">
      <xdr:nvCxnSpPr>
        <xdr:cNvPr id="722" name="直線コネクタ 721">
          <a:extLst>
            <a:ext uri="{FF2B5EF4-FFF2-40B4-BE49-F238E27FC236}">
              <a16:creationId xmlns:a16="http://schemas.microsoft.com/office/drawing/2014/main" id="{FAF669A6-F8F6-443C-8B70-70494509BA07}"/>
            </a:ext>
          </a:extLst>
        </xdr:cNvPr>
        <xdr:cNvCxnSpPr/>
      </xdr:nvCxnSpPr>
      <xdr:spPr>
        <a:xfrm>
          <a:off x="18656300" y="1018902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9270</xdr:rowOff>
    </xdr:from>
    <xdr:ext cx="469744" cy="259045"/>
    <xdr:sp macro="" textlink="">
      <xdr:nvSpPr>
        <xdr:cNvPr id="723" name="n_1aveValue【学校施設】&#10;一人当たり面積">
          <a:extLst>
            <a:ext uri="{FF2B5EF4-FFF2-40B4-BE49-F238E27FC236}">
              <a16:creationId xmlns:a16="http://schemas.microsoft.com/office/drawing/2014/main" id="{B2EEFC4B-3782-4AC9-9166-0413F2BAEE1C}"/>
            </a:ext>
          </a:extLst>
        </xdr:cNvPr>
        <xdr:cNvSpPr txBox="1"/>
      </xdr:nvSpPr>
      <xdr:spPr>
        <a:xfrm>
          <a:off x="21075727" y="102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23965</xdr:rowOff>
    </xdr:from>
    <xdr:ext cx="469744" cy="259045"/>
    <xdr:sp macro="" textlink="">
      <xdr:nvSpPr>
        <xdr:cNvPr id="724" name="n_2aveValue【学校施設】&#10;一人当たり面積">
          <a:extLst>
            <a:ext uri="{FF2B5EF4-FFF2-40B4-BE49-F238E27FC236}">
              <a16:creationId xmlns:a16="http://schemas.microsoft.com/office/drawing/2014/main" id="{096B8232-4A9D-4E80-B5A9-EFACB64CFB07}"/>
            </a:ext>
          </a:extLst>
        </xdr:cNvPr>
        <xdr:cNvSpPr txBox="1"/>
      </xdr:nvSpPr>
      <xdr:spPr>
        <a:xfrm>
          <a:off x="201994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111414</xdr:rowOff>
    </xdr:from>
    <xdr:ext cx="469744" cy="259045"/>
    <xdr:sp macro="" textlink="">
      <xdr:nvSpPr>
        <xdr:cNvPr id="725" name="n_3aveValue【学校施設】&#10;一人当たり面積">
          <a:extLst>
            <a:ext uri="{FF2B5EF4-FFF2-40B4-BE49-F238E27FC236}">
              <a16:creationId xmlns:a16="http://schemas.microsoft.com/office/drawing/2014/main" id="{21AE1486-50A8-45D5-BED3-86882897F9BB}"/>
            </a:ext>
          </a:extLst>
        </xdr:cNvPr>
        <xdr:cNvSpPr txBox="1"/>
      </xdr:nvSpPr>
      <xdr:spPr>
        <a:xfrm>
          <a:off x="19310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148062</xdr:rowOff>
    </xdr:from>
    <xdr:ext cx="469744" cy="259045"/>
    <xdr:sp macro="" textlink="">
      <xdr:nvSpPr>
        <xdr:cNvPr id="726" name="n_4aveValue【学校施設】&#10;一人当たり面積">
          <a:extLst>
            <a:ext uri="{FF2B5EF4-FFF2-40B4-BE49-F238E27FC236}">
              <a16:creationId xmlns:a16="http://schemas.microsoft.com/office/drawing/2014/main" id="{419A0AF4-AA9E-4730-B6EE-2221F1DF65CC}"/>
            </a:ext>
          </a:extLst>
        </xdr:cNvPr>
        <xdr:cNvSpPr txBox="1"/>
      </xdr:nvSpPr>
      <xdr:spPr>
        <a:xfrm>
          <a:off x="18421427" y="102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62428</xdr:rowOff>
    </xdr:from>
    <xdr:ext cx="469744" cy="259045"/>
    <xdr:sp macro="" textlink="">
      <xdr:nvSpPr>
        <xdr:cNvPr id="727" name="n_1mainValue【学校施設】&#10;一人当たり面積">
          <a:extLst>
            <a:ext uri="{FF2B5EF4-FFF2-40B4-BE49-F238E27FC236}">
              <a16:creationId xmlns:a16="http://schemas.microsoft.com/office/drawing/2014/main" id="{A26B925C-9CE2-41E8-AC7E-241E3365F099}"/>
            </a:ext>
          </a:extLst>
        </xdr:cNvPr>
        <xdr:cNvSpPr txBox="1"/>
      </xdr:nvSpPr>
      <xdr:spPr>
        <a:xfrm>
          <a:off x="21075727" y="932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67327</xdr:rowOff>
    </xdr:from>
    <xdr:ext cx="469744" cy="259045"/>
    <xdr:sp macro="" textlink="">
      <xdr:nvSpPr>
        <xdr:cNvPr id="728" name="n_2mainValue【学校施設】&#10;一人当たり面積">
          <a:extLst>
            <a:ext uri="{FF2B5EF4-FFF2-40B4-BE49-F238E27FC236}">
              <a16:creationId xmlns:a16="http://schemas.microsoft.com/office/drawing/2014/main" id="{B759893B-2B65-4588-9F92-40D4917B95DA}"/>
            </a:ext>
          </a:extLst>
        </xdr:cNvPr>
        <xdr:cNvSpPr txBox="1"/>
      </xdr:nvSpPr>
      <xdr:spPr>
        <a:xfrm>
          <a:off x="201994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167657</xdr:rowOff>
    </xdr:from>
    <xdr:ext cx="469744" cy="259045"/>
    <xdr:sp macro="" textlink="">
      <xdr:nvSpPr>
        <xdr:cNvPr id="729" name="n_3mainValue【学校施設】&#10;一人当たり面積">
          <a:extLst>
            <a:ext uri="{FF2B5EF4-FFF2-40B4-BE49-F238E27FC236}">
              <a16:creationId xmlns:a16="http://schemas.microsoft.com/office/drawing/2014/main" id="{11A5BE98-ECA6-43C4-9D24-A9D63C95D133}"/>
            </a:ext>
          </a:extLst>
        </xdr:cNvPr>
        <xdr:cNvSpPr txBox="1"/>
      </xdr:nvSpPr>
      <xdr:spPr>
        <a:xfrm>
          <a:off x="193104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140805</xdr:rowOff>
    </xdr:from>
    <xdr:ext cx="469744" cy="259045"/>
    <xdr:sp macro="" textlink="">
      <xdr:nvSpPr>
        <xdr:cNvPr id="730" name="n_4mainValue【学校施設】&#10;一人当たり面積">
          <a:extLst>
            <a:ext uri="{FF2B5EF4-FFF2-40B4-BE49-F238E27FC236}">
              <a16:creationId xmlns:a16="http://schemas.microsoft.com/office/drawing/2014/main" id="{2A5E06F2-06A8-4F30-9C7E-757D5E8E3C1A}"/>
            </a:ext>
          </a:extLst>
        </xdr:cNvPr>
        <xdr:cNvSpPr txBox="1"/>
      </xdr:nvSpPr>
      <xdr:spPr>
        <a:xfrm>
          <a:off x="18421427" y="991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1" name="正方形/長方形 730">
          <a:extLst>
            <a:ext uri="{FF2B5EF4-FFF2-40B4-BE49-F238E27FC236}">
              <a16:creationId xmlns:a16="http://schemas.microsoft.com/office/drawing/2014/main" id="{C1BB372A-59ED-4CAF-8E82-BB1CDFE1398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2" name="正方形/長方形 731">
          <a:extLst>
            <a:ext uri="{FF2B5EF4-FFF2-40B4-BE49-F238E27FC236}">
              <a16:creationId xmlns:a16="http://schemas.microsoft.com/office/drawing/2014/main" id="{E54B698A-B122-43FD-A9DF-24E9303CA7B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3" name="正方形/長方形 732">
          <a:extLst>
            <a:ext uri="{FF2B5EF4-FFF2-40B4-BE49-F238E27FC236}">
              <a16:creationId xmlns:a16="http://schemas.microsoft.com/office/drawing/2014/main" id="{349FA1E4-3127-4E05-9A1E-1149C90784B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4" name="正方形/長方形 733">
          <a:extLst>
            <a:ext uri="{FF2B5EF4-FFF2-40B4-BE49-F238E27FC236}">
              <a16:creationId xmlns:a16="http://schemas.microsoft.com/office/drawing/2014/main" id="{578FE122-602B-4DAC-AA8E-0EF14EEA9C3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5" name="正方形/長方形 734">
          <a:extLst>
            <a:ext uri="{FF2B5EF4-FFF2-40B4-BE49-F238E27FC236}">
              <a16:creationId xmlns:a16="http://schemas.microsoft.com/office/drawing/2014/main" id="{C08063F3-9310-4D2F-912D-ACCBA1F590A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6" name="正方形/長方形 735">
          <a:extLst>
            <a:ext uri="{FF2B5EF4-FFF2-40B4-BE49-F238E27FC236}">
              <a16:creationId xmlns:a16="http://schemas.microsoft.com/office/drawing/2014/main" id="{7BFA8C4E-89F3-44BA-8501-9CB09DBD04B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7" name="正方形/長方形 736">
          <a:extLst>
            <a:ext uri="{FF2B5EF4-FFF2-40B4-BE49-F238E27FC236}">
              <a16:creationId xmlns:a16="http://schemas.microsoft.com/office/drawing/2014/main" id="{31167142-5C3E-4805-A969-D8C1876927C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正方形/長方形 737">
          <a:extLst>
            <a:ext uri="{FF2B5EF4-FFF2-40B4-BE49-F238E27FC236}">
              <a16:creationId xmlns:a16="http://schemas.microsoft.com/office/drawing/2014/main" id="{C2A668AB-77D1-4335-A6D8-663CB45C347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9" name="テキスト ボックス 738">
          <a:extLst>
            <a:ext uri="{FF2B5EF4-FFF2-40B4-BE49-F238E27FC236}">
              <a16:creationId xmlns:a16="http://schemas.microsoft.com/office/drawing/2014/main" id="{2F56ECC2-0471-4ABD-81FE-0BA417D8738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0" name="直線コネクタ 739">
          <a:extLst>
            <a:ext uri="{FF2B5EF4-FFF2-40B4-BE49-F238E27FC236}">
              <a16:creationId xmlns:a16="http://schemas.microsoft.com/office/drawing/2014/main" id="{00FB2DBC-4C19-4269-83DD-E24FCFE9A8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1" name="テキスト ボックス 740">
          <a:extLst>
            <a:ext uri="{FF2B5EF4-FFF2-40B4-BE49-F238E27FC236}">
              <a16:creationId xmlns:a16="http://schemas.microsoft.com/office/drawing/2014/main" id="{FDAF5562-B86A-4419-95D8-8DBF70F4E6F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2" name="直線コネクタ 741">
          <a:extLst>
            <a:ext uri="{FF2B5EF4-FFF2-40B4-BE49-F238E27FC236}">
              <a16:creationId xmlns:a16="http://schemas.microsoft.com/office/drawing/2014/main" id="{0DBF3985-AFE1-482E-A1BE-BC4EB8F9EE3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3" name="テキスト ボックス 742">
          <a:extLst>
            <a:ext uri="{FF2B5EF4-FFF2-40B4-BE49-F238E27FC236}">
              <a16:creationId xmlns:a16="http://schemas.microsoft.com/office/drawing/2014/main" id="{74C5E974-0D1A-4868-9CB8-C88F990A690F}"/>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4" name="直線コネクタ 743">
          <a:extLst>
            <a:ext uri="{FF2B5EF4-FFF2-40B4-BE49-F238E27FC236}">
              <a16:creationId xmlns:a16="http://schemas.microsoft.com/office/drawing/2014/main" id="{9758B3F5-ACDD-4E56-9BBF-A5D429C2DE2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5" name="テキスト ボックス 744">
          <a:extLst>
            <a:ext uri="{FF2B5EF4-FFF2-40B4-BE49-F238E27FC236}">
              <a16:creationId xmlns:a16="http://schemas.microsoft.com/office/drawing/2014/main" id="{905432E3-F501-4A7A-ACC6-86BF3864AB8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6" name="直線コネクタ 745">
          <a:extLst>
            <a:ext uri="{FF2B5EF4-FFF2-40B4-BE49-F238E27FC236}">
              <a16:creationId xmlns:a16="http://schemas.microsoft.com/office/drawing/2014/main" id="{149886D2-DABC-4D51-B19A-C2DCF788BE8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7" name="テキスト ボックス 746">
          <a:extLst>
            <a:ext uri="{FF2B5EF4-FFF2-40B4-BE49-F238E27FC236}">
              <a16:creationId xmlns:a16="http://schemas.microsoft.com/office/drawing/2014/main" id="{AD1B2B87-6FD0-4663-8968-90A43BA9166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8" name="直線コネクタ 747">
          <a:extLst>
            <a:ext uri="{FF2B5EF4-FFF2-40B4-BE49-F238E27FC236}">
              <a16:creationId xmlns:a16="http://schemas.microsoft.com/office/drawing/2014/main" id="{F78DAFB1-435E-4A5F-8D22-1B0941B2EC8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9" name="テキスト ボックス 748">
          <a:extLst>
            <a:ext uri="{FF2B5EF4-FFF2-40B4-BE49-F238E27FC236}">
              <a16:creationId xmlns:a16="http://schemas.microsoft.com/office/drawing/2014/main" id="{0B0E052E-3A23-49B0-8A78-A781B340ADB8}"/>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0" name="直線コネクタ 749">
          <a:extLst>
            <a:ext uri="{FF2B5EF4-FFF2-40B4-BE49-F238E27FC236}">
              <a16:creationId xmlns:a16="http://schemas.microsoft.com/office/drawing/2014/main" id="{3F3128A2-4FEA-4D39-89CA-A37E3D72258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1" name="テキスト ボックス 750">
          <a:extLst>
            <a:ext uri="{FF2B5EF4-FFF2-40B4-BE49-F238E27FC236}">
              <a16:creationId xmlns:a16="http://schemas.microsoft.com/office/drawing/2014/main" id="{01F4AFDF-BF65-4941-A0A4-9A6057F018DC}"/>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2" name="直線コネクタ 751">
          <a:extLst>
            <a:ext uri="{FF2B5EF4-FFF2-40B4-BE49-F238E27FC236}">
              <a16:creationId xmlns:a16="http://schemas.microsoft.com/office/drawing/2014/main" id="{5A766D1C-B411-40F3-BF53-F6EE763B9B2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3" name="テキスト ボックス 752">
          <a:extLst>
            <a:ext uri="{FF2B5EF4-FFF2-40B4-BE49-F238E27FC236}">
              <a16:creationId xmlns:a16="http://schemas.microsoft.com/office/drawing/2014/main" id="{51FD1F6F-C3CF-4395-B92E-056D72961B18}"/>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4" name="【児童館】&#10;有形固定資産減価償却率グラフ枠">
          <a:extLst>
            <a:ext uri="{FF2B5EF4-FFF2-40B4-BE49-F238E27FC236}">
              <a16:creationId xmlns:a16="http://schemas.microsoft.com/office/drawing/2014/main" id="{E6DDAB83-AA3F-4025-81CA-9F45C7430C5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755" name="直線コネクタ 754">
          <a:extLst>
            <a:ext uri="{FF2B5EF4-FFF2-40B4-BE49-F238E27FC236}">
              <a16:creationId xmlns:a16="http://schemas.microsoft.com/office/drawing/2014/main" id="{2F6420CD-A02C-4880-8843-E4E96252AD06}"/>
            </a:ext>
          </a:extLst>
        </xdr:cNvPr>
        <xdr:cNvCxnSpPr/>
      </xdr:nvCxnSpPr>
      <xdr:spPr>
        <a:xfrm flipV="1">
          <a:off x="16318864"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56" name="【児童館】&#10;有形固定資産減価償却率最小値テキスト">
          <a:extLst>
            <a:ext uri="{FF2B5EF4-FFF2-40B4-BE49-F238E27FC236}">
              <a16:creationId xmlns:a16="http://schemas.microsoft.com/office/drawing/2014/main" id="{1EC5FDCC-EE7E-42B9-9CC6-51C0F9E51342}"/>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57" name="直線コネクタ 756">
          <a:extLst>
            <a:ext uri="{FF2B5EF4-FFF2-40B4-BE49-F238E27FC236}">
              <a16:creationId xmlns:a16="http://schemas.microsoft.com/office/drawing/2014/main" id="{F96EB015-3D45-4FD0-87F9-415EE33B59C2}"/>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758" name="【児童館】&#10;有形固定資産減価償却率最大値テキスト">
          <a:extLst>
            <a:ext uri="{FF2B5EF4-FFF2-40B4-BE49-F238E27FC236}">
              <a16:creationId xmlns:a16="http://schemas.microsoft.com/office/drawing/2014/main" id="{741867D1-12E7-4A2F-88E3-55F4BD00B5D5}"/>
            </a:ext>
          </a:extLst>
        </xdr:cNvPr>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759" name="直線コネクタ 758">
          <a:extLst>
            <a:ext uri="{FF2B5EF4-FFF2-40B4-BE49-F238E27FC236}">
              <a16:creationId xmlns:a16="http://schemas.microsoft.com/office/drawing/2014/main" id="{10EB97E1-C2E2-40AB-824A-CE2D39CFFCA4}"/>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36847</xdr:rowOff>
    </xdr:from>
    <xdr:ext cx="405111" cy="259045"/>
    <xdr:sp macro="" textlink="">
      <xdr:nvSpPr>
        <xdr:cNvPr id="760" name="【児童館】&#10;有形固定資産減価償却率平均値テキスト">
          <a:extLst>
            <a:ext uri="{FF2B5EF4-FFF2-40B4-BE49-F238E27FC236}">
              <a16:creationId xmlns:a16="http://schemas.microsoft.com/office/drawing/2014/main" id="{81264937-AEAA-40DF-8149-7C284A0C0C2E}"/>
            </a:ext>
          </a:extLst>
        </xdr:cNvPr>
        <xdr:cNvSpPr txBox="1"/>
      </xdr:nvSpPr>
      <xdr:spPr>
        <a:xfrm>
          <a:off x="16357600" y="1392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761" name="フローチャート: 判断 760">
          <a:extLst>
            <a:ext uri="{FF2B5EF4-FFF2-40B4-BE49-F238E27FC236}">
              <a16:creationId xmlns:a16="http://schemas.microsoft.com/office/drawing/2014/main" id="{8698B704-AF6D-4E84-B38E-5EDBF2044D7D}"/>
            </a:ext>
          </a:extLst>
        </xdr:cNvPr>
        <xdr:cNvSpPr/>
      </xdr:nvSpPr>
      <xdr:spPr>
        <a:xfrm>
          <a:off x="16268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762" name="フローチャート: 判断 761">
          <a:extLst>
            <a:ext uri="{FF2B5EF4-FFF2-40B4-BE49-F238E27FC236}">
              <a16:creationId xmlns:a16="http://schemas.microsoft.com/office/drawing/2014/main" id="{2924128C-9EFB-4571-BD82-68C4FC02DBB9}"/>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763" name="フローチャート: 判断 762">
          <a:extLst>
            <a:ext uri="{FF2B5EF4-FFF2-40B4-BE49-F238E27FC236}">
              <a16:creationId xmlns:a16="http://schemas.microsoft.com/office/drawing/2014/main" id="{101003BF-136C-4445-B56A-739B08AA0A27}"/>
            </a:ext>
          </a:extLst>
        </xdr:cNvPr>
        <xdr:cNvSpPr/>
      </xdr:nvSpPr>
      <xdr:spPr>
        <a:xfrm>
          <a:off x="14541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764" name="フローチャート: 判断 763">
          <a:extLst>
            <a:ext uri="{FF2B5EF4-FFF2-40B4-BE49-F238E27FC236}">
              <a16:creationId xmlns:a16="http://schemas.microsoft.com/office/drawing/2014/main" id="{FD943E6C-AC4E-41C2-97B6-AD8DB1711C4D}"/>
            </a:ext>
          </a:extLst>
        </xdr:cNvPr>
        <xdr:cNvSpPr/>
      </xdr:nvSpPr>
      <xdr:spPr>
        <a:xfrm>
          <a:off x="13652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132080</xdr:rowOff>
    </xdr:from>
    <xdr:to>
      <xdr:col>67</xdr:col>
      <xdr:colOff>101600</xdr:colOff>
      <xdr:row>82</xdr:row>
      <xdr:rowOff>62230</xdr:rowOff>
    </xdr:to>
    <xdr:sp macro="" textlink="">
      <xdr:nvSpPr>
        <xdr:cNvPr id="765" name="フローチャート: 判断 764">
          <a:extLst>
            <a:ext uri="{FF2B5EF4-FFF2-40B4-BE49-F238E27FC236}">
              <a16:creationId xmlns:a16="http://schemas.microsoft.com/office/drawing/2014/main" id="{42513737-35FC-463D-8D9A-88BF6B3F2B36}"/>
            </a:ext>
          </a:extLst>
        </xdr:cNvPr>
        <xdr:cNvSpPr/>
      </xdr:nvSpPr>
      <xdr:spPr>
        <a:xfrm>
          <a:off x="12763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7B78D640-182B-41BB-A6CF-A3154EDEB9B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82DE911E-D0FD-4152-B571-A8814E76946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D7C31803-9722-4E22-B601-A05FC190013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1C4CBEC3-4F1D-4F90-AB7B-1D8A488A7F8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296E2B6C-2F2A-4B3D-BD77-E44E8C13161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15875</xdr:rowOff>
    </xdr:from>
    <xdr:to>
      <xdr:col>85</xdr:col>
      <xdr:colOff>177800</xdr:colOff>
      <xdr:row>83</xdr:row>
      <xdr:rowOff>117475</xdr:rowOff>
    </xdr:to>
    <xdr:sp macro="" textlink="">
      <xdr:nvSpPr>
        <xdr:cNvPr id="771" name="楕円 770">
          <a:extLst>
            <a:ext uri="{FF2B5EF4-FFF2-40B4-BE49-F238E27FC236}">
              <a16:creationId xmlns:a16="http://schemas.microsoft.com/office/drawing/2014/main" id="{E9B34512-7535-4721-ADAE-867C58EAE614}"/>
            </a:ext>
          </a:extLst>
        </xdr:cNvPr>
        <xdr:cNvSpPr/>
      </xdr:nvSpPr>
      <xdr:spPr>
        <a:xfrm>
          <a:off x="162687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165752</xdr:rowOff>
    </xdr:from>
    <xdr:ext cx="405111" cy="259045"/>
    <xdr:sp macro="" textlink="">
      <xdr:nvSpPr>
        <xdr:cNvPr id="772" name="【児童館】&#10;有形固定資産減価償却率該当値テキスト">
          <a:extLst>
            <a:ext uri="{FF2B5EF4-FFF2-40B4-BE49-F238E27FC236}">
              <a16:creationId xmlns:a16="http://schemas.microsoft.com/office/drawing/2014/main" id="{C006DD20-1D14-4A03-85E4-53CD0030E322}"/>
            </a:ext>
          </a:extLst>
        </xdr:cNvPr>
        <xdr:cNvSpPr txBox="1"/>
      </xdr:nvSpPr>
      <xdr:spPr>
        <a:xfrm>
          <a:off x="16357600"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147320</xdr:rowOff>
    </xdr:from>
    <xdr:to>
      <xdr:col>81</xdr:col>
      <xdr:colOff>101600</xdr:colOff>
      <xdr:row>83</xdr:row>
      <xdr:rowOff>77470</xdr:rowOff>
    </xdr:to>
    <xdr:sp macro="" textlink="">
      <xdr:nvSpPr>
        <xdr:cNvPr id="773" name="楕円 772">
          <a:extLst>
            <a:ext uri="{FF2B5EF4-FFF2-40B4-BE49-F238E27FC236}">
              <a16:creationId xmlns:a16="http://schemas.microsoft.com/office/drawing/2014/main" id="{4289C1D0-412E-43BE-ACFD-1883B133E961}"/>
            </a:ext>
          </a:extLst>
        </xdr:cNvPr>
        <xdr:cNvSpPr/>
      </xdr:nvSpPr>
      <xdr:spPr>
        <a:xfrm>
          <a:off x="15430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26670</xdr:rowOff>
    </xdr:from>
    <xdr:to>
      <xdr:col>85</xdr:col>
      <xdr:colOff>127000</xdr:colOff>
      <xdr:row>83</xdr:row>
      <xdr:rowOff>66675</xdr:rowOff>
    </xdr:to>
    <xdr:cxnSp macro="">
      <xdr:nvCxnSpPr>
        <xdr:cNvPr id="774" name="直線コネクタ 773">
          <a:extLst>
            <a:ext uri="{FF2B5EF4-FFF2-40B4-BE49-F238E27FC236}">
              <a16:creationId xmlns:a16="http://schemas.microsoft.com/office/drawing/2014/main" id="{CFF4059B-EF1C-4FC1-AD72-C03555BE4FA5}"/>
            </a:ext>
          </a:extLst>
        </xdr:cNvPr>
        <xdr:cNvCxnSpPr/>
      </xdr:nvCxnSpPr>
      <xdr:spPr>
        <a:xfrm>
          <a:off x="15481300" y="142570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105411</xdr:rowOff>
    </xdr:from>
    <xdr:to>
      <xdr:col>76</xdr:col>
      <xdr:colOff>165100</xdr:colOff>
      <xdr:row>83</xdr:row>
      <xdr:rowOff>35561</xdr:rowOff>
    </xdr:to>
    <xdr:sp macro="" textlink="">
      <xdr:nvSpPr>
        <xdr:cNvPr id="775" name="楕円 774">
          <a:extLst>
            <a:ext uri="{FF2B5EF4-FFF2-40B4-BE49-F238E27FC236}">
              <a16:creationId xmlns:a16="http://schemas.microsoft.com/office/drawing/2014/main" id="{A93909BB-1948-4B9C-8E6D-4C811C3F8D93}"/>
            </a:ext>
          </a:extLst>
        </xdr:cNvPr>
        <xdr:cNvSpPr/>
      </xdr:nvSpPr>
      <xdr:spPr>
        <a:xfrm>
          <a:off x="14541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156211</xdr:rowOff>
    </xdr:from>
    <xdr:to>
      <xdr:col>81</xdr:col>
      <xdr:colOff>50800</xdr:colOff>
      <xdr:row>83</xdr:row>
      <xdr:rowOff>26670</xdr:rowOff>
    </xdr:to>
    <xdr:cxnSp macro="">
      <xdr:nvCxnSpPr>
        <xdr:cNvPr id="776" name="直線コネクタ 775">
          <a:extLst>
            <a:ext uri="{FF2B5EF4-FFF2-40B4-BE49-F238E27FC236}">
              <a16:creationId xmlns:a16="http://schemas.microsoft.com/office/drawing/2014/main" id="{4742F50A-6DAD-4737-9127-0CFC86BAA5E4}"/>
            </a:ext>
          </a:extLst>
        </xdr:cNvPr>
        <xdr:cNvCxnSpPr/>
      </xdr:nvCxnSpPr>
      <xdr:spPr>
        <a:xfrm>
          <a:off x="14592300" y="142151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76836</xdr:rowOff>
    </xdr:from>
    <xdr:to>
      <xdr:col>72</xdr:col>
      <xdr:colOff>38100</xdr:colOff>
      <xdr:row>83</xdr:row>
      <xdr:rowOff>6986</xdr:rowOff>
    </xdr:to>
    <xdr:sp macro="" textlink="">
      <xdr:nvSpPr>
        <xdr:cNvPr id="777" name="楕円 776">
          <a:extLst>
            <a:ext uri="{FF2B5EF4-FFF2-40B4-BE49-F238E27FC236}">
              <a16:creationId xmlns:a16="http://schemas.microsoft.com/office/drawing/2014/main" id="{708C9A5B-394B-4967-B902-435E4E35C80E}"/>
            </a:ext>
          </a:extLst>
        </xdr:cNvPr>
        <xdr:cNvSpPr/>
      </xdr:nvSpPr>
      <xdr:spPr>
        <a:xfrm>
          <a:off x="136525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127636</xdr:rowOff>
    </xdr:from>
    <xdr:to>
      <xdr:col>76</xdr:col>
      <xdr:colOff>114300</xdr:colOff>
      <xdr:row>82</xdr:row>
      <xdr:rowOff>156211</xdr:rowOff>
    </xdr:to>
    <xdr:cxnSp macro="">
      <xdr:nvCxnSpPr>
        <xdr:cNvPr id="778" name="直線コネクタ 777">
          <a:extLst>
            <a:ext uri="{FF2B5EF4-FFF2-40B4-BE49-F238E27FC236}">
              <a16:creationId xmlns:a16="http://schemas.microsoft.com/office/drawing/2014/main" id="{6DF780E9-246E-4167-8AE6-C97D27DD0200}"/>
            </a:ext>
          </a:extLst>
        </xdr:cNvPr>
        <xdr:cNvCxnSpPr/>
      </xdr:nvCxnSpPr>
      <xdr:spPr>
        <a:xfrm>
          <a:off x="13703300" y="1418653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38736</xdr:rowOff>
    </xdr:from>
    <xdr:to>
      <xdr:col>67</xdr:col>
      <xdr:colOff>101600</xdr:colOff>
      <xdr:row>82</xdr:row>
      <xdr:rowOff>140336</xdr:rowOff>
    </xdr:to>
    <xdr:sp macro="" textlink="">
      <xdr:nvSpPr>
        <xdr:cNvPr id="779" name="楕円 778">
          <a:extLst>
            <a:ext uri="{FF2B5EF4-FFF2-40B4-BE49-F238E27FC236}">
              <a16:creationId xmlns:a16="http://schemas.microsoft.com/office/drawing/2014/main" id="{15B378C5-F0ED-47E7-BC68-E37EE2FDE69B}"/>
            </a:ext>
          </a:extLst>
        </xdr:cNvPr>
        <xdr:cNvSpPr/>
      </xdr:nvSpPr>
      <xdr:spPr>
        <a:xfrm>
          <a:off x="12763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89536</xdr:rowOff>
    </xdr:from>
    <xdr:to>
      <xdr:col>71</xdr:col>
      <xdr:colOff>177800</xdr:colOff>
      <xdr:row>82</xdr:row>
      <xdr:rowOff>127636</xdr:rowOff>
    </xdr:to>
    <xdr:cxnSp macro="">
      <xdr:nvCxnSpPr>
        <xdr:cNvPr id="780" name="直線コネクタ 779">
          <a:extLst>
            <a:ext uri="{FF2B5EF4-FFF2-40B4-BE49-F238E27FC236}">
              <a16:creationId xmlns:a16="http://schemas.microsoft.com/office/drawing/2014/main" id="{8BA4220A-84E5-4B11-8E1C-E49537C091E0}"/>
            </a:ext>
          </a:extLst>
        </xdr:cNvPr>
        <xdr:cNvCxnSpPr/>
      </xdr:nvCxnSpPr>
      <xdr:spPr>
        <a:xfrm>
          <a:off x="12814300" y="141484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781" name="n_1aveValue【児童館】&#10;有形固定資産減価償却率">
          <a:extLst>
            <a:ext uri="{FF2B5EF4-FFF2-40B4-BE49-F238E27FC236}">
              <a16:creationId xmlns:a16="http://schemas.microsoft.com/office/drawing/2014/main" id="{947D0E33-5B1A-4148-B7EA-06BFF3D6ED9E}"/>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97807</xdr:rowOff>
    </xdr:from>
    <xdr:ext cx="405111" cy="259045"/>
    <xdr:sp macro="" textlink="">
      <xdr:nvSpPr>
        <xdr:cNvPr id="782" name="n_2aveValue【児童館】&#10;有形固定資産減価償却率">
          <a:extLst>
            <a:ext uri="{FF2B5EF4-FFF2-40B4-BE49-F238E27FC236}">
              <a16:creationId xmlns:a16="http://schemas.microsoft.com/office/drawing/2014/main" id="{417F93B2-8290-4DA3-BA3F-57FDF369300B}"/>
            </a:ext>
          </a:extLst>
        </xdr:cNvPr>
        <xdr:cNvSpPr txBox="1"/>
      </xdr:nvSpPr>
      <xdr:spPr>
        <a:xfrm>
          <a:off x="14389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71138</xdr:rowOff>
    </xdr:from>
    <xdr:ext cx="405111" cy="259045"/>
    <xdr:sp macro="" textlink="">
      <xdr:nvSpPr>
        <xdr:cNvPr id="783" name="n_3aveValue【児童館】&#10;有形固定資産減価償却率">
          <a:extLst>
            <a:ext uri="{FF2B5EF4-FFF2-40B4-BE49-F238E27FC236}">
              <a16:creationId xmlns:a16="http://schemas.microsoft.com/office/drawing/2014/main" id="{D18AF034-E26D-4765-9D30-250625DCD1C3}"/>
            </a:ext>
          </a:extLst>
        </xdr:cNvPr>
        <xdr:cNvSpPr txBox="1"/>
      </xdr:nvSpPr>
      <xdr:spPr>
        <a:xfrm>
          <a:off x="13500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78757</xdr:rowOff>
    </xdr:from>
    <xdr:ext cx="405111" cy="259045"/>
    <xdr:sp macro="" textlink="">
      <xdr:nvSpPr>
        <xdr:cNvPr id="784" name="n_4aveValue【児童館】&#10;有形固定資産減価償却率">
          <a:extLst>
            <a:ext uri="{FF2B5EF4-FFF2-40B4-BE49-F238E27FC236}">
              <a16:creationId xmlns:a16="http://schemas.microsoft.com/office/drawing/2014/main" id="{883FF1BD-EB98-4DB7-B2AD-0D8BBF01C570}"/>
            </a:ext>
          </a:extLst>
        </xdr:cNvPr>
        <xdr:cNvSpPr txBox="1"/>
      </xdr:nvSpPr>
      <xdr:spPr>
        <a:xfrm>
          <a:off x="12611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68597</xdr:rowOff>
    </xdr:from>
    <xdr:ext cx="405111" cy="259045"/>
    <xdr:sp macro="" textlink="">
      <xdr:nvSpPr>
        <xdr:cNvPr id="785" name="n_1mainValue【児童館】&#10;有形固定資産減価償却率">
          <a:extLst>
            <a:ext uri="{FF2B5EF4-FFF2-40B4-BE49-F238E27FC236}">
              <a16:creationId xmlns:a16="http://schemas.microsoft.com/office/drawing/2014/main" id="{349941C9-236F-4CBA-A36D-69E8B69325F4}"/>
            </a:ext>
          </a:extLst>
        </xdr:cNvPr>
        <xdr:cNvSpPr txBox="1"/>
      </xdr:nvSpPr>
      <xdr:spPr>
        <a:xfrm>
          <a:off x="15266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26688</xdr:rowOff>
    </xdr:from>
    <xdr:ext cx="405111" cy="259045"/>
    <xdr:sp macro="" textlink="">
      <xdr:nvSpPr>
        <xdr:cNvPr id="786" name="n_2mainValue【児童館】&#10;有形固定資産減価償却率">
          <a:extLst>
            <a:ext uri="{FF2B5EF4-FFF2-40B4-BE49-F238E27FC236}">
              <a16:creationId xmlns:a16="http://schemas.microsoft.com/office/drawing/2014/main" id="{B376177D-27AE-4E82-A667-AFD802D95FD9}"/>
            </a:ext>
          </a:extLst>
        </xdr:cNvPr>
        <xdr:cNvSpPr txBox="1"/>
      </xdr:nvSpPr>
      <xdr:spPr>
        <a:xfrm>
          <a:off x="14389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169563</xdr:rowOff>
    </xdr:from>
    <xdr:ext cx="405111" cy="259045"/>
    <xdr:sp macro="" textlink="">
      <xdr:nvSpPr>
        <xdr:cNvPr id="787" name="n_3mainValue【児童館】&#10;有形固定資産減価償却率">
          <a:extLst>
            <a:ext uri="{FF2B5EF4-FFF2-40B4-BE49-F238E27FC236}">
              <a16:creationId xmlns:a16="http://schemas.microsoft.com/office/drawing/2014/main" id="{1066BBB3-6F66-4FE0-827A-2E23D4311EBE}"/>
            </a:ext>
          </a:extLst>
        </xdr:cNvPr>
        <xdr:cNvSpPr txBox="1"/>
      </xdr:nvSpPr>
      <xdr:spPr>
        <a:xfrm>
          <a:off x="13500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131463</xdr:rowOff>
    </xdr:from>
    <xdr:ext cx="405111" cy="259045"/>
    <xdr:sp macro="" textlink="">
      <xdr:nvSpPr>
        <xdr:cNvPr id="788" name="n_4mainValue【児童館】&#10;有形固定資産減価償却率">
          <a:extLst>
            <a:ext uri="{FF2B5EF4-FFF2-40B4-BE49-F238E27FC236}">
              <a16:creationId xmlns:a16="http://schemas.microsoft.com/office/drawing/2014/main" id="{655A119E-446E-4015-8BA4-350001C22CDA}"/>
            </a:ext>
          </a:extLst>
        </xdr:cNvPr>
        <xdr:cNvSpPr txBox="1"/>
      </xdr:nvSpPr>
      <xdr:spPr>
        <a:xfrm>
          <a:off x="12611744"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9" name="正方形/長方形 788">
          <a:extLst>
            <a:ext uri="{FF2B5EF4-FFF2-40B4-BE49-F238E27FC236}">
              <a16:creationId xmlns:a16="http://schemas.microsoft.com/office/drawing/2014/main" id="{1350D3CE-ECF6-4FAA-84CC-2CB4E468FFA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0" name="正方形/長方形 789">
          <a:extLst>
            <a:ext uri="{FF2B5EF4-FFF2-40B4-BE49-F238E27FC236}">
              <a16:creationId xmlns:a16="http://schemas.microsoft.com/office/drawing/2014/main" id="{2D59D7EF-FE5D-49AA-B834-914B9B40F96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1" name="正方形/長方形 790">
          <a:extLst>
            <a:ext uri="{FF2B5EF4-FFF2-40B4-BE49-F238E27FC236}">
              <a16:creationId xmlns:a16="http://schemas.microsoft.com/office/drawing/2014/main" id="{A5033B02-5439-4DE4-B4C6-0C44DB7A032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2" name="正方形/長方形 791">
          <a:extLst>
            <a:ext uri="{FF2B5EF4-FFF2-40B4-BE49-F238E27FC236}">
              <a16:creationId xmlns:a16="http://schemas.microsoft.com/office/drawing/2014/main" id="{DF91FFBE-0445-4BD3-8351-44F7B51BAEB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3" name="正方形/長方形 792">
          <a:extLst>
            <a:ext uri="{FF2B5EF4-FFF2-40B4-BE49-F238E27FC236}">
              <a16:creationId xmlns:a16="http://schemas.microsoft.com/office/drawing/2014/main" id="{5D391B54-B122-4D40-A8B7-CD324DFA3AA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4" name="正方形/長方形 793">
          <a:extLst>
            <a:ext uri="{FF2B5EF4-FFF2-40B4-BE49-F238E27FC236}">
              <a16:creationId xmlns:a16="http://schemas.microsoft.com/office/drawing/2014/main" id="{A388B0DB-52A9-4691-8AFF-1F3BD9738B5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5" name="正方形/長方形 794">
          <a:extLst>
            <a:ext uri="{FF2B5EF4-FFF2-40B4-BE49-F238E27FC236}">
              <a16:creationId xmlns:a16="http://schemas.microsoft.com/office/drawing/2014/main" id="{5D43872C-1CA9-46F9-891A-B1D40794105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6" name="正方形/長方形 795">
          <a:extLst>
            <a:ext uri="{FF2B5EF4-FFF2-40B4-BE49-F238E27FC236}">
              <a16:creationId xmlns:a16="http://schemas.microsoft.com/office/drawing/2014/main" id="{1D6EBC01-E93C-42BB-B5DF-A88D780AD4F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7" name="テキスト ボックス 796">
          <a:extLst>
            <a:ext uri="{FF2B5EF4-FFF2-40B4-BE49-F238E27FC236}">
              <a16:creationId xmlns:a16="http://schemas.microsoft.com/office/drawing/2014/main" id="{54CD0C04-F99C-4A52-8C05-D2D4503D68C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8" name="直線コネクタ 797">
          <a:extLst>
            <a:ext uri="{FF2B5EF4-FFF2-40B4-BE49-F238E27FC236}">
              <a16:creationId xmlns:a16="http://schemas.microsoft.com/office/drawing/2014/main" id="{72A07624-1ACD-4902-9E42-F1DB5760DEC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9" name="直線コネクタ 798">
          <a:extLst>
            <a:ext uri="{FF2B5EF4-FFF2-40B4-BE49-F238E27FC236}">
              <a16:creationId xmlns:a16="http://schemas.microsoft.com/office/drawing/2014/main" id="{6CE8E200-1871-4EEA-A22C-F02667E811C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800" name="テキスト ボックス 799">
          <a:extLst>
            <a:ext uri="{FF2B5EF4-FFF2-40B4-BE49-F238E27FC236}">
              <a16:creationId xmlns:a16="http://schemas.microsoft.com/office/drawing/2014/main" id="{B96747EB-D9A0-454F-BEE7-A8882FD50F5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1" name="直線コネクタ 800">
          <a:extLst>
            <a:ext uri="{FF2B5EF4-FFF2-40B4-BE49-F238E27FC236}">
              <a16:creationId xmlns:a16="http://schemas.microsoft.com/office/drawing/2014/main" id="{B24FFF61-2E0A-489B-A514-BFDE43FCF93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2" name="テキスト ボックス 801">
          <a:extLst>
            <a:ext uri="{FF2B5EF4-FFF2-40B4-BE49-F238E27FC236}">
              <a16:creationId xmlns:a16="http://schemas.microsoft.com/office/drawing/2014/main" id="{126AE05A-D408-46C5-9289-29DB5AC99A5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3" name="直線コネクタ 802">
          <a:extLst>
            <a:ext uri="{FF2B5EF4-FFF2-40B4-BE49-F238E27FC236}">
              <a16:creationId xmlns:a16="http://schemas.microsoft.com/office/drawing/2014/main" id="{CA3BF08A-7A1A-4161-ABA9-1D73D9D410C5}"/>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4" name="テキスト ボックス 803">
          <a:extLst>
            <a:ext uri="{FF2B5EF4-FFF2-40B4-BE49-F238E27FC236}">
              <a16:creationId xmlns:a16="http://schemas.microsoft.com/office/drawing/2014/main" id="{BCB12C4E-47B0-4A12-872D-6BDC93A224F4}"/>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5" name="直線コネクタ 804">
          <a:extLst>
            <a:ext uri="{FF2B5EF4-FFF2-40B4-BE49-F238E27FC236}">
              <a16:creationId xmlns:a16="http://schemas.microsoft.com/office/drawing/2014/main" id="{6B722348-74CF-492C-917E-A7E365B210F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6" name="テキスト ボックス 805">
          <a:extLst>
            <a:ext uri="{FF2B5EF4-FFF2-40B4-BE49-F238E27FC236}">
              <a16:creationId xmlns:a16="http://schemas.microsoft.com/office/drawing/2014/main" id="{71247EBA-B96F-4297-9960-4453E3138F88}"/>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7" name="直線コネクタ 806">
          <a:extLst>
            <a:ext uri="{FF2B5EF4-FFF2-40B4-BE49-F238E27FC236}">
              <a16:creationId xmlns:a16="http://schemas.microsoft.com/office/drawing/2014/main" id="{AE7E49AD-6C20-44A4-BD5A-4D0918ECB64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8" name="テキスト ボックス 807">
          <a:extLst>
            <a:ext uri="{FF2B5EF4-FFF2-40B4-BE49-F238E27FC236}">
              <a16:creationId xmlns:a16="http://schemas.microsoft.com/office/drawing/2014/main" id="{56362673-5450-4114-A8AF-DA15EC25FCD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9" name="【児童館】&#10;一人当たり面積グラフ枠">
          <a:extLst>
            <a:ext uri="{FF2B5EF4-FFF2-40B4-BE49-F238E27FC236}">
              <a16:creationId xmlns:a16="http://schemas.microsoft.com/office/drawing/2014/main" id="{9972AEEF-28DD-4B1D-BE96-D9A96E91B4B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810" name="直線コネクタ 809">
          <a:extLst>
            <a:ext uri="{FF2B5EF4-FFF2-40B4-BE49-F238E27FC236}">
              <a16:creationId xmlns:a16="http://schemas.microsoft.com/office/drawing/2014/main" id="{66F02AB5-2F9A-4047-8001-9AFA01FB14AA}"/>
            </a:ext>
          </a:extLst>
        </xdr:cNvPr>
        <xdr:cNvCxnSpPr/>
      </xdr:nvCxnSpPr>
      <xdr:spPr>
        <a:xfrm flipV="1">
          <a:off x="22160864" y="135712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811" name="【児童館】&#10;一人当たり面積最小値テキスト">
          <a:extLst>
            <a:ext uri="{FF2B5EF4-FFF2-40B4-BE49-F238E27FC236}">
              <a16:creationId xmlns:a16="http://schemas.microsoft.com/office/drawing/2014/main" id="{9B5CC408-E3BC-419B-A94B-E8F54B9EDC68}"/>
            </a:ext>
          </a:extLst>
        </xdr:cNvPr>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812" name="直線コネクタ 811">
          <a:extLst>
            <a:ext uri="{FF2B5EF4-FFF2-40B4-BE49-F238E27FC236}">
              <a16:creationId xmlns:a16="http://schemas.microsoft.com/office/drawing/2014/main" id="{A68F1315-EC70-436D-A8B3-EB5B140733EA}"/>
            </a:ext>
          </a:extLst>
        </xdr:cNvPr>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813" name="【児童館】&#10;一人当たり面積最大値テキスト">
          <a:extLst>
            <a:ext uri="{FF2B5EF4-FFF2-40B4-BE49-F238E27FC236}">
              <a16:creationId xmlns:a16="http://schemas.microsoft.com/office/drawing/2014/main" id="{D0DB68ED-F9BA-40DC-B1ED-5C5615BF7593}"/>
            </a:ext>
          </a:extLst>
        </xdr:cNvPr>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814" name="直線コネクタ 813">
          <a:extLst>
            <a:ext uri="{FF2B5EF4-FFF2-40B4-BE49-F238E27FC236}">
              <a16:creationId xmlns:a16="http://schemas.microsoft.com/office/drawing/2014/main" id="{8E6FE2FD-D1BE-4E0B-94E0-12DAB86DAF33}"/>
            </a:ext>
          </a:extLst>
        </xdr:cNvPr>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815" name="【児童館】&#10;一人当たり面積平均値テキスト">
          <a:extLst>
            <a:ext uri="{FF2B5EF4-FFF2-40B4-BE49-F238E27FC236}">
              <a16:creationId xmlns:a16="http://schemas.microsoft.com/office/drawing/2014/main" id="{75BB5A2D-4C31-4A6E-8899-C97E1FBDE52B}"/>
            </a:ext>
          </a:extLst>
        </xdr:cNvPr>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16" name="フローチャート: 判断 815">
          <a:extLst>
            <a:ext uri="{FF2B5EF4-FFF2-40B4-BE49-F238E27FC236}">
              <a16:creationId xmlns:a16="http://schemas.microsoft.com/office/drawing/2014/main" id="{FF294702-4E58-491E-A5D1-DCBF85FCA1A0}"/>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817" name="フローチャート: 判断 816">
          <a:extLst>
            <a:ext uri="{FF2B5EF4-FFF2-40B4-BE49-F238E27FC236}">
              <a16:creationId xmlns:a16="http://schemas.microsoft.com/office/drawing/2014/main" id="{2D3DC34B-F8DD-4027-B565-8FE5BF8B77BE}"/>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818" name="フローチャート: 判断 817">
          <a:extLst>
            <a:ext uri="{FF2B5EF4-FFF2-40B4-BE49-F238E27FC236}">
              <a16:creationId xmlns:a16="http://schemas.microsoft.com/office/drawing/2014/main" id="{467DDE91-3311-4FFD-AFA8-792F793E7343}"/>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819" name="フローチャート: 判断 818">
          <a:extLst>
            <a:ext uri="{FF2B5EF4-FFF2-40B4-BE49-F238E27FC236}">
              <a16:creationId xmlns:a16="http://schemas.microsoft.com/office/drawing/2014/main" id="{3A9FF126-7E8E-4D0B-82A8-D867513F3FBF}"/>
            </a:ext>
          </a:extLst>
        </xdr:cNvPr>
        <xdr:cNvSpPr/>
      </xdr:nvSpPr>
      <xdr:spPr>
        <a:xfrm>
          <a:off x="19494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820" name="フローチャート: 判断 819">
          <a:extLst>
            <a:ext uri="{FF2B5EF4-FFF2-40B4-BE49-F238E27FC236}">
              <a16:creationId xmlns:a16="http://schemas.microsoft.com/office/drawing/2014/main" id="{6F0497C2-B432-4CC9-BB68-25B6E4844132}"/>
            </a:ext>
          </a:extLst>
        </xdr:cNvPr>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DC3A8BFC-00DA-4E35-B9F3-9209791D37F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638199E0-328B-40BF-B13C-3667463C372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E3B517A8-32E3-46D0-A7B4-913FF96F225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A9EC372A-74E5-4979-B380-DA4513B5397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F6A4A66A-C433-46B4-B229-892E71FA88E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826" name="楕円 825">
          <a:extLst>
            <a:ext uri="{FF2B5EF4-FFF2-40B4-BE49-F238E27FC236}">
              <a16:creationId xmlns:a16="http://schemas.microsoft.com/office/drawing/2014/main" id="{64CED130-C92C-4CE0-A282-A1B311EB80CE}"/>
            </a:ext>
          </a:extLst>
        </xdr:cNvPr>
        <xdr:cNvSpPr/>
      </xdr:nvSpPr>
      <xdr:spPr>
        <a:xfrm>
          <a:off x="22110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158766</xdr:rowOff>
    </xdr:from>
    <xdr:ext cx="469744" cy="259045"/>
    <xdr:sp macro="" textlink="">
      <xdr:nvSpPr>
        <xdr:cNvPr id="827" name="【児童館】&#10;一人当たり面積該当値テキスト">
          <a:extLst>
            <a:ext uri="{FF2B5EF4-FFF2-40B4-BE49-F238E27FC236}">
              <a16:creationId xmlns:a16="http://schemas.microsoft.com/office/drawing/2014/main" id="{CB8214F0-B7FC-4105-80BB-4AB160F76B41}"/>
            </a:ext>
          </a:extLst>
        </xdr:cNvPr>
        <xdr:cNvSpPr txBox="1"/>
      </xdr:nvSpPr>
      <xdr:spPr>
        <a:xfrm>
          <a:off x="22199600"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828" name="楕円 827">
          <a:extLst>
            <a:ext uri="{FF2B5EF4-FFF2-40B4-BE49-F238E27FC236}">
              <a16:creationId xmlns:a16="http://schemas.microsoft.com/office/drawing/2014/main" id="{2676A1B8-6F41-467B-8980-67A8FB42F3F5}"/>
            </a:ext>
          </a:extLst>
        </xdr:cNvPr>
        <xdr:cNvSpPr/>
      </xdr:nvSpPr>
      <xdr:spPr>
        <a:xfrm>
          <a:off x="2127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15239</xdr:rowOff>
    </xdr:from>
    <xdr:to>
      <xdr:col>116</xdr:col>
      <xdr:colOff>63500</xdr:colOff>
      <xdr:row>84</xdr:row>
      <xdr:rowOff>15239</xdr:rowOff>
    </xdr:to>
    <xdr:cxnSp macro="">
      <xdr:nvCxnSpPr>
        <xdr:cNvPr id="829" name="直線コネクタ 828">
          <a:extLst>
            <a:ext uri="{FF2B5EF4-FFF2-40B4-BE49-F238E27FC236}">
              <a16:creationId xmlns:a16="http://schemas.microsoft.com/office/drawing/2014/main" id="{122D5ACC-6F4C-49D3-AF41-EFA04DED9339}"/>
            </a:ext>
          </a:extLst>
        </xdr:cNvPr>
        <xdr:cNvCxnSpPr/>
      </xdr:nvCxnSpPr>
      <xdr:spPr>
        <a:xfrm>
          <a:off x="21323300" y="14417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135889</xdr:rowOff>
    </xdr:from>
    <xdr:to>
      <xdr:col>107</xdr:col>
      <xdr:colOff>101600</xdr:colOff>
      <xdr:row>84</xdr:row>
      <xdr:rowOff>66039</xdr:rowOff>
    </xdr:to>
    <xdr:sp macro="" textlink="">
      <xdr:nvSpPr>
        <xdr:cNvPr id="830" name="楕円 829">
          <a:extLst>
            <a:ext uri="{FF2B5EF4-FFF2-40B4-BE49-F238E27FC236}">
              <a16:creationId xmlns:a16="http://schemas.microsoft.com/office/drawing/2014/main" id="{7E6EC9B9-A2F7-4295-9B26-2C1841522B53}"/>
            </a:ext>
          </a:extLst>
        </xdr:cNvPr>
        <xdr:cNvSpPr/>
      </xdr:nvSpPr>
      <xdr:spPr>
        <a:xfrm>
          <a:off x="20383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15239</xdr:rowOff>
    </xdr:from>
    <xdr:to>
      <xdr:col>111</xdr:col>
      <xdr:colOff>177800</xdr:colOff>
      <xdr:row>84</xdr:row>
      <xdr:rowOff>15239</xdr:rowOff>
    </xdr:to>
    <xdr:cxnSp macro="">
      <xdr:nvCxnSpPr>
        <xdr:cNvPr id="831" name="直線コネクタ 830">
          <a:extLst>
            <a:ext uri="{FF2B5EF4-FFF2-40B4-BE49-F238E27FC236}">
              <a16:creationId xmlns:a16="http://schemas.microsoft.com/office/drawing/2014/main" id="{0BE1F483-6827-447C-B78B-24C078780F71}"/>
            </a:ext>
          </a:extLst>
        </xdr:cNvPr>
        <xdr:cNvCxnSpPr/>
      </xdr:nvCxnSpPr>
      <xdr:spPr>
        <a:xfrm>
          <a:off x="20434300" y="1441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832" name="楕円 831">
          <a:extLst>
            <a:ext uri="{FF2B5EF4-FFF2-40B4-BE49-F238E27FC236}">
              <a16:creationId xmlns:a16="http://schemas.microsoft.com/office/drawing/2014/main" id="{FAC32167-0A05-4557-AEDB-886579425F5B}"/>
            </a:ext>
          </a:extLst>
        </xdr:cNvPr>
        <xdr:cNvSpPr/>
      </xdr:nvSpPr>
      <xdr:spPr>
        <a:xfrm>
          <a:off x="19494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15239</xdr:rowOff>
    </xdr:from>
    <xdr:to>
      <xdr:col>107</xdr:col>
      <xdr:colOff>50800</xdr:colOff>
      <xdr:row>84</xdr:row>
      <xdr:rowOff>15239</xdr:rowOff>
    </xdr:to>
    <xdr:cxnSp macro="">
      <xdr:nvCxnSpPr>
        <xdr:cNvPr id="833" name="直線コネクタ 832">
          <a:extLst>
            <a:ext uri="{FF2B5EF4-FFF2-40B4-BE49-F238E27FC236}">
              <a16:creationId xmlns:a16="http://schemas.microsoft.com/office/drawing/2014/main" id="{1572A1E3-7248-46CA-9BC8-DDB0E72DBDA9}"/>
            </a:ext>
          </a:extLst>
        </xdr:cNvPr>
        <xdr:cNvCxnSpPr/>
      </xdr:nvCxnSpPr>
      <xdr:spPr>
        <a:xfrm>
          <a:off x="19545300" y="1441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135889</xdr:rowOff>
    </xdr:from>
    <xdr:to>
      <xdr:col>98</xdr:col>
      <xdr:colOff>38100</xdr:colOff>
      <xdr:row>84</xdr:row>
      <xdr:rowOff>66039</xdr:rowOff>
    </xdr:to>
    <xdr:sp macro="" textlink="">
      <xdr:nvSpPr>
        <xdr:cNvPr id="834" name="楕円 833">
          <a:extLst>
            <a:ext uri="{FF2B5EF4-FFF2-40B4-BE49-F238E27FC236}">
              <a16:creationId xmlns:a16="http://schemas.microsoft.com/office/drawing/2014/main" id="{EFD6F8EC-3F0F-437A-BA9C-C3C959F89769}"/>
            </a:ext>
          </a:extLst>
        </xdr:cNvPr>
        <xdr:cNvSpPr/>
      </xdr:nvSpPr>
      <xdr:spPr>
        <a:xfrm>
          <a:off x="18605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15239</xdr:rowOff>
    </xdr:from>
    <xdr:to>
      <xdr:col>102</xdr:col>
      <xdr:colOff>114300</xdr:colOff>
      <xdr:row>84</xdr:row>
      <xdr:rowOff>15239</xdr:rowOff>
    </xdr:to>
    <xdr:cxnSp macro="">
      <xdr:nvCxnSpPr>
        <xdr:cNvPr id="835" name="直線コネクタ 834">
          <a:extLst>
            <a:ext uri="{FF2B5EF4-FFF2-40B4-BE49-F238E27FC236}">
              <a16:creationId xmlns:a16="http://schemas.microsoft.com/office/drawing/2014/main" id="{DB31414D-2DAE-49B1-BE9F-159BA1AC1263}"/>
            </a:ext>
          </a:extLst>
        </xdr:cNvPr>
        <xdr:cNvCxnSpPr/>
      </xdr:nvCxnSpPr>
      <xdr:spPr>
        <a:xfrm>
          <a:off x="18656300" y="1441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836" name="n_1aveValue【児童館】&#10;一人当たり面積">
          <a:extLst>
            <a:ext uri="{FF2B5EF4-FFF2-40B4-BE49-F238E27FC236}">
              <a16:creationId xmlns:a16="http://schemas.microsoft.com/office/drawing/2014/main" id="{8B4C27E1-2BD2-46E8-AB93-35DA9C7CF4C6}"/>
            </a:ext>
          </a:extLst>
        </xdr:cNvPr>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837" name="n_2aveValue【児童館】&#10;一人当たり面積">
          <a:extLst>
            <a:ext uri="{FF2B5EF4-FFF2-40B4-BE49-F238E27FC236}">
              <a16:creationId xmlns:a16="http://schemas.microsoft.com/office/drawing/2014/main" id="{FFDC932D-C4B8-483D-BE38-9F8088242F08}"/>
            </a:ext>
          </a:extLst>
        </xdr:cNvPr>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102888</xdr:rowOff>
    </xdr:from>
    <xdr:ext cx="469744" cy="259045"/>
    <xdr:sp macro="" textlink="">
      <xdr:nvSpPr>
        <xdr:cNvPr id="838" name="n_3aveValue【児童館】&#10;一人当たり面積">
          <a:extLst>
            <a:ext uri="{FF2B5EF4-FFF2-40B4-BE49-F238E27FC236}">
              <a16:creationId xmlns:a16="http://schemas.microsoft.com/office/drawing/2014/main" id="{671B32F3-30E2-4D6A-89A2-B4ADC24C491D}"/>
            </a:ext>
          </a:extLst>
        </xdr:cNvPr>
        <xdr:cNvSpPr txBox="1"/>
      </xdr:nvSpPr>
      <xdr:spPr>
        <a:xfrm>
          <a:off x="19310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148607</xdr:rowOff>
    </xdr:from>
    <xdr:ext cx="469744" cy="259045"/>
    <xdr:sp macro="" textlink="">
      <xdr:nvSpPr>
        <xdr:cNvPr id="839" name="n_4aveValue【児童館】&#10;一人当たり面積">
          <a:extLst>
            <a:ext uri="{FF2B5EF4-FFF2-40B4-BE49-F238E27FC236}">
              <a16:creationId xmlns:a16="http://schemas.microsoft.com/office/drawing/2014/main" id="{A64488CF-A0D6-42EC-AD9A-56CE20162E1B}"/>
            </a:ext>
          </a:extLst>
        </xdr:cNvPr>
        <xdr:cNvSpPr txBox="1"/>
      </xdr:nvSpPr>
      <xdr:spPr>
        <a:xfrm>
          <a:off x="18421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82566</xdr:rowOff>
    </xdr:from>
    <xdr:ext cx="469744" cy="259045"/>
    <xdr:sp macro="" textlink="">
      <xdr:nvSpPr>
        <xdr:cNvPr id="840" name="n_1mainValue【児童館】&#10;一人当たり面積">
          <a:extLst>
            <a:ext uri="{FF2B5EF4-FFF2-40B4-BE49-F238E27FC236}">
              <a16:creationId xmlns:a16="http://schemas.microsoft.com/office/drawing/2014/main" id="{B73F3C4B-BE8A-42E6-9BC3-DC965B3D7C33}"/>
            </a:ext>
          </a:extLst>
        </xdr:cNvPr>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841" name="n_2mainValue【児童館】&#10;一人当たり面積">
          <a:extLst>
            <a:ext uri="{FF2B5EF4-FFF2-40B4-BE49-F238E27FC236}">
              <a16:creationId xmlns:a16="http://schemas.microsoft.com/office/drawing/2014/main" id="{FBF29233-6BB2-4D25-BD9C-FAB345E8CA12}"/>
            </a:ext>
          </a:extLst>
        </xdr:cNvPr>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842" name="n_3mainValue【児童館】&#10;一人当たり面積">
          <a:extLst>
            <a:ext uri="{FF2B5EF4-FFF2-40B4-BE49-F238E27FC236}">
              <a16:creationId xmlns:a16="http://schemas.microsoft.com/office/drawing/2014/main" id="{E8BE94DC-735D-43F2-B1A4-E1C10E8EE2DC}"/>
            </a:ext>
          </a:extLst>
        </xdr:cNvPr>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82566</xdr:rowOff>
    </xdr:from>
    <xdr:ext cx="469744" cy="259045"/>
    <xdr:sp macro="" textlink="">
      <xdr:nvSpPr>
        <xdr:cNvPr id="843" name="n_4mainValue【児童館】&#10;一人当たり面積">
          <a:extLst>
            <a:ext uri="{FF2B5EF4-FFF2-40B4-BE49-F238E27FC236}">
              <a16:creationId xmlns:a16="http://schemas.microsoft.com/office/drawing/2014/main" id="{285A34FE-071D-4FE6-B080-A2A6B4D7A5E2}"/>
            </a:ext>
          </a:extLst>
        </xdr:cNvPr>
        <xdr:cNvSpPr txBox="1"/>
      </xdr:nvSpPr>
      <xdr:spPr>
        <a:xfrm>
          <a:off x="18421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4" name="正方形/長方形 843">
          <a:extLst>
            <a:ext uri="{FF2B5EF4-FFF2-40B4-BE49-F238E27FC236}">
              <a16:creationId xmlns:a16="http://schemas.microsoft.com/office/drawing/2014/main" id="{0A1F8D5D-344F-460E-B8D2-F77476E6C13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5" name="正方形/長方形 844">
          <a:extLst>
            <a:ext uri="{FF2B5EF4-FFF2-40B4-BE49-F238E27FC236}">
              <a16:creationId xmlns:a16="http://schemas.microsoft.com/office/drawing/2014/main" id="{7186E63B-1461-4792-AD2E-5F9C4D6C2C7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6" name="正方形/長方形 845">
          <a:extLst>
            <a:ext uri="{FF2B5EF4-FFF2-40B4-BE49-F238E27FC236}">
              <a16:creationId xmlns:a16="http://schemas.microsoft.com/office/drawing/2014/main" id="{31244FD2-C783-422D-900A-DDA0C3B6376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7" name="正方形/長方形 846">
          <a:extLst>
            <a:ext uri="{FF2B5EF4-FFF2-40B4-BE49-F238E27FC236}">
              <a16:creationId xmlns:a16="http://schemas.microsoft.com/office/drawing/2014/main" id="{580FE005-BAB5-4FF6-B5FE-DD3783B6EC8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8" name="正方形/長方形 847">
          <a:extLst>
            <a:ext uri="{FF2B5EF4-FFF2-40B4-BE49-F238E27FC236}">
              <a16:creationId xmlns:a16="http://schemas.microsoft.com/office/drawing/2014/main" id="{139B3667-92F1-40A1-A925-C8AD369213B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9" name="正方形/長方形 848">
          <a:extLst>
            <a:ext uri="{FF2B5EF4-FFF2-40B4-BE49-F238E27FC236}">
              <a16:creationId xmlns:a16="http://schemas.microsoft.com/office/drawing/2014/main" id="{0D257014-29CF-43A0-9A07-7717344246B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0" name="正方形/長方形 849">
          <a:extLst>
            <a:ext uri="{FF2B5EF4-FFF2-40B4-BE49-F238E27FC236}">
              <a16:creationId xmlns:a16="http://schemas.microsoft.com/office/drawing/2014/main" id="{EAFD916D-6A44-4DA3-A0CE-52128B2B5A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正方形/長方形 850">
          <a:extLst>
            <a:ext uri="{FF2B5EF4-FFF2-40B4-BE49-F238E27FC236}">
              <a16:creationId xmlns:a16="http://schemas.microsoft.com/office/drawing/2014/main" id="{29C077E2-F32B-4A6F-BBB1-7BC1AA2426F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2" name="テキスト ボックス 851">
          <a:extLst>
            <a:ext uri="{FF2B5EF4-FFF2-40B4-BE49-F238E27FC236}">
              <a16:creationId xmlns:a16="http://schemas.microsoft.com/office/drawing/2014/main" id="{76E81C31-CB47-4993-9230-457139FE5E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3" name="直線コネクタ 852">
          <a:extLst>
            <a:ext uri="{FF2B5EF4-FFF2-40B4-BE49-F238E27FC236}">
              <a16:creationId xmlns:a16="http://schemas.microsoft.com/office/drawing/2014/main" id="{AEB553B2-D031-4DCC-89C3-0B8D94A87B2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4" name="テキスト ボックス 853">
          <a:extLst>
            <a:ext uri="{FF2B5EF4-FFF2-40B4-BE49-F238E27FC236}">
              <a16:creationId xmlns:a16="http://schemas.microsoft.com/office/drawing/2014/main" id="{ACC6C698-3C2B-41E9-9BEC-D2E9D79ADB6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5" name="直線コネクタ 854">
          <a:extLst>
            <a:ext uri="{FF2B5EF4-FFF2-40B4-BE49-F238E27FC236}">
              <a16:creationId xmlns:a16="http://schemas.microsoft.com/office/drawing/2014/main" id="{C0386852-4284-4A0D-8781-666BFBBE55E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6" name="テキスト ボックス 855">
          <a:extLst>
            <a:ext uri="{FF2B5EF4-FFF2-40B4-BE49-F238E27FC236}">
              <a16:creationId xmlns:a16="http://schemas.microsoft.com/office/drawing/2014/main" id="{3235E2EC-854D-41B4-B1F6-ECE378C77E0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7" name="直線コネクタ 856">
          <a:extLst>
            <a:ext uri="{FF2B5EF4-FFF2-40B4-BE49-F238E27FC236}">
              <a16:creationId xmlns:a16="http://schemas.microsoft.com/office/drawing/2014/main" id="{53FE27D1-4D66-4ACD-A5A9-AA64FD08188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8" name="テキスト ボックス 857">
          <a:extLst>
            <a:ext uri="{FF2B5EF4-FFF2-40B4-BE49-F238E27FC236}">
              <a16:creationId xmlns:a16="http://schemas.microsoft.com/office/drawing/2014/main" id="{CEB3F985-4C57-41C0-96DD-E5655D9E257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9" name="直線コネクタ 858">
          <a:extLst>
            <a:ext uri="{FF2B5EF4-FFF2-40B4-BE49-F238E27FC236}">
              <a16:creationId xmlns:a16="http://schemas.microsoft.com/office/drawing/2014/main" id="{4AD0A2EC-0CA1-4FDE-A4F6-DDFF4FA6F36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0" name="テキスト ボックス 859">
          <a:extLst>
            <a:ext uri="{FF2B5EF4-FFF2-40B4-BE49-F238E27FC236}">
              <a16:creationId xmlns:a16="http://schemas.microsoft.com/office/drawing/2014/main" id="{1C60186C-6AC4-4D0C-81AD-3341F8AD2EA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1" name="直線コネクタ 860">
          <a:extLst>
            <a:ext uri="{FF2B5EF4-FFF2-40B4-BE49-F238E27FC236}">
              <a16:creationId xmlns:a16="http://schemas.microsoft.com/office/drawing/2014/main" id="{9A6B21CA-18CC-422E-8B62-7EC34C9DD62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2" name="テキスト ボックス 861">
          <a:extLst>
            <a:ext uri="{FF2B5EF4-FFF2-40B4-BE49-F238E27FC236}">
              <a16:creationId xmlns:a16="http://schemas.microsoft.com/office/drawing/2014/main" id="{226BFB93-02C7-4A50-BAF6-B96BA73D6E0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3" name="直線コネクタ 862">
          <a:extLst>
            <a:ext uri="{FF2B5EF4-FFF2-40B4-BE49-F238E27FC236}">
              <a16:creationId xmlns:a16="http://schemas.microsoft.com/office/drawing/2014/main" id="{87BA65E7-B296-49CF-9331-3E2AE90D19B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4" name="テキスト ボックス 863">
          <a:extLst>
            <a:ext uri="{FF2B5EF4-FFF2-40B4-BE49-F238E27FC236}">
              <a16:creationId xmlns:a16="http://schemas.microsoft.com/office/drawing/2014/main" id="{499C30FF-3AF1-4F02-AD08-966DE789B956}"/>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a:extLst>
            <a:ext uri="{FF2B5EF4-FFF2-40B4-BE49-F238E27FC236}">
              <a16:creationId xmlns:a16="http://schemas.microsoft.com/office/drawing/2014/main" id="{A6F8DAE4-BF39-4765-9CAF-F99FB23767A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6" name="テキスト ボックス 865">
          <a:extLst>
            <a:ext uri="{FF2B5EF4-FFF2-40B4-BE49-F238E27FC236}">
              <a16:creationId xmlns:a16="http://schemas.microsoft.com/office/drawing/2014/main" id="{F94A7F27-0F31-4BA0-8A4A-DCD34AF07DD9}"/>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7" name="【公民館】&#10;有形固定資産減価償却率グラフ枠">
          <a:extLst>
            <a:ext uri="{FF2B5EF4-FFF2-40B4-BE49-F238E27FC236}">
              <a16:creationId xmlns:a16="http://schemas.microsoft.com/office/drawing/2014/main" id="{5B55F0FF-AA31-45F1-A320-A7DAEF5E8D6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868" name="直線コネクタ 867">
          <a:extLst>
            <a:ext uri="{FF2B5EF4-FFF2-40B4-BE49-F238E27FC236}">
              <a16:creationId xmlns:a16="http://schemas.microsoft.com/office/drawing/2014/main" id="{69E82608-5E1B-4EB7-855C-97CAE968DC5F}"/>
            </a:ext>
          </a:extLst>
        </xdr:cNvPr>
        <xdr:cNvCxnSpPr/>
      </xdr:nvCxnSpPr>
      <xdr:spPr>
        <a:xfrm flipV="1">
          <a:off x="16318864" y="17316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869" name="【公民館】&#10;有形固定資産減価償却率最小値テキスト">
          <a:extLst>
            <a:ext uri="{FF2B5EF4-FFF2-40B4-BE49-F238E27FC236}">
              <a16:creationId xmlns:a16="http://schemas.microsoft.com/office/drawing/2014/main" id="{F600EF52-F20F-48C5-A6D2-54435FA51764}"/>
            </a:ext>
          </a:extLst>
        </xdr:cNvPr>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870" name="直線コネクタ 869">
          <a:extLst>
            <a:ext uri="{FF2B5EF4-FFF2-40B4-BE49-F238E27FC236}">
              <a16:creationId xmlns:a16="http://schemas.microsoft.com/office/drawing/2014/main" id="{317A4A04-9AE7-4797-B5E5-C0C085138A82}"/>
            </a:ext>
          </a:extLst>
        </xdr:cNvPr>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871" name="【公民館】&#10;有形固定資産減価償却率最大値テキスト">
          <a:extLst>
            <a:ext uri="{FF2B5EF4-FFF2-40B4-BE49-F238E27FC236}">
              <a16:creationId xmlns:a16="http://schemas.microsoft.com/office/drawing/2014/main" id="{D9C87E46-2374-467D-8346-3E330C545CE6}"/>
            </a:ext>
          </a:extLst>
        </xdr:cNvPr>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872" name="直線コネクタ 871">
          <a:extLst>
            <a:ext uri="{FF2B5EF4-FFF2-40B4-BE49-F238E27FC236}">
              <a16:creationId xmlns:a16="http://schemas.microsoft.com/office/drawing/2014/main" id="{BFAFE624-7D9D-445C-96E5-AEB49944CB57}"/>
            </a:ext>
          </a:extLst>
        </xdr:cNvPr>
        <xdr:cNvCxnSpPr/>
      </xdr:nvCxnSpPr>
      <xdr:spPr>
        <a:xfrm>
          <a:off x="16230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147338</xdr:rowOff>
    </xdr:from>
    <xdr:ext cx="405111" cy="259045"/>
    <xdr:sp macro="" textlink="">
      <xdr:nvSpPr>
        <xdr:cNvPr id="873" name="【公民館】&#10;有形固定資産減価償却率平均値テキスト">
          <a:extLst>
            <a:ext uri="{FF2B5EF4-FFF2-40B4-BE49-F238E27FC236}">
              <a16:creationId xmlns:a16="http://schemas.microsoft.com/office/drawing/2014/main" id="{DB16B8C6-4FD7-4CF1-BE9A-E882B08F5ABF}"/>
            </a:ext>
          </a:extLst>
        </xdr:cNvPr>
        <xdr:cNvSpPr txBox="1"/>
      </xdr:nvSpPr>
      <xdr:spPr>
        <a:xfrm>
          <a:off x="16357600" y="1763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874" name="フローチャート: 判断 873">
          <a:extLst>
            <a:ext uri="{FF2B5EF4-FFF2-40B4-BE49-F238E27FC236}">
              <a16:creationId xmlns:a16="http://schemas.microsoft.com/office/drawing/2014/main" id="{5F1C3C27-F13E-41DC-81C5-D8368034DD25}"/>
            </a:ext>
          </a:extLst>
        </xdr:cNvPr>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875" name="フローチャート: 判断 874">
          <a:extLst>
            <a:ext uri="{FF2B5EF4-FFF2-40B4-BE49-F238E27FC236}">
              <a16:creationId xmlns:a16="http://schemas.microsoft.com/office/drawing/2014/main" id="{47FD266B-91AB-46FE-9542-64D1FC93952A}"/>
            </a:ext>
          </a:extLst>
        </xdr:cNvPr>
        <xdr:cNvSpPr/>
      </xdr:nvSpPr>
      <xdr:spPr>
        <a:xfrm>
          <a:off x="15430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876" name="フローチャート: 判断 875">
          <a:extLst>
            <a:ext uri="{FF2B5EF4-FFF2-40B4-BE49-F238E27FC236}">
              <a16:creationId xmlns:a16="http://schemas.microsoft.com/office/drawing/2014/main" id="{B3B06600-028A-452C-9F2F-183D969080B2}"/>
            </a:ext>
          </a:extLst>
        </xdr:cNvPr>
        <xdr:cNvSpPr/>
      </xdr:nvSpPr>
      <xdr:spPr>
        <a:xfrm>
          <a:off x="14541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78739</xdr:rowOff>
    </xdr:from>
    <xdr:to>
      <xdr:col>72</xdr:col>
      <xdr:colOff>38100</xdr:colOff>
      <xdr:row>104</xdr:row>
      <xdr:rowOff>8889</xdr:rowOff>
    </xdr:to>
    <xdr:sp macro="" textlink="">
      <xdr:nvSpPr>
        <xdr:cNvPr id="877" name="フローチャート: 判断 876">
          <a:extLst>
            <a:ext uri="{FF2B5EF4-FFF2-40B4-BE49-F238E27FC236}">
              <a16:creationId xmlns:a16="http://schemas.microsoft.com/office/drawing/2014/main" id="{92F6FEBC-EF7E-47C6-9957-77CCEA343A6E}"/>
            </a:ext>
          </a:extLst>
        </xdr:cNvPr>
        <xdr:cNvSpPr/>
      </xdr:nvSpPr>
      <xdr:spPr>
        <a:xfrm>
          <a:off x="13652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69214</xdr:rowOff>
    </xdr:from>
    <xdr:to>
      <xdr:col>67</xdr:col>
      <xdr:colOff>101600</xdr:colOff>
      <xdr:row>103</xdr:row>
      <xdr:rowOff>170814</xdr:rowOff>
    </xdr:to>
    <xdr:sp macro="" textlink="">
      <xdr:nvSpPr>
        <xdr:cNvPr id="878" name="フローチャート: 判断 877">
          <a:extLst>
            <a:ext uri="{FF2B5EF4-FFF2-40B4-BE49-F238E27FC236}">
              <a16:creationId xmlns:a16="http://schemas.microsoft.com/office/drawing/2014/main" id="{CCC7D87B-C04F-4329-B507-867108148942}"/>
            </a:ext>
          </a:extLst>
        </xdr:cNvPr>
        <xdr:cNvSpPr/>
      </xdr:nvSpPr>
      <xdr:spPr>
        <a:xfrm>
          <a:off x="12763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24D5ED58-AF27-48F3-8659-82CDB6D09F0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208B10C7-53A1-41C9-8BCE-F3C282BDEE8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C13D33E0-ED75-4900-9DD2-BDC0AA11A2F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1B30DAF9-06E5-44EC-8072-8DD19E1780C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F8A31C40-6583-440D-A476-0A40B23FFEA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126364</xdr:rowOff>
    </xdr:from>
    <xdr:to>
      <xdr:col>85</xdr:col>
      <xdr:colOff>177800</xdr:colOff>
      <xdr:row>104</xdr:row>
      <xdr:rowOff>56514</xdr:rowOff>
    </xdr:to>
    <xdr:sp macro="" textlink="">
      <xdr:nvSpPr>
        <xdr:cNvPr id="884" name="楕円 883">
          <a:extLst>
            <a:ext uri="{FF2B5EF4-FFF2-40B4-BE49-F238E27FC236}">
              <a16:creationId xmlns:a16="http://schemas.microsoft.com/office/drawing/2014/main" id="{C45A3F44-CF88-4A00-8464-A98B9743875F}"/>
            </a:ext>
          </a:extLst>
        </xdr:cNvPr>
        <xdr:cNvSpPr/>
      </xdr:nvSpPr>
      <xdr:spPr>
        <a:xfrm>
          <a:off x="16268700" y="17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104791</xdr:rowOff>
    </xdr:from>
    <xdr:ext cx="405111" cy="259045"/>
    <xdr:sp macro="" textlink="">
      <xdr:nvSpPr>
        <xdr:cNvPr id="885" name="【公民館】&#10;有形固定資産減価償却率該当値テキスト">
          <a:extLst>
            <a:ext uri="{FF2B5EF4-FFF2-40B4-BE49-F238E27FC236}">
              <a16:creationId xmlns:a16="http://schemas.microsoft.com/office/drawing/2014/main" id="{E7C08E83-F8BA-4ACA-89B3-AC4CF7D6D989}"/>
            </a:ext>
          </a:extLst>
        </xdr:cNvPr>
        <xdr:cNvSpPr txBox="1"/>
      </xdr:nvSpPr>
      <xdr:spPr>
        <a:xfrm>
          <a:off x="16357600" y="177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88264</xdr:rowOff>
    </xdr:from>
    <xdr:to>
      <xdr:col>81</xdr:col>
      <xdr:colOff>101600</xdr:colOff>
      <xdr:row>104</xdr:row>
      <xdr:rowOff>18414</xdr:rowOff>
    </xdr:to>
    <xdr:sp macro="" textlink="">
      <xdr:nvSpPr>
        <xdr:cNvPr id="886" name="楕円 885">
          <a:extLst>
            <a:ext uri="{FF2B5EF4-FFF2-40B4-BE49-F238E27FC236}">
              <a16:creationId xmlns:a16="http://schemas.microsoft.com/office/drawing/2014/main" id="{FEE6BBBF-ECCC-432C-8FE2-77C528F3FB19}"/>
            </a:ext>
          </a:extLst>
        </xdr:cNvPr>
        <xdr:cNvSpPr/>
      </xdr:nvSpPr>
      <xdr:spPr>
        <a:xfrm>
          <a:off x="15430500" y="1774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139064</xdr:rowOff>
    </xdr:from>
    <xdr:to>
      <xdr:col>85</xdr:col>
      <xdr:colOff>127000</xdr:colOff>
      <xdr:row>104</xdr:row>
      <xdr:rowOff>5714</xdr:rowOff>
    </xdr:to>
    <xdr:cxnSp macro="">
      <xdr:nvCxnSpPr>
        <xdr:cNvPr id="887" name="直線コネクタ 886">
          <a:extLst>
            <a:ext uri="{FF2B5EF4-FFF2-40B4-BE49-F238E27FC236}">
              <a16:creationId xmlns:a16="http://schemas.microsoft.com/office/drawing/2014/main" id="{82490D0C-CADB-4BE0-AC2A-9F0E52B42A72}"/>
            </a:ext>
          </a:extLst>
        </xdr:cNvPr>
        <xdr:cNvCxnSpPr/>
      </xdr:nvCxnSpPr>
      <xdr:spPr>
        <a:xfrm>
          <a:off x="15481300" y="1779841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50164</xdr:rowOff>
    </xdr:from>
    <xdr:to>
      <xdr:col>76</xdr:col>
      <xdr:colOff>165100</xdr:colOff>
      <xdr:row>103</xdr:row>
      <xdr:rowOff>151764</xdr:rowOff>
    </xdr:to>
    <xdr:sp macro="" textlink="">
      <xdr:nvSpPr>
        <xdr:cNvPr id="888" name="楕円 887">
          <a:extLst>
            <a:ext uri="{FF2B5EF4-FFF2-40B4-BE49-F238E27FC236}">
              <a16:creationId xmlns:a16="http://schemas.microsoft.com/office/drawing/2014/main" id="{07596B93-B0BD-4C54-BC6D-522FAEB2B4A6}"/>
            </a:ext>
          </a:extLst>
        </xdr:cNvPr>
        <xdr:cNvSpPr/>
      </xdr:nvSpPr>
      <xdr:spPr>
        <a:xfrm>
          <a:off x="14541500" y="1770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100964</xdr:rowOff>
    </xdr:from>
    <xdr:to>
      <xdr:col>81</xdr:col>
      <xdr:colOff>50800</xdr:colOff>
      <xdr:row>103</xdr:row>
      <xdr:rowOff>139064</xdr:rowOff>
    </xdr:to>
    <xdr:cxnSp macro="">
      <xdr:nvCxnSpPr>
        <xdr:cNvPr id="889" name="直線コネクタ 888">
          <a:extLst>
            <a:ext uri="{FF2B5EF4-FFF2-40B4-BE49-F238E27FC236}">
              <a16:creationId xmlns:a16="http://schemas.microsoft.com/office/drawing/2014/main" id="{BD4A4B1D-34BF-4F0A-B49D-799A1C002771}"/>
            </a:ext>
          </a:extLst>
        </xdr:cNvPr>
        <xdr:cNvCxnSpPr/>
      </xdr:nvCxnSpPr>
      <xdr:spPr>
        <a:xfrm>
          <a:off x="14592300" y="177603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8255</xdr:rowOff>
    </xdr:from>
    <xdr:to>
      <xdr:col>72</xdr:col>
      <xdr:colOff>38100</xdr:colOff>
      <xdr:row>103</xdr:row>
      <xdr:rowOff>109855</xdr:rowOff>
    </xdr:to>
    <xdr:sp macro="" textlink="">
      <xdr:nvSpPr>
        <xdr:cNvPr id="890" name="楕円 889">
          <a:extLst>
            <a:ext uri="{FF2B5EF4-FFF2-40B4-BE49-F238E27FC236}">
              <a16:creationId xmlns:a16="http://schemas.microsoft.com/office/drawing/2014/main" id="{93B7A293-D7BB-4706-AAB6-990B675C0EF7}"/>
            </a:ext>
          </a:extLst>
        </xdr:cNvPr>
        <xdr:cNvSpPr/>
      </xdr:nvSpPr>
      <xdr:spPr>
        <a:xfrm>
          <a:off x="136525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59055</xdr:rowOff>
    </xdr:from>
    <xdr:to>
      <xdr:col>76</xdr:col>
      <xdr:colOff>114300</xdr:colOff>
      <xdr:row>103</xdr:row>
      <xdr:rowOff>100964</xdr:rowOff>
    </xdr:to>
    <xdr:cxnSp macro="">
      <xdr:nvCxnSpPr>
        <xdr:cNvPr id="891" name="直線コネクタ 890">
          <a:extLst>
            <a:ext uri="{FF2B5EF4-FFF2-40B4-BE49-F238E27FC236}">
              <a16:creationId xmlns:a16="http://schemas.microsoft.com/office/drawing/2014/main" id="{7615DBDF-1BD9-472E-BE6C-97655CEC0D90}"/>
            </a:ext>
          </a:extLst>
        </xdr:cNvPr>
        <xdr:cNvCxnSpPr/>
      </xdr:nvCxnSpPr>
      <xdr:spPr>
        <a:xfrm>
          <a:off x="13703300" y="177184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139700</xdr:rowOff>
    </xdr:from>
    <xdr:to>
      <xdr:col>67</xdr:col>
      <xdr:colOff>101600</xdr:colOff>
      <xdr:row>103</xdr:row>
      <xdr:rowOff>69850</xdr:rowOff>
    </xdr:to>
    <xdr:sp macro="" textlink="">
      <xdr:nvSpPr>
        <xdr:cNvPr id="892" name="楕円 891">
          <a:extLst>
            <a:ext uri="{FF2B5EF4-FFF2-40B4-BE49-F238E27FC236}">
              <a16:creationId xmlns:a16="http://schemas.microsoft.com/office/drawing/2014/main" id="{50C76309-F5C1-40C0-8C46-3BF5822897DC}"/>
            </a:ext>
          </a:extLst>
        </xdr:cNvPr>
        <xdr:cNvSpPr/>
      </xdr:nvSpPr>
      <xdr:spPr>
        <a:xfrm>
          <a:off x="12763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19050</xdr:rowOff>
    </xdr:from>
    <xdr:to>
      <xdr:col>71</xdr:col>
      <xdr:colOff>177800</xdr:colOff>
      <xdr:row>103</xdr:row>
      <xdr:rowOff>59055</xdr:rowOff>
    </xdr:to>
    <xdr:cxnSp macro="">
      <xdr:nvCxnSpPr>
        <xdr:cNvPr id="893" name="直線コネクタ 892">
          <a:extLst>
            <a:ext uri="{FF2B5EF4-FFF2-40B4-BE49-F238E27FC236}">
              <a16:creationId xmlns:a16="http://schemas.microsoft.com/office/drawing/2014/main" id="{1715E738-75A2-43D9-B402-FF01C68EE0EE}"/>
            </a:ext>
          </a:extLst>
        </xdr:cNvPr>
        <xdr:cNvCxnSpPr/>
      </xdr:nvCxnSpPr>
      <xdr:spPr>
        <a:xfrm>
          <a:off x="12814300" y="176784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36213</xdr:rowOff>
    </xdr:from>
    <xdr:ext cx="405111" cy="259045"/>
    <xdr:sp macro="" textlink="">
      <xdr:nvSpPr>
        <xdr:cNvPr id="894" name="n_1aveValue【公民館】&#10;有形固定資産減価償却率">
          <a:extLst>
            <a:ext uri="{FF2B5EF4-FFF2-40B4-BE49-F238E27FC236}">
              <a16:creationId xmlns:a16="http://schemas.microsoft.com/office/drawing/2014/main" id="{95F8F49C-DC80-408C-8DB5-F4D67A1A6583}"/>
            </a:ext>
          </a:extLst>
        </xdr:cNvPr>
        <xdr:cNvSpPr txBox="1"/>
      </xdr:nvSpPr>
      <xdr:spPr>
        <a:xfrm>
          <a:off x="15266044"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24782</xdr:rowOff>
    </xdr:from>
    <xdr:ext cx="405111" cy="259045"/>
    <xdr:sp macro="" textlink="">
      <xdr:nvSpPr>
        <xdr:cNvPr id="895" name="n_2aveValue【公民館】&#10;有形固定資産減価償却率">
          <a:extLst>
            <a:ext uri="{FF2B5EF4-FFF2-40B4-BE49-F238E27FC236}">
              <a16:creationId xmlns:a16="http://schemas.microsoft.com/office/drawing/2014/main" id="{D39C856B-938F-4FEC-B87A-1809023EFB8F}"/>
            </a:ext>
          </a:extLst>
        </xdr:cNvPr>
        <xdr:cNvSpPr txBox="1"/>
      </xdr:nvSpPr>
      <xdr:spPr>
        <a:xfrm>
          <a:off x="143897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xdr:rowOff>
    </xdr:from>
    <xdr:ext cx="405111" cy="259045"/>
    <xdr:sp macro="" textlink="">
      <xdr:nvSpPr>
        <xdr:cNvPr id="896" name="n_3aveValue【公民館】&#10;有形固定資産減価償却率">
          <a:extLst>
            <a:ext uri="{FF2B5EF4-FFF2-40B4-BE49-F238E27FC236}">
              <a16:creationId xmlns:a16="http://schemas.microsoft.com/office/drawing/2014/main" id="{3A5823F0-8BA2-43D4-AFCB-0E848AB48F98}"/>
            </a:ext>
          </a:extLst>
        </xdr:cNvPr>
        <xdr:cNvSpPr txBox="1"/>
      </xdr:nvSpPr>
      <xdr:spPr>
        <a:xfrm>
          <a:off x="135007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161941</xdr:rowOff>
    </xdr:from>
    <xdr:ext cx="405111" cy="259045"/>
    <xdr:sp macro="" textlink="">
      <xdr:nvSpPr>
        <xdr:cNvPr id="897" name="n_4aveValue【公民館】&#10;有形固定資産減価償却率">
          <a:extLst>
            <a:ext uri="{FF2B5EF4-FFF2-40B4-BE49-F238E27FC236}">
              <a16:creationId xmlns:a16="http://schemas.microsoft.com/office/drawing/2014/main" id="{ED405D9E-0078-4238-B67E-D6FC7F98E415}"/>
            </a:ext>
          </a:extLst>
        </xdr:cNvPr>
        <xdr:cNvSpPr txBox="1"/>
      </xdr:nvSpPr>
      <xdr:spPr>
        <a:xfrm>
          <a:off x="12611744" y="178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34941</xdr:rowOff>
    </xdr:from>
    <xdr:ext cx="405111" cy="259045"/>
    <xdr:sp macro="" textlink="">
      <xdr:nvSpPr>
        <xdr:cNvPr id="898" name="n_1mainValue【公民館】&#10;有形固定資産減価償却率">
          <a:extLst>
            <a:ext uri="{FF2B5EF4-FFF2-40B4-BE49-F238E27FC236}">
              <a16:creationId xmlns:a16="http://schemas.microsoft.com/office/drawing/2014/main" id="{A7D75967-27E6-4EE3-B099-C611C7FC85D1}"/>
            </a:ext>
          </a:extLst>
        </xdr:cNvPr>
        <xdr:cNvSpPr txBox="1"/>
      </xdr:nvSpPr>
      <xdr:spPr>
        <a:xfrm>
          <a:off x="15266044" y="1752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168291</xdr:rowOff>
    </xdr:from>
    <xdr:ext cx="405111" cy="259045"/>
    <xdr:sp macro="" textlink="">
      <xdr:nvSpPr>
        <xdr:cNvPr id="899" name="n_2mainValue【公民館】&#10;有形固定資産減価償却率">
          <a:extLst>
            <a:ext uri="{FF2B5EF4-FFF2-40B4-BE49-F238E27FC236}">
              <a16:creationId xmlns:a16="http://schemas.microsoft.com/office/drawing/2014/main" id="{449C7C3A-2ECC-4E40-A256-50FFA97AF7BF}"/>
            </a:ext>
          </a:extLst>
        </xdr:cNvPr>
        <xdr:cNvSpPr txBox="1"/>
      </xdr:nvSpPr>
      <xdr:spPr>
        <a:xfrm>
          <a:off x="14389744" y="1748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126382</xdr:rowOff>
    </xdr:from>
    <xdr:ext cx="405111" cy="259045"/>
    <xdr:sp macro="" textlink="">
      <xdr:nvSpPr>
        <xdr:cNvPr id="900" name="n_3mainValue【公民館】&#10;有形固定資産減価償却率">
          <a:extLst>
            <a:ext uri="{FF2B5EF4-FFF2-40B4-BE49-F238E27FC236}">
              <a16:creationId xmlns:a16="http://schemas.microsoft.com/office/drawing/2014/main" id="{1DAA44C4-5485-4369-86DE-DEF30E345166}"/>
            </a:ext>
          </a:extLst>
        </xdr:cNvPr>
        <xdr:cNvSpPr txBox="1"/>
      </xdr:nvSpPr>
      <xdr:spPr>
        <a:xfrm>
          <a:off x="13500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86377</xdr:rowOff>
    </xdr:from>
    <xdr:ext cx="405111" cy="259045"/>
    <xdr:sp macro="" textlink="">
      <xdr:nvSpPr>
        <xdr:cNvPr id="901" name="n_4mainValue【公民館】&#10;有形固定資産減価償却率">
          <a:extLst>
            <a:ext uri="{FF2B5EF4-FFF2-40B4-BE49-F238E27FC236}">
              <a16:creationId xmlns:a16="http://schemas.microsoft.com/office/drawing/2014/main" id="{973B0414-42A1-4B92-8DA1-F938C31ED416}"/>
            </a:ext>
          </a:extLst>
        </xdr:cNvPr>
        <xdr:cNvSpPr txBox="1"/>
      </xdr:nvSpPr>
      <xdr:spPr>
        <a:xfrm>
          <a:off x="12611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a:extLst>
            <a:ext uri="{FF2B5EF4-FFF2-40B4-BE49-F238E27FC236}">
              <a16:creationId xmlns:a16="http://schemas.microsoft.com/office/drawing/2014/main" id="{BAA486BE-A304-480A-B504-4B9EB2DFFB9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a:extLst>
            <a:ext uri="{FF2B5EF4-FFF2-40B4-BE49-F238E27FC236}">
              <a16:creationId xmlns:a16="http://schemas.microsoft.com/office/drawing/2014/main" id="{61D3D539-6B59-43BB-BAC9-465A290DD9F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a:extLst>
            <a:ext uri="{FF2B5EF4-FFF2-40B4-BE49-F238E27FC236}">
              <a16:creationId xmlns:a16="http://schemas.microsoft.com/office/drawing/2014/main" id="{5F75F327-3E43-4AB8-BE33-CB7F361726B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a:extLst>
            <a:ext uri="{FF2B5EF4-FFF2-40B4-BE49-F238E27FC236}">
              <a16:creationId xmlns:a16="http://schemas.microsoft.com/office/drawing/2014/main" id="{CC752A6B-A498-479B-A019-6B3CC428D50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a:extLst>
            <a:ext uri="{FF2B5EF4-FFF2-40B4-BE49-F238E27FC236}">
              <a16:creationId xmlns:a16="http://schemas.microsoft.com/office/drawing/2014/main" id="{24773E15-5A81-42CD-A668-AECF0E80C66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a:extLst>
            <a:ext uri="{FF2B5EF4-FFF2-40B4-BE49-F238E27FC236}">
              <a16:creationId xmlns:a16="http://schemas.microsoft.com/office/drawing/2014/main" id="{EB369A59-E95E-4A4A-ACEC-076A581EB14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a:extLst>
            <a:ext uri="{FF2B5EF4-FFF2-40B4-BE49-F238E27FC236}">
              <a16:creationId xmlns:a16="http://schemas.microsoft.com/office/drawing/2014/main" id="{39DFE547-E877-4035-8E84-65836660B2D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a:extLst>
            <a:ext uri="{FF2B5EF4-FFF2-40B4-BE49-F238E27FC236}">
              <a16:creationId xmlns:a16="http://schemas.microsoft.com/office/drawing/2014/main" id="{4DDE58CA-78E0-4690-85F5-C4B4FEF14B5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a:extLst>
            <a:ext uri="{FF2B5EF4-FFF2-40B4-BE49-F238E27FC236}">
              <a16:creationId xmlns:a16="http://schemas.microsoft.com/office/drawing/2014/main" id="{7B017973-1D94-4109-9EC2-8F781223591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a:extLst>
            <a:ext uri="{FF2B5EF4-FFF2-40B4-BE49-F238E27FC236}">
              <a16:creationId xmlns:a16="http://schemas.microsoft.com/office/drawing/2014/main" id="{9C99CE51-F7E7-4ABB-B647-24A96BB7CD8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912" name="直線コネクタ 911">
          <a:extLst>
            <a:ext uri="{FF2B5EF4-FFF2-40B4-BE49-F238E27FC236}">
              <a16:creationId xmlns:a16="http://schemas.microsoft.com/office/drawing/2014/main" id="{6CC752C6-149A-46F5-99F0-7B9F1005CF9F}"/>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3" name="テキスト ボックス 912">
          <a:extLst>
            <a:ext uri="{FF2B5EF4-FFF2-40B4-BE49-F238E27FC236}">
              <a16:creationId xmlns:a16="http://schemas.microsoft.com/office/drawing/2014/main" id="{931A1797-DD2E-4C26-BF66-667802B27186}"/>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a:extLst>
            <a:ext uri="{FF2B5EF4-FFF2-40B4-BE49-F238E27FC236}">
              <a16:creationId xmlns:a16="http://schemas.microsoft.com/office/drawing/2014/main" id="{73345BC8-78F9-493D-AA95-4E62865846E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a:extLst>
            <a:ext uri="{FF2B5EF4-FFF2-40B4-BE49-F238E27FC236}">
              <a16:creationId xmlns:a16="http://schemas.microsoft.com/office/drawing/2014/main" id="{CC33D359-1B7B-45B9-80EE-470985DD39C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6" name="直線コネクタ 915">
          <a:extLst>
            <a:ext uri="{FF2B5EF4-FFF2-40B4-BE49-F238E27FC236}">
              <a16:creationId xmlns:a16="http://schemas.microsoft.com/office/drawing/2014/main" id="{B8D73D1E-08CB-4A71-91A1-081CB0995795}"/>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7" name="テキスト ボックス 916">
          <a:extLst>
            <a:ext uri="{FF2B5EF4-FFF2-40B4-BE49-F238E27FC236}">
              <a16:creationId xmlns:a16="http://schemas.microsoft.com/office/drawing/2014/main" id="{8538981B-CC5A-4868-864F-FCA82766CE11}"/>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a:extLst>
            <a:ext uri="{FF2B5EF4-FFF2-40B4-BE49-F238E27FC236}">
              <a16:creationId xmlns:a16="http://schemas.microsoft.com/office/drawing/2014/main" id="{D3D9D1E1-E52A-4660-A3CF-D7136837D76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9" name="テキスト ボックス 918">
          <a:extLst>
            <a:ext uri="{FF2B5EF4-FFF2-40B4-BE49-F238E27FC236}">
              <a16:creationId xmlns:a16="http://schemas.microsoft.com/office/drawing/2014/main" id="{8CB13161-8DA4-4B5C-AB00-B6D3E942A2C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公民館】&#10;一人当たり面積グラフ枠">
          <a:extLst>
            <a:ext uri="{FF2B5EF4-FFF2-40B4-BE49-F238E27FC236}">
              <a16:creationId xmlns:a16="http://schemas.microsoft.com/office/drawing/2014/main" id="{777F3D02-A53C-484C-9248-0CC4BA27514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921" name="直線コネクタ 920">
          <a:extLst>
            <a:ext uri="{FF2B5EF4-FFF2-40B4-BE49-F238E27FC236}">
              <a16:creationId xmlns:a16="http://schemas.microsoft.com/office/drawing/2014/main" id="{1C226636-85AB-4CA2-BA3C-571AEBBA3FC1}"/>
            </a:ext>
          </a:extLst>
        </xdr:cNvPr>
        <xdr:cNvCxnSpPr/>
      </xdr:nvCxnSpPr>
      <xdr:spPr>
        <a:xfrm flipV="1">
          <a:off x="22160864" y="173012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922" name="【公民館】&#10;一人当たり面積最小値テキスト">
          <a:extLst>
            <a:ext uri="{FF2B5EF4-FFF2-40B4-BE49-F238E27FC236}">
              <a16:creationId xmlns:a16="http://schemas.microsoft.com/office/drawing/2014/main" id="{73E88309-8214-4F82-9BBF-DFB077ACC717}"/>
            </a:ext>
          </a:extLst>
        </xdr:cNvPr>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923" name="直線コネクタ 922">
          <a:extLst>
            <a:ext uri="{FF2B5EF4-FFF2-40B4-BE49-F238E27FC236}">
              <a16:creationId xmlns:a16="http://schemas.microsoft.com/office/drawing/2014/main" id="{A258129A-B283-49B1-AB43-19731FA7717A}"/>
            </a:ext>
          </a:extLst>
        </xdr:cNvPr>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924" name="【公民館】&#10;一人当たり面積最大値テキスト">
          <a:extLst>
            <a:ext uri="{FF2B5EF4-FFF2-40B4-BE49-F238E27FC236}">
              <a16:creationId xmlns:a16="http://schemas.microsoft.com/office/drawing/2014/main" id="{7426D1C7-CACF-4012-A098-509585DE6CF7}"/>
            </a:ext>
          </a:extLst>
        </xdr:cNvPr>
        <xdr:cNvSpPr txBox="1"/>
      </xdr:nvSpPr>
      <xdr:spPr>
        <a:xfrm>
          <a:off x="22199600" y="170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925" name="直線コネクタ 924">
          <a:extLst>
            <a:ext uri="{FF2B5EF4-FFF2-40B4-BE49-F238E27FC236}">
              <a16:creationId xmlns:a16="http://schemas.microsoft.com/office/drawing/2014/main" id="{90AC226A-D22D-4CDD-9EC1-D890075D6A8C}"/>
            </a:ext>
          </a:extLst>
        </xdr:cNvPr>
        <xdr:cNvCxnSpPr/>
      </xdr:nvCxnSpPr>
      <xdr:spPr>
        <a:xfrm>
          <a:off x="22072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42563</xdr:rowOff>
    </xdr:from>
    <xdr:ext cx="469744" cy="259045"/>
    <xdr:sp macro="" textlink="">
      <xdr:nvSpPr>
        <xdr:cNvPr id="926" name="【公民館】&#10;一人当たり面積平均値テキスト">
          <a:extLst>
            <a:ext uri="{FF2B5EF4-FFF2-40B4-BE49-F238E27FC236}">
              <a16:creationId xmlns:a16="http://schemas.microsoft.com/office/drawing/2014/main" id="{82EE6509-BE4D-443C-9544-7E69CC5BC109}"/>
            </a:ext>
          </a:extLst>
        </xdr:cNvPr>
        <xdr:cNvSpPr txBox="1"/>
      </xdr:nvSpPr>
      <xdr:spPr>
        <a:xfrm>
          <a:off x="22199600" y="17873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927" name="フローチャート: 判断 926">
          <a:extLst>
            <a:ext uri="{FF2B5EF4-FFF2-40B4-BE49-F238E27FC236}">
              <a16:creationId xmlns:a16="http://schemas.microsoft.com/office/drawing/2014/main" id="{C2DF70B2-E947-4DE6-8B02-6BFD81A9D780}"/>
            </a:ext>
          </a:extLst>
        </xdr:cNvPr>
        <xdr:cNvSpPr/>
      </xdr:nvSpPr>
      <xdr:spPr>
        <a:xfrm>
          <a:off x="22110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28" name="フローチャート: 判断 927">
          <a:extLst>
            <a:ext uri="{FF2B5EF4-FFF2-40B4-BE49-F238E27FC236}">
              <a16:creationId xmlns:a16="http://schemas.microsoft.com/office/drawing/2014/main" id="{A5871EEF-9EB9-4CB3-817B-08D4AC7B8131}"/>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31114</xdr:rowOff>
    </xdr:from>
    <xdr:to>
      <xdr:col>107</xdr:col>
      <xdr:colOff>101600</xdr:colOff>
      <xdr:row>105</xdr:row>
      <xdr:rowOff>132714</xdr:rowOff>
    </xdr:to>
    <xdr:sp macro="" textlink="">
      <xdr:nvSpPr>
        <xdr:cNvPr id="929" name="フローチャート: 判断 928">
          <a:extLst>
            <a:ext uri="{FF2B5EF4-FFF2-40B4-BE49-F238E27FC236}">
              <a16:creationId xmlns:a16="http://schemas.microsoft.com/office/drawing/2014/main" id="{C5FF00D7-BDF3-4AB3-96E2-34F58E92205D}"/>
            </a:ext>
          </a:extLst>
        </xdr:cNvPr>
        <xdr:cNvSpPr/>
      </xdr:nvSpPr>
      <xdr:spPr>
        <a:xfrm>
          <a:off x="20383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19686</xdr:rowOff>
    </xdr:from>
    <xdr:to>
      <xdr:col>102</xdr:col>
      <xdr:colOff>165100</xdr:colOff>
      <xdr:row>105</xdr:row>
      <xdr:rowOff>121286</xdr:rowOff>
    </xdr:to>
    <xdr:sp macro="" textlink="">
      <xdr:nvSpPr>
        <xdr:cNvPr id="930" name="フローチャート: 判断 929">
          <a:extLst>
            <a:ext uri="{FF2B5EF4-FFF2-40B4-BE49-F238E27FC236}">
              <a16:creationId xmlns:a16="http://schemas.microsoft.com/office/drawing/2014/main" id="{7D29DB06-56DF-43C4-A7DD-E8E47980096B}"/>
            </a:ext>
          </a:extLst>
        </xdr:cNvPr>
        <xdr:cNvSpPr/>
      </xdr:nvSpPr>
      <xdr:spPr>
        <a:xfrm>
          <a:off x="19494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931" name="フローチャート: 判断 930">
          <a:extLst>
            <a:ext uri="{FF2B5EF4-FFF2-40B4-BE49-F238E27FC236}">
              <a16:creationId xmlns:a16="http://schemas.microsoft.com/office/drawing/2014/main" id="{89F98D42-EBFF-40D6-9827-0E1B0B1EFB9D}"/>
            </a:ext>
          </a:extLst>
        </xdr:cNvPr>
        <xdr:cNvSpPr/>
      </xdr:nvSpPr>
      <xdr:spPr>
        <a:xfrm>
          <a:off x="18605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FB63573A-F856-4008-AEF8-9B86071EA6E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6734CF5F-AF2E-41CF-A5A0-62CFD19C34C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71D9D538-3214-4F99-B44A-394FE923A96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B2BA3BAD-58F0-4576-AD62-4C08C0A0930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7F4D4462-EDA1-404B-A835-DA29E7BAA6F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59689</xdr:rowOff>
    </xdr:from>
    <xdr:to>
      <xdr:col>116</xdr:col>
      <xdr:colOff>114300</xdr:colOff>
      <xdr:row>106</xdr:row>
      <xdr:rowOff>161289</xdr:rowOff>
    </xdr:to>
    <xdr:sp macro="" textlink="">
      <xdr:nvSpPr>
        <xdr:cNvPr id="937" name="楕円 936">
          <a:extLst>
            <a:ext uri="{FF2B5EF4-FFF2-40B4-BE49-F238E27FC236}">
              <a16:creationId xmlns:a16="http://schemas.microsoft.com/office/drawing/2014/main" id="{192A86D3-D5DB-4B1C-AB11-FC44701DBF26}"/>
            </a:ext>
          </a:extLst>
        </xdr:cNvPr>
        <xdr:cNvSpPr/>
      </xdr:nvSpPr>
      <xdr:spPr>
        <a:xfrm>
          <a:off x="221107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38116</xdr:rowOff>
    </xdr:from>
    <xdr:ext cx="469744" cy="259045"/>
    <xdr:sp macro="" textlink="">
      <xdr:nvSpPr>
        <xdr:cNvPr id="938" name="【公民館】&#10;一人当たり面積該当値テキスト">
          <a:extLst>
            <a:ext uri="{FF2B5EF4-FFF2-40B4-BE49-F238E27FC236}">
              <a16:creationId xmlns:a16="http://schemas.microsoft.com/office/drawing/2014/main" id="{699F02E4-8597-457B-98A4-BD5CE72C5E62}"/>
            </a:ext>
          </a:extLst>
        </xdr:cNvPr>
        <xdr:cNvSpPr txBox="1"/>
      </xdr:nvSpPr>
      <xdr:spPr>
        <a:xfrm>
          <a:off x="22199600"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59689</xdr:rowOff>
    </xdr:from>
    <xdr:to>
      <xdr:col>112</xdr:col>
      <xdr:colOff>38100</xdr:colOff>
      <xdr:row>106</xdr:row>
      <xdr:rowOff>161289</xdr:rowOff>
    </xdr:to>
    <xdr:sp macro="" textlink="">
      <xdr:nvSpPr>
        <xdr:cNvPr id="939" name="楕円 938">
          <a:extLst>
            <a:ext uri="{FF2B5EF4-FFF2-40B4-BE49-F238E27FC236}">
              <a16:creationId xmlns:a16="http://schemas.microsoft.com/office/drawing/2014/main" id="{F372199C-966D-4FDF-AA42-106C9A6EFCE2}"/>
            </a:ext>
          </a:extLst>
        </xdr:cNvPr>
        <xdr:cNvSpPr/>
      </xdr:nvSpPr>
      <xdr:spPr>
        <a:xfrm>
          <a:off x="21272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110489</xdr:rowOff>
    </xdr:from>
    <xdr:to>
      <xdr:col>116</xdr:col>
      <xdr:colOff>63500</xdr:colOff>
      <xdr:row>106</xdr:row>
      <xdr:rowOff>110489</xdr:rowOff>
    </xdr:to>
    <xdr:cxnSp macro="">
      <xdr:nvCxnSpPr>
        <xdr:cNvPr id="940" name="直線コネクタ 939">
          <a:extLst>
            <a:ext uri="{FF2B5EF4-FFF2-40B4-BE49-F238E27FC236}">
              <a16:creationId xmlns:a16="http://schemas.microsoft.com/office/drawing/2014/main" id="{71B997EE-DDCC-4387-B6D6-A84450239314}"/>
            </a:ext>
          </a:extLst>
        </xdr:cNvPr>
        <xdr:cNvCxnSpPr/>
      </xdr:nvCxnSpPr>
      <xdr:spPr>
        <a:xfrm>
          <a:off x="21323300" y="182841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59689</xdr:rowOff>
    </xdr:from>
    <xdr:to>
      <xdr:col>107</xdr:col>
      <xdr:colOff>101600</xdr:colOff>
      <xdr:row>106</xdr:row>
      <xdr:rowOff>161289</xdr:rowOff>
    </xdr:to>
    <xdr:sp macro="" textlink="">
      <xdr:nvSpPr>
        <xdr:cNvPr id="941" name="楕円 940">
          <a:extLst>
            <a:ext uri="{FF2B5EF4-FFF2-40B4-BE49-F238E27FC236}">
              <a16:creationId xmlns:a16="http://schemas.microsoft.com/office/drawing/2014/main" id="{BF3D00E3-9C59-4026-AB7E-36A99DCDCB0D}"/>
            </a:ext>
          </a:extLst>
        </xdr:cNvPr>
        <xdr:cNvSpPr/>
      </xdr:nvSpPr>
      <xdr:spPr>
        <a:xfrm>
          <a:off x="20383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110489</xdr:rowOff>
    </xdr:from>
    <xdr:to>
      <xdr:col>111</xdr:col>
      <xdr:colOff>177800</xdr:colOff>
      <xdr:row>106</xdr:row>
      <xdr:rowOff>110489</xdr:rowOff>
    </xdr:to>
    <xdr:cxnSp macro="">
      <xdr:nvCxnSpPr>
        <xdr:cNvPr id="942" name="直線コネクタ 941">
          <a:extLst>
            <a:ext uri="{FF2B5EF4-FFF2-40B4-BE49-F238E27FC236}">
              <a16:creationId xmlns:a16="http://schemas.microsoft.com/office/drawing/2014/main" id="{E121F26D-C823-4902-AF2B-483F1CFD9024}"/>
            </a:ext>
          </a:extLst>
        </xdr:cNvPr>
        <xdr:cNvCxnSpPr/>
      </xdr:nvCxnSpPr>
      <xdr:spPr>
        <a:xfrm>
          <a:off x="20434300" y="18284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59689</xdr:rowOff>
    </xdr:from>
    <xdr:to>
      <xdr:col>102</xdr:col>
      <xdr:colOff>165100</xdr:colOff>
      <xdr:row>106</xdr:row>
      <xdr:rowOff>161289</xdr:rowOff>
    </xdr:to>
    <xdr:sp macro="" textlink="">
      <xdr:nvSpPr>
        <xdr:cNvPr id="943" name="楕円 942">
          <a:extLst>
            <a:ext uri="{FF2B5EF4-FFF2-40B4-BE49-F238E27FC236}">
              <a16:creationId xmlns:a16="http://schemas.microsoft.com/office/drawing/2014/main" id="{4B3A1782-B332-4A49-8683-F5545AB95FB0}"/>
            </a:ext>
          </a:extLst>
        </xdr:cNvPr>
        <xdr:cNvSpPr/>
      </xdr:nvSpPr>
      <xdr:spPr>
        <a:xfrm>
          <a:off x="19494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110489</xdr:rowOff>
    </xdr:from>
    <xdr:to>
      <xdr:col>107</xdr:col>
      <xdr:colOff>50800</xdr:colOff>
      <xdr:row>106</xdr:row>
      <xdr:rowOff>110489</xdr:rowOff>
    </xdr:to>
    <xdr:cxnSp macro="">
      <xdr:nvCxnSpPr>
        <xdr:cNvPr id="944" name="直線コネクタ 943">
          <a:extLst>
            <a:ext uri="{FF2B5EF4-FFF2-40B4-BE49-F238E27FC236}">
              <a16:creationId xmlns:a16="http://schemas.microsoft.com/office/drawing/2014/main" id="{B2A32B90-8FDE-403B-9F19-8C2563FBD459}"/>
            </a:ext>
          </a:extLst>
        </xdr:cNvPr>
        <xdr:cNvCxnSpPr/>
      </xdr:nvCxnSpPr>
      <xdr:spPr>
        <a:xfrm>
          <a:off x="19545300" y="18284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59689</xdr:rowOff>
    </xdr:from>
    <xdr:to>
      <xdr:col>98</xdr:col>
      <xdr:colOff>38100</xdr:colOff>
      <xdr:row>106</xdr:row>
      <xdr:rowOff>161289</xdr:rowOff>
    </xdr:to>
    <xdr:sp macro="" textlink="">
      <xdr:nvSpPr>
        <xdr:cNvPr id="945" name="楕円 944">
          <a:extLst>
            <a:ext uri="{FF2B5EF4-FFF2-40B4-BE49-F238E27FC236}">
              <a16:creationId xmlns:a16="http://schemas.microsoft.com/office/drawing/2014/main" id="{CE84B474-3C84-43E6-9001-81255DB4AAF7}"/>
            </a:ext>
          </a:extLst>
        </xdr:cNvPr>
        <xdr:cNvSpPr/>
      </xdr:nvSpPr>
      <xdr:spPr>
        <a:xfrm>
          <a:off x="18605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110489</xdr:rowOff>
    </xdr:from>
    <xdr:to>
      <xdr:col>102</xdr:col>
      <xdr:colOff>114300</xdr:colOff>
      <xdr:row>106</xdr:row>
      <xdr:rowOff>110489</xdr:rowOff>
    </xdr:to>
    <xdr:cxnSp macro="">
      <xdr:nvCxnSpPr>
        <xdr:cNvPr id="946" name="直線コネクタ 945">
          <a:extLst>
            <a:ext uri="{FF2B5EF4-FFF2-40B4-BE49-F238E27FC236}">
              <a16:creationId xmlns:a16="http://schemas.microsoft.com/office/drawing/2014/main" id="{BB474C0D-6E56-4CEF-B711-7E3AD80D68B2}"/>
            </a:ext>
          </a:extLst>
        </xdr:cNvPr>
        <xdr:cNvCxnSpPr/>
      </xdr:nvCxnSpPr>
      <xdr:spPr>
        <a:xfrm>
          <a:off x="18656300" y="18284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947" name="n_1aveValue【公民館】&#10;一人当たり面積">
          <a:extLst>
            <a:ext uri="{FF2B5EF4-FFF2-40B4-BE49-F238E27FC236}">
              <a16:creationId xmlns:a16="http://schemas.microsoft.com/office/drawing/2014/main" id="{8CFBFCA6-6A0A-430A-BAF0-B93CA0B58320}"/>
            </a:ext>
          </a:extLst>
        </xdr:cNvPr>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149241</xdr:rowOff>
    </xdr:from>
    <xdr:ext cx="469744" cy="259045"/>
    <xdr:sp macro="" textlink="">
      <xdr:nvSpPr>
        <xdr:cNvPr id="948" name="n_2aveValue【公民館】&#10;一人当たり面積">
          <a:extLst>
            <a:ext uri="{FF2B5EF4-FFF2-40B4-BE49-F238E27FC236}">
              <a16:creationId xmlns:a16="http://schemas.microsoft.com/office/drawing/2014/main" id="{80CD2266-7FE5-46C7-9FCA-32C515968FF0}"/>
            </a:ext>
          </a:extLst>
        </xdr:cNvPr>
        <xdr:cNvSpPr txBox="1"/>
      </xdr:nvSpPr>
      <xdr:spPr>
        <a:xfrm>
          <a:off x="201994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137813</xdr:rowOff>
    </xdr:from>
    <xdr:ext cx="469744" cy="259045"/>
    <xdr:sp macro="" textlink="">
      <xdr:nvSpPr>
        <xdr:cNvPr id="949" name="n_3aveValue【公民館】&#10;一人当たり面積">
          <a:extLst>
            <a:ext uri="{FF2B5EF4-FFF2-40B4-BE49-F238E27FC236}">
              <a16:creationId xmlns:a16="http://schemas.microsoft.com/office/drawing/2014/main" id="{E3450860-B247-4FE6-A5CA-4F6FBD523EC8}"/>
            </a:ext>
          </a:extLst>
        </xdr:cNvPr>
        <xdr:cNvSpPr txBox="1"/>
      </xdr:nvSpPr>
      <xdr:spPr>
        <a:xfrm>
          <a:off x="19310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160672</xdr:rowOff>
    </xdr:from>
    <xdr:ext cx="469744" cy="259045"/>
    <xdr:sp macro="" textlink="">
      <xdr:nvSpPr>
        <xdr:cNvPr id="950" name="n_4aveValue【公民館】&#10;一人当たり面積">
          <a:extLst>
            <a:ext uri="{FF2B5EF4-FFF2-40B4-BE49-F238E27FC236}">
              <a16:creationId xmlns:a16="http://schemas.microsoft.com/office/drawing/2014/main" id="{F80700DF-6C70-48F2-A911-1DF5625DEBD4}"/>
            </a:ext>
          </a:extLst>
        </xdr:cNvPr>
        <xdr:cNvSpPr txBox="1"/>
      </xdr:nvSpPr>
      <xdr:spPr>
        <a:xfrm>
          <a:off x="18421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152416</xdr:rowOff>
    </xdr:from>
    <xdr:ext cx="469744" cy="259045"/>
    <xdr:sp macro="" textlink="">
      <xdr:nvSpPr>
        <xdr:cNvPr id="951" name="n_1mainValue【公民館】&#10;一人当たり面積">
          <a:extLst>
            <a:ext uri="{FF2B5EF4-FFF2-40B4-BE49-F238E27FC236}">
              <a16:creationId xmlns:a16="http://schemas.microsoft.com/office/drawing/2014/main" id="{AD10C0CF-9E7B-4F4A-AA82-BFDB7D0232DF}"/>
            </a:ext>
          </a:extLst>
        </xdr:cNvPr>
        <xdr:cNvSpPr txBox="1"/>
      </xdr:nvSpPr>
      <xdr:spPr>
        <a:xfrm>
          <a:off x="210757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952" name="n_2mainValue【公民館】&#10;一人当たり面積">
          <a:extLst>
            <a:ext uri="{FF2B5EF4-FFF2-40B4-BE49-F238E27FC236}">
              <a16:creationId xmlns:a16="http://schemas.microsoft.com/office/drawing/2014/main" id="{44DA8D5F-B3FC-4B65-9520-9D38B0B42A8F}"/>
            </a:ext>
          </a:extLst>
        </xdr:cNvPr>
        <xdr:cNvSpPr txBox="1"/>
      </xdr:nvSpPr>
      <xdr:spPr>
        <a:xfrm>
          <a:off x="20199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152416</xdr:rowOff>
    </xdr:from>
    <xdr:ext cx="469744" cy="259045"/>
    <xdr:sp macro="" textlink="">
      <xdr:nvSpPr>
        <xdr:cNvPr id="953" name="n_3mainValue【公民館】&#10;一人当たり面積">
          <a:extLst>
            <a:ext uri="{FF2B5EF4-FFF2-40B4-BE49-F238E27FC236}">
              <a16:creationId xmlns:a16="http://schemas.microsoft.com/office/drawing/2014/main" id="{A8BD6CBF-0120-4139-9FAD-2479B58D3059}"/>
            </a:ext>
          </a:extLst>
        </xdr:cNvPr>
        <xdr:cNvSpPr txBox="1"/>
      </xdr:nvSpPr>
      <xdr:spPr>
        <a:xfrm>
          <a:off x="19310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152416</xdr:rowOff>
    </xdr:from>
    <xdr:ext cx="469744" cy="259045"/>
    <xdr:sp macro="" textlink="">
      <xdr:nvSpPr>
        <xdr:cNvPr id="954" name="n_4mainValue【公民館】&#10;一人当たり面積">
          <a:extLst>
            <a:ext uri="{FF2B5EF4-FFF2-40B4-BE49-F238E27FC236}">
              <a16:creationId xmlns:a16="http://schemas.microsoft.com/office/drawing/2014/main" id="{BBEC3197-6B52-4CB3-97C3-C2298CB87FB9}"/>
            </a:ext>
          </a:extLst>
        </xdr:cNvPr>
        <xdr:cNvSpPr txBox="1"/>
      </xdr:nvSpPr>
      <xdr:spPr>
        <a:xfrm>
          <a:off x="18421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a:extLst>
            <a:ext uri="{FF2B5EF4-FFF2-40B4-BE49-F238E27FC236}">
              <a16:creationId xmlns:a16="http://schemas.microsoft.com/office/drawing/2014/main" id="{61287383-9F5C-4474-85E4-333D8B7B8E4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a:extLst>
            <a:ext uri="{FF2B5EF4-FFF2-40B4-BE49-F238E27FC236}">
              <a16:creationId xmlns:a16="http://schemas.microsoft.com/office/drawing/2014/main" id="{0D555C19-61B4-454E-820F-2237AB2739D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a:extLst>
            <a:ext uri="{FF2B5EF4-FFF2-40B4-BE49-F238E27FC236}">
              <a16:creationId xmlns:a16="http://schemas.microsoft.com/office/drawing/2014/main" id="{7D5BC170-BFE7-45AE-8680-805E5D1CCFA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児童館、公民館、港湾施設については老朽化が進んでおり、特に児童館の減価償却率（老朽化率）が高いため、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施設更新の検討が必要である。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こども園等のこども教育施設と学校施設、公営住宅については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老朽化に伴う建替事業を行っているため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方である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45FAD78-2C76-4B1F-8338-AAAFC1233F1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BF4E1DB-FB2D-44D6-B75A-F036B950BFC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966A9DD-92AC-4572-9409-7FBD3A6141F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5EAF155-F4C4-4CAB-8574-56CB1573252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沖縄県那覇市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915979E-7BF4-479C-96B4-FD82E4D00A2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94784D8-5ADE-4B5A-AA13-920D624F59F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6EB241F-7433-45EC-8B04-6E0F5AFEEA5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57964BC-4BB9-4ED4-961C-5C685601F27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B5FA793-2AC7-4D3B-8520-FC709271F65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4F8C0B0-FC38-42F1-B71D-C6F7B34DCAB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320,467
315,234
41.42
200,498,453
191,556,760
8,085,040
71,550,572
135,624,183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998F7CB-6508-4CC9-9AC3-B028DE45632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0A262FA-C087-45B5-B9DE-3869BB59CEC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4D24165-7EA9-443A-A900-073FA62BFBC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708B7BB-EE85-45FB-B263-E05F879B8B7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CCB804F-D4B0-4B5D-A712-B437E5BD105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D7D6E64-4D40-4236-990C-81AE375E4FE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AA68CDB-0ECC-4794-ADE6-4BEA9B53CBC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5D3C808-271C-4A42-949B-1D6C0B13139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1313DA7-1A1D-4705-BEB1-8FDA7FCDEC4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DE920DE-EFF8-46E2-BECD-4BBBFDE0D90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FC9B94C-E322-4243-A725-24404E39C4B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CFCA676-9368-4FAE-B294-FD37761044E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A856CEF-DD5C-4859-87E7-82D7454F501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4ABB164-5E44-48FC-A94F-52DACD460F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CCAC8B4-FB3B-4A21-9FEE-00AD410076C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06C90D5-8BB2-47C5-AD0E-18D25D1CBA6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B07D7A8-A38A-4F94-91B2-F2CF6E21031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7B00E10-605E-4677-A026-17A5D64F28E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0D83138-08F3-4E15-8E20-E32DD06CC69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8678234-1DA3-41D6-AD3C-63A75E2C9B9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FCB9A68-672E-44F3-AB57-BA2741F758E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0F385E2-5573-41BF-B09C-0BF058BFEFE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817C318-0CCE-4C6B-9F20-61BDDC01BF1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A7DEB41-CFE6-441B-A328-CF6E30BF0D0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F400733-CB24-4908-B1AF-D736D23D422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ACFDF18-610C-4916-BF2F-126978A6ED9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8750436-7A5F-4F6D-9E27-257531C3C05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1492814-AD46-431D-BB49-412D1777ECF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D6EBDEB-61E5-452C-9D8A-A3124C9B1AE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6784259-EED0-4E22-A18A-B72BB9DE02E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4A3CCF9-AC2E-475C-B7D3-5E20C1D68CD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BF29866-7A6E-4221-A998-22428412B1D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F3F86A7-8978-4273-8638-9A3A144FD20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8F38FBFF-8D09-4A6B-BCCF-0B1225C81F08}"/>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028CD56-1D3B-4F95-A5C8-69CB45071EC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3DBF43A-8DEB-4326-9285-9511D62F52D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541A14C-578A-44F3-B5D3-587BBF42B78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0519AB6-A5DF-41F9-AC2B-0CCF058656C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6E24370-9830-4AA8-8D89-88D256D7150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E212F90-8926-4908-B7BC-B960D886E95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19D1AEA-CBD8-4B11-9E28-C67183E3406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C157B2E-F458-4E49-A5E4-2BCDC87B6ABC}"/>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84B3A6E-07CF-417D-92FD-8E599DDD5A9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BA2A582A-CA8E-494E-A0D9-B3F5A29CCC5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E26C396A-6082-4D76-9CD1-D1D437D389D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02CDE329-4521-42FD-861C-2A2EDCE8671F}"/>
            </a:ext>
          </a:extLst>
        </xdr:cNvPr>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a:extLst>
            <a:ext uri="{FF2B5EF4-FFF2-40B4-BE49-F238E27FC236}">
              <a16:creationId xmlns:a16="http://schemas.microsoft.com/office/drawing/2014/main" id="{8DA2C33B-0204-4E2F-9242-0840DB57575E}"/>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0E648F90-510A-464E-80CD-2178FABF9561}"/>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a:extLst>
            <a:ext uri="{FF2B5EF4-FFF2-40B4-BE49-F238E27FC236}">
              <a16:creationId xmlns:a16="http://schemas.microsoft.com/office/drawing/2014/main" id="{D7122BD1-4211-43E9-BF0D-FB08C51F1E2A}"/>
            </a:ext>
          </a:extLst>
        </xdr:cNvPr>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a:extLst>
            <a:ext uri="{FF2B5EF4-FFF2-40B4-BE49-F238E27FC236}">
              <a16:creationId xmlns:a16="http://schemas.microsoft.com/office/drawing/2014/main" id="{884ECDCF-627B-4C6C-A691-3D6FB8093BD1}"/>
            </a:ext>
          </a:extLst>
        </xdr:cNvPr>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23512</xdr:rowOff>
    </xdr:from>
    <xdr:ext cx="405111" cy="259045"/>
    <xdr:sp macro="" textlink="">
      <xdr:nvSpPr>
        <xdr:cNvPr id="62" name="【図書館】&#10;有形固定資産減価償却率平均値テキスト">
          <a:extLst>
            <a:ext uri="{FF2B5EF4-FFF2-40B4-BE49-F238E27FC236}">
              <a16:creationId xmlns:a16="http://schemas.microsoft.com/office/drawing/2014/main" id="{AC0DD7D6-EB4F-434B-B6B8-D9FCB34C15FE}"/>
            </a:ext>
          </a:extLst>
        </xdr:cNvPr>
        <xdr:cNvSpPr txBox="1"/>
      </xdr:nvSpPr>
      <xdr:spPr>
        <a:xfrm>
          <a:off x="4673600" y="6024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a:extLst>
            <a:ext uri="{FF2B5EF4-FFF2-40B4-BE49-F238E27FC236}">
              <a16:creationId xmlns:a16="http://schemas.microsoft.com/office/drawing/2014/main" id="{9D0C3C90-81E5-4F5F-933E-DD8FD52BDC5D}"/>
            </a:ext>
          </a:extLst>
        </xdr:cNvPr>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a:extLst>
            <a:ext uri="{FF2B5EF4-FFF2-40B4-BE49-F238E27FC236}">
              <a16:creationId xmlns:a16="http://schemas.microsoft.com/office/drawing/2014/main" id="{8DFF7B51-0055-4FB3-815D-FE310AE90A44}"/>
            </a:ext>
          </a:extLst>
        </xdr:cNvPr>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a:extLst>
            <a:ext uri="{FF2B5EF4-FFF2-40B4-BE49-F238E27FC236}">
              <a16:creationId xmlns:a16="http://schemas.microsoft.com/office/drawing/2014/main" id="{47CB3945-83D2-4C44-9CA3-F548C137E7BA}"/>
            </a:ext>
          </a:extLst>
        </xdr:cNvPr>
        <xdr:cNvSpPr/>
      </xdr:nvSpPr>
      <xdr:spPr>
        <a:xfrm>
          <a:off x="2857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a:extLst>
            <a:ext uri="{FF2B5EF4-FFF2-40B4-BE49-F238E27FC236}">
              <a16:creationId xmlns:a16="http://schemas.microsoft.com/office/drawing/2014/main" id="{541ADCE5-C7A0-445F-81D8-1740431E8D67}"/>
            </a:ext>
          </a:extLst>
        </xdr:cNvPr>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101600</xdr:rowOff>
    </xdr:from>
    <xdr:to>
      <xdr:col>6</xdr:col>
      <xdr:colOff>38100</xdr:colOff>
      <xdr:row>36</xdr:row>
      <xdr:rowOff>31750</xdr:rowOff>
    </xdr:to>
    <xdr:sp macro="" textlink="">
      <xdr:nvSpPr>
        <xdr:cNvPr id="67" name="フローチャート: 判断 66">
          <a:extLst>
            <a:ext uri="{FF2B5EF4-FFF2-40B4-BE49-F238E27FC236}">
              <a16:creationId xmlns:a16="http://schemas.microsoft.com/office/drawing/2014/main" id="{6D79724B-AEFC-40B9-B451-835A8294DF1D}"/>
            </a:ext>
          </a:extLst>
        </xdr:cNvPr>
        <xdr:cNvSpPr/>
      </xdr:nvSpPr>
      <xdr:spPr>
        <a:xfrm>
          <a:off x="107950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3C5601B-7775-47CE-928C-361D2092DA2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BD989E1-FF07-43B5-BEB6-C9652AF8B30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2AE76B5-97F1-42D7-A39B-7F9CABFFAD0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56AC94C-7F1A-4511-ADED-CA3E5BF80CC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B22DC45-0437-4F80-BAF7-963418B4029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103505</xdr:rowOff>
    </xdr:from>
    <xdr:to>
      <xdr:col>24</xdr:col>
      <xdr:colOff>114300</xdr:colOff>
      <xdr:row>38</xdr:row>
      <xdr:rowOff>33655</xdr:rowOff>
    </xdr:to>
    <xdr:sp macro="" textlink="">
      <xdr:nvSpPr>
        <xdr:cNvPr id="73" name="楕円 72">
          <a:extLst>
            <a:ext uri="{FF2B5EF4-FFF2-40B4-BE49-F238E27FC236}">
              <a16:creationId xmlns:a16="http://schemas.microsoft.com/office/drawing/2014/main" id="{D4C7CFE3-3D80-499B-98F0-F826E2E545D9}"/>
            </a:ext>
          </a:extLst>
        </xdr:cNvPr>
        <xdr:cNvSpPr/>
      </xdr:nvSpPr>
      <xdr:spPr>
        <a:xfrm>
          <a:off x="45847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81932</xdr:rowOff>
    </xdr:from>
    <xdr:ext cx="405111" cy="259045"/>
    <xdr:sp macro="" textlink="">
      <xdr:nvSpPr>
        <xdr:cNvPr id="74" name="【図書館】&#10;有形固定資産減価償却率該当値テキスト">
          <a:extLst>
            <a:ext uri="{FF2B5EF4-FFF2-40B4-BE49-F238E27FC236}">
              <a16:creationId xmlns:a16="http://schemas.microsoft.com/office/drawing/2014/main" id="{33F76DF7-F8E5-492D-9138-A7F280C80DBF}"/>
            </a:ext>
          </a:extLst>
        </xdr:cNvPr>
        <xdr:cNvSpPr txBox="1"/>
      </xdr:nvSpPr>
      <xdr:spPr>
        <a:xfrm>
          <a:off x="4673600"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67310</xdr:rowOff>
    </xdr:from>
    <xdr:to>
      <xdr:col>20</xdr:col>
      <xdr:colOff>38100</xdr:colOff>
      <xdr:row>37</xdr:row>
      <xdr:rowOff>168910</xdr:rowOff>
    </xdr:to>
    <xdr:sp macro="" textlink="">
      <xdr:nvSpPr>
        <xdr:cNvPr id="75" name="楕円 74">
          <a:extLst>
            <a:ext uri="{FF2B5EF4-FFF2-40B4-BE49-F238E27FC236}">
              <a16:creationId xmlns:a16="http://schemas.microsoft.com/office/drawing/2014/main" id="{055924A6-628D-43A8-BC1F-2F2329C2B0C5}"/>
            </a:ext>
          </a:extLst>
        </xdr:cNvPr>
        <xdr:cNvSpPr/>
      </xdr:nvSpPr>
      <xdr:spPr>
        <a:xfrm>
          <a:off x="3746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118110</xdr:rowOff>
    </xdr:from>
    <xdr:to>
      <xdr:col>24</xdr:col>
      <xdr:colOff>63500</xdr:colOff>
      <xdr:row>37</xdr:row>
      <xdr:rowOff>154305</xdr:rowOff>
    </xdr:to>
    <xdr:cxnSp macro="">
      <xdr:nvCxnSpPr>
        <xdr:cNvPr id="76" name="直線コネクタ 75">
          <a:extLst>
            <a:ext uri="{FF2B5EF4-FFF2-40B4-BE49-F238E27FC236}">
              <a16:creationId xmlns:a16="http://schemas.microsoft.com/office/drawing/2014/main" id="{6F80E80E-3B35-4279-B738-B4C6957E9B3F}"/>
            </a:ext>
          </a:extLst>
        </xdr:cNvPr>
        <xdr:cNvCxnSpPr/>
      </xdr:nvCxnSpPr>
      <xdr:spPr>
        <a:xfrm>
          <a:off x="3797300" y="646176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31115</xdr:rowOff>
    </xdr:from>
    <xdr:to>
      <xdr:col>15</xdr:col>
      <xdr:colOff>101600</xdr:colOff>
      <xdr:row>37</xdr:row>
      <xdr:rowOff>132715</xdr:rowOff>
    </xdr:to>
    <xdr:sp macro="" textlink="">
      <xdr:nvSpPr>
        <xdr:cNvPr id="77" name="楕円 76">
          <a:extLst>
            <a:ext uri="{FF2B5EF4-FFF2-40B4-BE49-F238E27FC236}">
              <a16:creationId xmlns:a16="http://schemas.microsoft.com/office/drawing/2014/main" id="{C0284315-A0B3-47D2-8BD0-688B5AE422F8}"/>
            </a:ext>
          </a:extLst>
        </xdr:cNvPr>
        <xdr:cNvSpPr/>
      </xdr:nvSpPr>
      <xdr:spPr>
        <a:xfrm>
          <a:off x="2857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81915</xdr:rowOff>
    </xdr:from>
    <xdr:to>
      <xdr:col>19</xdr:col>
      <xdr:colOff>177800</xdr:colOff>
      <xdr:row>37</xdr:row>
      <xdr:rowOff>118110</xdr:rowOff>
    </xdr:to>
    <xdr:cxnSp macro="">
      <xdr:nvCxnSpPr>
        <xdr:cNvPr id="78" name="直線コネクタ 77">
          <a:extLst>
            <a:ext uri="{FF2B5EF4-FFF2-40B4-BE49-F238E27FC236}">
              <a16:creationId xmlns:a16="http://schemas.microsoft.com/office/drawing/2014/main" id="{234B62CA-0D1F-45EE-957B-73E1466498A5}"/>
            </a:ext>
          </a:extLst>
        </xdr:cNvPr>
        <xdr:cNvCxnSpPr/>
      </xdr:nvCxnSpPr>
      <xdr:spPr>
        <a:xfrm>
          <a:off x="2908300" y="64255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168275</xdr:rowOff>
    </xdr:from>
    <xdr:to>
      <xdr:col>10</xdr:col>
      <xdr:colOff>165100</xdr:colOff>
      <xdr:row>37</xdr:row>
      <xdr:rowOff>98425</xdr:rowOff>
    </xdr:to>
    <xdr:sp macro="" textlink="">
      <xdr:nvSpPr>
        <xdr:cNvPr id="79" name="楕円 78">
          <a:extLst>
            <a:ext uri="{FF2B5EF4-FFF2-40B4-BE49-F238E27FC236}">
              <a16:creationId xmlns:a16="http://schemas.microsoft.com/office/drawing/2014/main" id="{9172EC15-3982-4D19-ACC1-798EA0B43CB3}"/>
            </a:ext>
          </a:extLst>
        </xdr:cNvPr>
        <xdr:cNvSpPr/>
      </xdr:nvSpPr>
      <xdr:spPr>
        <a:xfrm>
          <a:off x="1968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47625</xdr:rowOff>
    </xdr:from>
    <xdr:to>
      <xdr:col>15</xdr:col>
      <xdr:colOff>50800</xdr:colOff>
      <xdr:row>37</xdr:row>
      <xdr:rowOff>81915</xdr:rowOff>
    </xdr:to>
    <xdr:cxnSp macro="">
      <xdr:nvCxnSpPr>
        <xdr:cNvPr id="80" name="直線コネクタ 79">
          <a:extLst>
            <a:ext uri="{FF2B5EF4-FFF2-40B4-BE49-F238E27FC236}">
              <a16:creationId xmlns:a16="http://schemas.microsoft.com/office/drawing/2014/main" id="{4CE52596-F159-4F28-B40C-1E3FAED9B6DA}"/>
            </a:ext>
          </a:extLst>
        </xdr:cNvPr>
        <xdr:cNvCxnSpPr/>
      </xdr:nvCxnSpPr>
      <xdr:spPr>
        <a:xfrm>
          <a:off x="2019300" y="63912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132080</xdr:rowOff>
    </xdr:from>
    <xdr:to>
      <xdr:col>6</xdr:col>
      <xdr:colOff>38100</xdr:colOff>
      <xdr:row>37</xdr:row>
      <xdr:rowOff>62230</xdr:rowOff>
    </xdr:to>
    <xdr:sp macro="" textlink="">
      <xdr:nvSpPr>
        <xdr:cNvPr id="81" name="楕円 80">
          <a:extLst>
            <a:ext uri="{FF2B5EF4-FFF2-40B4-BE49-F238E27FC236}">
              <a16:creationId xmlns:a16="http://schemas.microsoft.com/office/drawing/2014/main" id="{82354DD6-5E2A-41F2-93C6-447D2C64C718}"/>
            </a:ext>
          </a:extLst>
        </xdr:cNvPr>
        <xdr:cNvSpPr/>
      </xdr:nvSpPr>
      <xdr:spPr>
        <a:xfrm>
          <a:off x="1079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11430</xdr:rowOff>
    </xdr:from>
    <xdr:to>
      <xdr:col>10</xdr:col>
      <xdr:colOff>114300</xdr:colOff>
      <xdr:row>37</xdr:row>
      <xdr:rowOff>47625</xdr:rowOff>
    </xdr:to>
    <xdr:cxnSp macro="">
      <xdr:nvCxnSpPr>
        <xdr:cNvPr id="82" name="直線コネクタ 81">
          <a:extLst>
            <a:ext uri="{FF2B5EF4-FFF2-40B4-BE49-F238E27FC236}">
              <a16:creationId xmlns:a16="http://schemas.microsoft.com/office/drawing/2014/main" id="{67AAF0C7-7722-4F45-94AD-29FE4A692000}"/>
            </a:ext>
          </a:extLst>
        </xdr:cNvPr>
        <xdr:cNvCxnSpPr/>
      </xdr:nvCxnSpPr>
      <xdr:spPr>
        <a:xfrm>
          <a:off x="1130300" y="63550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83" name="n_1aveValue【図書館】&#10;有形固定資産減価償却率">
          <a:extLst>
            <a:ext uri="{FF2B5EF4-FFF2-40B4-BE49-F238E27FC236}">
              <a16:creationId xmlns:a16="http://schemas.microsoft.com/office/drawing/2014/main" id="{7C13E451-B575-4221-AC08-D041B4D20BEA}"/>
            </a:ext>
          </a:extLst>
        </xdr:cNvPr>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57802</xdr:rowOff>
    </xdr:from>
    <xdr:ext cx="405111" cy="259045"/>
    <xdr:sp macro="" textlink="">
      <xdr:nvSpPr>
        <xdr:cNvPr id="84" name="n_2aveValue【図書館】&#10;有形固定資産減価償却率">
          <a:extLst>
            <a:ext uri="{FF2B5EF4-FFF2-40B4-BE49-F238E27FC236}">
              <a16:creationId xmlns:a16="http://schemas.microsoft.com/office/drawing/2014/main" id="{CD417775-9468-4619-B433-AA8E52E4AF2D}"/>
            </a:ext>
          </a:extLst>
        </xdr:cNvPr>
        <xdr:cNvSpPr txBox="1"/>
      </xdr:nvSpPr>
      <xdr:spPr>
        <a:xfrm>
          <a:off x="2705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5" name="n_3aveValue【図書館】&#10;有形固定資産減価償却率">
          <a:extLst>
            <a:ext uri="{FF2B5EF4-FFF2-40B4-BE49-F238E27FC236}">
              <a16:creationId xmlns:a16="http://schemas.microsoft.com/office/drawing/2014/main" id="{0A96E8B8-FF93-4181-8EE3-A6B4E95E2805}"/>
            </a:ext>
          </a:extLst>
        </xdr:cNvPr>
        <xdr:cNvSpPr txBox="1"/>
      </xdr:nvSpPr>
      <xdr:spPr>
        <a:xfrm>
          <a:off x="1816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48277</xdr:rowOff>
    </xdr:from>
    <xdr:ext cx="405111" cy="259045"/>
    <xdr:sp macro="" textlink="">
      <xdr:nvSpPr>
        <xdr:cNvPr id="86" name="n_4aveValue【図書館】&#10;有形固定資産減価償却率">
          <a:extLst>
            <a:ext uri="{FF2B5EF4-FFF2-40B4-BE49-F238E27FC236}">
              <a16:creationId xmlns:a16="http://schemas.microsoft.com/office/drawing/2014/main" id="{737CC259-CA7A-45BB-BD8F-C4C3413515CC}"/>
            </a:ext>
          </a:extLst>
        </xdr:cNvPr>
        <xdr:cNvSpPr txBox="1"/>
      </xdr:nvSpPr>
      <xdr:spPr>
        <a:xfrm>
          <a:off x="927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160037</xdr:rowOff>
    </xdr:from>
    <xdr:ext cx="405111" cy="259045"/>
    <xdr:sp macro="" textlink="">
      <xdr:nvSpPr>
        <xdr:cNvPr id="87" name="n_1mainValue【図書館】&#10;有形固定資産減価償却率">
          <a:extLst>
            <a:ext uri="{FF2B5EF4-FFF2-40B4-BE49-F238E27FC236}">
              <a16:creationId xmlns:a16="http://schemas.microsoft.com/office/drawing/2014/main" id="{80F3CE94-CA1D-49EE-8DC1-0A62A636D09D}"/>
            </a:ext>
          </a:extLst>
        </xdr:cNvPr>
        <xdr:cNvSpPr txBox="1"/>
      </xdr:nvSpPr>
      <xdr:spPr>
        <a:xfrm>
          <a:off x="3582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123842</xdr:rowOff>
    </xdr:from>
    <xdr:ext cx="405111" cy="259045"/>
    <xdr:sp macro="" textlink="">
      <xdr:nvSpPr>
        <xdr:cNvPr id="88" name="n_2mainValue【図書館】&#10;有形固定資産減価償却率">
          <a:extLst>
            <a:ext uri="{FF2B5EF4-FFF2-40B4-BE49-F238E27FC236}">
              <a16:creationId xmlns:a16="http://schemas.microsoft.com/office/drawing/2014/main" id="{3CD78C18-7691-4A5A-97FA-553808779AF8}"/>
            </a:ext>
          </a:extLst>
        </xdr:cNvPr>
        <xdr:cNvSpPr txBox="1"/>
      </xdr:nvSpPr>
      <xdr:spPr>
        <a:xfrm>
          <a:off x="2705744"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89552</xdr:rowOff>
    </xdr:from>
    <xdr:ext cx="405111" cy="259045"/>
    <xdr:sp macro="" textlink="">
      <xdr:nvSpPr>
        <xdr:cNvPr id="89" name="n_3mainValue【図書館】&#10;有形固定資産減価償却率">
          <a:extLst>
            <a:ext uri="{FF2B5EF4-FFF2-40B4-BE49-F238E27FC236}">
              <a16:creationId xmlns:a16="http://schemas.microsoft.com/office/drawing/2014/main" id="{E5BEC37D-4E88-4BEA-9488-5AB010C8347A}"/>
            </a:ext>
          </a:extLst>
        </xdr:cNvPr>
        <xdr:cNvSpPr txBox="1"/>
      </xdr:nvSpPr>
      <xdr:spPr>
        <a:xfrm>
          <a:off x="1816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53357</xdr:rowOff>
    </xdr:from>
    <xdr:ext cx="405111" cy="259045"/>
    <xdr:sp macro="" textlink="">
      <xdr:nvSpPr>
        <xdr:cNvPr id="90" name="n_4mainValue【図書館】&#10;有形固定資産減価償却率">
          <a:extLst>
            <a:ext uri="{FF2B5EF4-FFF2-40B4-BE49-F238E27FC236}">
              <a16:creationId xmlns:a16="http://schemas.microsoft.com/office/drawing/2014/main" id="{2C2B7207-8507-407B-B6F7-DE5F8B3FF0F0}"/>
            </a:ext>
          </a:extLst>
        </xdr:cNvPr>
        <xdr:cNvSpPr txBox="1"/>
      </xdr:nvSpPr>
      <xdr:spPr>
        <a:xfrm>
          <a:off x="92774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5FEAFE66-713A-41F9-9E33-F1AC075D56E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B371D598-05A1-4C08-BFA2-03820DCC245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9B28B96-3563-4FA0-958A-6D21D3303C9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C5EDC1AC-E2F5-4945-8903-8C998E7106F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3C78B9E5-F84F-4640-8574-1D9CE62C73D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334FC482-5803-477A-A9A1-8955CA5DEDD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410BAD43-6BF7-46A8-9C46-C84B50E130D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F1BE08AE-70ED-41FA-A6CD-1304929F953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E01A3DCA-AE0A-4B9C-BF73-55B1911CD5B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2401F612-FF1E-49EF-8052-0B54F142400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1736A61D-28E0-40FA-A9E3-B3AA24B75786}"/>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63DAF640-CBA9-4891-B0BC-BCB5D02BB592}"/>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500D5162-B180-42CF-A018-A242F59C59E5}"/>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D38A6C6C-C3E6-4D8E-A627-6047F2B1F755}"/>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F499E3B2-8898-4EE5-AE16-8404C4956423}"/>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606E5426-6286-45C8-ABF3-84B7103314FC}"/>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5CFF95E3-1BE8-4D66-A329-ECEB9EEC0367}"/>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084BF7BE-340D-4397-8A6A-52285DF093AB}"/>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4CC18A1D-CFF7-4A03-B41F-855D05B0AC2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14D66E3-2108-441F-8276-7F519859227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3F989CDA-D495-45AD-8C87-481D6BB5202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a:extLst>
            <a:ext uri="{FF2B5EF4-FFF2-40B4-BE49-F238E27FC236}">
              <a16:creationId xmlns:a16="http://schemas.microsoft.com/office/drawing/2014/main" id="{2E8B8DF1-6646-476C-8F65-C0C1F3B0A77D}"/>
            </a:ext>
          </a:extLst>
        </xdr:cNvPr>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a:extLst>
            <a:ext uri="{FF2B5EF4-FFF2-40B4-BE49-F238E27FC236}">
              <a16:creationId xmlns:a16="http://schemas.microsoft.com/office/drawing/2014/main" id="{24D5C02C-F3E1-4E9C-9752-786F200FE4A1}"/>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id="{B0AD860D-FB1A-4AD9-B66C-92729C1138C7}"/>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a:extLst>
            <a:ext uri="{FF2B5EF4-FFF2-40B4-BE49-F238E27FC236}">
              <a16:creationId xmlns:a16="http://schemas.microsoft.com/office/drawing/2014/main" id="{45100710-D8E9-43F4-B9FE-A0639D26D805}"/>
            </a:ext>
          </a:extLst>
        </xdr:cNvPr>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id="{5D1221E7-0D85-4D87-82A5-B66792FA2FE0}"/>
            </a:ext>
          </a:extLst>
        </xdr:cNvPr>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7" name="【図書館】&#10;一人当たり面積平均値テキスト">
          <a:extLst>
            <a:ext uri="{FF2B5EF4-FFF2-40B4-BE49-F238E27FC236}">
              <a16:creationId xmlns:a16="http://schemas.microsoft.com/office/drawing/2014/main" id="{3609F13B-3F1D-483E-AD20-1162E75719C6}"/>
            </a:ext>
          </a:extLst>
        </xdr:cNvPr>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id="{97331100-563D-4E54-A56D-3FD99138FA0A}"/>
            </a:ext>
          </a:extLst>
        </xdr:cNvPr>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9" name="フローチャート: 判断 118">
          <a:extLst>
            <a:ext uri="{FF2B5EF4-FFF2-40B4-BE49-F238E27FC236}">
              <a16:creationId xmlns:a16="http://schemas.microsoft.com/office/drawing/2014/main" id="{B03C7D02-2EE5-4345-A156-65AE429A856A}"/>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a:extLst>
            <a:ext uri="{FF2B5EF4-FFF2-40B4-BE49-F238E27FC236}">
              <a16:creationId xmlns:a16="http://schemas.microsoft.com/office/drawing/2014/main" id="{9A9FF4DF-4B0E-460A-ABD6-99F5B572D661}"/>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1" name="フローチャート: 判断 120">
          <a:extLst>
            <a:ext uri="{FF2B5EF4-FFF2-40B4-BE49-F238E27FC236}">
              <a16:creationId xmlns:a16="http://schemas.microsoft.com/office/drawing/2014/main" id="{8676D7BC-EAC7-47F5-AC3E-3A410FA59977}"/>
            </a:ext>
          </a:extLst>
        </xdr:cNvPr>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2" name="フローチャート: 判断 121">
          <a:extLst>
            <a:ext uri="{FF2B5EF4-FFF2-40B4-BE49-F238E27FC236}">
              <a16:creationId xmlns:a16="http://schemas.microsoft.com/office/drawing/2014/main" id="{22EC4DD3-5783-49CB-B53D-547B29F2CBCC}"/>
            </a:ext>
          </a:extLst>
        </xdr:cNvPr>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FBA9D23-35D9-4287-A68C-474E4639617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C66E3A3-9C33-4DF3-B989-6F36BCEDE9C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7643969-CCC3-48A6-82B0-A59F830DD31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66D9EE1-B029-440B-9D20-6E105EA6F49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638775F-E80A-4020-BA65-F0461651706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28" name="楕円 127">
          <a:extLst>
            <a:ext uri="{FF2B5EF4-FFF2-40B4-BE49-F238E27FC236}">
              <a16:creationId xmlns:a16="http://schemas.microsoft.com/office/drawing/2014/main" id="{D64992BF-B78A-4F28-ABBA-A792B5A621CE}"/>
            </a:ext>
          </a:extLst>
        </xdr:cNvPr>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60977</xdr:rowOff>
    </xdr:from>
    <xdr:ext cx="469744" cy="259045"/>
    <xdr:sp macro="" textlink="">
      <xdr:nvSpPr>
        <xdr:cNvPr id="129" name="【図書館】&#10;一人当たり面積該当値テキスト">
          <a:extLst>
            <a:ext uri="{FF2B5EF4-FFF2-40B4-BE49-F238E27FC236}">
              <a16:creationId xmlns:a16="http://schemas.microsoft.com/office/drawing/2014/main" id="{594B0AF8-C959-4FB9-81BE-DC970FFF6BF8}"/>
            </a:ext>
          </a:extLst>
        </xdr:cNvPr>
        <xdr:cNvSpPr txBox="1"/>
      </xdr:nvSpPr>
      <xdr:spPr>
        <a:xfrm>
          <a:off x="105156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30" name="楕円 129">
          <a:extLst>
            <a:ext uri="{FF2B5EF4-FFF2-40B4-BE49-F238E27FC236}">
              <a16:creationId xmlns:a16="http://schemas.microsoft.com/office/drawing/2014/main" id="{5958DA49-5244-4543-A179-854C46497FD1}"/>
            </a:ext>
          </a:extLst>
        </xdr:cNvPr>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133350</xdr:rowOff>
    </xdr:to>
    <xdr:cxnSp macro="">
      <xdr:nvCxnSpPr>
        <xdr:cNvPr id="131" name="直線コネクタ 130">
          <a:extLst>
            <a:ext uri="{FF2B5EF4-FFF2-40B4-BE49-F238E27FC236}">
              <a16:creationId xmlns:a16="http://schemas.microsoft.com/office/drawing/2014/main" id="{9F91540A-7D39-463D-ABB8-5E7AAF31ADD9}"/>
            </a:ext>
          </a:extLst>
        </xdr:cNvPr>
        <xdr:cNvCxnSpPr/>
      </xdr:nvCxnSpPr>
      <xdr:spPr>
        <a:xfrm>
          <a:off x="9639300" y="681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32" name="楕円 131">
          <a:extLst>
            <a:ext uri="{FF2B5EF4-FFF2-40B4-BE49-F238E27FC236}">
              <a16:creationId xmlns:a16="http://schemas.microsoft.com/office/drawing/2014/main" id="{5A87F536-217B-451B-A2C9-1CFAD0C1C856}"/>
            </a:ext>
          </a:extLst>
        </xdr:cNvPr>
        <xdr:cNvSpPr/>
      </xdr:nvSpPr>
      <xdr:spPr>
        <a:xfrm>
          <a:off x="869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133350</xdr:rowOff>
    </xdr:from>
    <xdr:to>
      <xdr:col>50</xdr:col>
      <xdr:colOff>114300</xdr:colOff>
      <xdr:row>39</xdr:row>
      <xdr:rowOff>133350</xdr:rowOff>
    </xdr:to>
    <xdr:cxnSp macro="">
      <xdr:nvCxnSpPr>
        <xdr:cNvPr id="133" name="直線コネクタ 132">
          <a:extLst>
            <a:ext uri="{FF2B5EF4-FFF2-40B4-BE49-F238E27FC236}">
              <a16:creationId xmlns:a16="http://schemas.microsoft.com/office/drawing/2014/main" id="{7597AB22-6C75-4E33-88E7-5F64E59AD5E4}"/>
            </a:ext>
          </a:extLst>
        </xdr:cNvPr>
        <xdr:cNvCxnSpPr/>
      </xdr:nvCxnSpPr>
      <xdr:spPr>
        <a:xfrm>
          <a:off x="8750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82550</xdr:rowOff>
    </xdr:from>
    <xdr:to>
      <xdr:col>41</xdr:col>
      <xdr:colOff>101600</xdr:colOff>
      <xdr:row>40</xdr:row>
      <xdr:rowOff>12700</xdr:rowOff>
    </xdr:to>
    <xdr:sp macro="" textlink="">
      <xdr:nvSpPr>
        <xdr:cNvPr id="134" name="楕円 133">
          <a:extLst>
            <a:ext uri="{FF2B5EF4-FFF2-40B4-BE49-F238E27FC236}">
              <a16:creationId xmlns:a16="http://schemas.microsoft.com/office/drawing/2014/main" id="{E9384124-4FBB-49B5-8075-F16C30F9AA76}"/>
            </a:ext>
          </a:extLst>
        </xdr:cNvPr>
        <xdr:cNvSpPr/>
      </xdr:nvSpPr>
      <xdr:spPr>
        <a:xfrm>
          <a:off x="7810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133350</xdr:rowOff>
    </xdr:from>
    <xdr:to>
      <xdr:col>45</xdr:col>
      <xdr:colOff>177800</xdr:colOff>
      <xdr:row>39</xdr:row>
      <xdr:rowOff>133350</xdr:rowOff>
    </xdr:to>
    <xdr:cxnSp macro="">
      <xdr:nvCxnSpPr>
        <xdr:cNvPr id="135" name="直線コネクタ 134">
          <a:extLst>
            <a:ext uri="{FF2B5EF4-FFF2-40B4-BE49-F238E27FC236}">
              <a16:creationId xmlns:a16="http://schemas.microsoft.com/office/drawing/2014/main" id="{BBBBCCDD-690A-41AF-8639-7354BF33041B}"/>
            </a:ext>
          </a:extLst>
        </xdr:cNvPr>
        <xdr:cNvCxnSpPr/>
      </xdr:nvCxnSpPr>
      <xdr:spPr>
        <a:xfrm>
          <a:off x="7861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82550</xdr:rowOff>
    </xdr:from>
    <xdr:to>
      <xdr:col>36</xdr:col>
      <xdr:colOff>165100</xdr:colOff>
      <xdr:row>40</xdr:row>
      <xdr:rowOff>12700</xdr:rowOff>
    </xdr:to>
    <xdr:sp macro="" textlink="">
      <xdr:nvSpPr>
        <xdr:cNvPr id="136" name="楕円 135">
          <a:extLst>
            <a:ext uri="{FF2B5EF4-FFF2-40B4-BE49-F238E27FC236}">
              <a16:creationId xmlns:a16="http://schemas.microsoft.com/office/drawing/2014/main" id="{54F1CFF4-E7EF-4009-B71F-B283CF4F0914}"/>
            </a:ext>
          </a:extLst>
        </xdr:cNvPr>
        <xdr:cNvSpPr/>
      </xdr:nvSpPr>
      <xdr:spPr>
        <a:xfrm>
          <a:off x="6921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133350</xdr:rowOff>
    </xdr:from>
    <xdr:to>
      <xdr:col>41</xdr:col>
      <xdr:colOff>50800</xdr:colOff>
      <xdr:row>39</xdr:row>
      <xdr:rowOff>133350</xdr:rowOff>
    </xdr:to>
    <xdr:cxnSp macro="">
      <xdr:nvCxnSpPr>
        <xdr:cNvPr id="137" name="直線コネクタ 136">
          <a:extLst>
            <a:ext uri="{FF2B5EF4-FFF2-40B4-BE49-F238E27FC236}">
              <a16:creationId xmlns:a16="http://schemas.microsoft.com/office/drawing/2014/main" id="{D3C770EA-0C46-4331-8B76-E12053B1935A}"/>
            </a:ext>
          </a:extLst>
        </xdr:cNvPr>
        <xdr:cNvCxnSpPr/>
      </xdr:nvCxnSpPr>
      <xdr:spPr>
        <a:xfrm>
          <a:off x="6972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8" name="n_1aveValue【図書館】&#10;一人当たり面積">
          <a:extLst>
            <a:ext uri="{FF2B5EF4-FFF2-40B4-BE49-F238E27FC236}">
              <a16:creationId xmlns:a16="http://schemas.microsoft.com/office/drawing/2014/main" id="{BF7BF6C6-1FB2-4098-9734-80653B2179B2}"/>
            </a:ext>
          </a:extLst>
        </xdr:cNvPr>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9" name="n_2aveValue【図書館】&#10;一人当たり面積">
          <a:extLst>
            <a:ext uri="{FF2B5EF4-FFF2-40B4-BE49-F238E27FC236}">
              <a16:creationId xmlns:a16="http://schemas.microsoft.com/office/drawing/2014/main" id="{A4C78410-1283-4D2A-896C-48FA56A4FEAE}"/>
            </a:ext>
          </a:extLst>
        </xdr:cNvPr>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40" name="n_3aveValue【図書館】&#10;一人当たり面積">
          <a:extLst>
            <a:ext uri="{FF2B5EF4-FFF2-40B4-BE49-F238E27FC236}">
              <a16:creationId xmlns:a16="http://schemas.microsoft.com/office/drawing/2014/main" id="{00D1DFAE-D4C4-4DC9-B821-C1C22E079D11}"/>
            </a:ext>
          </a:extLst>
        </xdr:cNvPr>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41" name="n_4aveValue【図書館】&#10;一人当たり面積">
          <a:extLst>
            <a:ext uri="{FF2B5EF4-FFF2-40B4-BE49-F238E27FC236}">
              <a16:creationId xmlns:a16="http://schemas.microsoft.com/office/drawing/2014/main" id="{49DC28FE-36C0-4DB7-8EB8-14B2E82AB1F1}"/>
            </a:ext>
          </a:extLst>
        </xdr:cNvPr>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3827</xdr:rowOff>
    </xdr:from>
    <xdr:ext cx="469744" cy="259045"/>
    <xdr:sp macro="" textlink="">
      <xdr:nvSpPr>
        <xdr:cNvPr id="142" name="n_1mainValue【図書館】&#10;一人当たり面積">
          <a:extLst>
            <a:ext uri="{FF2B5EF4-FFF2-40B4-BE49-F238E27FC236}">
              <a16:creationId xmlns:a16="http://schemas.microsoft.com/office/drawing/2014/main" id="{999EFF23-B1B3-4CFB-B27F-37E22D1A9E2F}"/>
            </a:ext>
          </a:extLst>
        </xdr:cNvPr>
        <xdr:cNvSpPr txBox="1"/>
      </xdr:nvSpPr>
      <xdr:spPr>
        <a:xfrm>
          <a:off x="9391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3827</xdr:rowOff>
    </xdr:from>
    <xdr:ext cx="469744" cy="259045"/>
    <xdr:sp macro="" textlink="">
      <xdr:nvSpPr>
        <xdr:cNvPr id="143" name="n_2mainValue【図書館】&#10;一人当たり面積">
          <a:extLst>
            <a:ext uri="{FF2B5EF4-FFF2-40B4-BE49-F238E27FC236}">
              <a16:creationId xmlns:a16="http://schemas.microsoft.com/office/drawing/2014/main" id="{D8FFA1C7-5F99-4EB8-9733-573CF866437B}"/>
            </a:ext>
          </a:extLst>
        </xdr:cNvPr>
        <xdr:cNvSpPr txBox="1"/>
      </xdr:nvSpPr>
      <xdr:spPr>
        <a:xfrm>
          <a:off x="8515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3827</xdr:rowOff>
    </xdr:from>
    <xdr:ext cx="469744" cy="259045"/>
    <xdr:sp macro="" textlink="">
      <xdr:nvSpPr>
        <xdr:cNvPr id="144" name="n_3mainValue【図書館】&#10;一人当たり面積">
          <a:extLst>
            <a:ext uri="{FF2B5EF4-FFF2-40B4-BE49-F238E27FC236}">
              <a16:creationId xmlns:a16="http://schemas.microsoft.com/office/drawing/2014/main" id="{3423824E-5D23-4683-AC31-0C417B41744E}"/>
            </a:ext>
          </a:extLst>
        </xdr:cNvPr>
        <xdr:cNvSpPr txBox="1"/>
      </xdr:nvSpPr>
      <xdr:spPr>
        <a:xfrm>
          <a:off x="7626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3827</xdr:rowOff>
    </xdr:from>
    <xdr:ext cx="469744" cy="259045"/>
    <xdr:sp macro="" textlink="">
      <xdr:nvSpPr>
        <xdr:cNvPr id="145" name="n_4mainValue【図書館】&#10;一人当たり面積">
          <a:extLst>
            <a:ext uri="{FF2B5EF4-FFF2-40B4-BE49-F238E27FC236}">
              <a16:creationId xmlns:a16="http://schemas.microsoft.com/office/drawing/2014/main" id="{4208B5F4-5C7B-4488-8112-583EA3596614}"/>
            </a:ext>
          </a:extLst>
        </xdr:cNvPr>
        <xdr:cNvSpPr txBox="1"/>
      </xdr:nvSpPr>
      <xdr:spPr>
        <a:xfrm>
          <a:off x="6737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FC759D1F-0362-4EFB-B25B-14ADAB399DB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A4E0A6C4-425A-4A44-BF1B-B8D0F287071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6228FC9-FFB5-49CE-9EEB-854BF044191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862BEE5-4F02-49FA-B39B-B1341A3841D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3727CD88-158F-4635-8074-BC2BE40DEA4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C5313518-E567-4C03-B494-D06BDF67740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6618B769-399B-460B-B65C-E98231C2935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9BEDC880-C221-4846-85E5-BDF94F34C07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C3DE4641-9C6E-4167-8E11-F447C5FB9D5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2D7BE8E1-3BB7-4CF4-B414-0CD84676B1A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313D8FFA-CFF3-458F-B87A-7E260F9116B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F56CBF05-82D7-4C35-B216-968B859C56A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5CD0697-3270-4408-862B-E1F3F4FBCCD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A4C783DF-9736-44F5-8B87-7129B126E13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A2CA245B-0E51-41EC-AEE9-EBCDCF34B76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F74D5856-E236-4C9F-8802-743C2D2C1B6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90F80AD0-1938-49A6-8896-0EB0F1AA101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DB56B758-76FA-418E-9F2B-42109DCC5FF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A51B29B3-98E1-4BCD-BBCE-E3A07DB0FC9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D3246CA-02D3-4C23-8945-4ACB6D3823E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86442754-9B28-43DA-812C-3F688151932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816944DB-F7A7-45A5-8D2F-A8A47C57F6D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B49708E5-2FE4-4488-966D-D9F4473FC0B6}"/>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4CA33FBD-EBE6-47EF-92AE-1533A013B6A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a:extLst>
            <a:ext uri="{FF2B5EF4-FFF2-40B4-BE49-F238E27FC236}">
              <a16:creationId xmlns:a16="http://schemas.microsoft.com/office/drawing/2014/main" id="{BFBF6592-4132-42E5-B231-8FF5605F3194}"/>
            </a:ext>
          </a:extLst>
        </xdr:cNvPr>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9D6323CA-4C65-4F85-A210-E708602D8651}"/>
            </a:ext>
          </a:extLst>
        </xdr:cNvPr>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a:extLst>
            <a:ext uri="{FF2B5EF4-FFF2-40B4-BE49-F238E27FC236}">
              <a16:creationId xmlns:a16="http://schemas.microsoft.com/office/drawing/2014/main" id="{620F4ED4-6042-49DC-AA26-F5FACDDCE760}"/>
            </a:ext>
          </a:extLst>
        </xdr:cNvPr>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2816ACC5-987A-444B-8E0D-F8E795E4D0D9}"/>
            </a:ext>
          </a:extLst>
        </xdr:cNvPr>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a:extLst>
            <a:ext uri="{FF2B5EF4-FFF2-40B4-BE49-F238E27FC236}">
              <a16:creationId xmlns:a16="http://schemas.microsoft.com/office/drawing/2014/main" id="{DB91599A-C874-4CBC-BF4F-B7DDCA232C1B}"/>
            </a:ext>
          </a:extLst>
        </xdr:cNvPr>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137177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70D373F7-06B4-432C-8BED-6FDE3E647979}"/>
            </a:ext>
          </a:extLst>
        </xdr:cNvPr>
        <xdr:cNvSpPr txBox="1"/>
      </xdr:nvSpPr>
      <xdr:spPr>
        <a:xfrm>
          <a:off x="4673600" y="1008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a:extLst>
            <a:ext uri="{FF2B5EF4-FFF2-40B4-BE49-F238E27FC236}">
              <a16:creationId xmlns:a16="http://schemas.microsoft.com/office/drawing/2014/main" id="{5220AFAC-D4B6-4E8B-B23B-59E10A44B335}"/>
            </a:ext>
          </a:extLst>
        </xdr:cNvPr>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7" name="フローチャート: 判断 176">
          <a:extLst>
            <a:ext uri="{FF2B5EF4-FFF2-40B4-BE49-F238E27FC236}">
              <a16:creationId xmlns:a16="http://schemas.microsoft.com/office/drawing/2014/main" id="{D29115D7-FCD2-48E8-8C90-828E8C0368B2}"/>
            </a:ext>
          </a:extLst>
        </xdr:cNvPr>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78" name="フローチャート: 判断 177">
          <a:extLst>
            <a:ext uri="{FF2B5EF4-FFF2-40B4-BE49-F238E27FC236}">
              <a16:creationId xmlns:a16="http://schemas.microsoft.com/office/drawing/2014/main" id="{A0609058-10C7-477F-BC9C-1B4F1511CC7F}"/>
            </a:ext>
          </a:extLst>
        </xdr:cNvPr>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79" name="フローチャート: 判断 178">
          <a:extLst>
            <a:ext uri="{FF2B5EF4-FFF2-40B4-BE49-F238E27FC236}">
              <a16:creationId xmlns:a16="http://schemas.microsoft.com/office/drawing/2014/main" id="{6ED0C8E4-556D-4667-BB24-A0631B170420}"/>
            </a:ext>
          </a:extLst>
        </xdr:cNvPr>
        <xdr:cNvSpPr/>
      </xdr:nvSpPr>
      <xdr:spPr>
        <a:xfrm>
          <a:off x="1968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103505</xdr:rowOff>
    </xdr:from>
    <xdr:to>
      <xdr:col>6</xdr:col>
      <xdr:colOff>38100</xdr:colOff>
      <xdr:row>59</xdr:row>
      <xdr:rowOff>33655</xdr:rowOff>
    </xdr:to>
    <xdr:sp macro="" textlink="">
      <xdr:nvSpPr>
        <xdr:cNvPr id="180" name="フローチャート: 判断 179">
          <a:extLst>
            <a:ext uri="{FF2B5EF4-FFF2-40B4-BE49-F238E27FC236}">
              <a16:creationId xmlns:a16="http://schemas.microsoft.com/office/drawing/2014/main" id="{DC3F6642-BE6C-4FB2-982C-2C6BF9D7D9FE}"/>
            </a:ext>
          </a:extLst>
        </xdr:cNvPr>
        <xdr:cNvSpPr/>
      </xdr:nvSpPr>
      <xdr:spPr>
        <a:xfrm>
          <a:off x="1079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4EEE3C4A-A880-4B61-B1CA-51CF2EB56CD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6F0784FE-85E0-47FD-A9EF-A0C187F1E0A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462296B-FB23-494E-BFAF-AC37A07A1BF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AFEB2CF-6890-4F55-966D-77D296B11E6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32B75F1-7C0C-4554-8E67-75615AEB51D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86" name="楕円 185">
          <a:extLst>
            <a:ext uri="{FF2B5EF4-FFF2-40B4-BE49-F238E27FC236}">
              <a16:creationId xmlns:a16="http://schemas.microsoft.com/office/drawing/2014/main" id="{A271FA11-5970-4335-92F7-61EBCF9BE16E}"/>
            </a:ext>
          </a:extLst>
        </xdr:cNvPr>
        <xdr:cNvSpPr/>
      </xdr:nvSpPr>
      <xdr:spPr>
        <a:xfrm>
          <a:off x="45847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31132</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83C9D6B2-4D9E-476B-BAF2-760204059243}"/>
            </a:ext>
          </a:extLst>
        </xdr:cNvPr>
        <xdr:cNvSpPr txBox="1"/>
      </xdr:nvSpPr>
      <xdr:spPr>
        <a:xfrm>
          <a:off x="4673600"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133985</xdr:rowOff>
    </xdr:from>
    <xdr:to>
      <xdr:col>20</xdr:col>
      <xdr:colOff>38100</xdr:colOff>
      <xdr:row>58</xdr:row>
      <xdr:rowOff>64135</xdr:rowOff>
    </xdr:to>
    <xdr:sp macro="" textlink="">
      <xdr:nvSpPr>
        <xdr:cNvPr id="188" name="楕円 187">
          <a:extLst>
            <a:ext uri="{FF2B5EF4-FFF2-40B4-BE49-F238E27FC236}">
              <a16:creationId xmlns:a16="http://schemas.microsoft.com/office/drawing/2014/main" id="{313FED58-F5F4-4D6A-9490-E976E6FA02D7}"/>
            </a:ext>
          </a:extLst>
        </xdr:cNvPr>
        <xdr:cNvSpPr/>
      </xdr:nvSpPr>
      <xdr:spPr>
        <a:xfrm>
          <a:off x="3746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13335</xdr:rowOff>
    </xdr:from>
    <xdr:to>
      <xdr:col>24</xdr:col>
      <xdr:colOff>63500</xdr:colOff>
      <xdr:row>58</xdr:row>
      <xdr:rowOff>59055</xdr:rowOff>
    </xdr:to>
    <xdr:cxnSp macro="">
      <xdr:nvCxnSpPr>
        <xdr:cNvPr id="189" name="直線コネクタ 188">
          <a:extLst>
            <a:ext uri="{FF2B5EF4-FFF2-40B4-BE49-F238E27FC236}">
              <a16:creationId xmlns:a16="http://schemas.microsoft.com/office/drawing/2014/main" id="{4AB4FA06-0C7F-4367-8F10-C868B5F1CB33}"/>
            </a:ext>
          </a:extLst>
        </xdr:cNvPr>
        <xdr:cNvCxnSpPr/>
      </xdr:nvCxnSpPr>
      <xdr:spPr>
        <a:xfrm>
          <a:off x="3797300" y="995743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88265</xdr:rowOff>
    </xdr:from>
    <xdr:to>
      <xdr:col>15</xdr:col>
      <xdr:colOff>101600</xdr:colOff>
      <xdr:row>58</xdr:row>
      <xdr:rowOff>18415</xdr:rowOff>
    </xdr:to>
    <xdr:sp macro="" textlink="">
      <xdr:nvSpPr>
        <xdr:cNvPr id="190" name="楕円 189">
          <a:extLst>
            <a:ext uri="{FF2B5EF4-FFF2-40B4-BE49-F238E27FC236}">
              <a16:creationId xmlns:a16="http://schemas.microsoft.com/office/drawing/2014/main" id="{AAEBED18-403F-4E14-AD78-5B74DE40EFC6}"/>
            </a:ext>
          </a:extLst>
        </xdr:cNvPr>
        <xdr:cNvSpPr/>
      </xdr:nvSpPr>
      <xdr:spPr>
        <a:xfrm>
          <a:off x="2857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139065</xdr:rowOff>
    </xdr:from>
    <xdr:to>
      <xdr:col>19</xdr:col>
      <xdr:colOff>177800</xdr:colOff>
      <xdr:row>58</xdr:row>
      <xdr:rowOff>13335</xdr:rowOff>
    </xdr:to>
    <xdr:cxnSp macro="">
      <xdr:nvCxnSpPr>
        <xdr:cNvPr id="191" name="直線コネクタ 190">
          <a:extLst>
            <a:ext uri="{FF2B5EF4-FFF2-40B4-BE49-F238E27FC236}">
              <a16:creationId xmlns:a16="http://schemas.microsoft.com/office/drawing/2014/main" id="{D9FD5FC5-C636-4869-B4A1-9803B05C8893}"/>
            </a:ext>
          </a:extLst>
        </xdr:cNvPr>
        <xdr:cNvCxnSpPr/>
      </xdr:nvCxnSpPr>
      <xdr:spPr>
        <a:xfrm>
          <a:off x="2908300" y="99117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42545</xdr:rowOff>
    </xdr:from>
    <xdr:to>
      <xdr:col>10</xdr:col>
      <xdr:colOff>165100</xdr:colOff>
      <xdr:row>57</xdr:row>
      <xdr:rowOff>144145</xdr:rowOff>
    </xdr:to>
    <xdr:sp macro="" textlink="">
      <xdr:nvSpPr>
        <xdr:cNvPr id="192" name="楕円 191">
          <a:extLst>
            <a:ext uri="{FF2B5EF4-FFF2-40B4-BE49-F238E27FC236}">
              <a16:creationId xmlns:a16="http://schemas.microsoft.com/office/drawing/2014/main" id="{B1F3C44A-1548-401B-887B-5255BD6A99B0}"/>
            </a:ext>
          </a:extLst>
        </xdr:cNvPr>
        <xdr:cNvSpPr/>
      </xdr:nvSpPr>
      <xdr:spPr>
        <a:xfrm>
          <a:off x="19685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93345</xdr:rowOff>
    </xdr:from>
    <xdr:to>
      <xdr:col>15</xdr:col>
      <xdr:colOff>50800</xdr:colOff>
      <xdr:row>57</xdr:row>
      <xdr:rowOff>139065</xdr:rowOff>
    </xdr:to>
    <xdr:cxnSp macro="">
      <xdr:nvCxnSpPr>
        <xdr:cNvPr id="193" name="直線コネクタ 192">
          <a:extLst>
            <a:ext uri="{FF2B5EF4-FFF2-40B4-BE49-F238E27FC236}">
              <a16:creationId xmlns:a16="http://schemas.microsoft.com/office/drawing/2014/main" id="{62458FE2-1B01-49EE-A5F3-3EC797C32456}"/>
            </a:ext>
          </a:extLst>
        </xdr:cNvPr>
        <xdr:cNvCxnSpPr/>
      </xdr:nvCxnSpPr>
      <xdr:spPr>
        <a:xfrm>
          <a:off x="2019300" y="98659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168275</xdr:rowOff>
    </xdr:from>
    <xdr:to>
      <xdr:col>6</xdr:col>
      <xdr:colOff>38100</xdr:colOff>
      <xdr:row>57</xdr:row>
      <xdr:rowOff>98425</xdr:rowOff>
    </xdr:to>
    <xdr:sp macro="" textlink="">
      <xdr:nvSpPr>
        <xdr:cNvPr id="194" name="楕円 193">
          <a:extLst>
            <a:ext uri="{FF2B5EF4-FFF2-40B4-BE49-F238E27FC236}">
              <a16:creationId xmlns:a16="http://schemas.microsoft.com/office/drawing/2014/main" id="{9EBB1779-C558-49DF-ACA8-DA48D3BC5780}"/>
            </a:ext>
          </a:extLst>
        </xdr:cNvPr>
        <xdr:cNvSpPr/>
      </xdr:nvSpPr>
      <xdr:spPr>
        <a:xfrm>
          <a:off x="10795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47625</xdr:rowOff>
    </xdr:from>
    <xdr:to>
      <xdr:col>10</xdr:col>
      <xdr:colOff>114300</xdr:colOff>
      <xdr:row>57</xdr:row>
      <xdr:rowOff>93345</xdr:rowOff>
    </xdr:to>
    <xdr:cxnSp macro="">
      <xdr:nvCxnSpPr>
        <xdr:cNvPr id="195" name="直線コネクタ 194">
          <a:extLst>
            <a:ext uri="{FF2B5EF4-FFF2-40B4-BE49-F238E27FC236}">
              <a16:creationId xmlns:a16="http://schemas.microsoft.com/office/drawing/2014/main" id="{9868DD6B-FB25-4D5C-ADC0-A45BB5D528B4}"/>
            </a:ext>
          </a:extLst>
        </xdr:cNvPr>
        <xdr:cNvCxnSpPr/>
      </xdr:nvCxnSpPr>
      <xdr:spPr>
        <a:xfrm>
          <a:off x="1130300" y="98202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66692</xdr:rowOff>
    </xdr:from>
    <xdr:ext cx="405111" cy="259045"/>
    <xdr:sp macro="" textlink="">
      <xdr:nvSpPr>
        <xdr:cNvPr id="196" name="n_1aveValue【体育館・プール】&#10;有形固定資産減価償却率">
          <a:extLst>
            <a:ext uri="{FF2B5EF4-FFF2-40B4-BE49-F238E27FC236}">
              <a16:creationId xmlns:a16="http://schemas.microsoft.com/office/drawing/2014/main" id="{2812E97B-C85A-4D49-992C-935D67271844}"/>
            </a:ext>
          </a:extLst>
        </xdr:cNvPr>
        <xdr:cNvSpPr txBox="1"/>
      </xdr:nvSpPr>
      <xdr:spPr>
        <a:xfrm>
          <a:off x="35820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60977</xdr:rowOff>
    </xdr:from>
    <xdr:ext cx="405111" cy="259045"/>
    <xdr:sp macro="" textlink="">
      <xdr:nvSpPr>
        <xdr:cNvPr id="197" name="n_2aveValue【体育館・プール】&#10;有形固定資産減価償却率">
          <a:extLst>
            <a:ext uri="{FF2B5EF4-FFF2-40B4-BE49-F238E27FC236}">
              <a16:creationId xmlns:a16="http://schemas.microsoft.com/office/drawing/2014/main" id="{599C2E89-72EA-4FAA-A654-AFA9CF1259B5}"/>
            </a:ext>
          </a:extLst>
        </xdr:cNvPr>
        <xdr:cNvSpPr txBox="1"/>
      </xdr:nvSpPr>
      <xdr:spPr>
        <a:xfrm>
          <a:off x="2705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22877</xdr:rowOff>
    </xdr:from>
    <xdr:ext cx="405111" cy="259045"/>
    <xdr:sp macro="" textlink="">
      <xdr:nvSpPr>
        <xdr:cNvPr id="198" name="n_3aveValue【体育館・プール】&#10;有形固定資産減価償却率">
          <a:extLst>
            <a:ext uri="{FF2B5EF4-FFF2-40B4-BE49-F238E27FC236}">
              <a16:creationId xmlns:a16="http://schemas.microsoft.com/office/drawing/2014/main" id="{C98F1C01-EAC8-423A-A6EB-8008EE6EA970}"/>
            </a:ext>
          </a:extLst>
        </xdr:cNvPr>
        <xdr:cNvSpPr txBox="1"/>
      </xdr:nvSpPr>
      <xdr:spPr>
        <a:xfrm>
          <a:off x="1816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24782</xdr:rowOff>
    </xdr:from>
    <xdr:ext cx="405111" cy="259045"/>
    <xdr:sp macro="" textlink="">
      <xdr:nvSpPr>
        <xdr:cNvPr id="199" name="n_4aveValue【体育館・プール】&#10;有形固定資産減価償却率">
          <a:extLst>
            <a:ext uri="{FF2B5EF4-FFF2-40B4-BE49-F238E27FC236}">
              <a16:creationId xmlns:a16="http://schemas.microsoft.com/office/drawing/2014/main" id="{8A542782-C28D-4BB1-A7C0-674DBCBDAE0E}"/>
            </a:ext>
          </a:extLst>
        </xdr:cNvPr>
        <xdr:cNvSpPr txBox="1"/>
      </xdr:nvSpPr>
      <xdr:spPr>
        <a:xfrm>
          <a:off x="927744"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80662</xdr:rowOff>
    </xdr:from>
    <xdr:ext cx="405111" cy="259045"/>
    <xdr:sp macro="" textlink="">
      <xdr:nvSpPr>
        <xdr:cNvPr id="200" name="n_1mainValue【体育館・プール】&#10;有形固定資産減価償却率">
          <a:extLst>
            <a:ext uri="{FF2B5EF4-FFF2-40B4-BE49-F238E27FC236}">
              <a16:creationId xmlns:a16="http://schemas.microsoft.com/office/drawing/2014/main" id="{48B68766-2A7A-4555-AD8D-8492591D9F3D}"/>
            </a:ext>
          </a:extLst>
        </xdr:cNvPr>
        <xdr:cNvSpPr txBox="1"/>
      </xdr:nvSpPr>
      <xdr:spPr>
        <a:xfrm>
          <a:off x="35820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34942</xdr:rowOff>
    </xdr:from>
    <xdr:ext cx="405111" cy="259045"/>
    <xdr:sp macro="" textlink="">
      <xdr:nvSpPr>
        <xdr:cNvPr id="201" name="n_2mainValue【体育館・プール】&#10;有形固定資産減価償却率">
          <a:extLst>
            <a:ext uri="{FF2B5EF4-FFF2-40B4-BE49-F238E27FC236}">
              <a16:creationId xmlns:a16="http://schemas.microsoft.com/office/drawing/2014/main" id="{9740E208-4D46-4FA1-AAD5-C7D896D99308}"/>
            </a:ext>
          </a:extLst>
        </xdr:cNvPr>
        <xdr:cNvSpPr txBox="1"/>
      </xdr:nvSpPr>
      <xdr:spPr>
        <a:xfrm>
          <a:off x="27057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160672</xdr:rowOff>
    </xdr:from>
    <xdr:ext cx="405111" cy="259045"/>
    <xdr:sp macro="" textlink="">
      <xdr:nvSpPr>
        <xdr:cNvPr id="202" name="n_3mainValue【体育館・プール】&#10;有形固定資産減価償却率">
          <a:extLst>
            <a:ext uri="{FF2B5EF4-FFF2-40B4-BE49-F238E27FC236}">
              <a16:creationId xmlns:a16="http://schemas.microsoft.com/office/drawing/2014/main" id="{FD2156C4-A3CB-416F-9991-577903D19BD7}"/>
            </a:ext>
          </a:extLst>
        </xdr:cNvPr>
        <xdr:cNvSpPr txBox="1"/>
      </xdr:nvSpPr>
      <xdr:spPr>
        <a:xfrm>
          <a:off x="1816744" y="959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114952</xdr:rowOff>
    </xdr:from>
    <xdr:ext cx="405111" cy="259045"/>
    <xdr:sp macro="" textlink="">
      <xdr:nvSpPr>
        <xdr:cNvPr id="203" name="n_4mainValue【体育館・プール】&#10;有形固定資産減価償却率">
          <a:extLst>
            <a:ext uri="{FF2B5EF4-FFF2-40B4-BE49-F238E27FC236}">
              <a16:creationId xmlns:a16="http://schemas.microsoft.com/office/drawing/2014/main" id="{F3FA150C-E6B9-49F6-AEFE-425D0FB842A9}"/>
            </a:ext>
          </a:extLst>
        </xdr:cNvPr>
        <xdr:cNvSpPr txBox="1"/>
      </xdr:nvSpPr>
      <xdr:spPr>
        <a:xfrm>
          <a:off x="927744" y="954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5FBFD43B-5C36-450A-82CC-F18173BE867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7B33515D-8535-4243-8CDF-5AD946F05BE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5EC9958C-8C27-4F0F-BE29-1A3FA906DC2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83FA627B-A6E7-4C52-8A8F-E55F0F3EC30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27E342A-39F6-423A-9DA5-CC009D7B696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7D97F327-B8CC-4765-950E-6FCE77EF771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E3611FD1-4D40-414B-814A-DE28B103016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64A10E6B-C5F0-4AB9-9E01-79F2EAB99EE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4DFEF47C-F8D4-4E63-A0D2-CCBE46C7D84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40CA0625-7A9B-470D-AD59-C9A89E4CAFC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E8F496A0-62B7-4755-A208-7566005E0D65}"/>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id="{4D2A780D-E592-472B-8D4A-7A5B8ED084A1}"/>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8B41C085-C97F-4AAA-8A8A-F14888D1DF9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id="{C37CCBE1-7CE1-477C-A8B0-E9306C64E075}"/>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A726C47E-F979-4CDF-98A5-A91DD7FF74FB}"/>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id="{8E8B3111-53BD-495C-B551-C7E3112429DD}"/>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BDEC663-E0AD-49A0-A8F0-D0259C9651A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id="{CC7FFEFE-E840-4B7F-8208-C87399052CF2}"/>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E343A19B-A920-43B2-805E-292D2A90CC9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4F528C3B-EDCB-4FE2-8B7D-14D7E7CF49A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89CEE40C-ACE5-4040-824B-F26370A2137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5" name="直線コネクタ 224">
          <a:extLst>
            <a:ext uri="{FF2B5EF4-FFF2-40B4-BE49-F238E27FC236}">
              <a16:creationId xmlns:a16="http://schemas.microsoft.com/office/drawing/2014/main" id="{174133D8-2BCE-4ADC-916A-E25E5E0C2B04}"/>
            </a:ext>
          </a:extLst>
        </xdr:cNvPr>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a:extLst>
            <a:ext uri="{FF2B5EF4-FFF2-40B4-BE49-F238E27FC236}">
              <a16:creationId xmlns:a16="http://schemas.microsoft.com/office/drawing/2014/main" id="{ED8A2DDC-B4A3-4DE8-931C-BAFEF3889169}"/>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a:extLst>
            <a:ext uri="{FF2B5EF4-FFF2-40B4-BE49-F238E27FC236}">
              <a16:creationId xmlns:a16="http://schemas.microsoft.com/office/drawing/2014/main" id="{348C7CEF-E390-42D6-A36B-39D35F650DAA}"/>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8" name="【体育館・プール】&#10;一人当たり面積最大値テキスト">
          <a:extLst>
            <a:ext uri="{FF2B5EF4-FFF2-40B4-BE49-F238E27FC236}">
              <a16:creationId xmlns:a16="http://schemas.microsoft.com/office/drawing/2014/main" id="{6A04E73D-70C8-49C8-AC05-88D3A67A9EEB}"/>
            </a:ext>
          </a:extLst>
        </xdr:cNvPr>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9" name="直線コネクタ 228">
          <a:extLst>
            <a:ext uri="{FF2B5EF4-FFF2-40B4-BE49-F238E27FC236}">
              <a16:creationId xmlns:a16="http://schemas.microsoft.com/office/drawing/2014/main" id="{3A7F41B9-B648-4C2B-9F93-722987F183D5}"/>
            </a:ext>
          </a:extLst>
        </xdr:cNvPr>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0" name="【体育館・プール】&#10;一人当たり面積平均値テキスト">
          <a:extLst>
            <a:ext uri="{FF2B5EF4-FFF2-40B4-BE49-F238E27FC236}">
              <a16:creationId xmlns:a16="http://schemas.microsoft.com/office/drawing/2014/main" id="{F934C41D-160A-4540-A422-4E5BF1853C8D}"/>
            </a:ext>
          </a:extLst>
        </xdr:cNvPr>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1" name="フローチャート: 判断 230">
          <a:extLst>
            <a:ext uri="{FF2B5EF4-FFF2-40B4-BE49-F238E27FC236}">
              <a16:creationId xmlns:a16="http://schemas.microsoft.com/office/drawing/2014/main" id="{469E8A67-AC3E-47B5-BF5F-D9FD5D5EF91E}"/>
            </a:ext>
          </a:extLst>
        </xdr:cNvPr>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2" name="フローチャート: 判断 231">
          <a:extLst>
            <a:ext uri="{FF2B5EF4-FFF2-40B4-BE49-F238E27FC236}">
              <a16:creationId xmlns:a16="http://schemas.microsoft.com/office/drawing/2014/main" id="{1759E1A2-8A14-406C-B53B-5892DAFF60A0}"/>
            </a:ext>
          </a:extLst>
        </xdr:cNvPr>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a:extLst>
            <a:ext uri="{FF2B5EF4-FFF2-40B4-BE49-F238E27FC236}">
              <a16:creationId xmlns:a16="http://schemas.microsoft.com/office/drawing/2014/main" id="{50351870-A4C9-4984-A099-FA18FF951EA1}"/>
            </a:ext>
          </a:extLst>
        </xdr:cNvPr>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170942</xdr:rowOff>
    </xdr:from>
    <xdr:to>
      <xdr:col>41</xdr:col>
      <xdr:colOff>101600</xdr:colOff>
      <xdr:row>62</xdr:row>
      <xdr:rowOff>101092</xdr:rowOff>
    </xdr:to>
    <xdr:sp macro="" textlink="">
      <xdr:nvSpPr>
        <xdr:cNvPr id="234" name="フローチャート: 判断 233">
          <a:extLst>
            <a:ext uri="{FF2B5EF4-FFF2-40B4-BE49-F238E27FC236}">
              <a16:creationId xmlns:a16="http://schemas.microsoft.com/office/drawing/2014/main" id="{A35A8095-5B21-4354-9D66-A54405DB03AA}"/>
            </a:ext>
          </a:extLst>
        </xdr:cNvPr>
        <xdr:cNvSpPr/>
      </xdr:nvSpPr>
      <xdr:spPr>
        <a:xfrm>
          <a:off x="7810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61214</xdr:rowOff>
    </xdr:from>
    <xdr:to>
      <xdr:col>36</xdr:col>
      <xdr:colOff>165100</xdr:colOff>
      <xdr:row>62</xdr:row>
      <xdr:rowOff>162814</xdr:rowOff>
    </xdr:to>
    <xdr:sp macro="" textlink="">
      <xdr:nvSpPr>
        <xdr:cNvPr id="235" name="フローチャート: 判断 234">
          <a:extLst>
            <a:ext uri="{FF2B5EF4-FFF2-40B4-BE49-F238E27FC236}">
              <a16:creationId xmlns:a16="http://schemas.microsoft.com/office/drawing/2014/main" id="{D5E46CEC-915C-4864-8102-8DD5211358D7}"/>
            </a:ext>
          </a:extLst>
        </xdr:cNvPr>
        <xdr:cNvSpPr/>
      </xdr:nvSpPr>
      <xdr:spPr>
        <a:xfrm>
          <a:off x="6921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95CC2F54-E22E-4FE5-B1D2-5102F37FEAF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D185DF7B-E5E5-452B-BA75-9C9D281D482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A4D9B8AD-075D-46F3-B187-BF67BC0AA59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1DD8544-4C42-41A2-8F78-CA0C8131F44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009CBF2-E17E-48F7-B980-2608555256F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113792</xdr:rowOff>
    </xdr:from>
    <xdr:to>
      <xdr:col>55</xdr:col>
      <xdr:colOff>50800</xdr:colOff>
      <xdr:row>63</xdr:row>
      <xdr:rowOff>43942</xdr:rowOff>
    </xdr:to>
    <xdr:sp macro="" textlink="">
      <xdr:nvSpPr>
        <xdr:cNvPr id="241" name="楕円 240">
          <a:extLst>
            <a:ext uri="{FF2B5EF4-FFF2-40B4-BE49-F238E27FC236}">
              <a16:creationId xmlns:a16="http://schemas.microsoft.com/office/drawing/2014/main" id="{0352064B-45FD-409B-BC04-FF875E5F2DCA}"/>
            </a:ext>
          </a:extLst>
        </xdr:cNvPr>
        <xdr:cNvSpPr/>
      </xdr:nvSpPr>
      <xdr:spPr>
        <a:xfrm>
          <a:off x="104267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92219</xdr:rowOff>
    </xdr:from>
    <xdr:ext cx="469744" cy="259045"/>
    <xdr:sp macro="" textlink="">
      <xdr:nvSpPr>
        <xdr:cNvPr id="242" name="【体育館・プール】&#10;一人当たり面積該当値テキスト">
          <a:extLst>
            <a:ext uri="{FF2B5EF4-FFF2-40B4-BE49-F238E27FC236}">
              <a16:creationId xmlns:a16="http://schemas.microsoft.com/office/drawing/2014/main" id="{670493FB-7C65-435D-8CCB-1CEE57BB980A}"/>
            </a:ext>
          </a:extLst>
        </xdr:cNvPr>
        <xdr:cNvSpPr txBox="1"/>
      </xdr:nvSpPr>
      <xdr:spPr>
        <a:xfrm>
          <a:off x="10515600"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113792</xdr:rowOff>
    </xdr:from>
    <xdr:to>
      <xdr:col>50</xdr:col>
      <xdr:colOff>165100</xdr:colOff>
      <xdr:row>63</xdr:row>
      <xdr:rowOff>43942</xdr:rowOff>
    </xdr:to>
    <xdr:sp macro="" textlink="">
      <xdr:nvSpPr>
        <xdr:cNvPr id="243" name="楕円 242">
          <a:extLst>
            <a:ext uri="{FF2B5EF4-FFF2-40B4-BE49-F238E27FC236}">
              <a16:creationId xmlns:a16="http://schemas.microsoft.com/office/drawing/2014/main" id="{C789F79E-1D22-45E0-8F9D-D25EFB85FBE9}"/>
            </a:ext>
          </a:extLst>
        </xdr:cNvPr>
        <xdr:cNvSpPr/>
      </xdr:nvSpPr>
      <xdr:spPr>
        <a:xfrm>
          <a:off x="9588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164592</xdr:rowOff>
    </xdr:from>
    <xdr:to>
      <xdr:col>55</xdr:col>
      <xdr:colOff>0</xdr:colOff>
      <xdr:row>62</xdr:row>
      <xdr:rowOff>164592</xdr:rowOff>
    </xdr:to>
    <xdr:cxnSp macro="">
      <xdr:nvCxnSpPr>
        <xdr:cNvPr id="244" name="直線コネクタ 243">
          <a:extLst>
            <a:ext uri="{FF2B5EF4-FFF2-40B4-BE49-F238E27FC236}">
              <a16:creationId xmlns:a16="http://schemas.microsoft.com/office/drawing/2014/main" id="{C4EBC402-A995-48A1-85E9-A45CFB1FE805}"/>
            </a:ext>
          </a:extLst>
        </xdr:cNvPr>
        <xdr:cNvCxnSpPr/>
      </xdr:nvCxnSpPr>
      <xdr:spPr>
        <a:xfrm>
          <a:off x="9639300" y="10794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113792</xdr:rowOff>
    </xdr:from>
    <xdr:to>
      <xdr:col>46</xdr:col>
      <xdr:colOff>38100</xdr:colOff>
      <xdr:row>63</xdr:row>
      <xdr:rowOff>43942</xdr:rowOff>
    </xdr:to>
    <xdr:sp macro="" textlink="">
      <xdr:nvSpPr>
        <xdr:cNvPr id="245" name="楕円 244">
          <a:extLst>
            <a:ext uri="{FF2B5EF4-FFF2-40B4-BE49-F238E27FC236}">
              <a16:creationId xmlns:a16="http://schemas.microsoft.com/office/drawing/2014/main" id="{C5FF8E16-06B0-461F-B8BC-0E79C4574D5C}"/>
            </a:ext>
          </a:extLst>
        </xdr:cNvPr>
        <xdr:cNvSpPr/>
      </xdr:nvSpPr>
      <xdr:spPr>
        <a:xfrm>
          <a:off x="8699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164592</xdr:rowOff>
    </xdr:from>
    <xdr:to>
      <xdr:col>50</xdr:col>
      <xdr:colOff>114300</xdr:colOff>
      <xdr:row>62</xdr:row>
      <xdr:rowOff>164592</xdr:rowOff>
    </xdr:to>
    <xdr:cxnSp macro="">
      <xdr:nvCxnSpPr>
        <xdr:cNvPr id="246" name="直線コネクタ 245">
          <a:extLst>
            <a:ext uri="{FF2B5EF4-FFF2-40B4-BE49-F238E27FC236}">
              <a16:creationId xmlns:a16="http://schemas.microsoft.com/office/drawing/2014/main" id="{BBBFDC86-0685-42EA-BFBD-02491EA9B4E9}"/>
            </a:ext>
          </a:extLst>
        </xdr:cNvPr>
        <xdr:cNvCxnSpPr/>
      </xdr:nvCxnSpPr>
      <xdr:spPr>
        <a:xfrm>
          <a:off x="8750300" y="1079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113792</xdr:rowOff>
    </xdr:from>
    <xdr:to>
      <xdr:col>41</xdr:col>
      <xdr:colOff>101600</xdr:colOff>
      <xdr:row>63</xdr:row>
      <xdr:rowOff>43942</xdr:rowOff>
    </xdr:to>
    <xdr:sp macro="" textlink="">
      <xdr:nvSpPr>
        <xdr:cNvPr id="247" name="楕円 246">
          <a:extLst>
            <a:ext uri="{FF2B5EF4-FFF2-40B4-BE49-F238E27FC236}">
              <a16:creationId xmlns:a16="http://schemas.microsoft.com/office/drawing/2014/main" id="{BADC82AF-5C06-4CE4-B59C-7CFDF9414CCE}"/>
            </a:ext>
          </a:extLst>
        </xdr:cNvPr>
        <xdr:cNvSpPr/>
      </xdr:nvSpPr>
      <xdr:spPr>
        <a:xfrm>
          <a:off x="7810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164592</xdr:rowOff>
    </xdr:from>
    <xdr:to>
      <xdr:col>45</xdr:col>
      <xdr:colOff>177800</xdr:colOff>
      <xdr:row>62</xdr:row>
      <xdr:rowOff>164592</xdr:rowOff>
    </xdr:to>
    <xdr:cxnSp macro="">
      <xdr:nvCxnSpPr>
        <xdr:cNvPr id="248" name="直線コネクタ 247">
          <a:extLst>
            <a:ext uri="{FF2B5EF4-FFF2-40B4-BE49-F238E27FC236}">
              <a16:creationId xmlns:a16="http://schemas.microsoft.com/office/drawing/2014/main" id="{F2CB1B43-3577-4036-B046-AAD6E761AEAD}"/>
            </a:ext>
          </a:extLst>
        </xdr:cNvPr>
        <xdr:cNvCxnSpPr/>
      </xdr:nvCxnSpPr>
      <xdr:spPr>
        <a:xfrm>
          <a:off x="7861300" y="1079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116078</xdr:rowOff>
    </xdr:from>
    <xdr:to>
      <xdr:col>36</xdr:col>
      <xdr:colOff>165100</xdr:colOff>
      <xdr:row>63</xdr:row>
      <xdr:rowOff>46228</xdr:rowOff>
    </xdr:to>
    <xdr:sp macro="" textlink="">
      <xdr:nvSpPr>
        <xdr:cNvPr id="249" name="楕円 248">
          <a:extLst>
            <a:ext uri="{FF2B5EF4-FFF2-40B4-BE49-F238E27FC236}">
              <a16:creationId xmlns:a16="http://schemas.microsoft.com/office/drawing/2014/main" id="{F01A6ADF-9156-42E8-83D6-7E8BAC56B6EC}"/>
            </a:ext>
          </a:extLst>
        </xdr:cNvPr>
        <xdr:cNvSpPr/>
      </xdr:nvSpPr>
      <xdr:spPr>
        <a:xfrm>
          <a:off x="69215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164592</xdr:rowOff>
    </xdr:from>
    <xdr:to>
      <xdr:col>41</xdr:col>
      <xdr:colOff>50800</xdr:colOff>
      <xdr:row>62</xdr:row>
      <xdr:rowOff>166878</xdr:rowOff>
    </xdr:to>
    <xdr:cxnSp macro="">
      <xdr:nvCxnSpPr>
        <xdr:cNvPr id="250" name="直線コネクタ 249">
          <a:extLst>
            <a:ext uri="{FF2B5EF4-FFF2-40B4-BE49-F238E27FC236}">
              <a16:creationId xmlns:a16="http://schemas.microsoft.com/office/drawing/2014/main" id="{85ABF2DF-9522-4F45-BD36-A76EFB3F3659}"/>
            </a:ext>
          </a:extLst>
        </xdr:cNvPr>
        <xdr:cNvCxnSpPr/>
      </xdr:nvCxnSpPr>
      <xdr:spPr>
        <a:xfrm flipV="1">
          <a:off x="6972300" y="107944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51" name="n_1aveValue【体育館・プール】&#10;一人当たり面積">
          <a:extLst>
            <a:ext uri="{FF2B5EF4-FFF2-40B4-BE49-F238E27FC236}">
              <a16:creationId xmlns:a16="http://schemas.microsoft.com/office/drawing/2014/main" id="{7AABD846-3C39-4D86-954E-EC4A0A0F7B57}"/>
            </a:ext>
          </a:extLst>
        </xdr:cNvPr>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a:extLst>
            <a:ext uri="{FF2B5EF4-FFF2-40B4-BE49-F238E27FC236}">
              <a16:creationId xmlns:a16="http://schemas.microsoft.com/office/drawing/2014/main" id="{97E922AD-EA2F-48E3-8D2A-B7474A6BD154}"/>
            </a:ext>
          </a:extLst>
        </xdr:cNvPr>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117619</xdr:rowOff>
    </xdr:from>
    <xdr:ext cx="469744" cy="259045"/>
    <xdr:sp macro="" textlink="">
      <xdr:nvSpPr>
        <xdr:cNvPr id="253" name="n_3aveValue【体育館・プール】&#10;一人当たり面積">
          <a:extLst>
            <a:ext uri="{FF2B5EF4-FFF2-40B4-BE49-F238E27FC236}">
              <a16:creationId xmlns:a16="http://schemas.microsoft.com/office/drawing/2014/main" id="{2DF54E3E-98AA-4C27-8AE6-C4EDD995F0B4}"/>
            </a:ext>
          </a:extLst>
        </xdr:cNvPr>
        <xdr:cNvSpPr txBox="1"/>
      </xdr:nvSpPr>
      <xdr:spPr>
        <a:xfrm>
          <a:off x="7626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7891</xdr:rowOff>
    </xdr:from>
    <xdr:ext cx="469744" cy="259045"/>
    <xdr:sp macro="" textlink="">
      <xdr:nvSpPr>
        <xdr:cNvPr id="254" name="n_4aveValue【体育館・プール】&#10;一人当たり面積">
          <a:extLst>
            <a:ext uri="{FF2B5EF4-FFF2-40B4-BE49-F238E27FC236}">
              <a16:creationId xmlns:a16="http://schemas.microsoft.com/office/drawing/2014/main" id="{BE3A2E51-5555-477D-AF76-AC14FD792A22}"/>
            </a:ext>
          </a:extLst>
        </xdr:cNvPr>
        <xdr:cNvSpPr txBox="1"/>
      </xdr:nvSpPr>
      <xdr:spPr>
        <a:xfrm>
          <a:off x="6737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35069</xdr:rowOff>
    </xdr:from>
    <xdr:ext cx="469744" cy="259045"/>
    <xdr:sp macro="" textlink="">
      <xdr:nvSpPr>
        <xdr:cNvPr id="255" name="n_1mainValue【体育館・プール】&#10;一人当たり面積">
          <a:extLst>
            <a:ext uri="{FF2B5EF4-FFF2-40B4-BE49-F238E27FC236}">
              <a16:creationId xmlns:a16="http://schemas.microsoft.com/office/drawing/2014/main" id="{093CDC4F-39BE-43F7-BA12-2ACBA196B227}"/>
            </a:ext>
          </a:extLst>
        </xdr:cNvPr>
        <xdr:cNvSpPr txBox="1"/>
      </xdr:nvSpPr>
      <xdr:spPr>
        <a:xfrm>
          <a:off x="93917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35069</xdr:rowOff>
    </xdr:from>
    <xdr:ext cx="469744" cy="259045"/>
    <xdr:sp macro="" textlink="">
      <xdr:nvSpPr>
        <xdr:cNvPr id="256" name="n_2mainValue【体育館・プール】&#10;一人当たり面積">
          <a:extLst>
            <a:ext uri="{FF2B5EF4-FFF2-40B4-BE49-F238E27FC236}">
              <a16:creationId xmlns:a16="http://schemas.microsoft.com/office/drawing/2014/main" id="{EA6E7FFD-9EAB-4960-BAF3-7968BEF72B57}"/>
            </a:ext>
          </a:extLst>
        </xdr:cNvPr>
        <xdr:cNvSpPr txBox="1"/>
      </xdr:nvSpPr>
      <xdr:spPr>
        <a:xfrm>
          <a:off x="85154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35069</xdr:rowOff>
    </xdr:from>
    <xdr:ext cx="469744" cy="259045"/>
    <xdr:sp macro="" textlink="">
      <xdr:nvSpPr>
        <xdr:cNvPr id="257" name="n_3mainValue【体育館・プール】&#10;一人当たり面積">
          <a:extLst>
            <a:ext uri="{FF2B5EF4-FFF2-40B4-BE49-F238E27FC236}">
              <a16:creationId xmlns:a16="http://schemas.microsoft.com/office/drawing/2014/main" id="{79226697-3377-4993-A8FC-00CE8F5E99DF}"/>
            </a:ext>
          </a:extLst>
        </xdr:cNvPr>
        <xdr:cNvSpPr txBox="1"/>
      </xdr:nvSpPr>
      <xdr:spPr>
        <a:xfrm>
          <a:off x="76264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37355</xdr:rowOff>
    </xdr:from>
    <xdr:ext cx="469744" cy="259045"/>
    <xdr:sp macro="" textlink="">
      <xdr:nvSpPr>
        <xdr:cNvPr id="258" name="n_4mainValue【体育館・プール】&#10;一人当たり面積">
          <a:extLst>
            <a:ext uri="{FF2B5EF4-FFF2-40B4-BE49-F238E27FC236}">
              <a16:creationId xmlns:a16="http://schemas.microsoft.com/office/drawing/2014/main" id="{DB7591D7-37D8-42DF-9CAA-6C29370D5216}"/>
            </a:ext>
          </a:extLst>
        </xdr:cNvPr>
        <xdr:cNvSpPr txBox="1"/>
      </xdr:nvSpPr>
      <xdr:spPr>
        <a:xfrm>
          <a:off x="6737427" y="108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FD8350FC-8176-46FA-B4C4-AA6EA1F13A3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3724001-DC80-440B-BCDA-33310215230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F85E0385-5E17-4516-8A51-71B34AEFE97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D147B1D0-9E25-4C5E-A04D-00A25D4D85C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C441EF44-9F6C-4217-AF12-6496E656076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E77F534A-5B07-4767-8604-AC05F2ADCA7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D6E337E5-AE59-49A7-8D73-7A0985CD250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68E1B255-C1A9-4F0A-A474-43C7AA33E29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EC288D99-B6A4-4DDF-BE93-E374BBCFFEE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BEC0ACEF-9141-4683-953D-E5C1F4A640A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5AF5C355-4D8C-490F-8EA6-EC3D06E7440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28E05E53-FF40-4D65-B3AA-EDC75D05C2F2}"/>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13B61EEF-5D40-4C9C-BFB4-50A0FD6B52D4}"/>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834002A5-FB00-4025-A6DC-B74770965A2D}"/>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DD3C68B4-F1CF-4F5A-BEA4-86B08866AC07}"/>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8E3F8789-8A9E-4F40-9AE2-6D8094D5DC48}"/>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AF19DADC-2771-4E67-B119-12DB4CED7E1E}"/>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C5A48D99-E95B-46D1-B1BE-86E90D7471B4}"/>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E756A723-AC8B-4558-9A67-C6272463D05E}"/>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5CD8349E-64ED-44F0-8062-0F41146F24A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7281A039-417B-4222-A169-3CFEC1CB1559}"/>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BD20BB1E-B3D7-4BC1-87BB-F3387FFC49A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1" name="直線コネクタ 280">
          <a:extLst>
            <a:ext uri="{FF2B5EF4-FFF2-40B4-BE49-F238E27FC236}">
              <a16:creationId xmlns:a16="http://schemas.microsoft.com/office/drawing/2014/main" id="{AA89B19C-172B-4142-B541-DD16A8E076DC}"/>
            </a:ext>
          </a:extLst>
        </xdr:cNvPr>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C5B908DF-9DD2-4C51-A4C1-6AA4482A9435}"/>
            </a:ext>
          </a:extLst>
        </xdr:cNvPr>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3" name="直線コネクタ 282">
          <a:extLst>
            <a:ext uri="{FF2B5EF4-FFF2-40B4-BE49-F238E27FC236}">
              <a16:creationId xmlns:a16="http://schemas.microsoft.com/office/drawing/2014/main" id="{01214D4D-0DA7-4C0C-951F-23BF57D1D2C9}"/>
            </a:ext>
          </a:extLst>
        </xdr:cNvPr>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14A0B810-3AC0-490D-8106-EFC02C9E486B}"/>
            </a:ext>
          </a:extLst>
        </xdr:cNvPr>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5" name="直線コネクタ 284">
          <a:extLst>
            <a:ext uri="{FF2B5EF4-FFF2-40B4-BE49-F238E27FC236}">
              <a16:creationId xmlns:a16="http://schemas.microsoft.com/office/drawing/2014/main" id="{35870E97-40A8-475E-BAAB-572156A5E1A7}"/>
            </a:ext>
          </a:extLst>
        </xdr:cNvPr>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125747</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BCA6D06A-7FBE-46C6-81F9-35B5C5ACBAAD}"/>
            </a:ext>
          </a:extLst>
        </xdr:cNvPr>
        <xdr:cNvSpPr txBox="1"/>
      </xdr:nvSpPr>
      <xdr:spPr>
        <a:xfrm>
          <a:off x="4673600" y="1367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7" name="フローチャート: 判断 286">
          <a:extLst>
            <a:ext uri="{FF2B5EF4-FFF2-40B4-BE49-F238E27FC236}">
              <a16:creationId xmlns:a16="http://schemas.microsoft.com/office/drawing/2014/main" id="{07B1FC92-4FB9-4DC3-895E-71AE62EE3DEC}"/>
            </a:ext>
          </a:extLst>
        </xdr:cNvPr>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88" name="フローチャート: 判断 287">
          <a:extLst>
            <a:ext uri="{FF2B5EF4-FFF2-40B4-BE49-F238E27FC236}">
              <a16:creationId xmlns:a16="http://schemas.microsoft.com/office/drawing/2014/main" id="{32EC0920-218F-473E-95B0-95426B33E4A4}"/>
            </a:ext>
          </a:extLst>
        </xdr:cNvPr>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89" name="フローチャート: 判断 288">
          <a:extLst>
            <a:ext uri="{FF2B5EF4-FFF2-40B4-BE49-F238E27FC236}">
              <a16:creationId xmlns:a16="http://schemas.microsoft.com/office/drawing/2014/main" id="{C2D0F50F-6755-4C90-A650-2C6884F872C9}"/>
            </a:ext>
          </a:extLst>
        </xdr:cNvPr>
        <xdr:cNvSpPr/>
      </xdr:nvSpPr>
      <xdr:spPr>
        <a:xfrm>
          <a:off x="2857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51308</xdr:rowOff>
    </xdr:from>
    <xdr:to>
      <xdr:col>10</xdr:col>
      <xdr:colOff>165100</xdr:colOff>
      <xdr:row>79</xdr:row>
      <xdr:rowOff>152908</xdr:rowOff>
    </xdr:to>
    <xdr:sp macro="" textlink="">
      <xdr:nvSpPr>
        <xdr:cNvPr id="290" name="フローチャート: 判断 289">
          <a:extLst>
            <a:ext uri="{FF2B5EF4-FFF2-40B4-BE49-F238E27FC236}">
              <a16:creationId xmlns:a16="http://schemas.microsoft.com/office/drawing/2014/main" id="{6A94F9BD-0B38-4D87-908F-8AB975D7C0F1}"/>
            </a:ext>
          </a:extLst>
        </xdr:cNvPr>
        <xdr:cNvSpPr/>
      </xdr:nvSpPr>
      <xdr:spPr>
        <a:xfrm>
          <a:off x="1968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49022</xdr:rowOff>
    </xdr:from>
    <xdr:to>
      <xdr:col>6</xdr:col>
      <xdr:colOff>38100</xdr:colOff>
      <xdr:row>79</xdr:row>
      <xdr:rowOff>150622</xdr:rowOff>
    </xdr:to>
    <xdr:sp macro="" textlink="">
      <xdr:nvSpPr>
        <xdr:cNvPr id="291" name="フローチャート: 判断 290">
          <a:extLst>
            <a:ext uri="{FF2B5EF4-FFF2-40B4-BE49-F238E27FC236}">
              <a16:creationId xmlns:a16="http://schemas.microsoft.com/office/drawing/2014/main" id="{54D0EB25-3830-4A1E-AC65-F1F9C57C615E}"/>
            </a:ext>
          </a:extLst>
        </xdr:cNvPr>
        <xdr:cNvSpPr/>
      </xdr:nvSpPr>
      <xdr:spPr>
        <a:xfrm>
          <a:off x="1079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4578BFF8-CB87-4204-9E53-3F4A9CAA2B7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6816F602-0B97-4F8C-A215-18C72B1D6D7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CA573302-A116-4AC7-A8EC-4F7D1B932F1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BAD3254-CAC9-4A7F-AED8-21A48346D4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5A65A9CB-9B79-447C-8CE1-46B2DC20EBD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97" name="楕円 296">
          <a:extLst>
            <a:ext uri="{FF2B5EF4-FFF2-40B4-BE49-F238E27FC236}">
              <a16:creationId xmlns:a16="http://schemas.microsoft.com/office/drawing/2014/main" id="{AE3DAA89-65D7-4117-98F2-B0829BE78BD8}"/>
            </a:ext>
          </a:extLst>
        </xdr:cNvPr>
        <xdr:cNvSpPr/>
      </xdr:nvSpPr>
      <xdr:spPr>
        <a:xfrm>
          <a:off x="4584700" y="1365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133621</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64CA6D3C-A120-4934-B084-68E7D34A6523}"/>
            </a:ext>
          </a:extLst>
        </xdr:cNvPr>
        <xdr:cNvSpPr txBox="1"/>
      </xdr:nvSpPr>
      <xdr:spPr>
        <a:xfrm>
          <a:off x="4673600" y="135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78739</xdr:rowOff>
    </xdr:from>
    <xdr:to>
      <xdr:col>20</xdr:col>
      <xdr:colOff>38100</xdr:colOff>
      <xdr:row>80</xdr:row>
      <xdr:rowOff>8889</xdr:rowOff>
    </xdr:to>
    <xdr:sp macro="" textlink="">
      <xdr:nvSpPr>
        <xdr:cNvPr id="299" name="楕円 298">
          <a:extLst>
            <a:ext uri="{FF2B5EF4-FFF2-40B4-BE49-F238E27FC236}">
              <a16:creationId xmlns:a16="http://schemas.microsoft.com/office/drawing/2014/main" id="{83BC76FC-FF9B-4F86-8243-9DB97563EBA7}"/>
            </a:ext>
          </a:extLst>
        </xdr:cNvPr>
        <xdr:cNvSpPr/>
      </xdr:nvSpPr>
      <xdr:spPr>
        <a:xfrm>
          <a:off x="3746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129539</xdr:rowOff>
    </xdr:from>
    <xdr:to>
      <xdr:col>24</xdr:col>
      <xdr:colOff>63500</xdr:colOff>
      <xdr:row>79</xdr:row>
      <xdr:rowOff>161544</xdr:rowOff>
    </xdr:to>
    <xdr:cxnSp macro="">
      <xdr:nvCxnSpPr>
        <xdr:cNvPr id="300" name="直線コネクタ 299">
          <a:extLst>
            <a:ext uri="{FF2B5EF4-FFF2-40B4-BE49-F238E27FC236}">
              <a16:creationId xmlns:a16="http://schemas.microsoft.com/office/drawing/2014/main" id="{3E917814-891A-4D25-8FD3-02165F597138}"/>
            </a:ext>
          </a:extLst>
        </xdr:cNvPr>
        <xdr:cNvCxnSpPr/>
      </xdr:nvCxnSpPr>
      <xdr:spPr>
        <a:xfrm>
          <a:off x="3797300" y="13674089"/>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28448</xdr:rowOff>
    </xdr:from>
    <xdr:to>
      <xdr:col>15</xdr:col>
      <xdr:colOff>101600</xdr:colOff>
      <xdr:row>79</xdr:row>
      <xdr:rowOff>130048</xdr:rowOff>
    </xdr:to>
    <xdr:sp macro="" textlink="">
      <xdr:nvSpPr>
        <xdr:cNvPr id="301" name="楕円 300">
          <a:extLst>
            <a:ext uri="{FF2B5EF4-FFF2-40B4-BE49-F238E27FC236}">
              <a16:creationId xmlns:a16="http://schemas.microsoft.com/office/drawing/2014/main" id="{F80BE655-A7B2-4316-BCDC-33AB39925DB4}"/>
            </a:ext>
          </a:extLst>
        </xdr:cNvPr>
        <xdr:cNvSpPr/>
      </xdr:nvSpPr>
      <xdr:spPr>
        <a:xfrm>
          <a:off x="2857500" y="135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79248</xdr:rowOff>
    </xdr:from>
    <xdr:to>
      <xdr:col>19</xdr:col>
      <xdr:colOff>177800</xdr:colOff>
      <xdr:row>79</xdr:row>
      <xdr:rowOff>129539</xdr:rowOff>
    </xdr:to>
    <xdr:cxnSp macro="">
      <xdr:nvCxnSpPr>
        <xdr:cNvPr id="302" name="直線コネクタ 301">
          <a:extLst>
            <a:ext uri="{FF2B5EF4-FFF2-40B4-BE49-F238E27FC236}">
              <a16:creationId xmlns:a16="http://schemas.microsoft.com/office/drawing/2014/main" id="{008D08E7-3973-4907-AA9F-8E28EB24C38C}"/>
            </a:ext>
          </a:extLst>
        </xdr:cNvPr>
        <xdr:cNvCxnSpPr/>
      </xdr:nvCxnSpPr>
      <xdr:spPr>
        <a:xfrm>
          <a:off x="2908300" y="1362379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126746</xdr:rowOff>
    </xdr:from>
    <xdr:to>
      <xdr:col>10</xdr:col>
      <xdr:colOff>165100</xdr:colOff>
      <xdr:row>79</xdr:row>
      <xdr:rowOff>56896</xdr:rowOff>
    </xdr:to>
    <xdr:sp macro="" textlink="">
      <xdr:nvSpPr>
        <xdr:cNvPr id="303" name="楕円 302">
          <a:extLst>
            <a:ext uri="{FF2B5EF4-FFF2-40B4-BE49-F238E27FC236}">
              <a16:creationId xmlns:a16="http://schemas.microsoft.com/office/drawing/2014/main" id="{081F9A6F-8090-49B4-BAA1-4B0E5B468C37}"/>
            </a:ext>
          </a:extLst>
        </xdr:cNvPr>
        <xdr:cNvSpPr/>
      </xdr:nvSpPr>
      <xdr:spPr>
        <a:xfrm>
          <a:off x="1968500" y="1349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6096</xdr:rowOff>
    </xdr:from>
    <xdr:to>
      <xdr:col>15</xdr:col>
      <xdr:colOff>50800</xdr:colOff>
      <xdr:row>79</xdr:row>
      <xdr:rowOff>79248</xdr:rowOff>
    </xdr:to>
    <xdr:cxnSp macro="">
      <xdr:nvCxnSpPr>
        <xdr:cNvPr id="304" name="直線コネクタ 303">
          <a:extLst>
            <a:ext uri="{FF2B5EF4-FFF2-40B4-BE49-F238E27FC236}">
              <a16:creationId xmlns:a16="http://schemas.microsoft.com/office/drawing/2014/main" id="{23EA718F-ACE9-4B76-A4CB-3B73C5A60673}"/>
            </a:ext>
          </a:extLst>
        </xdr:cNvPr>
        <xdr:cNvCxnSpPr/>
      </xdr:nvCxnSpPr>
      <xdr:spPr>
        <a:xfrm>
          <a:off x="2019300" y="1355064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87885</xdr:rowOff>
    </xdr:from>
    <xdr:to>
      <xdr:col>6</xdr:col>
      <xdr:colOff>38100</xdr:colOff>
      <xdr:row>79</xdr:row>
      <xdr:rowOff>18035</xdr:rowOff>
    </xdr:to>
    <xdr:sp macro="" textlink="">
      <xdr:nvSpPr>
        <xdr:cNvPr id="305" name="楕円 304">
          <a:extLst>
            <a:ext uri="{FF2B5EF4-FFF2-40B4-BE49-F238E27FC236}">
              <a16:creationId xmlns:a16="http://schemas.microsoft.com/office/drawing/2014/main" id="{0C1712C8-594A-44B9-9D2B-89E85FF19918}"/>
            </a:ext>
          </a:extLst>
        </xdr:cNvPr>
        <xdr:cNvSpPr/>
      </xdr:nvSpPr>
      <xdr:spPr>
        <a:xfrm>
          <a:off x="1079500" y="134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138685</xdr:rowOff>
    </xdr:from>
    <xdr:to>
      <xdr:col>10</xdr:col>
      <xdr:colOff>114300</xdr:colOff>
      <xdr:row>79</xdr:row>
      <xdr:rowOff>6096</xdr:rowOff>
    </xdr:to>
    <xdr:cxnSp macro="">
      <xdr:nvCxnSpPr>
        <xdr:cNvPr id="306" name="直線コネクタ 305">
          <a:extLst>
            <a:ext uri="{FF2B5EF4-FFF2-40B4-BE49-F238E27FC236}">
              <a16:creationId xmlns:a16="http://schemas.microsoft.com/office/drawing/2014/main" id="{96C4CC27-FE33-4927-952A-7CEB30377CA0}"/>
            </a:ext>
          </a:extLst>
        </xdr:cNvPr>
        <xdr:cNvCxnSpPr/>
      </xdr:nvCxnSpPr>
      <xdr:spPr>
        <a:xfrm>
          <a:off x="1130300" y="13511785"/>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32021</xdr:rowOff>
    </xdr:from>
    <xdr:ext cx="405111" cy="259045"/>
    <xdr:sp macro="" textlink="">
      <xdr:nvSpPr>
        <xdr:cNvPr id="307" name="n_1aveValue【福祉施設】&#10;有形固定資産減価償却率">
          <a:extLst>
            <a:ext uri="{FF2B5EF4-FFF2-40B4-BE49-F238E27FC236}">
              <a16:creationId xmlns:a16="http://schemas.microsoft.com/office/drawing/2014/main" id="{3F6C0E00-11AD-40A2-937C-56DCF6257BF0}"/>
            </a:ext>
          </a:extLst>
        </xdr:cNvPr>
        <xdr:cNvSpPr txBox="1"/>
      </xdr:nvSpPr>
      <xdr:spPr>
        <a:xfrm>
          <a:off x="3582044" y="1374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11447</xdr:rowOff>
    </xdr:from>
    <xdr:ext cx="405111" cy="259045"/>
    <xdr:sp macro="" textlink="">
      <xdr:nvSpPr>
        <xdr:cNvPr id="308" name="n_2aveValue【福祉施設】&#10;有形固定資産減価償却率">
          <a:extLst>
            <a:ext uri="{FF2B5EF4-FFF2-40B4-BE49-F238E27FC236}">
              <a16:creationId xmlns:a16="http://schemas.microsoft.com/office/drawing/2014/main" id="{C331ED56-26D5-4BD2-ACEB-11176615E3CC}"/>
            </a:ext>
          </a:extLst>
        </xdr:cNvPr>
        <xdr:cNvSpPr txBox="1"/>
      </xdr:nvSpPr>
      <xdr:spPr>
        <a:xfrm>
          <a:off x="27057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144035</xdr:rowOff>
    </xdr:from>
    <xdr:ext cx="405111" cy="259045"/>
    <xdr:sp macro="" textlink="">
      <xdr:nvSpPr>
        <xdr:cNvPr id="309" name="n_3aveValue【福祉施設】&#10;有形固定資産減価償却率">
          <a:extLst>
            <a:ext uri="{FF2B5EF4-FFF2-40B4-BE49-F238E27FC236}">
              <a16:creationId xmlns:a16="http://schemas.microsoft.com/office/drawing/2014/main" id="{FD0649BC-9686-4936-9395-9CF8E8758C48}"/>
            </a:ext>
          </a:extLst>
        </xdr:cNvPr>
        <xdr:cNvSpPr txBox="1"/>
      </xdr:nvSpPr>
      <xdr:spPr>
        <a:xfrm>
          <a:off x="1816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141749</xdr:rowOff>
    </xdr:from>
    <xdr:ext cx="405111" cy="259045"/>
    <xdr:sp macro="" textlink="">
      <xdr:nvSpPr>
        <xdr:cNvPr id="310" name="n_4aveValue【福祉施設】&#10;有形固定資産減価償却率">
          <a:extLst>
            <a:ext uri="{FF2B5EF4-FFF2-40B4-BE49-F238E27FC236}">
              <a16:creationId xmlns:a16="http://schemas.microsoft.com/office/drawing/2014/main" id="{36B65252-CE6B-4A5C-A277-52A89326F95F}"/>
            </a:ext>
          </a:extLst>
        </xdr:cNvPr>
        <xdr:cNvSpPr txBox="1"/>
      </xdr:nvSpPr>
      <xdr:spPr>
        <a:xfrm>
          <a:off x="927744" y="1368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25416</xdr:rowOff>
    </xdr:from>
    <xdr:ext cx="405111" cy="259045"/>
    <xdr:sp macro="" textlink="">
      <xdr:nvSpPr>
        <xdr:cNvPr id="311" name="n_1mainValue【福祉施設】&#10;有形固定資産減価償却率">
          <a:extLst>
            <a:ext uri="{FF2B5EF4-FFF2-40B4-BE49-F238E27FC236}">
              <a16:creationId xmlns:a16="http://schemas.microsoft.com/office/drawing/2014/main" id="{9AB90267-F754-497B-BDE5-6A04B87666BC}"/>
            </a:ext>
          </a:extLst>
        </xdr:cNvPr>
        <xdr:cNvSpPr txBox="1"/>
      </xdr:nvSpPr>
      <xdr:spPr>
        <a:xfrm>
          <a:off x="35820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146575</xdr:rowOff>
    </xdr:from>
    <xdr:ext cx="405111" cy="259045"/>
    <xdr:sp macro="" textlink="">
      <xdr:nvSpPr>
        <xdr:cNvPr id="312" name="n_2mainValue【福祉施設】&#10;有形固定資産減価償却率">
          <a:extLst>
            <a:ext uri="{FF2B5EF4-FFF2-40B4-BE49-F238E27FC236}">
              <a16:creationId xmlns:a16="http://schemas.microsoft.com/office/drawing/2014/main" id="{4935C44C-5242-4F13-84A8-A0BB6AA0D069}"/>
            </a:ext>
          </a:extLst>
        </xdr:cNvPr>
        <xdr:cNvSpPr txBox="1"/>
      </xdr:nvSpPr>
      <xdr:spPr>
        <a:xfrm>
          <a:off x="2705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73423</xdr:rowOff>
    </xdr:from>
    <xdr:ext cx="405111" cy="259045"/>
    <xdr:sp macro="" textlink="">
      <xdr:nvSpPr>
        <xdr:cNvPr id="313" name="n_3mainValue【福祉施設】&#10;有形固定資産減価償却率">
          <a:extLst>
            <a:ext uri="{FF2B5EF4-FFF2-40B4-BE49-F238E27FC236}">
              <a16:creationId xmlns:a16="http://schemas.microsoft.com/office/drawing/2014/main" id="{49F0215B-8A41-46E2-A239-3F834B7068CC}"/>
            </a:ext>
          </a:extLst>
        </xdr:cNvPr>
        <xdr:cNvSpPr txBox="1"/>
      </xdr:nvSpPr>
      <xdr:spPr>
        <a:xfrm>
          <a:off x="1816744" y="1327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34562</xdr:rowOff>
    </xdr:from>
    <xdr:ext cx="405111" cy="259045"/>
    <xdr:sp macro="" textlink="">
      <xdr:nvSpPr>
        <xdr:cNvPr id="314" name="n_4mainValue【福祉施設】&#10;有形固定資産減価償却率">
          <a:extLst>
            <a:ext uri="{FF2B5EF4-FFF2-40B4-BE49-F238E27FC236}">
              <a16:creationId xmlns:a16="http://schemas.microsoft.com/office/drawing/2014/main" id="{1256B824-14EC-44AC-8376-B11D0777FED8}"/>
            </a:ext>
          </a:extLst>
        </xdr:cNvPr>
        <xdr:cNvSpPr txBox="1"/>
      </xdr:nvSpPr>
      <xdr:spPr>
        <a:xfrm>
          <a:off x="927744" y="1323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7B6E5F98-783C-4972-9559-B3E94D6CBCD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9D62592E-C3F7-4D0C-99B4-CC9B33994CA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3F0896B3-5BE1-4B52-A91C-9CD288D9DAC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F150ACAC-A12C-4ED4-9928-3DB8A650971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B71208FF-042E-4C97-AC86-8C85678B3F1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93416F06-2066-4FD6-ABCA-A5BC7BDB653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2FE2FB77-306D-4ECD-AD5B-AB09DCB3E21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51DDE872-AA3F-4904-8B21-3F232F53577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A1305336-4B63-497A-B3FD-71ABE1780A9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D62FC460-CE2B-4B10-BB6D-20C80E8A2F0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854E8CC7-41AB-4A92-AACF-427425FBB88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366BF04B-09DB-4F0B-8C9E-9BE21BDB6D3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60B5D9B4-6AE0-4D39-8DD7-6EAF3149F4A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9C67C5B4-AD0E-4C2C-B3D8-2B5BA71E78E1}"/>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645D2725-F51C-48F2-971B-9BC2D7A35C39}"/>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59DD3951-5193-4A92-A4E0-653048DB9D89}"/>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6AF75381-2CF9-46EA-9D77-9C73A66F77CA}"/>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12F8E8B5-3517-4C1F-8525-67050C20849B}"/>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BC02F046-BBD6-4C5A-A769-45AB039A17E6}"/>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813E38CD-DF20-4E82-9971-A4C4BFE207D7}"/>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9E01ABA8-B318-43B9-9358-E8CBD0D1D53D}"/>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571F7E9D-CC2F-4E9D-977E-F78BA9F52F57}"/>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1C5D7162-C105-4D0D-9F7B-0B4DDB6FA64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B73FEF20-F887-4F00-9850-DCEB906560B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AA84F575-B2FD-4286-BB48-630C1EF33C8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0" name="直線コネクタ 339">
          <a:extLst>
            <a:ext uri="{FF2B5EF4-FFF2-40B4-BE49-F238E27FC236}">
              <a16:creationId xmlns:a16="http://schemas.microsoft.com/office/drawing/2014/main" id="{21F4B5F4-0675-4462-99BA-FB3821822B66}"/>
            </a:ext>
          </a:extLst>
        </xdr:cNvPr>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a:extLst>
            <a:ext uri="{FF2B5EF4-FFF2-40B4-BE49-F238E27FC236}">
              <a16:creationId xmlns:a16="http://schemas.microsoft.com/office/drawing/2014/main" id="{07C7A9D7-2B05-4C58-A3E9-3C68F687942F}"/>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a:extLst>
            <a:ext uri="{FF2B5EF4-FFF2-40B4-BE49-F238E27FC236}">
              <a16:creationId xmlns:a16="http://schemas.microsoft.com/office/drawing/2014/main" id="{E3002A01-EBC1-46A7-8B24-265A4CFD35AD}"/>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3" name="【福祉施設】&#10;一人当たり面積最大値テキスト">
          <a:extLst>
            <a:ext uri="{FF2B5EF4-FFF2-40B4-BE49-F238E27FC236}">
              <a16:creationId xmlns:a16="http://schemas.microsoft.com/office/drawing/2014/main" id="{14D1D271-7C61-4EB6-A07B-074B7ED2771F}"/>
            </a:ext>
          </a:extLst>
        </xdr:cNvPr>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4" name="直線コネクタ 343">
          <a:extLst>
            <a:ext uri="{FF2B5EF4-FFF2-40B4-BE49-F238E27FC236}">
              <a16:creationId xmlns:a16="http://schemas.microsoft.com/office/drawing/2014/main" id="{0D84967E-B20E-4526-8240-5DC84FC3F8A9}"/>
            </a:ext>
          </a:extLst>
        </xdr:cNvPr>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45" name="【福祉施設】&#10;一人当たり面積平均値テキスト">
          <a:extLst>
            <a:ext uri="{FF2B5EF4-FFF2-40B4-BE49-F238E27FC236}">
              <a16:creationId xmlns:a16="http://schemas.microsoft.com/office/drawing/2014/main" id="{77BDB029-1E0E-4911-8BFC-2BB5772E0357}"/>
            </a:ext>
          </a:extLst>
        </xdr:cNvPr>
        <xdr:cNvSpPr txBox="1"/>
      </xdr:nvSpPr>
      <xdr:spPr>
        <a:xfrm>
          <a:off x="10515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6" name="フローチャート: 判断 345">
          <a:extLst>
            <a:ext uri="{FF2B5EF4-FFF2-40B4-BE49-F238E27FC236}">
              <a16:creationId xmlns:a16="http://schemas.microsoft.com/office/drawing/2014/main" id="{5619E09A-4B66-44A4-8543-FBBE96AE415F}"/>
            </a:ext>
          </a:extLst>
        </xdr:cNvPr>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a:extLst>
            <a:ext uri="{FF2B5EF4-FFF2-40B4-BE49-F238E27FC236}">
              <a16:creationId xmlns:a16="http://schemas.microsoft.com/office/drawing/2014/main" id="{928D93F4-BFD0-495D-9CC0-FB95FFA71BE8}"/>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a:extLst>
            <a:ext uri="{FF2B5EF4-FFF2-40B4-BE49-F238E27FC236}">
              <a16:creationId xmlns:a16="http://schemas.microsoft.com/office/drawing/2014/main" id="{1BA8D1A9-7435-46A3-AEA6-4CCDFDC1CB74}"/>
            </a:ext>
          </a:extLst>
        </xdr:cNvPr>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a:extLst>
            <a:ext uri="{FF2B5EF4-FFF2-40B4-BE49-F238E27FC236}">
              <a16:creationId xmlns:a16="http://schemas.microsoft.com/office/drawing/2014/main" id="{6351D465-9657-45B6-A091-62DFA0F8F7A5}"/>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98879</xdr:rowOff>
    </xdr:from>
    <xdr:to>
      <xdr:col>36</xdr:col>
      <xdr:colOff>165100</xdr:colOff>
      <xdr:row>84</xdr:row>
      <xdr:rowOff>29029</xdr:rowOff>
    </xdr:to>
    <xdr:sp macro="" textlink="">
      <xdr:nvSpPr>
        <xdr:cNvPr id="350" name="フローチャート: 判断 349">
          <a:extLst>
            <a:ext uri="{FF2B5EF4-FFF2-40B4-BE49-F238E27FC236}">
              <a16:creationId xmlns:a16="http://schemas.microsoft.com/office/drawing/2014/main" id="{22771EED-D384-4997-93D8-DF184E0C075D}"/>
            </a:ext>
          </a:extLst>
        </xdr:cNvPr>
        <xdr:cNvSpPr/>
      </xdr:nvSpPr>
      <xdr:spPr>
        <a:xfrm>
          <a:off x="6921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855A94A1-EE65-4C2B-88BE-ABFD0B7F071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A6179B31-B487-445A-94F0-A10F8F0A514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C84F587E-D6B9-43E7-AC00-272D8E7B9F8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1508AE0A-4C8F-4E25-89BA-BFE2A18DF0F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510D8B48-9F55-4122-909E-A34A8380973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115207</xdr:rowOff>
    </xdr:from>
    <xdr:to>
      <xdr:col>55</xdr:col>
      <xdr:colOff>50800</xdr:colOff>
      <xdr:row>82</xdr:row>
      <xdr:rowOff>45357</xdr:rowOff>
    </xdr:to>
    <xdr:sp macro="" textlink="">
      <xdr:nvSpPr>
        <xdr:cNvPr id="356" name="楕円 355">
          <a:extLst>
            <a:ext uri="{FF2B5EF4-FFF2-40B4-BE49-F238E27FC236}">
              <a16:creationId xmlns:a16="http://schemas.microsoft.com/office/drawing/2014/main" id="{BC255AE7-A137-4E3D-882A-F3F2C6350B8E}"/>
            </a:ext>
          </a:extLst>
        </xdr:cNvPr>
        <xdr:cNvSpPr/>
      </xdr:nvSpPr>
      <xdr:spPr>
        <a:xfrm>
          <a:off x="104267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138084</xdr:rowOff>
    </xdr:from>
    <xdr:ext cx="469744" cy="259045"/>
    <xdr:sp macro="" textlink="">
      <xdr:nvSpPr>
        <xdr:cNvPr id="357" name="【福祉施設】&#10;一人当たり面積該当値テキスト">
          <a:extLst>
            <a:ext uri="{FF2B5EF4-FFF2-40B4-BE49-F238E27FC236}">
              <a16:creationId xmlns:a16="http://schemas.microsoft.com/office/drawing/2014/main" id="{7D2EC0A5-1464-4127-903B-77E37E3D29EA}"/>
            </a:ext>
          </a:extLst>
        </xdr:cNvPr>
        <xdr:cNvSpPr txBox="1"/>
      </xdr:nvSpPr>
      <xdr:spPr>
        <a:xfrm>
          <a:off x="10515600"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126093</xdr:rowOff>
    </xdr:from>
    <xdr:to>
      <xdr:col>50</xdr:col>
      <xdr:colOff>165100</xdr:colOff>
      <xdr:row>82</xdr:row>
      <xdr:rowOff>56243</xdr:rowOff>
    </xdr:to>
    <xdr:sp macro="" textlink="">
      <xdr:nvSpPr>
        <xdr:cNvPr id="358" name="楕円 357">
          <a:extLst>
            <a:ext uri="{FF2B5EF4-FFF2-40B4-BE49-F238E27FC236}">
              <a16:creationId xmlns:a16="http://schemas.microsoft.com/office/drawing/2014/main" id="{D2246C12-C6D2-4A7C-B886-BD71F7DBD501}"/>
            </a:ext>
          </a:extLst>
        </xdr:cNvPr>
        <xdr:cNvSpPr/>
      </xdr:nvSpPr>
      <xdr:spPr>
        <a:xfrm>
          <a:off x="9588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166007</xdr:rowOff>
    </xdr:from>
    <xdr:to>
      <xdr:col>55</xdr:col>
      <xdr:colOff>0</xdr:colOff>
      <xdr:row>82</xdr:row>
      <xdr:rowOff>5443</xdr:rowOff>
    </xdr:to>
    <xdr:cxnSp macro="">
      <xdr:nvCxnSpPr>
        <xdr:cNvPr id="359" name="直線コネクタ 358">
          <a:extLst>
            <a:ext uri="{FF2B5EF4-FFF2-40B4-BE49-F238E27FC236}">
              <a16:creationId xmlns:a16="http://schemas.microsoft.com/office/drawing/2014/main" id="{4222C486-2F17-40E4-B3FB-0B2D1DA2A1CD}"/>
            </a:ext>
          </a:extLst>
        </xdr:cNvPr>
        <xdr:cNvCxnSpPr/>
      </xdr:nvCxnSpPr>
      <xdr:spPr>
        <a:xfrm flipV="1">
          <a:off x="9639300" y="140534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126093</xdr:rowOff>
    </xdr:from>
    <xdr:to>
      <xdr:col>46</xdr:col>
      <xdr:colOff>38100</xdr:colOff>
      <xdr:row>82</xdr:row>
      <xdr:rowOff>56243</xdr:rowOff>
    </xdr:to>
    <xdr:sp macro="" textlink="">
      <xdr:nvSpPr>
        <xdr:cNvPr id="360" name="楕円 359">
          <a:extLst>
            <a:ext uri="{FF2B5EF4-FFF2-40B4-BE49-F238E27FC236}">
              <a16:creationId xmlns:a16="http://schemas.microsoft.com/office/drawing/2014/main" id="{B5BBE892-806D-4FAE-AB83-CF4BB0C8AFCB}"/>
            </a:ext>
          </a:extLst>
        </xdr:cNvPr>
        <xdr:cNvSpPr/>
      </xdr:nvSpPr>
      <xdr:spPr>
        <a:xfrm>
          <a:off x="8699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5443</xdr:rowOff>
    </xdr:from>
    <xdr:to>
      <xdr:col>50</xdr:col>
      <xdr:colOff>114300</xdr:colOff>
      <xdr:row>82</xdr:row>
      <xdr:rowOff>5443</xdr:rowOff>
    </xdr:to>
    <xdr:cxnSp macro="">
      <xdr:nvCxnSpPr>
        <xdr:cNvPr id="361" name="直線コネクタ 360">
          <a:extLst>
            <a:ext uri="{FF2B5EF4-FFF2-40B4-BE49-F238E27FC236}">
              <a16:creationId xmlns:a16="http://schemas.microsoft.com/office/drawing/2014/main" id="{F6776BE0-EE9D-41C6-B2DA-5D9C1CBB20F7}"/>
            </a:ext>
          </a:extLst>
        </xdr:cNvPr>
        <xdr:cNvCxnSpPr/>
      </xdr:nvCxnSpPr>
      <xdr:spPr>
        <a:xfrm>
          <a:off x="8750300" y="1406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147864</xdr:rowOff>
    </xdr:from>
    <xdr:to>
      <xdr:col>41</xdr:col>
      <xdr:colOff>101600</xdr:colOff>
      <xdr:row>82</xdr:row>
      <xdr:rowOff>78014</xdr:rowOff>
    </xdr:to>
    <xdr:sp macro="" textlink="">
      <xdr:nvSpPr>
        <xdr:cNvPr id="362" name="楕円 361">
          <a:extLst>
            <a:ext uri="{FF2B5EF4-FFF2-40B4-BE49-F238E27FC236}">
              <a16:creationId xmlns:a16="http://schemas.microsoft.com/office/drawing/2014/main" id="{17EECD58-52CC-4371-BC1C-513653874E97}"/>
            </a:ext>
          </a:extLst>
        </xdr:cNvPr>
        <xdr:cNvSpPr/>
      </xdr:nvSpPr>
      <xdr:spPr>
        <a:xfrm>
          <a:off x="7810500" y="1403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5443</xdr:rowOff>
    </xdr:from>
    <xdr:to>
      <xdr:col>45</xdr:col>
      <xdr:colOff>177800</xdr:colOff>
      <xdr:row>82</xdr:row>
      <xdr:rowOff>27214</xdr:rowOff>
    </xdr:to>
    <xdr:cxnSp macro="">
      <xdr:nvCxnSpPr>
        <xdr:cNvPr id="363" name="直線コネクタ 362">
          <a:extLst>
            <a:ext uri="{FF2B5EF4-FFF2-40B4-BE49-F238E27FC236}">
              <a16:creationId xmlns:a16="http://schemas.microsoft.com/office/drawing/2014/main" id="{8127FAF8-6278-4426-A9BE-F4F0D6DB550B}"/>
            </a:ext>
          </a:extLst>
        </xdr:cNvPr>
        <xdr:cNvCxnSpPr/>
      </xdr:nvCxnSpPr>
      <xdr:spPr>
        <a:xfrm flipV="1">
          <a:off x="7861300" y="140643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169636</xdr:rowOff>
    </xdr:from>
    <xdr:to>
      <xdr:col>36</xdr:col>
      <xdr:colOff>165100</xdr:colOff>
      <xdr:row>82</xdr:row>
      <xdr:rowOff>99786</xdr:rowOff>
    </xdr:to>
    <xdr:sp macro="" textlink="">
      <xdr:nvSpPr>
        <xdr:cNvPr id="364" name="楕円 363">
          <a:extLst>
            <a:ext uri="{FF2B5EF4-FFF2-40B4-BE49-F238E27FC236}">
              <a16:creationId xmlns:a16="http://schemas.microsoft.com/office/drawing/2014/main" id="{DF1A1D40-0303-4610-BF53-7C54D22B702E}"/>
            </a:ext>
          </a:extLst>
        </xdr:cNvPr>
        <xdr:cNvSpPr/>
      </xdr:nvSpPr>
      <xdr:spPr>
        <a:xfrm>
          <a:off x="6921500" y="140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27214</xdr:rowOff>
    </xdr:from>
    <xdr:to>
      <xdr:col>41</xdr:col>
      <xdr:colOff>50800</xdr:colOff>
      <xdr:row>82</xdr:row>
      <xdr:rowOff>48986</xdr:rowOff>
    </xdr:to>
    <xdr:cxnSp macro="">
      <xdr:nvCxnSpPr>
        <xdr:cNvPr id="365" name="直線コネクタ 364">
          <a:extLst>
            <a:ext uri="{FF2B5EF4-FFF2-40B4-BE49-F238E27FC236}">
              <a16:creationId xmlns:a16="http://schemas.microsoft.com/office/drawing/2014/main" id="{5712E70D-A52B-4EC2-9F7C-33E81BE4CFCC}"/>
            </a:ext>
          </a:extLst>
        </xdr:cNvPr>
        <xdr:cNvCxnSpPr/>
      </xdr:nvCxnSpPr>
      <xdr:spPr>
        <a:xfrm flipV="1">
          <a:off x="6972300" y="140861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6" name="n_1aveValue【福祉施設】&#10;一人当たり面積">
          <a:extLst>
            <a:ext uri="{FF2B5EF4-FFF2-40B4-BE49-F238E27FC236}">
              <a16:creationId xmlns:a16="http://schemas.microsoft.com/office/drawing/2014/main" id="{3093F4CD-BE49-4991-8D58-ED161668DE7D}"/>
            </a:ext>
          </a:extLst>
        </xdr:cNvPr>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9270</xdr:rowOff>
    </xdr:from>
    <xdr:ext cx="469744" cy="259045"/>
    <xdr:sp macro="" textlink="">
      <xdr:nvSpPr>
        <xdr:cNvPr id="367" name="n_2aveValue【福祉施設】&#10;一人当たり面積">
          <a:extLst>
            <a:ext uri="{FF2B5EF4-FFF2-40B4-BE49-F238E27FC236}">
              <a16:creationId xmlns:a16="http://schemas.microsoft.com/office/drawing/2014/main" id="{2BFEEEB0-BA89-442F-93F9-D10D4AF45EDE}"/>
            </a:ext>
          </a:extLst>
        </xdr:cNvPr>
        <xdr:cNvSpPr txBox="1"/>
      </xdr:nvSpPr>
      <xdr:spPr>
        <a:xfrm>
          <a:off x="8515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68" name="n_3aveValue【福祉施設】&#10;一人当たり面積">
          <a:extLst>
            <a:ext uri="{FF2B5EF4-FFF2-40B4-BE49-F238E27FC236}">
              <a16:creationId xmlns:a16="http://schemas.microsoft.com/office/drawing/2014/main" id="{D36BE06E-917D-41AD-83B2-3364C93A7828}"/>
            </a:ext>
          </a:extLst>
        </xdr:cNvPr>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20156</xdr:rowOff>
    </xdr:from>
    <xdr:ext cx="469744" cy="259045"/>
    <xdr:sp macro="" textlink="">
      <xdr:nvSpPr>
        <xdr:cNvPr id="369" name="n_4aveValue【福祉施設】&#10;一人当たり面積">
          <a:extLst>
            <a:ext uri="{FF2B5EF4-FFF2-40B4-BE49-F238E27FC236}">
              <a16:creationId xmlns:a16="http://schemas.microsoft.com/office/drawing/2014/main" id="{95CCD3E3-0616-4210-A5EA-B34441C9CC88}"/>
            </a:ext>
          </a:extLst>
        </xdr:cNvPr>
        <xdr:cNvSpPr txBox="1"/>
      </xdr:nvSpPr>
      <xdr:spPr>
        <a:xfrm>
          <a:off x="6737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72770</xdr:rowOff>
    </xdr:from>
    <xdr:ext cx="469744" cy="259045"/>
    <xdr:sp macro="" textlink="">
      <xdr:nvSpPr>
        <xdr:cNvPr id="370" name="n_1mainValue【福祉施設】&#10;一人当たり面積">
          <a:extLst>
            <a:ext uri="{FF2B5EF4-FFF2-40B4-BE49-F238E27FC236}">
              <a16:creationId xmlns:a16="http://schemas.microsoft.com/office/drawing/2014/main" id="{C19F1204-4929-4CF1-82DC-6177A88C9399}"/>
            </a:ext>
          </a:extLst>
        </xdr:cNvPr>
        <xdr:cNvSpPr txBox="1"/>
      </xdr:nvSpPr>
      <xdr:spPr>
        <a:xfrm>
          <a:off x="93917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72770</xdr:rowOff>
    </xdr:from>
    <xdr:ext cx="469744" cy="259045"/>
    <xdr:sp macro="" textlink="">
      <xdr:nvSpPr>
        <xdr:cNvPr id="371" name="n_2mainValue【福祉施設】&#10;一人当たり面積">
          <a:extLst>
            <a:ext uri="{FF2B5EF4-FFF2-40B4-BE49-F238E27FC236}">
              <a16:creationId xmlns:a16="http://schemas.microsoft.com/office/drawing/2014/main" id="{14C574BE-082A-4413-93CE-AC0C774DE8D5}"/>
            </a:ext>
          </a:extLst>
        </xdr:cNvPr>
        <xdr:cNvSpPr txBox="1"/>
      </xdr:nvSpPr>
      <xdr:spPr>
        <a:xfrm>
          <a:off x="85154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94541</xdr:rowOff>
    </xdr:from>
    <xdr:ext cx="469744" cy="259045"/>
    <xdr:sp macro="" textlink="">
      <xdr:nvSpPr>
        <xdr:cNvPr id="372" name="n_3mainValue【福祉施設】&#10;一人当たり面積">
          <a:extLst>
            <a:ext uri="{FF2B5EF4-FFF2-40B4-BE49-F238E27FC236}">
              <a16:creationId xmlns:a16="http://schemas.microsoft.com/office/drawing/2014/main" id="{7FF94F1F-E854-4BCD-BC2D-AC717A74A994}"/>
            </a:ext>
          </a:extLst>
        </xdr:cNvPr>
        <xdr:cNvSpPr txBox="1"/>
      </xdr:nvSpPr>
      <xdr:spPr>
        <a:xfrm>
          <a:off x="7626427" y="1381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116313</xdr:rowOff>
    </xdr:from>
    <xdr:ext cx="469744" cy="259045"/>
    <xdr:sp macro="" textlink="">
      <xdr:nvSpPr>
        <xdr:cNvPr id="373" name="n_4mainValue【福祉施設】&#10;一人当たり面積">
          <a:extLst>
            <a:ext uri="{FF2B5EF4-FFF2-40B4-BE49-F238E27FC236}">
              <a16:creationId xmlns:a16="http://schemas.microsoft.com/office/drawing/2014/main" id="{7DC3B35B-93B7-40E5-8A29-F71CDFDD5D02}"/>
            </a:ext>
          </a:extLst>
        </xdr:cNvPr>
        <xdr:cNvSpPr txBox="1"/>
      </xdr:nvSpPr>
      <xdr:spPr>
        <a:xfrm>
          <a:off x="6737427" y="1383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3C329D4D-15F8-4EAB-AE47-A2B019BA771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1449336F-66B3-4273-B999-96D9BBDE2BB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ACB47C86-2BC5-4FA6-9FA7-A7452F3F11E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349A0A34-19F8-4095-BF88-3D5281518EF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5988EF80-7769-4052-B1F3-124E7293F52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5BC4C100-68CB-41CB-9B5C-E8B2AC26066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9353A74E-526A-4B35-9A30-62075E4D1B2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CBCC8A8C-2909-4A65-A4D4-D0BA666259E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30D8E0E4-0976-49B3-A5C5-559C1BC2966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3BE2F49F-EFB2-4E6C-828C-F05D716ABA2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2B318A31-B03E-4471-A2E8-5B63DAED6F7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9562F413-E2D3-44F6-A4DF-48904E9A1639}"/>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E4BBB621-8BA9-480C-BAB5-21F2403A7CB8}"/>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5B875345-56AB-4C96-8F58-C6D7D138F41D}"/>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FEA3BFCA-F5BC-4167-93C4-0C5C28A232D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F172D362-0690-4F1F-9135-74B2C32FAEB4}"/>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04E6F3DF-E570-4C17-859D-FF01B9C8E073}"/>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B07AA3E5-1DD8-4648-B8CC-8585DE6FF9B8}"/>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F20B0C23-98D3-4D75-80D2-A81047EAB84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7FD95B71-37D1-40DC-AE5B-127AC52A2129}"/>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4A2B1843-21D9-4437-815F-85B826F290C4}"/>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48716BE0-8056-4A48-B629-6D597A9B535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10AE2FAE-17E9-4866-86A4-A0011C0DE554}"/>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03C0E87C-5B14-4B65-9EAB-7E4D3941F5D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8" name="直線コネクタ 397">
          <a:extLst>
            <a:ext uri="{FF2B5EF4-FFF2-40B4-BE49-F238E27FC236}">
              <a16:creationId xmlns:a16="http://schemas.microsoft.com/office/drawing/2014/main" id="{9234BD11-CFE9-4C8E-902C-0CCED5FD0574}"/>
            </a:ext>
          </a:extLst>
        </xdr:cNvPr>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F31A983D-71EC-484A-954B-248415BAE42D}"/>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a:extLst>
            <a:ext uri="{FF2B5EF4-FFF2-40B4-BE49-F238E27FC236}">
              <a16:creationId xmlns:a16="http://schemas.microsoft.com/office/drawing/2014/main" id="{6FAE015E-B1D4-4AA4-BEAC-FE0D4519B971}"/>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573C2E44-FAA8-4B4E-9906-501A33A892DE}"/>
            </a:ext>
          </a:extLst>
        </xdr:cNvPr>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2" name="直線コネクタ 401">
          <a:extLst>
            <a:ext uri="{FF2B5EF4-FFF2-40B4-BE49-F238E27FC236}">
              <a16:creationId xmlns:a16="http://schemas.microsoft.com/office/drawing/2014/main" id="{65CA4D06-A207-4B4E-B44B-45DCF97E2036}"/>
            </a:ext>
          </a:extLst>
        </xdr:cNvPr>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42563</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5ECD97C1-3F96-4501-919A-9F3361F69C47}"/>
            </a:ext>
          </a:extLst>
        </xdr:cNvPr>
        <xdr:cNvSpPr txBox="1"/>
      </xdr:nvSpPr>
      <xdr:spPr>
        <a:xfrm>
          <a:off x="4673600" y="17530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4" name="フローチャート: 判断 403">
          <a:extLst>
            <a:ext uri="{FF2B5EF4-FFF2-40B4-BE49-F238E27FC236}">
              <a16:creationId xmlns:a16="http://schemas.microsoft.com/office/drawing/2014/main" id="{BAAA49EF-F80C-4F3A-84A4-59721E8A0F2E}"/>
            </a:ext>
          </a:extLst>
        </xdr:cNvPr>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5" name="フローチャート: 判断 404">
          <a:extLst>
            <a:ext uri="{FF2B5EF4-FFF2-40B4-BE49-F238E27FC236}">
              <a16:creationId xmlns:a16="http://schemas.microsoft.com/office/drawing/2014/main" id="{99DFB9B8-4670-4F76-B625-C8FD0683F8D0}"/>
            </a:ext>
          </a:extLst>
        </xdr:cNvPr>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406" name="フローチャート: 判断 405">
          <a:extLst>
            <a:ext uri="{FF2B5EF4-FFF2-40B4-BE49-F238E27FC236}">
              <a16:creationId xmlns:a16="http://schemas.microsoft.com/office/drawing/2014/main" id="{F711B6A1-4BB1-41BE-B2BD-9F71A59BC536}"/>
            </a:ext>
          </a:extLst>
        </xdr:cNvPr>
        <xdr:cNvSpPr/>
      </xdr:nvSpPr>
      <xdr:spPr>
        <a:xfrm>
          <a:off x="2857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07" name="フローチャート: 判断 406">
          <a:extLst>
            <a:ext uri="{FF2B5EF4-FFF2-40B4-BE49-F238E27FC236}">
              <a16:creationId xmlns:a16="http://schemas.microsoft.com/office/drawing/2014/main" id="{7543ABCF-FB14-4AE0-B0F7-105E54575D89}"/>
            </a:ext>
          </a:extLst>
        </xdr:cNvPr>
        <xdr:cNvSpPr/>
      </xdr:nvSpPr>
      <xdr:spPr>
        <a:xfrm>
          <a:off x="1968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143511</xdr:rowOff>
    </xdr:from>
    <xdr:to>
      <xdr:col>6</xdr:col>
      <xdr:colOff>38100</xdr:colOff>
      <xdr:row>103</xdr:row>
      <xdr:rowOff>73661</xdr:rowOff>
    </xdr:to>
    <xdr:sp macro="" textlink="">
      <xdr:nvSpPr>
        <xdr:cNvPr id="408" name="フローチャート: 判断 407">
          <a:extLst>
            <a:ext uri="{FF2B5EF4-FFF2-40B4-BE49-F238E27FC236}">
              <a16:creationId xmlns:a16="http://schemas.microsoft.com/office/drawing/2014/main" id="{82DBCB6B-2A39-4FC5-ACA7-78431CB9FDD7}"/>
            </a:ext>
          </a:extLst>
        </xdr:cNvPr>
        <xdr:cNvSpPr/>
      </xdr:nvSpPr>
      <xdr:spPr>
        <a:xfrm>
          <a:off x="1079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CE40015E-A18F-4459-AE6D-040C5A0B99F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628CD57D-CE09-4EA2-A733-7626651A68E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6F3D8FCD-8AD6-4242-B08F-44341F64CCE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CC624E55-C368-4A70-902A-A34ACA647DA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52FEE358-1637-4DB1-8816-0B27406BD0E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101600</xdr:rowOff>
    </xdr:from>
    <xdr:to>
      <xdr:col>24</xdr:col>
      <xdr:colOff>114300</xdr:colOff>
      <xdr:row>109</xdr:row>
      <xdr:rowOff>31750</xdr:rowOff>
    </xdr:to>
    <xdr:sp macro="" textlink="">
      <xdr:nvSpPr>
        <xdr:cNvPr id="414" name="楕円 413">
          <a:extLst>
            <a:ext uri="{FF2B5EF4-FFF2-40B4-BE49-F238E27FC236}">
              <a16:creationId xmlns:a16="http://schemas.microsoft.com/office/drawing/2014/main" id="{2C0CE796-5548-425E-9B15-687D8C3963CA}"/>
            </a:ext>
          </a:extLst>
        </xdr:cNvPr>
        <xdr:cNvSpPr/>
      </xdr:nvSpPr>
      <xdr:spPr>
        <a:xfrm>
          <a:off x="4584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16527</xdr:rowOff>
    </xdr:from>
    <xdr:ext cx="469744" cy="259045"/>
    <xdr:sp macro="" textlink="">
      <xdr:nvSpPr>
        <xdr:cNvPr id="415" name="【市民会館】&#10;有形固定資産減価償却率該当値テキスト">
          <a:extLst>
            <a:ext uri="{FF2B5EF4-FFF2-40B4-BE49-F238E27FC236}">
              <a16:creationId xmlns:a16="http://schemas.microsoft.com/office/drawing/2014/main" id="{55CADEB9-3FE8-4808-A2B3-747C3347E410}"/>
            </a:ext>
          </a:extLst>
        </xdr:cNvPr>
        <xdr:cNvSpPr txBox="1"/>
      </xdr:nvSpPr>
      <xdr:spPr>
        <a:xfrm>
          <a:off x="4673600" y="185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101600</xdr:rowOff>
    </xdr:from>
    <xdr:to>
      <xdr:col>20</xdr:col>
      <xdr:colOff>38100</xdr:colOff>
      <xdr:row>109</xdr:row>
      <xdr:rowOff>31750</xdr:rowOff>
    </xdr:to>
    <xdr:sp macro="" textlink="">
      <xdr:nvSpPr>
        <xdr:cNvPr id="416" name="楕円 415">
          <a:extLst>
            <a:ext uri="{FF2B5EF4-FFF2-40B4-BE49-F238E27FC236}">
              <a16:creationId xmlns:a16="http://schemas.microsoft.com/office/drawing/2014/main" id="{E5B6D650-6BA1-4953-AF06-CC2BF446EF9D}"/>
            </a:ext>
          </a:extLst>
        </xdr:cNvPr>
        <xdr:cNvSpPr/>
      </xdr:nvSpPr>
      <xdr:spPr>
        <a:xfrm>
          <a:off x="3746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152400</xdr:rowOff>
    </xdr:from>
    <xdr:to>
      <xdr:col>24</xdr:col>
      <xdr:colOff>63500</xdr:colOff>
      <xdr:row>108</xdr:row>
      <xdr:rowOff>152400</xdr:rowOff>
    </xdr:to>
    <xdr:cxnSp macro="">
      <xdr:nvCxnSpPr>
        <xdr:cNvPr id="417" name="直線コネクタ 416">
          <a:extLst>
            <a:ext uri="{FF2B5EF4-FFF2-40B4-BE49-F238E27FC236}">
              <a16:creationId xmlns:a16="http://schemas.microsoft.com/office/drawing/2014/main" id="{C4AD396A-6303-4983-BFA8-4A59721DACD7}"/>
            </a:ext>
          </a:extLst>
        </xdr:cNvPr>
        <xdr:cNvCxnSpPr/>
      </xdr:nvCxnSpPr>
      <xdr:spPr>
        <a:xfrm>
          <a:off x="3797300" y="1866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101600</xdr:rowOff>
    </xdr:from>
    <xdr:to>
      <xdr:col>15</xdr:col>
      <xdr:colOff>101600</xdr:colOff>
      <xdr:row>109</xdr:row>
      <xdr:rowOff>31750</xdr:rowOff>
    </xdr:to>
    <xdr:sp macro="" textlink="">
      <xdr:nvSpPr>
        <xdr:cNvPr id="418" name="楕円 417">
          <a:extLst>
            <a:ext uri="{FF2B5EF4-FFF2-40B4-BE49-F238E27FC236}">
              <a16:creationId xmlns:a16="http://schemas.microsoft.com/office/drawing/2014/main" id="{8ADD4238-DBA5-4DCF-9B06-4B27B6D658BA}"/>
            </a:ext>
          </a:extLst>
        </xdr:cNvPr>
        <xdr:cNvSpPr/>
      </xdr:nvSpPr>
      <xdr:spPr>
        <a:xfrm>
          <a:off x="2857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152400</xdr:rowOff>
    </xdr:from>
    <xdr:to>
      <xdr:col>19</xdr:col>
      <xdr:colOff>177800</xdr:colOff>
      <xdr:row>108</xdr:row>
      <xdr:rowOff>152400</xdr:rowOff>
    </xdr:to>
    <xdr:cxnSp macro="">
      <xdr:nvCxnSpPr>
        <xdr:cNvPr id="419" name="直線コネクタ 418">
          <a:extLst>
            <a:ext uri="{FF2B5EF4-FFF2-40B4-BE49-F238E27FC236}">
              <a16:creationId xmlns:a16="http://schemas.microsoft.com/office/drawing/2014/main" id="{9B8AE975-5460-4377-86AD-15523839B525}"/>
            </a:ext>
          </a:extLst>
        </xdr:cNvPr>
        <xdr:cNvCxnSpPr/>
      </xdr:nvCxnSpPr>
      <xdr:spPr>
        <a:xfrm>
          <a:off x="2908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101600</xdr:rowOff>
    </xdr:from>
    <xdr:to>
      <xdr:col>10</xdr:col>
      <xdr:colOff>165100</xdr:colOff>
      <xdr:row>109</xdr:row>
      <xdr:rowOff>31750</xdr:rowOff>
    </xdr:to>
    <xdr:sp macro="" textlink="">
      <xdr:nvSpPr>
        <xdr:cNvPr id="420" name="楕円 419">
          <a:extLst>
            <a:ext uri="{FF2B5EF4-FFF2-40B4-BE49-F238E27FC236}">
              <a16:creationId xmlns:a16="http://schemas.microsoft.com/office/drawing/2014/main" id="{73C9CD89-8AAF-41D1-BD01-800A8F300C92}"/>
            </a:ext>
          </a:extLst>
        </xdr:cNvPr>
        <xdr:cNvSpPr/>
      </xdr:nvSpPr>
      <xdr:spPr>
        <a:xfrm>
          <a:off x="1968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152400</xdr:rowOff>
    </xdr:from>
    <xdr:to>
      <xdr:col>15</xdr:col>
      <xdr:colOff>50800</xdr:colOff>
      <xdr:row>108</xdr:row>
      <xdr:rowOff>152400</xdr:rowOff>
    </xdr:to>
    <xdr:cxnSp macro="">
      <xdr:nvCxnSpPr>
        <xdr:cNvPr id="421" name="直線コネクタ 420">
          <a:extLst>
            <a:ext uri="{FF2B5EF4-FFF2-40B4-BE49-F238E27FC236}">
              <a16:creationId xmlns:a16="http://schemas.microsoft.com/office/drawing/2014/main" id="{082B6D93-0025-48CB-B501-C2D03E738674}"/>
            </a:ext>
          </a:extLst>
        </xdr:cNvPr>
        <xdr:cNvCxnSpPr/>
      </xdr:nvCxnSpPr>
      <xdr:spPr>
        <a:xfrm>
          <a:off x="2019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101600</xdr:rowOff>
    </xdr:from>
    <xdr:to>
      <xdr:col>6</xdr:col>
      <xdr:colOff>38100</xdr:colOff>
      <xdr:row>109</xdr:row>
      <xdr:rowOff>31750</xdr:rowOff>
    </xdr:to>
    <xdr:sp macro="" textlink="">
      <xdr:nvSpPr>
        <xdr:cNvPr id="422" name="楕円 421">
          <a:extLst>
            <a:ext uri="{FF2B5EF4-FFF2-40B4-BE49-F238E27FC236}">
              <a16:creationId xmlns:a16="http://schemas.microsoft.com/office/drawing/2014/main" id="{56C389CB-0604-4B68-888F-DC431444ED4A}"/>
            </a:ext>
          </a:extLst>
        </xdr:cNvPr>
        <xdr:cNvSpPr/>
      </xdr:nvSpPr>
      <xdr:spPr>
        <a:xfrm>
          <a:off x="1079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152400</xdr:rowOff>
    </xdr:from>
    <xdr:to>
      <xdr:col>10</xdr:col>
      <xdr:colOff>114300</xdr:colOff>
      <xdr:row>108</xdr:row>
      <xdr:rowOff>152400</xdr:rowOff>
    </xdr:to>
    <xdr:cxnSp macro="">
      <xdr:nvCxnSpPr>
        <xdr:cNvPr id="423" name="直線コネクタ 422">
          <a:extLst>
            <a:ext uri="{FF2B5EF4-FFF2-40B4-BE49-F238E27FC236}">
              <a16:creationId xmlns:a16="http://schemas.microsoft.com/office/drawing/2014/main" id="{0639C97F-DD6B-4E8D-B81C-BF7E7EA6B7FD}"/>
            </a:ext>
          </a:extLst>
        </xdr:cNvPr>
        <xdr:cNvCxnSpPr/>
      </xdr:nvCxnSpPr>
      <xdr:spPr>
        <a:xfrm>
          <a:off x="1130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116857</xdr:rowOff>
    </xdr:from>
    <xdr:ext cx="405111" cy="259045"/>
    <xdr:sp macro="" textlink="">
      <xdr:nvSpPr>
        <xdr:cNvPr id="424" name="n_1aveValue【市民会館】&#10;有形固定資産減価償却率">
          <a:extLst>
            <a:ext uri="{FF2B5EF4-FFF2-40B4-BE49-F238E27FC236}">
              <a16:creationId xmlns:a16="http://schemas.microsoft.com/office/drawing/2014/main" id="{BED41BCE-65E5-4FE8-9E1A-BAFE7B798D97}"/>
            </a:ext>
          </a:extLst>
        </xdr:cNvPr>
        <xdr:cNvSpPr txBox="1"/>
      </xdr:nvSpPr>
      <xdr:spPr>
        <a:xfrm>
          <a:off x="3582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170197</xdr:rowOff>
    </xdr:from>
    <xdr:ext cx="405111" cy="259045"/>
    <xdr:sp macro="" textlink="">
      <xdr:nvSpPr>
        <xdr:cNvPr id="425" name="n_2aveValue【市民会館】&#10;有形固定資産減価償却率">
          <a:extLst>
            <a:ext uri="{FF2B5EF4-FFF2-40B4-BE49-F238E27FC236}">
              <a16:creationId xmlns:a16="http://schemas.microsoft.com/office/drawing/2014/main" id="{584EBB56-2BC0-4F8A-9A5E-DACEF6DBA58C}"/>
            </a:ext>
          </a:extLst>
        </xdr:cNvPr>
        <xdr:cNvSpPr txBox="1"/>
      </xdr:nvSpPr>
      <xdr:spPr>
        <a:xfrm>
          <a:off x="2705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126382</xdr:rowOff>
    </xdr:from>
    <xdr:ext cx="405111" cy="259045"/>
    <xdr:sp macro="" textlink="">
      <xdr:nvSpPr>
        <xdr:cNvPr id="426" name="n_3aveValue【市民会館】&#10;有形固定資産減価償却率">
          <a:extLst>
            <a:ext uri="{FF2B5EF4-FFF2-40B4-BE49-F238E27FC236}">
              <a16:creationId xmlns:a16="http://schemas.microsoft.com/office/drawing/2014/main" id="{16FEAC1B-3B4B-415D-8578-660032327A8B}"/>
            </a:ext>
          </a:extLst>
        </xdr:cNvPr>
        <xdr:cNvSpPr txBox="1"/>
      </xdr:nvSpPr>
      <xdr:spPr>
        <a:xfrm>
          <a:off x="1816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90188</xdr:rowOff>
    </xdr:from>
    <xdr:ext cx="405111" cy="259045"/>
    <xdr:sp macro="" textlink="">
      <xdr:nvSpPr>
        <xdr:cNvPr id="427" name="n_4aveValue【市民会館】&#10;有形固定資産減価償却率">
          <a:extLst>
            <a:ext uri="{FF2B5EF4-FFF2-40B4-BE49-F238E27FC236}">
              <a16:creationId xmlns:a16="http://schemas.microsoft.com/office/drawing/2014/main" id="{9D560185-1DE2-4952-92E7-188AA4B85F7D}"/>
            </a:ext>
          </a:extLst>
        </xdr:cNvPr>
        <xdr:cNvSpPr txBox="1"/>
      </xdr:nvSpPr>
      <xdr:spPr>
        <a:xfrm>
          <a:off x="927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22877</xdr:rowOff>
    </xdr:from>
    <xdr:ext cx="469744" cy="259045"/>
    <xdr:sp macro="" textlink="">
      <xdr:nvSpPr>
        <xdr:cNvPr id="428" name="n_1mainValue【市民会館】&#10;有形固定資産減価償却率">
          <a:extLst>
            <a:ext uri="{FF2B5EF4-FFF2-40B4-BE49-F238E27FC236}">
              <a16:creationId xmlns:a16="http://schemas.microsoft.com/office/drawing/2014/main" id="{B3A345AB-2F94-4086-A715-6BDB04C84DAC}"/>
            </a:ext>
          </a:extLst>
        </xdr:cNvPr>
        <xdr:cNvSpPr txBox="1"/>
      </xdr:nvSpPr>
      <xdr:spPr>
        <a:xfrm>
          <a:off x="35497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22877</xdr:rowOff>
    </xdr:from>
    <xdr:ext cx="469744" cy="259045"/>
    <xdr:sp macro="" textlink="">
      <xdr:nvSpPr>
        <xdr:cNvPr id="429" name="n_2mainValue【市民会館】&#10;有形固定資産減価償却率">
          <a:extLst>
            <a:ext uri="{FF2B5EF4-FFF2-40B4-BE49-F238E27FC236}">
              <a16:creationId xmlns:a16="http://schemas.microsoft.com/office/drawing/2014/main" id="{D3319C66-08DC-447E-B410-F6410DDFFDBA}"/>
            </a:ext>
          </a:extLst>
        </xdr:cNvPr>
        <xdr:cNvSpPr txBox="1"/>
      </xdr:nvSpPr>
      <xdr:spPr>
        <a:xfrm>
          <a:off x="2673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22877</xdr:rowOff>
    </xdr:from>
    <xdr:ext cx="469744" cy="259045"/>
    <xdr:sp macro="" textlink="">
      <xdr:nvSpPr>
        <xdr:cNvPr id="430" name="n_3mainValue【市民会館】&#10;有形固定資産減価償却率">
          <a:extLst>
            <a:ext uri="{FF2B5EF4-FFF2-40B4-BE49-F238E27FC236}">
              <a16:creationId xmlns:a16="http://schemas.microsoft.com/office/drawing/2014/main" id="{88D56063-FA34-497A-9BAE-51F18A134139}"/>
            </a:ext>
          </a:extLst>
        </xdr:cNvPr>
        <xdr:cNvSpPr txBox="1"/>
      </xdr:nvSpPr>
      <xdr:spPr>
        <a:xfrm>
          <a:off x="1784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22877</xdr:rowOff>
    </xdr:from>
    <xdr:ext cx="469744" cy="259045"/>
    <xdr:sp macro="" textlink="">
      <xdr:nvSpPr>
        <xdr:cNvPr id="431" name="n_4mainValue【市民会館】&#10;有形固定資産減価償却率">
          <a:extLst>
            <a:ext uri="{FF2B5EF4-FFF2-40B4-BE49-F238E27FC236}">
              <a16:creationId xmlns:a16="http://schemas.microsoft.com/office/drawing/2014/main" id="{C93BE52F-FE92-48D9-9B73-10FF51905FB5}"/>
            </a:ext>
          </a:extLst>
        </xdr:cNvPr>
        <xdr:cNvSpPr txBox="1"/>
      </xdr:nvSpPr>
      <xdr:spPr>
        <a:xfrm>
          <a:off x="895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82200222-B09F-4087-96E0-DE6763EA839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DE73E014-B9D0-403D-AA3D-82D426766B9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A735AE29-A534-4226-A451-FF52CA379F5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ED806527-31E7-427C-8616-1C1592178E1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E268834E-93CA-4AD7-98E4-B1FC33B1C1C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F118E9B-56DB-4038-8D5C-3958100ECDE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E5CDFB14-214B-4AB8-94A5-E0D67C00773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5344D527-2591-4405-A90E-C53DC92846E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956C1A8B-B7F7-4FC5-B774-5250A550483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8CEDF661-4EAD-4FD9-8174-85FB60D6EB9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D7FDC6AD-470B-410E-ADDF-448A2E2ADA31}"/>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a:extLst>
            <a:ext uri="{FF2B5EF4-FFF2-40B4-BE49-F238E27FC236}">
              <a16:creationId xmlns:a16="http://schemas.microsoft.com/office/drawing/2014/main" id="{8BA83786-A764-4E05-9D2F-91F0F621309E}"/>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BA258EC1-FB74-423D-B215-66DF72816DE2}"/>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5C194E50-9A27-4CE0-80B7-E1ACAB3651E1}"/>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4DAB910F-793E-4DB6-88F5-A4D1E048F4AF}"/>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a:extLst>
            <a:ext uri="{FF2B5EF4-FFF2-40B4-BE49-F238E27FC236}">
              <a16:creationId xmlns:a16="http://schemas.microsoft.com/office/drawing/2014/main" id="{1E5E989D-7931-4A61-9636-280A7015DC58}"/>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7D24E4B1-0C2E-4E20-8B29-49E4C4366D1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293BE660-2B8A-4A7C-80BF-1A447201D8B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2FE36900-B119-4497-937A-57B1F46CF18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1" name="直線コネクタ 450">
          <a:extLst>
            <a:ext uri="{FF2B5EF4-FFF2-40B4-BE49-F238E27FC236}">
              <a16:creationId xmlns:a16="http://schemas.microsoft.com/office/drawing/2014/main" id="{B3666211-7488-406D-9BD8-AB99F3AF5073}"/>
            </a:ext>
          </a:extLst>
        </xdr:cNvPr>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a:extLst>
            <a:ext uri="{FF2B5EF4-FFF2-40B4-BE49-F238E27FC236}">
              <a16:creationId xmlns:a16="http://schemas.microsoft.com/office/drawing/2014/main" id="{9C4F95BA-3B33-4A36-B6DD-DE4AC44DA053}"/>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a:extLst>
            <a:ext uri="{FF2B5EF4-FFF2-40B4-BE49-F238E27FC236}">
              <a16:creationId xmlns:a16="http://schemas.microsoft.com/office/drawing/2014/main" id="{17D9FA81-1223-496F-A164-EF62615C7BC7}"/>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4" name="【市民会館】&#10;一人当たり面積最大値テキスト">
          <a:extLst>
            <a:ext uri="{FF2B5EF4-FFF2-40B4-BE49-F238E27FC236}">
              <a16:creationId xmlns:a16="http://schemas.microsoft.com/office/drawing/2014/main" id="{F94D4700-CC9C-4197-BB6A-1CBC2FD63B9A}"/>
            </a:ext>
          </a:extLst>
        </xdr:cNvPr>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5" name="直線コネクタ 454">
          <a:extLst>
            <a:ext uri="{FF2B5EF4-FFF2-40B4-BE49-F238E27FC236}">
              <a16:creationId xmlns:a16="http://schemas.microsoft.com/office/drawing/2014/main" id="{BD87CFA8-BF98-4798-9382-475DCF312597}"/>
            </a:ext>
          </a:extLst>
        </xdr:cNvPr>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36847</xdr:rowOff>
    </xdr:from>
    <xdr:ext cx="469744" cy="259045"/>
    <xdr:sp macro="" textlink="">
      <xdr:nvSpPr>
        <xdr:cNvPr id="456" name="【市民会館】&#10;一人当たり面積平均値テキスト">
          <a:extLst>
            <a:ext uri="{FF2B5EF4-FFF2-40B4-BE49-F238E27FC236}">
              <a16:creationId xmlns:a16="http://schemas.microsoft.com/office/drawing/2014/main" id="{118CBEF6-6945-409F-B0F1-E73AF2717BA1}"/>
            </a:ext>
          </a:extLst>
        </xdr:cNvPr>
        <xdr:cNvSpPr txBox="1"/>
      </xdr:nvSpPr>
      <xdr:spPr>
        <a:xfrm>
          <a:off x="10515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7" name="フローチャート: 判断 456">
          <a:extLst>
            <a:ext uri="{FF2B5EF4-FFF2-40B4-BE49-F238E27FC236}">
              <a16:creationId xmlns:a16="http://schemas.microsoft.com/office/drawing/2014/main" id="{715B98A7-BCF3-4F88-AC86-37D555C73F75}"/>
            </a:ext>
          </a:extLst>
        </xdr:cNvPr>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a:extLst>
            <a:ext uri="{FF2B5EF4-FFF2-40B4-BE49-F238E27FC236}">
              <a16:creationId xmlns:a16="http://schemas.microsoft.com/office/drawing/2014/main" id="{818935F9-CE6D-4C81-9663-ED65283CC0C5}"/>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59" name="フローチャート: 判断 458">
          <a:extLst>
            <a:ext uri="{FF2B5EF4-FFF2-40B4-BE49-F238E27FC236}">
              <a16:creationId xmlns:a16="http://schemas.microsoft.com/office/drawing/2014/main" id="{B2DBB86F-0055-425E-9349-884EFE34C81B}"/>
            </a:ext>
          </a:extLst>
        </xdr:cNvPr>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0" name="フローチャート: 判断 459">
          <a:extLst>
            <a:ext uri="{FF2B5EF4-FFF2-40B4-BE49-F238E27FC236}">
              <a16:creationId xmlns:a16="http://schemas.microsoft.com/office/drawing/2014/main" id="{89450A2D-13D0-4EA1-BE5B-051E7A641623}"/>
            </a:ext>
          </a:extLst>
        </xdr:cNvPr>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a:extLst>
            <a:ext uri="{FF2B5EF4-FFF2-40B4-BE49-F238E27FC236}">
              <a16:creationId xmlns:a16="http://schemas.microsoft.com/office/drawing/2014/main" id="{90B4DD1B-C6FB-4FE1-84DE-748F696252E1}"/>
            </a:ext>
          </a:extLst>
        </xdr:cNvPr>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5A49ADBD-C3E1-4ADC-8BE7-D85CF7BC61F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225EB551-6E54-4711-849F-367D6A6BE3B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E87B30C8-E4AE-4E25-90B4-6BAA70A1D54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B7FF9BFB-AEB0-4EB6-BEFB-48CF83415A9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A4D373AF-3DC4-4A5A-8E3A-6BFC88D7377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122555</xdr:rowOff>
    </xdr:from>
    <xdr:to>
      <xdr:col>55</xdr:col>
      <xdr:colOff>50800</xdr:colOff>
      <xdr:row>107</xdr:row>
      <xdr:rowOff>52705</xdr:rowOff>
    </xdr:to>
    <xdr:sp macro="" textlink="">
      <xdr:nvSpPr>
        <xdr:cNvPr id="467" name="楕円 466">
          <a:extLst>
            <a:ext uri="{FF2B5EF4-FFF2-40B4-BE49-F238E27FC236}">
              <a16:creationId xmlns:a16="http://schemas.microsoft.com/office/drawing/2014/main" id="{AF1AD774-ABE4-4578-AE18-6F81ADB1B73F}"/>
            </a:ext>
          </a:extLst>
        </xdr:cNvPr>
        <xdr:cNvSpPr/>
      </xdr:nvSpPr>
      <xdr:spPr>
        <a:xfrm>
          <a:off x="104267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37482</xdr:rowOff>
    </xdr:from>
    <xdr:ext cx="469744" cy="259045"/>
    <xdr:sp macro="" textlink="">
      <xdr:nvSpPr>
        <xdr:cNvPr id="468" name="【市民会館】&#10;一人当たり面積該当値テキスト">
          <a:extLst>
            <a:ext uri="{FF2B5EF4-FFF2-40B4-BE49-F238E27FC236}">
              <a16:creationId xmlns:a16="http://schemas.microsoft.com/office/drawing/2014/main" id="{5F7F0AAE-0CC7-435F-BF96-FC058D603E1F}"/>
            </a:ext>
          </a:extLst>
        </xdr:cNvPr>
        <xdr:cNvSpPr txBox="1"/>
      </xdr:nvSpPr>
      <xdr:spPr>
        <a:xfrm>
          <a:off x="10515600" y="1821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122555</xdr:rowOff>
    </xdr:from>
    <xdr:to>
      <xdr:col>50</xdr:col>
      <xdr:colOff>165100</xdr:colOff>
      <xdr:row>107</xdr:row>
      <xdr:rowOff>52705</xdr:rowOff>
    </xdr:to>
    <xdr:sp macro="" textlink="">
      <xdr:nvSpPr>
        <xdr:cNvPr id="469" name="楕円 468">
          <a:extLst>
            <a:ext uri="{FF2B5EF4-FFF2-40B4-BE49-F238E27FC236}">
              <a16:creationId xmlns:a16="http://schemas.microsoft.com/office/drawing/2014/main" id="{0904FAFA-2F0C-4648-884C-4AD0C766D415}"/>
            </a:ext>
          </a:extLst>
        </xdr:cNvPr>
        <xdr:cNvSpPr/>
      </xdr:nvSpPr>
      <xdr:spPr>
        <a:xfrm>
          <a:off x="9588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1905</xdr:rowOff>
    </xdr:from>
    <xdr:to>
      <xdr:col>55</xdr:col>
      <xdr:colOff>0</xdr:colOff>
      <xdr:row>107</xdr:row>
      <xdr:rowOff>1905</xdr:rowOff>
    </xdr:to>
    <xdr:cxnSp macro="">
      <xdr:nvCxnSpPr>
        <xdr:cNvPr id="470" name="直線コネクタ 469">
          <a:extLst>
            <a:ext uri="{FF2B5EF4-FFF2-40B4-BE49-F238E27FC236}">
              <a16:creationId xmlns:a16="http://schemas.microsoft.com/office/drawing/2014/main" id="{4BF21435-7773-4D3F-8995-57DDA4A8E1BC}"/>
            </a:ext>
          </a:extLst>
        </xdr:cNvPr>
        <xdr:cNvCxnSpPr/>
      </xdr:nvCxnSpPr>
      <xdr:spPr>
        <a:xfrm>
          <a:off x="9639300" y="183470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122555</xdr:rowOff>
    </xdr:from>
    <xdr:to>
      <xdr:col>46</xdr:col>
      <xdr:colOff>38100</xdr:colOff>
      <xdr:row>107</xdr:row>
      <xdr:rowOff>52705</xdr:rowOff>
    </xdr:to>
    <xdr:sp macro="" textlink="">
      <xdr:nvSpPr>
        <xdr:cNvPr id="471" name="楕円 470">
          <a:extLst>
            <a:ext uri="{FF2B5EF4-FFF2-40B4-BE49-F238E27FC236}">
              <a16:creationId xmlns:a16="http://schemas.microsoft.com/office/drawing/2014/main" id="{159FAF6E-178E-428D-AEDC-692E1147BD0D}"/>
            </a:ext>
          </a:extLst>
        </xdr:cNvPr>
        <xdr:cNvSpPr/>
      </xdr:nvSpPr>
      <xdr:spPr>
        <a:xfrm>
          <a:off x="8699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1905</xdr:rowOff>
    </xdr:from>
    <xdr:to>
      <xdr:col>50</xdr:col>
      <xdr:colOff>114300</xdr:colOff>
      <xdr:row>107</xdr:row>
      <xdr:rowOff>1905</xdr:rowOff>
    </xdr:to>
    <xdr:cxnSp macro="">
      <xdr:nvCxnSpPr>
        <xdr:cNvPr id="472" name="直線コネクタ 471">
          <a:extLst>
            <a:ext uri="{FF2B5EF4-FFF2-40B4-BE49-F238E27FC236}">
              <a16:creationId xmlns:a16="http://schemas.microsoft.com/office/drawing/2014/main" id="{5C5019C0-60BF-422C-8ECC-99707F67BCF8}"/>
            </a:ext>
          </a:extLst>
        </xdr:cNvPr>
        <xdr:cNvCxnSpPr/>
      </xdr:nvCxnSpPr>
      <xdr:spPr>
        <a:xfrm>
          <a:off x="8750300" y="18347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122555</xdr:rowOff>
    </xdr:from>
    <xdr:to>
      <xdr:col>41</xdr:col>
      <xdr:colOff>101600</xdr:colOff>
      <xdr:row>107</xdr:row>
      <xdr:rowOff>52705</xdr:rowOff>
    </xdr:to>
    <xdr:sp macro="" textlink="">
      <xdr:nvSpPr>
        <xdr:cNvPr id="473" name="楕円 472">
          <a:extLst>
            <a:ext uri="{FF2B5EF4-FFF2-40B4-BE49-F238E27FC236}">
              <a16:creationId xmlns:a16="http://schemas.microsoft.com/office/drawing/2014/main" id="{0C3E97B8-8977-4FE9-A098-D0B9681FBB3B}"/>
            </a:ext>
          </a:extLst>
        </xdr:cNvPr>
        <xdr:cNvSpPr/>
      </xdr:nvSpPr>
      <xdr:spPr>
        <a:xfrm>
          <a:off x="7810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1905</xdr:rowOff>
    </xdr:from>
    <xdr:to>
      <xdr:col>45</xdr:col>
      <xdr:colOff>177800</xdr:colOff>
      <xdr:row>107</xdr:row>
      <xdr:rowOff>1905</xdr:rowOff>
    </xdr:to>
    <xdr:cxnSp macro="">
      <xdr:nvCxnSpPr>
        <xdr:cNvPr id="474" name="直線コネクタ 473">
          <a:extLst>
            <a:ext uri="{FF2B5EF4-FFF2-40B4-BE49-F238E27FC236}">
              <a16:creationId xmlns:a16="http://schemas.microsoft.com/office/drawing/2014/main" id="{2F015E46-512E-4603-881E-7C4FB29FAA29}"/>
            </a:ext>
          </a:extLst>
        </xdr:cNvPr>
        <xdr:cNvCxnSpPr/>
      </xdr:nvCxnSpPr>
      <xdr:spPr>
        <a:xfrm>
          <a:off x="7861300" y="18347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122555</xdr:rowOff>
    </xdr:from>
    <xdr:to>
      <xdr:col>36</xdr:col>
      <xdr:colOff>165100</xdr:colOff>
      <xdr:row>107</xdr:row>
      <xdr:rowOff>52705</xdr:rowOff>
    </xdr:to>
    <xdr:sp macro="" textlink="">
      <xdr:nvSpPr>
        <xdr:cNvPr id="475" name="楕円 474">
          <a:extLst>
            <a:ext uri="{FF2B5EF4-FFF2-40B4-BE49-F238E27FC236}">
              <a16:creationId xmlns:a16="http://schemas.microsoft.com/office/drawing/2014/main" id="{EF2DA6DC-670B-4829-BEDC-C270E14473FC}"/>
            </a:ext>
          </a:extLst>
        </xdr:cNvPr>
        <xdr:cNvSpPr/>
      </xdr:nvSpPr>
      <xdr:spPr>
        <a:xfrm>
          <a:off x="6921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1905</xdr:rowOff>
    </xdr:from>
    <xdr:to>
      <xdr:col>41</xdr:col>
      <xdr:colOff>50800</xdr:colOff>
      <xdr:row>107</xdr:row>
      <xdr:rowOff>1905</xdr:rowOff>
    </xdr:to>
    <xdr:cxnSp macro="">
      <xdr:nvCxnSpPr>
        <xdr:cNvPr id="476" name="直線コネクタ 475">
          <a:extLst>
            <a:ext uri="{FF2B5EF4-FFF2-40B4-BE49-F238E27FC236}">
              <a16:creationId xmlns:a16="http://schemas.microsoft.com/office/drawing/2014/main" id="{75FA1390-7B7D-41DB-89BE-120047C8A6D3}"/>
            </a:ext>
          </a:extLst>
        </xdr:cNvPr>
        <xdr:cNvCxnSpPr/>
      </xdr:nvCxnSpPr>
      <xdr:spPr>
        <a:xfrm>
          <a:off x="6972300" y="18347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a:extLst>
            <a:ext uri="{FF2B5EF4-FFF2-40B4-BE49-F238E27FC236}">
              <a16:creationId xmlns:a16="http://schemas.microsoft.com/office/drawing/2014/main" id="{81F342C6-BBCB-41A5-80D5-3D23C5A89A80}"/>
            </a:ext>
          </a:extLst>
        </xdr:cNvPr>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137813</xdr:rowOff>
    </xdr:from>
    <xdr:ext cx="469744" cy="259045"/>
    <xdr:sp macro="" textlink="">
      <xdr:nvSpPr>
        <xdr:cNvPr id="478" name="n_2aveValue【市民会館】&#10;一人当たり面積">
          <a:extLst>
            <a:ext uri="{FF2B5EF4-FFF2-40B4-BE49-F238E27FC236}">
              <a16:creationId xmlns:a16="http://schemas.microsoft.com/office/drawing/2014/main" id="{BDB5AE84-BCF5-470C-B5B0-5DF119E6D002}"/>
            </a:ext>
          </a:extLst>
        </xdr:cNvPr>
        <xdr:cNvSpPr txBox="1"/>
      </xdr:nvSpPr>
      <xdr:spPr>
        <a:xfrm>
          <a:off x="8515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79" name="n_3aveValue【市民会館】&#10;一人当たり面積">
          <a:extLst>
            <a:ext uri="{FF2B5EF4-FFF2-40B4-BE49-F238E27FC236}">
              <a16:creationId xmlns:a16="http://schemas.microsoft.com/office/drawing/2014/main" id="{B0DC8F11-894A-4FB8-8177-016BFE52E165}"/>
            </a:ext>
          </a:extLst>
        </xdr:cNvPr>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480" name="n_4aveValue【市民会館】&#10;一人当たり面積">
          <a:extLst>
            <a:ext uri="{FF2B5EF4-FFF2-40B4-BE49-F238E27FC236}">
              <a16:creationId xmlns:a16="http://schemas.microsoft.com/office/drawing/2014/main" id="{D7DB4F44-2FF4-4C6E-923E-B7977891742A}"/>
            </a:ext>
          </a:extLst>
        </xdr:cNvPr>
        <xdr:cNvSpPr txBox="1"/>
      </xdr:nvSpPr>
      <xdr:spPr>
        <a:xfrm>
          <a:off x="6737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43832</xdr:rowOff>
    </xdr:from>
    <xdr:ext cx="469744" cy="259045"/>
    <xdr:sp macro="" textlink="">
      <xdr:nvSpPr>
        <xdr:cNvPr id="481" name="n_1mainValue【市民会館】&#10;一人当たり面積">
          <a:extLst>
            <a:ext uri="{FF2B5EF4-FFF2-40B4-BE49-F238E27FC236}">
              <a16:creationId xmlns:a16="http://schemas.microsoft.com/office/drawing/2014/main" id="{55C96FC8-42E1-4B70-ADCC-A2F86949CAA0}"/>
            </a:ext>
          </a:extLst>
        </xdr:cNvPr>
        <xdr:cNvSpPr txBox="1"/>
      </xdr:nvSpPr>
      <xdr:spPr>
        <a:xfrm>
          <a:off x="9391727" y="183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43832</xdr:rowOff>
    </xdr:from>
    <xdr:ext cx="469744" cy="259045"/>
    <xdr:sp macro="" textlink="">
      <xdr:nvSpPr>
        <xdr:cNvPr id="482" name="n_2mainValue【市民会館】&#10;一人当たり面積">
          <a:extLst>
            <a:ext uri="{FF2B5EF4-FFF2-40B4-BE49-F238E27FC236}">
              <a16:creationId xmlns:a16="http://schemas.microsoft.com/office/drawing/2014/main" id="{536086D8-075D-49CE-832E-AABDC569B58D}"/>
            </a:ext>
          </a:extLst>
        </xdr:cNvPr>
        <xdr:cNvSpPr txBox="1"/>
      </xdr:nvSpPr>
      <xdr:spPr>
        <a:xfrm>
          <a:off x="8515427" y="183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43832</xdr:rowOff>
    </xdr:from>
    <xdr:ext cx="469744" cy="259045"/>
    <xdr:sp macro="" textlink="">
      <xdr:nvSpPr>
        <xdr:cNvPr id="483" name="n_3mainValue【市民会館】&#10;一人当たり面積">
          <a:extLst>
            <a:ext uri="{FF2B5EF4-FFF2-40B4-BE49-F238E27FC236}">
              <a16:creationId xmlns:a16="http://schemas.microsoft.com/office/drawing/2014/main" id="{960C4D6E-FC9B-4F37-AD8A-B63503BBC64A}"/>
            </a:ext>
          </a:extLst>
        </xdr:cNvPr>
        <xdr:cNvSpPr txBox="1"/>
      </xdr:nvSpPr>
      <xdr:spPr>
        <a:xfrm>
          <a:off x="7626427" y="183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43832</xdr:rowOff>
    </xdr:from>
    <xdr:ext cx="469744" cy="259045"/>
    <xdr:sp macro="" textlink="">
      <xdr:nvSpPr>
        <xdr:cNvPr id="484" name="n_4mainValue【市民会館】&#10;一人当たり面積">
          <a:extLst>
            <a:ext uri="{FF2B5EF4-FFF2-40B4-BE49-F238E27FC236}">
              <a16:creationId xmlns:a16="http://schemas.microsoft.com/office/drawing/2014/main" id="{D61AF7DE-8B06-420E-998B-64BBAB92B47A}"/>
            </a:ext>
          </a:extLst>
        </xdr:cNvPr>
        <xdr:cNvSpPr txBox="1"/>
      </xdr:nvSpPr>
      <xdr:spPr>
        <a:xfrm>
          <a:off x="6737427" y="183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6A6019AA-7431-42B2-96B8-0457C52BBDA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4FBD4FFF-60F7-45E5-A784-618A0631EC2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0A3E7710-147C-406F-82EF-3EFBDB0143B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F34C220B-C884-4007-B204-D14B8CB00C2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1860B969-F8FA-4DC3-96CF-7230314F2D9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D0F66034-18A0-4C67-B0F1-74AB3D5344D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200CBC10-F89D-48B4-B089-E34BE1D7C57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99B9063A-7B0D-4F7D-B964-B789C09F8887}"/>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3" name="正方形/長方形 492">
          <a:extLst>
            <a:ext uri="{FF2B5EF4-FFF2-40B4-BE49-F238E27FC236}">
              <a16:creationId xmlns:a16="http://schemas.microsoft.com/office/drawing/2014/main" id="{91799277-02A4-4EA9-B10F-8DC41047CEC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4" name="正方形/長方形 493">
          <a:extLst>
            <a:ext uri="{FF2B5EF4-FFF2-40B4-BE49-F238E27FC236}">
              <a16:creationId xmlns:a16="http://schemas.microsoft.com/office/drawing/2014/main" id="{E1511D86-7096-4BA6-8F3F-BB56B9AE990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5" name="正方形/長方形 494">
          <a:extLst>
            <a:ext uri="{FF2B5EF4-FFF2-40B4-BE49-F238E27FC236}">
              <a16:creationId xmlns:a16="http://schemas.microsoft.com/office/drawing/2014/main" id="{548967E8-A451-446E-848D-811AAC27434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6" name="正方形/長方形 495">
          <a:extLst>
            <a:ext uri="{FF2B5EF4-FFF2-40B4-BE49-F238E27FC236}">
              <a16:creationId xmlns:a16="http://schemas.microsoft.com/office/drawing/2014/main" id="{44DEBFE8-DB54-4874-AC85-75E44AA2FE9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7" name="正方形/長方形 496">
          <a:extLst>
            <a:ext uri="{FF2B5EF4-FFF2-40B4-BE49-F238E27FC236}">
              <a16:creationId xmlns:a16="http://schemas.microsoft.com/office/drawing/2014/main" id="{D87F770E-470D-4C74-822D-F650AB0FA82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8" name="正方形/長方形 497">
          <a:extLst>
            <a:ext uri="{FF2B5EF4-FFF2-40B4-BE49-F238E27FC236}">
              <a16:creationId xmlns:a16="http://schemas.microsoft.com/office/drawing/2014/main" id="{29632FA3-42D9-48B8-8534-A9D1F2D59E8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9" name="正方形/長方形 498">
          <a:extLst>
            <a:ext uri="{FF2B5EF4-FFF2-40B4-BE49-F238E27FC236}">
              <a16:creationId xmlns:a16="http://schemas.microsoft.com/office/drawing/2014/main" id="{FCAF1B0E-E6CC-40D8-B802-8F91C77240F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0" name="正方形/長方形 499">
          <a:extLst>
            <a:ext uri="{FF2B5EF4-FFF2-40B4-BE49-F238E27FC236}">
              <a16:creationId xmlns:a16="http://schemas.microsoft.com/office/drawing/2014/main" id="{9146B007-4011-4E86-88AE-7BC34C051BB2}"/>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a:extLst>
            <a:ext uri="{FF2B5EF4-FFF2-40B4-BE49-F238E27FC236}">
              <a16:creationId xmlns:a16="http://schemas.microsoft.com/office/drawing/2014/main" id="{B2CEA798-379C-4272-B5EA-2EFB515B7E2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a:extLst>
            <a:ext uri="{FF2B5EF4-FFF2-40B4-BE49-F238E27FC236}">
              <a16:creationId xmlns:a16="http://schemas.microsoft.com/office/drawing/2014/main" id="{3111FFC2-FFEF-45B4-954D-ADC6D0C2440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a:extLst>
            <a:ext uri="{FF2B5EF4-FFF2-40B4-BE49-F238E27FC236}">
              <a16:creationId xmlns:a16="http://schemas.microsoft.com/office/drawing/2014/main" id="{5AB2205B-A826-4539-A1A5-87234848DD0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a:extLst>
            <a:ext uri="{FF2B5EF4-FFF2-40B4-BE49-F238E27FC236}">
              <a16:creationId xmlns:a16="http://schemas.microsoft.com/office/drawing/2014/main" id="{B886976D-6515-4099-9B31-A1A163716C4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a:extLst>
            <a:ext uri="{FF2B5EF4-FFF2-40B4-BE49-F238E27FC236}">
              <a16:creationId xmlns:a16="http://schemas.microsoft.com/office/drawing/2014/main" id="{387B1765-E525-431E-9504-CB4DCDA3A90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a:extLst>
            <a:ext uri="{FF2B5EF4-FFF2-40B4-BE49-F238E27FC236}">
              <a16:creationId xmlns:a16="http://schemas.microsoft.com/office/drawing/2014/main" id="{56EAADC3-3265-483D-8F40-099F5660E11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a:extLst>
            <a:ext uri="{FF2B5EF4-FFF2-40B4-BE49-F238E27FC236}">
              <a16:creationId xmlns:a16="http://schemas.microsoft.com/office/drawing/2014/main" id="{8C12425D-4292-43B9-8DAA-2B76F70B2DF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a:extLst>
            <a:ext uri="{FF2B5EF4-FFF2-40B4-BE49-F238E27FC236}">
              <a16:creationId xmlns:a16="http://schemas.microsoft.com/office/drawing/2014/main" id="{B8BEABF7-E020-4DF2-847B-B4CE9D6F5C6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a:extLst>
            <a:ext uri="{FF2B5EF4-FFF2-40B4-BE49-F238E27FC236}">
              <a16:creationId xmlns:a16="http://schemas.microsoft.com/office/drawing/2014/main" id="{9BE30B1E-D897-4368-9E28-FE70F9FEC49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a:extLst>
            <a:ext uri="{FF2B5EF4-FFF2-40B4-BE49-F238E27FC236}">
              <a16:creationId xmlns:a16="http://schemas.microsoft.com/office/drawing/2014/main" id="{3C6B5350-81E7-4316-AB1D-1DA30FCD83A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a:extLst>
            <a:ext uri="{FF2B5EF4-FFF2-40B4-BE49-F238E27FC236}">
              <a16:creationId xmlns:a16="http://schemas.microsoft.com/office/drawing/2014/main" id="{BB398F4E-859A-4309-ADA4-7A1B9311AB1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a:extLst>
            <a:ext uri="{FF2B5EF4-FFF2-40B4-BE49-F238E27FC236}">
              <a16:creationId xmlns:a16="http://schemas.microsoft.com/office/drawing/2014/main" id="{EBDA9BB9-C239-40CA-B007-E66EE5D2166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3" name="テキスト ボックス 512">
          <a:extLst>
            <a:ext uri="{FF2B5EF4-FFF2-40B4-BE49-F238E27FC236}">
              <a16:creationId xmlns:a16="http://schemas.microsoft.com/office/drawing/2014/main" id="{C06B2CCB-5F96-4CB4-B101-F33DE55B2586}"/>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a:extLst>
            <a:ext uri="{FF2B5EF4-FFF2-40B4-BE49-F238E27FC236}">
              <a16:creationId xmlns:a16="http://schemas.microsoft.com/office/drawing/2014/main" id="{BD647D06-E40C-45E9-AFB3-11DDCD33EDC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a:extLst>
            <a:ext uri="{FF2B5EF4-FFF2-40B4-BE49-F238E27FC236}">
              <a16:creationId xmlns:a16="http://schemas.microsoft.com/office/drawing/2014/main" id="{2DFA575E-9B1F-470F-9251-DFB808EABDF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a:extLst>
            <a:ext uri="{FF2B5EF4-FFF2-40B4-BE49-F238E27FC236}">
              <a16:creationId xmlns:a16="http://schemas.microsoft.com/office/drawing/2014/main" id="{493517CA-94FF-4D45-84EF-63DF1244641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a:extLst>
            <a:ext uri="{FF2B5EF4-FFF2-40B4-BE49-F238E27FC236}">
              <a16:creationId xmlns:a16="http://schemas.microsoft.com/office/drawing/2014/main" id="{85C31D6D-4A08-44E6-A6AE-F5DBD17C28C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a:extLst>
            <a:ext uri="{FF2B5EF4-FFF2-40B4-BE49-F238E27FC236}">
              <a16:creationId xmlns:a16="http://schemas.microsoft.com/office/drawing/2014/main" id="{75601123-B47A-4038-BCE8-70F530EDF82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a:extLst>
            <a:ext uri="{FF2B5EF4-FFF2-40B4-BE49-F238E27FC236}">
              <a16:creationId xmlns:a16="http://schemas.microsoft.com/office/drawing/2014/main" id="{E105D991-1292-477F-B0F8-353E18A47B2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a:extLst>
            <a:ext uri="{FF2B5EF4-FFF2-40B4-BE49-F238E27FC236}">
              <a16:creationId xmlns:a16="http://schemas.microsoft.com/office/drawing/2014/main" id="{035A987C-0515-4857-B8C8-73C56CFB8EE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1" name="テキスト ボックス 520">
          <a:extLst>
            <a:ext uri="{FF2B5EF4-FFF2-40B4-BE49-F238E27FC236}">
              <a16:creationId xmlns:a16="http://schemas.microsoft.com/office/drawing/2014/main" id="{D9743701-4BA8-44FC-93BC-5A8BC649546C}"/>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B83B0E0C-0CA6-4E03-9AE4-3CDB0047105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3" name="【保健センター・保健所】&#10;有形固定資産減価償却率グラフ枠">
          <a:extLst>
            <a:ext uri="{FF2B5EF4-FFF2-40B4-BE49-F238E27FC236}">
              <a16:creationId xmlns:a16="http://schemas.microsoft.com/office/drawing/2014/main" id="{82657BEF-B661-488E-A3A2-F5D49750A75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524" name="直線コネクタ 523">
          <a:extLst>
            <a:ext uri="{FF2B5EF4-FFF2-40B4-BE49-F238E27FC236}">
              <a16:creationId xmlns:a16="http://schemas.microsoft.com/office/drawing/2014/main" id="{0477BB89-DFE3-4E1E-AFC1-C5A551753235}"/>
            </a:ext>
          </a:extLst>
        </xdr:cNvPr>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525" name="【保健センター・保健所】&#10;有形固定資産減価償却率最小値テキスト">
          <a:extLst>
            <a:ext uri="{FF2B5EF4-FFF2-40B4-BE49-F238E27FC236}">
              <a16:creationId xmlns:a16="http://schemas.microsoft.com/office/drawing/2014/main" id="{37503158-0ED2-4AED-BD8E-A7F87A4E52FA}"/>
            </a:ext>
          </a:extLst>
        </xdr:cNvPr>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526" name="直線コネクタ 525">
          <a:extLst>
            <a:ext uri="{FF2B5EF4-FFF2-40B4-BE49-F238E27FC236}">
              <a16:creationId xmlns:a16="http://schemas.microsoft.com/office/drawing/2014/main" id="{10BBFDCC-9D11-447C-8B83-CE8C06452E90}"/>
            </a:ext>
          </a:extLst>
        </xdr:cNvPr>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527" name="【保健センター・保健所】&#10;有形固定資産減価償却率最大値テキスト">
          <a:extLst>
            <a:ext uri="{FF2B5EF4-FFF2-40B4-BE49-F238E27FC236}">
              <a16:creationId xmlns:a16="http://schemas.microsoft.com/office/drawing/2014/main" id="{20DC8C87-527D-4726-A630-3FAD50FE34F4}"/>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28" name="直線コネクタ 527">
          <a:extLst>
            <a:ext uri="{FF2B5EF4-FFF2-40B4-BE49-F238E27FC236}">
              <a16:creationId xmlns:a16="http://schemas.microsoft.com/office/drawing/2014/main" id="{DC3B42D8-ADDF-4133-BBF2-92E88C46D01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529" name="【保健センター・保健所】&#10;有形固定資産減価償却率平均値テキスト">
          <a:extLst>
            <a:ext uri="{FF2B5EF4-FFF2-40B4-BE49-F238E27FC236}">
              <a16:creationId xmlns:a16="http://schemas.microsoft.com/office/drawing/2014/main" id="{A67060D6-13ED-4B4B-BC96-AEDEC81AC9A2}"/>
            </a:ext>
          </a:extLst>
        </xdr:cNvPr>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30" name="フローチャート: 判断 529">
          <a:extLst>
            <a:ext uri="{FF2B5EF4-FFF2-40B4-BE49-F238E27FC236}">
              <a16:creationId xmlns:a16="http://schemas.microsoft.com/office/drawing/2014/main" id="{18476B24-280B-4243-BF44-1A2A6E6DEE88}"/>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31" name="フローチャート: 判断 530">
          <a:extLst>
            <a:ext uri="{FF2B5EF4-FFF2-40B4-BE49-F238E27FC236}">
              <a16:creationId xmlns:a16="http://schemas.microsoft.com/office/drawing/2014/main" id="{D392C278-11ED-4B4D-9CC9-BE39D8F57BEE}"/>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32" name="フローチャート: 判断 531">
          <a:extLst>
            <a:ext uri="{FF2B5EF4-FFF2-40B4-BE49-F238E27FC236}">
              <a16:creationId xmlns:a16="http://schemas.microsoft.com/office/drawing/2014/main" id="{9275A12D-3420-46BA-B27E-23DB5E0A6E73}"/>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533" name="フローチャート: 判断 532">
          <a:extLst>
            <a:ext uri="{FF2B5EF4-FFF2-40B4-BE49-F238E27FC236}">
              <a16:creationId xmlns:a16="http://schemas.microsoft.com/office/drawing/2014/main" id="{2682DFA1-F075-457C-8183-EFF6B6851682}"/>
            </a:ext>
          </a:extLst>
        </xdr:cNvPr>
        <xdr:cNvSpPr/>
      </xdr:nvSpPr>
      <xdr:spPr>
        <a:xfrm>
          <a:off x="13652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46355</xdr:rowOff>
    </xdr:from>
    <xdr:to>
      <xdr:col>67</xdr:col>
      <xdr:colOff>101600</xdr:colOff>
      <xdr:row>59</xdr:row>
      <xdr:rowOff>147955</xdr:rowOff>
    </xdr:to>
    <xdr:sp macro="" textlink="">
      <xdr:nvSpPr>
        <xdr:cNvPr id="534" name="フローチャート: 判断 533">
          <a:extLst>
            <a:ext uri="{FF2B5EF4-FFF2-40B4-BE49-F238E27FC236}">
              <a16:creationId xmlns:a16="http://schemas.microsoft.com/office/drawing/2014/main" id="{70D1F670-D4AA-4B25-B4E6-2400AD3C9A95}"/>
            </a:ext>
          </a:extLst>
        </xdr:cNvPr>
        <xdr:cNvSpPr/>
      </xdr:nvSpPr>
      <xdr:spPr>
        <a:xfrm>
          <a:off x="12763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4093F275-57F3-4F16-8503-0428F717B3B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CEC55306-3B67-4D9D-8DC5-C95CEC8D231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AC640C16-372A-411D-91AF-155CD527C4E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306D00AF-8C3F-4CC3-B99D-361EBD7FABB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4B4A49-85D7-4E73-94CF-331B924C6A4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82550</xdr:rowOff>
    </xdr:from>
    <xdr:to>
      <xdr:col>85</xdr:col>
      <xdr:colOff>177800</xdr:colOff>
      <xdr:row>61</xdr:row>
      <xdr:rowOff>12700</xdr:rowOff>
    </xdr:to>
    <xdr:sp macro="" textlink="">
      <xdr:nvSpPr>
        <xdr:cNvPr id="540" name="楕円 539">
          <a:extLst>
            <a:ext uri="{FF2B5EF4-FFF2-40B4-BE49-F238E27FC236}">
              <a16:creationId xmlns:a16="http://schemas.microsoft.com/office/drawing/2014/main" id="{82140882-4BC7-4653-83BC-A4A089B135BF}"/>
            </a:ext>
          </a:extLst>
        </xdr:cNvPr>
        <xdr:cNvSpPr/>
      </xdr:nvSpPr>
      <xdr:spPr>
        <a:xfrm>
          <a:off x="162687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60977</xdr:rowOff>
    </xdr:from>
    <xdr:ext cx="405111" cy="259045"/>
    <xdr:sp macro="" textlink="">
      <xdr:nvSpPr>
        <xdr:cNvPr id="541" name="【保健センター・保健所】&#10;有形固定資産減価償却率該当値テキスト">
          <a:extLst>
            <a:ext uri="{FF2B5EF4-FFF2-40B4-BE49-F238E27FC236}">
              <a16:creationId xmlns:a16="http://schemas.microsoft.com/office/drawing/2014/main" id="{F1445D1F-8057-4920-A3F9-6C07B284002A}"/>
            </a:ext>
          </a:extLst>
        </xdr:cNvPr>
        <xdr:cNvSpPr txBox="1"/>
      </xdr:nvSpPr>
      <xdr:spPr>
        <a:xfrm>
          <a:off x="16357600"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31115</xdr:rowOff>
    </xdr:from>
    <xdr:to>
      <xdr:col>81</xdr:col>
      <xdr:colOff>101600</xdr:colOff>
      <xdr:row>60</xdr:row>
      <xdr:rowOff>132715</xdr:rowOff>
    </xdr:to>
    <xdr:sp macro="" textlink="">
      <xdr:nvSpPr>
        <xdr:cNvPr id="542" name="楕円 541">
          <a:extLst>
            <a:ext uri="{FF2B5EF4-FFF2-40B4-BE49-F238E27FC236}">
              <a16:creationId xmlns:a16="http://schemas.microsoft.com/office/drawing/2014/main" id="{26289F3B-2E7B-4012-98B1-44B7A83686C1}"/>
            </a:ext>
          </a:extLst>
        </xdr:cNvPr>
        <xdr:cNvSpPr/>
      </xdr:nvSpPr>
      <xdr:spPr>
        <a:xfrm>
          <a:off x="15430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81915</xdr:rowOff>
    </xdr:from>
    <xdr:to>
      <xdr:col>85</xdr:col>
      <xdr:colOff>127000</xdr:colOff>
      <xdr:row>60</xdr:row>
      <xdr:rowOff>133350</xdr:rowOff>
    </xdr:to>
    <xdr:cxnSp macro="">
      <xdr:nvCxnSpPr>
        <xdr:cNvPr id="543" name="直線コネクタ 542">
          <a:extLst>
            <a:ext uri="{FF2B5EF4-FFF2-40B4-BE49-F238E27FC236}">
              <a16:creationId xmlns:a16="http://schemas.microsoft.com/office/drawing/2014/main" id="{838D89E6-6A2B-47DA-BD8C-17DD6C791A52}"/>
            </a:ext>
          </a:extLst>
        </xdr:cNvPr>
        <xdr:cNvCxnSpPr/>
      </xdr:nvCxnSpPr>
      <xdr:spPr>
        <a:xfrm>
          <a:off x="15481300" y="1036891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156845</xdr:rowOff>
    </xdr:from>
    <xdr:to>
      <xdr:col>76</xdr:col>
      <xdr:colOff>165100</xdr:colOff>
      <xdr:row>60</xdr:row>
      <xdr:rowOff>86995</xdr:rowOff>
    </xdr:to>
    <xdr:sp macro="" textlink="">
      <xdr:nvSpPr>
        <xdr:cNvPr id="544" name="楕円 543">
          <a:extLst>
            <a:ext uri="{FF2B5EF4-FFF2-40B4-BE49-F238E27FC236}">
              <a16:creationId xmlns:a16="http://schemas.microsoft.com/office/drawing/2014/main" id="{8EBE5FEA-751F-4157-B81E-57701E1FAFBB}"/>
            </a:ext>
          </a:extLst>
        </xdr:cNvPr>
        <xdr:cNvSpPr/>
      </xdr:nvSpPr>
      <xdr:spPr>
        <a:xfrm>
          <a:off x="14541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36195</xdr:rowOff>
    </xdr:from>
    <xdr:to>
      <xdr:col>81</xdr:col>
      <xdr:colOff>50800</xdr:colOff>
      <xdr:row>60</xdr:row>
      <xdr:rowOff>81915</xdr:rowOff>
    </xdr:to>
    <xdr:cxnSp macro="">
      <xdr:nvCxnSpPr>
        <xdr:cNvPr id="545" name="直線コネクタ 544">
          <a:extLst>
            <a:ext uri="{FF2B5EF4-FFF2-40B4-BE49-F238E27FC236}">
              <a16:creationId xmlns:a16="http://schemas.microsoft.com/office/drawing/2014/main" id="{FA795117-A977-48D8-B381-FF65971BE311}"/>
            </a:ext>
          </a:extLst>
        </xdr:cNvPr>
        <xdr:cNvCxnSpPr/>
      </xdr:nvCxnSpPr>
      <xdr:spPr>
        <a:xfrm>
          <a:off x="14592300" y="103231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74930</xdr:rowOff>
    </xdr:from>
    <xdr:to>
      <xdr:col>72</xdr:col>
      <xdr:colOff>38100</xdr:colOff>
      <xdr:row>61</xdr:row>
      <xdr:rowOff>5080</xdr:rowOff>
    </xdr:to>
    <xdr:sp macro="" textlink="">
      <xdr:nvSpPr>
        <xdr:cNvPr id="546" name="楕円 545">
          <a:extLst>
            <a:ext uri="{FF2B5EF4-FFF2-40B4-BE49-F238E27FC236}">
              <a16:creationId xmlns:a16="http://schemas.microsoft.com/office/drawing/2014/main" id="{512493A5-5DA5-42AD-B276-58DE05A26353}"/>
            </a:ext>
          </a:extLst>
        </xdr:cNvPr>
        <xdr:cNvSpPr/>
      </xdr:nvSpPr>
      <xdr:spPr>
        <a:xfrm>
          <a:off x="13652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36195</xdr:rowOff>
    </xdr:from>
    <xdr:to>
      <xdr:col>76</xdr:col>
      <xdr:colOff>114300</xdr:colOff>
      <xdr:row>60</xdr:row>
      <xdr:rowOff>125730</xdr:rowOff>
    </xdr:to>
    <xdr:cxnSp macro="">
      <xdr:nvCxnSpPr>
        <xdr:cNvPr id="547" name="直線コネクタ 546">
          <a:extLst>
            <a:ext uri="{FF2B5EF4-FFF2-40B4-BE49-F238E27FC236}">
              <a16:creationId xmlns:a16="http://schemas.microsoft.com/office/drawing/2014/main" id="{16338D20-35E0-43D1-B63E-F111BEAE9860}"/>
            </a:ext>
          </a:extLst>
        </xdr:cNvPr>
        <xdr:cNvCxnSpPr/>
      </xdr:nvCxnSpPr>
      <xdr:spPr>
        <a:xfrm flipV="1">
          <a:off x="13703300" y="1032319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27305</xdr:rowOff>
    </xdr:from>
    <xdr:to>
      <xdr:col>67</xdr:col>
      <xdr:colOff>101600</xdr:colOff>
      <xdr:row>60</xdr:row>
      <xdr:rowOff>128905</xdr:rowOff>
    </xdr:to>
    <xdr:sp macro="" textlink="">
      <xdr:nvSpPr>
        <xdr:cNvPr id="548" name="楕円 547">
          <a:extLst>
            <a:ext uri="{FF2B5EF4-FFF2-40B4-BE49-F238E27FC236}">
              <a16:creationId xmlns:a16="http://schemas.microsoft.com/office/drawing/2014/main" id="{D7E113E1-2646-4926-9A88-5C6DB13A3B67}"/>
            </a:ext>
          </a:extLst>
        </xdr:cNvPr>
        <xdr:cNvSpPr/>
      </xdr:nvSpPr>
      <xdr:spPr>
        <a:xfrm>
          <a:off x="12763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78105</xdr:rowOff>
    </xdr:from>
    <xdr:to>
      <xdr:col>71</xdr:col>
      <xdr:colOff>177800</xdr:colOff>
      <xdr:row>60</xdr:row>
      <xdr:rowOff>125730</xdr:rowOff>
    </xdr:to>
    <xdr:cxnSp macro="">
      <xdr:nvCxnSpPr>
        <xdr:cNvPr id="549" name="直線コネクタ 548">
          <a:extLst>
            <a:ext uri="{FF2B5EF4-FFF2-40B4-BE49-F238E27FC236}">
              <a16:creationId xmlns:a16="http://schemas.microsoft.com/office/drawing/2014/main" id="{C49FE117-8314-4C4B-BA40-1DFAD29D0BA1}"/>
            </a:ext>
          </a:extLst>
        </xdr:cNvPr>
        <xdr:cNvCxnSpPr/>
      </xdr:nvCxnSpPr>
      <xdr:spPr>
        <a:xfrm>
          <a:off x="12814300" y="103651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550" name="n_1aveValue【保健センター・保健所】&#10;有形固定資産減価償却率">
          <a:extLst>
            <a:ext uri="{FF2B5EF4-FFF2-40B4-BE49-F238E27FC236}">
              <a16:creationId xmlns:a16="http://schemas.microsoft.com/office/drawing/2014/main" id="{F50FA502-4DAD-437D-8CAA-49C1F44F367B}"/>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551" name="n_2aveValue【保健センター・保健所】&#10;有形固定資産減価償却率">
          <a:extLst>
            <a:ext uri="{FF2B5EF4-FFF2-40B4-BE49-F238E27FC236}">
              <a16:creationId xmlns:a16="http://schemas.microsoft.com/office/drawing/2014/main" id="{E7078031-4F33-4E16-8946-22346B58F626}"/>
            </a:ext>
          </a:extLst>
        </xdr:cNvPr>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19702</xdr:rowOff>
    </xdr:from>
    <xdr:ext cx="405111" cy="259045"/>
    <xdr:sp macro="" textlink="">
      <xdr:nvSpPr>
        <xdr:cNvPr id="552" name="n_3aveValue【保健センター・保健所】&#10;有形固定資産減価償却率">
          <a:extLst>
            <a:ext uri="{FF2B5EF4-FFF2-40B4-BE49-F238E27FC236}">
              <a16:creationId xmlns:a16="http://schemas.microsoft.com/office/drawing/2014/main" id="{C2D9D6F1-ABDF-4C09-B473-953064381AC4}"/>
            </a:ext>
          </a:extLst>
        </xdr:cNvPr>
        <xdr:cNvSpPr txBox="1"/>
      </xdr:nvSpPr>
      <xdr:spPr>
        <a:xfrm>
          <a:off x="13500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164482</xdr:rowOff>
    </xdr:from>
    <xdr:ext cx="405111" cy="259045"/>
    <xdr:sp macro="" textlink="">
      <xdr:nvSpPr>
        <xdr:cNvPr id="553" name="n_4aveValue【保健センター・保健所】&#10;有形固定資産減価償却率">
          <a:extLst>
            <a:ext uri="{FF2B5EF4-FFF2-40B4-BE49-F238E27FC236}">
              <a16:creationId xmlns:a16="http://schemas.microsoft.com/office/drawing/2014/main" id="{C679CE31-25E1-4B92-BB6B-D3929CD3E3EF}"/>
            </a:ext>
          </a:extLst>
        </xdr:cNvPr>
        <xdr:cNvSpPr txBox="1"/>
      </xdr:nvSpPr>
      <xdr:spPr>
        <a:xfrm>
          <a:off x="12611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123842</xdr:rowOff>
    </xdr:from>
    <xdr:ext cx="405111" cy="259045"/>
    <xdr:sp macro="" textlink="">
      <xdr:nvSpPr>
        <xdr:cNvPr id="554" name="n_1mainValue【保健センター・保健所】&#10;有形固定資産減価償却率">
          <a:extLst>
            <a:ext uri="{FF2B5EF4-FFF2-40B4-BE49-F238E27FC236}">
              <a16:creationId xmlns:a16="http://schemas.microsoft.com/office/drawing/2014/main" id="{92C06F36-1AFE-425A-920C-0C9ECA953EC2}"/>
            </a:ext>
          </a:extLst>
        </xdr:cNvPr>
        <xdr:cNvSpPr txBox="1"/>
      </xdr:nvSpPr>
      <xdr:spPr>
        <a:xfrm>
          <a:off x="15266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78122</xdr:rowOff>
    </xdr:from>
    <xdr:ext cx="405111" cy="259045"/>
    <xdr:sp macro="" textlink="">
      <xdr:nvSpPr>
        <xdr:cNvPr id="555" name="n_2mainValue【保健センター・保健所】&#10;有形固定資産減価償却率">
          <a:extLst>
            <a:ext uri="{FF2B5EF4-FFF2-40B4-BE49-F238E27FC236}">
              <a16:creationId xmlns:a16="http://schemas.microsoft.com/office/drawing/2014/main" id="{4C1F0F08-71EF-4512-98F8-D04196F4E927}"/>
            </a:ext>
          </a:extLst>
        </xdr:cNvPr>
        <xdr:cNvSpPr txBox="1"/>
      </xdr:nvSpPr>
      <xdr:spPr>
        <a:xfrm>
          <a:off x="14389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167657</xdr:rowOff>
    </xdr:from>
    <xdr:ext cx="405111" cy="259045"/>
    <xdr:sp macro="" textlink="">
      <xdr:nvSpPr>
        <xdr:cNvPr id="556" name="n_3mainValue【保健センター・保健所】&#10;有形固定資産減価償却率">
          <a:extLst>
            <a:ext uri="{FF2B5EF4-FFF2-40B4-BE49-F238E27FC236}">
              <a16:creationId xmlns:a16="http://schemas.microsoft.com/office/drawing/2014/main" id="{E1994335-3724-430E-9359-37990C06A7B0}"/>
            </a:ext>
          </a:extLst>
        </xdr:cNvPr>
        <xdr:cNvSpPr txBox="1"/>
      </xdr:nvSpPr>
      <xdr:spPr>
        <a:xfrm>
          <a:off x="13500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120032</xdr:rowOff>
    </xdr:from>
    <xdr:ext cx="405111" cy="259045"/>
    <xdr:sp macro="" textlink="">
      <xdr:nvSpPr>
        <xdr:cNvPr id="557" name="n_4mainValue【保健センター・保健所】&#10;有形固定資産減価償却率">
          <a:extLst>
            <a:ext uri="{FF2B5EF4-FFF2-40B4-BE49-F238E27FC236}">
              <a16:creationId xmlns:a16="http://schemas.microsoft.com/office/drawing/2014/main" id="{48B9A867-628C-4FCC-A80D-F1CA839DBD75}"/>
            </a:ext>
          </a:extLst>
        </xdr:cNvPr>
        <xdr:cNvSpPr txBox="1"/>
      </xdr:nvSpPr>
      <xdr:spPr>
        <a:xfrm>
          <a:off x="12611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a:extLst>
            <a:ext uri="{FF2B5EF4-FFF2-40B4-BE49-F238E27FC236}">
              <a16:creationId xmlns:a16="http://schemas.microsoft.com/office/drawing/2014/main" id="{80B8278E-86A6-4746-8D19-7D23652EF33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a:extLst>
            <a:ext uri="{FF2B5EF4-FFF2-40B4-BE49-F238E27FC236}">
              <a16:creationId xmlns:a16="http://schemas.microsoft.com/office/drawing/2014/main" id="{4310C736-8501-45BB-BD85-691CE48DB56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a:extLst>
            <a:ext uri="{FF2B5EF4-FFF2-40B4-BE49-F238E27FC236}">
              <a16:creationId xmlns:a16="http://schemas.microsoft.com/office/drawing/2014/main" id="{836D83D2-32EC-4DF6-AE74-3327F657A3E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a:extLst>
            <a:ext uri="{FF2B5EF4-FFF2-40B4-BE49-F238E27FC236}">
              <a16:creationId xmlns:a16="http://schemas.microsoft.com/office/drawing/2014/main" id="{7AC47D73-BC68-46E1-93D1-443BFC392FB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a:extLst>
            <a:ext uri="{FF2B5EF4-FFF2-40B4-BE49-F238E27FC236}">
              <a16:creationId xmlns:a16="http://schemas.microsoft.com/office/drawing/2014/main" id="{318FA117-11A6-4B14-8969-63DFCDF9BC1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a:extLst>
            <a:ext uri="{FF2B5EF4-FFF2-40B4-BE49-F238E27FC236}">
              <a16:creationId xmlns:a16="http://schemas.microsoft.com/office/drawing/2014/main" id="{657FD3C9-70AA-4C2E-9F63-C1C12AC1B86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a:extLst>
            <a:ext uri="{FF2B5EF4-FFF2-40B4-BE49-F238E27FC236}">
              <a16:creationId xmlns:a16="http://schemas.microsoft.com/office/drawing/2014/main" id="{1C013D0D-C57C-4EEA-A7C1-4C99C35BCCA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a:extLst>
            <a:ext uri="{FF2B5EF4-FFF2-40B4-BE49-F238E27FC236}">
              <a16:creationId xmlns:a16="http://schemas.microsoft.com/office/drawing/2014/main" id="{5EFCD803-2593-4CC4-A452-2DA655A1E30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a:extLst>
            <a:ext uri="{FF2B5EF4-FFF2-40B4-BE49-F238E27FC236}">
              <a16:creationId xmlns:a16="http://schemas.microsoft.com/office/drawing/2014/main" id="{09A03D68-C078-410A-9E15-CA9C59E8A1E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a:extLst>
            <a:ext uri="{FF2B5EF4-FFF2-40B4-BE49-F238E27FC236}">
              <a16:creationId xmlns:a16="http://schemas.microsoft.com/office/drawing/2014/main" id="{6D46DF56-4CAB-4E1E-9D70-A2CA2EA29A2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8" name="直線コネクタ 567">
          <a:extLst>
            <a:ext uri="{FF2B5EF4-FFF2-40B4-BE49-F238E27FC236}">
              <a16:creationId xmlns:a16="http://schemas.microsoft.com/office/drawing/2014/main" id="{2CF1E22B-9650-444C-AB71-ABC665F669BC}"/>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9" name="テキスト ボックス 568">
          <a:extLst>
            <a:ext uri="{FF2B5EF4-FFF2-40B4-BE49-F238E27FC236}">
              <a16:creationId xmlns:a16="http://schemas.microsoft.com/office/drawing/2014/main" id="{A4C27BA3-358F-4E2C-9335-926E3E679BD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0" name="直線コネクタ 569">
          <a:extLst>
            <a:ext uri="{FF2B5EF4-FFF2-40B4-BE49-F238E27FC236}">
              <a16:creationId xmlns:a16="http://schemas.microsoft.com/office/drawing/2014/main" id="{9D997215-048D-4972-A946-6BE42A751ADB}"/>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1" name="テキスト ボックス 570">
          <a:extLst>
            <a:ext uri="{FF2B5EF4-FFF2-40B4-BE49-F238E27FC236}">
              <a16:creationId xmlns:a16="http://schemas.microsoft.com/office/drawing/2014/main" id="{15A73FBC-BCAF-4795-A9B5-8958359ABC8C}"/>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2" name="直線コネクタ 571">
          <a:extLst>
            <a:ext uri="{FF2B5EF4-FFF2-40B4-BE49-F238E27FC236}">
              <a16:creationId xmlns:a16="http://schemas.microsoft.com/office/drawing/2014/main" id="{E61FD433-2089-4411-8DF6-CDEE045DFDC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3" name="テキスト ボックス 572">
          <a:extLst>
            <a:ext uri="{FF2B5EF4-FFF2-40B4-BE49-F238E27FC236}">
              <a16:creationId xmlns:a16="http://schemas.microsoft.com/office/drawing/2014/main" id="{86998B01-FC70-4CAA-A80E-A845924583F7}"/>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4" name="直線コネクタ 573">
          <a:extLst>
            <a:ext uri="{FF2B5EF4-FFF2-40B4-BE49-F238E27FC236}">
              <a16:creationId xmlns:a16="http://schemas.microsoft.com/office/drawing/2014/main" id="{537AE493-6CCB-4A66-8A67-AC79CF31A76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5" name="テキスト ボックス 574">
          <a:extLst>
            <a:ext uri="{FF2B5EF4-FFF2-40B4-BE49-F238E27FC236}">
              <a16:creationId xmlns:a16="http://schemas.microsoft.com/office/drawing/2014/main" id="{C426EE4A-E97A-4CE0-8814-69A82DDF32F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6" name="直線コネクタ 575">
          <a:extLst>
            <a:ext uri="{FF2B5EF4-FFF2-40B4-BE49-F238E27FC236}">
              <a16:creationId xmlns:a16="http://schemas.microsoft.com/office/drawing/2014/main" id="{0F69C1AF-545B-4EF0-93CE-CE37C2704F2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7" name="テキスト ボックス 576">
          <a:extLst>
            <a:ext uri="{FF2B5EF4-FFF2-40B4-BE49-F238E27FC236}">
              <a16:creationId xmlns:a16="http://schemas.microsoft.com/office/drawing/2014/main" id="{24EC6E43-4AB3-4DD5-B302-F2965AEEB3C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8" name="【保健センター・保健所】&#10;一人当たり面積グラフ枠">
          <a:extLst>
            <a:ext uri="{FF2B5EF4-FFF2-40B4-BE49-F238E27FC236}">
              <a16:creationId xmlns:a16="http://schemas.microsoft.com/office/drawing/2014/main" id="{B5E22F02-17E0-4F0E-8B8D-AB36984BC2B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579" name="直線コネクタ 578">
          <a:extLst>
            <a:ext uri="{FF2B5EF4-FFF2-40B4-BE49-F238E27FC236}">
              <a16:creationId xmlns:a16="http://schemas.microsoft.com/office/drawing/2014/main" id="{A13DB8CF-F565-429C-8AC2-4CF51C19E2A8}"/>
            </a:ext>
          </a:extLst>
        </xdr:cNvPr>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580" name="【保健センター・保健所】&#10;一人当たり面積最小値テキスト">
          <a:extLst>
            <a:ext uri="{FF2B5EF4-FFF2-40B4-BE49-F238E27FC236}">
              <a16:creationId xmlns:a16="http://schemas.microsoft.com/office/drawing/2014/main" id="{A926D663-B511-424D-8AE8-58B405BC726D}"/>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581" name="直線コネクタ 580">
          <a:extLst>
            <a:ext uri="{FF2B5EF4-FFF2-40B4-BE49-F238E27FC236}">
              <a16:creationId xmlns:a16="http://schemas.microsoft.com/office/drawing/2014/main" id="{4F623EDD-C577-4216-B3AC-E1C762537CC7}"/>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582" name="【保健センター・保健所】&#10;一人当たり面積最大値テキスト">
          <a:extLst>
            <a:ext uri="{FF2B5EF4-FFF2-40B4-BE49-F238E27FC236}">
              <a16:creationId xmlns:a16="http://schemas.microsoft.com/office/drawing/2014/main" id="{506D03E1-7205-4B49-9739-0BB544DDDEF1}"/>
            </a:ext>
          </a:extLst>
        </xdr:cNvPr>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583" name="直線コネクタ 582">
          <a:extLst>
            <a:ext uri="{FF2B5EF4-FFF2-40B4-BE49-F238E27FC236}">
              <a16:creationId xmlns:a16="http://schemas.microsoft.com/office/drawing/2014/main" id="{06FDC370-3366-4162-A219-6406112C5945}"/>
            </a:ext>
          </a:extLst>
        </xdr:cNvPr>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584" name="【保健センター・保健所】&#10;一人当たり面積平均値テキスト">
          <a:extLst>
            <a:ext uri="{FF2B5EF4-FFF2-40B4-BE49-F238E27FC236}">
              <a16:creationId xmlns:a16="http://schemas.microsoft.com/office/drawing/2014/main" id="{59D42127-2DD8-40E0-A5B7-DEE20787D5A2}"/>
            </a:ext>
          </a:extLst>
        </xdr:cNvPr>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585" name="フローチャート: 判断 584">
          <a:extLst>
            <a:ext uri="{FF2B5EF4-FFF2-40B4-BE49-F238E27FC236}">
              <a16:creationId xmlns:a16="http://schemas.microsoft.com/office/drawing/2014/main" id="{0957646D-180A-49E5-82A6-95CAF9A33E44}"/>
            </a:ext>
          </a:extLst>
        </xdr:cNvPr>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86" name="フローチャート: 判断 585">
          <a:extLst>
            <a:ext uri="{FF2B5EF4-FFF2-40B4-BE49-F238E27FC236}">
              <a16:creationId xmlns:a16="http://schemas.microsoft.com/office/drawing/2014/main" id="{9D59CFBB-549E-448C-B707-0DD31530E367}"/>
            </a:ext>
          </a:extLst>
        </xdr:cNvPr>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587" name="フローチャート: 判断 586">
          <a:extLst>
            <a:ext uri="{FF2B5EF4-FFF2-40B4-BE49-F238E27FC236}">
              <a16:creationId xmlns:a16="http://schemas.microsoft.com/office/drawing/2014/main" id="{0EDD733A-9DC6-48D9-884C-1F16FA5867D1}"/>
            </a:ext>
          </a:extLst>
        </xdr:cNvPr>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588" name="フローチャート: 判断 587">
          <a:extLst>
            <a:ext uri="{FF2B5EF4-FFF2-40B4-BE49-F238E27FC236}">
              <a16:creationId xmlns:a16="http://schemas.microsoft.com/office/drawing/2014/main" id="{B94E72E1-FB84-4E55-A7D2-C719C263C228}"/>
            </a:ext>
          </a:extLst>
        </xdr:cNvPr>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72644</xdr:rowOff>
    </xdr:from>
    <xdr:to>
      <xdr:col>98</xdr:col>
      <xdr:colOff>38100</xdr:colOff>
      <xdr:row>63</xdr:row>
      <xdr:rowOff>2794</xdr:rowOff>
    </xdr:to>
    <xdr:sp macro="" textlink="">
      <xdr:nvSpPr>
        <xdr:cNvPr id="589" name="フローチャート: 判断 588">
          <a:extLst>
            <a:ext uri="{FF2B5EF4-FFF2-40B4-BE49-F238E27FC236}">
              <a16:creationId xmlns:a16="http://schemas.microsoft.com/office/drawing/2014/main" id="{9F683063-D3FD-4DEA-8D87-6F0D8874DEB9}"/>
            </a:ext>
          </a:extLst>
        </xdr:cNvPr>
        <xdr:cNvSpPr/>
      </xdr:nvSpPr>
      <xdr:spPr>
        <a:xfrm>
          <a:off x="18605500" y="1070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FC20CCAE-601F-42A5-B584-77DD003F5FE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406BBF85-597A-4BD9-9BF3-CF6BD8D6FEE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82264C8-3E39-4C08-BE4A-EECE8746AF6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ACB2944-5644-4A20-A766-4DB8C3DEB40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23BE0354-6A89-4E9D-BA8E-61BC19A38AD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595" name="楕円 594">
          <a:extLst>
            <a:ext uri="{FF2B5EF4-FFF2-40B4-BE49-F238E27FC236}">
              <a16:creationId xmlns:a16="http://schemas.microsoft.com/office/drawing/2014/main" id="{637746BA-D38E-4642-AB91-B437C9F224EC}"/>
            </a:ext>
          </a:extLst>
        </xdr:cNvPr>
        <xdr:cNvSpPr/>
      </xdr:nvSpPr>
      <xdr:spPr>
        <a:xfrm>
          <a:off x="221107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69359</xdr:rowOff>
    </xdr:from>
    <xdr:ext cx="469744" cy="259045"/>
    <xdr:sp macro="" textlink="">
      <xdr:nvSpPr>
        <xdr:cNvPr id="596" name="【保健センター・保健所】&#10;一人当たり面積該当値テキスト">
          <a:extLst>
            <a:ext uri="{FF2B5EF4-FFF2-40B4-BE49-F238E27FC236}">
              <a16:creationId xmlns:a16="http://schemas.microsoft.com/office/drawing/2014/main" id="{C84C5FE8-F1F8-4D0F-A400-988DC9A86698}"/>
            </a:ext>
          </a:extLst>
        </xdr:cNvPr>
        <xdr:cNvSpPr txBox="1"/>
      </xdr:nvSpPr>
      <xdr:spPr>
        <a:xfrm>
          <a:off x="22199600"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90932</xdr:rowOff>
    </xdr:from>
    <xdr:to>
      <xdr:col>112</xdr:col>
      <xdr:colOff>38100</xdr:colOff>
      <xdr:row>63</xdr:row>
      <xdr:rowOff>21082</xdr:rowOff>
    </xdr:to>
    <xdr:sp macro="" textlink="">
      <xdr:nvSpPr>
        <xdr:cNvPr id="597" name="楕円 596">
          <a:extLst>
            <a:ext uri="{FF2B5EF4-FFF2-40B4-BE49-F238E27FC236}">
              <a16:creationId xmlns:a16="http://schemas.microsoft.com/office/drawing/2014/main" id="{4E8EEE67-531A-4735-BDB2-778A85392AE3}"/>
            </a:ext>
          </a:extLst>
        </xdr:cNvPr>
        <xdr:cNvSpPr/>
      </xdr:nvSpPr>
      <xdr:spPr>
        <a:xfrm>
          <a:off x="21272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141732</xdr:rowOff>
    </xdr:from>
    <xdr:to>
      <xdr:col>116</xdr:col>
      <xdr:colOff>63500</xdr:colOff>
      <xdr:row>62</xdr:row>
      <xdr:rowOff>141732</xdr:rowOff>
    </xdr:to>
    <xdr:cxnSp macro="">
      <xdr:nvCxnSpPr>
        <xdr:cNvPr id="598" name="直線コネクタ 597">
          <a:extLst>
            <a:ext uri="{FF2B5EF4-FFF2-40B4-BE49-F238E27FC236}">
              <a16:creationId xmlns:a16="http://schemas.microsoft.com/office/drawing/2014/main" id="{A61A0FD6-CE89-40B2-8362-73C42A9793B8}"/>
            </a:ext>
          </a:extLst>
        </xdr:cNvPr>
        <xdr:cNvCxnSpPr/>
      </xdr:nvCxnSpPr>
      <xdr:spPr>
        <a:xfrm>
          <a:off x="21323300" y="10771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100076</xdr:rowOff>
    </xdr:from>
    <xdr:to>
      <xdr:col>107</xdr:col>
      <xdr:colOff>101600</xdr:colOff>
      <xdr:row>63</xdr:row>
      <xdr:rowOff>30226</xdr:rowOff>
    </xdr:to>
    <xdr:sp macro="" textlink="">
      <xdr:nvSpPr>
        <xdr:cNvPr id="599" name="楕円 598">
          <a:extLst>
            <a:ext uri="{FF2B5EF4-FFF2-40B4-BE49-F238E27FC236}">
              <a16:creationId xmlns:a16="http://schemas.microsoft.com/office/drawing/2014/main" id="{6B40855A-6B26-4A45-BA8A-37581B770ECD}"/>
            </a:ext>
          </a:extLst>
        </xdr:cNvPr>
        <xdr:cNvSpPr/>
      </xdr:nvSpPr>
      <xdr:spPr>
        <a:xfrm>
          <a:off x="20383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141732</xdr:rowOff>
    </xdr:from>
    <xdr:to>
      <xdr:col>111</xdr:col>
      <xdr:colOff>177800</xdr:colOff>
      <xdr:row>62</xdr:row>
      <xdr:rowOff>150876</xdr:rowOff>
    </xdr:to>
    <xdr:cxnSp macro="">
      <xdr:nvCxnSpPr>
        <xdr:cNvPr id="600" name="直線コネクタ 599">
          <a:extLst>
            <a:ext uri="{FF2B5EF4-FFF2-40B4-BE49-F238E27FC236}">
              <a16:creationId xmlns:a16="http://schemas.microsoft.com/office/drawing/2014/main" id="{AF13BCC8-B492-44AE-8189-0D6C341B9A71}"/>
            </a:ext>
          </a:extLst>
        </xdr:cNvPr>
        <xdr:cNvCxnSpPr/>
      </xdr:nvCxnSpPr>
      <xdr:spPr>
        <a:xfrm flipV="1">
          <a:off x="20434300" y="10771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100076</xdr:rowOff>
    </xdr:from>
    <xdr:to>
      <xdr:col>102</xdr:col>
      <xdr:colOff>165100</xdr:colOff>
      <xdr:row>63</xdr:row>
      <xdr:rowOff>30226</xdr:rowOff>
    </xdr:to>
    <xdr:sp macro="" textlink="">
      <xdr:nvSpPr>
        <xdr:cNvPr id="601" name="楕円 600">
          <a:extLst>
            <a:ext uri="{FF2B5EF4-FFF2-40B4-BE49-F238E27FC236}">
              <a16:creationId xmlns:a16="http://schemas.microsoft.com/office/drawing/2014/main" id="{73891DAA-CA54-488F-B2F1-D5E9377DA24E}"/>
            </a:ext>
          </a:extLst>
        </xdr:cNvPr>
        <xdr:cNvSpPr/>
      </xdr:nvSpPr>
      <xdr:spPr>
        <a:xfrm>
          <a:off x="19494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150876</xdr:rowOff>
    </xdr:from>
    <xdr:to>
      <xdr:col>107</xdr:col>
      <xdr:colOff>50800</xdr:colOff>
      <xdr:row>62</xdr:row>
      <xdr:rowOff>150876</xdr:rowOff>
    </xdr:to>
    <xdr:cxnSp macro="">
      <xdr:nvCxnSpPr>
        <xdr:cNvPr id="602" name="直線コネクタ 601">
          <a:extLst>
            <a:ext uri="{FF2B5EF4-FFF2-40B4-BE49-F238E27FC236}">
              <a16:creationId xmlns:a16="http://schemas.microsoft.com/office/drawing/2014/main" id="{1FD21045-9DD4-40C5-A8B1-377DCFDD0E70}"/>
            </a:ext>
          </a:extLst>
        </xdr:cNvPr>
        <xdr:cNvCxnSpPr/>
      </xdr:nvCxnSpPr>
      <xdr:spPr>
        <a:xfrm>
          <a:off x="19545300" y="1078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100076</xdr:rowOff>
    </xdr:from>
    <xdr:to>
      <xdr:col>98</xdr:col>
      <xdr:colOff>38100</xdr:colOff>
      <xdr:row>63</xdr:row>
      <xdr:rowOff>30226</xdr:rowOff>
    </xdr:to>
    <xdr:sp macro="" textlink="">
      <xdr:nvSpPr>
        <xdr:cNvPr id="603" name="楕円 602">
          <a:extLst>
            <a:ext uri="{FF2B5EF4-FFF2-40B4-BE49-F238E27FC236}">
              <a16:creationId xmlns:a16="http://schemas.microsoft.com/office/drawing/2014/main" id="{AB22AEFC-B09F-4345-BEEE-59B641E6EDD6}"/>
            </a:ext>
          </a:extLst>
        </xdr:cNvPr>
        <xdr:cNvSpPr/>
      </xdr:nvSpPr>
      <xdr:spPr>
        <a:xfrm>
          <a:off x="18605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150876</xdr:rowOff>
    </xdr:from>
    <xdr:to>
      <xdr:col>102</xdr:col>
      <xdr:colOff>114300</xdr:colOff>
      <xdr:row>62</xdr:row>
      <xdr:rowOff>150876</xdr:rowOff>
    </xdr:to>
    <xdr:cxnSp macro="">
      <xdr:nvCxnSpPr>
        <xdr:cNvPr id="604" name="直線コネクタ 603">
          <a:extLst>
            <a:ext uri="{FF2B5EF4-FFF2-40B4-BE49-F238E27FC236}">
              <a16:creationId xmlns:a16="http://schemas.microsoft.com/office/drawing/2014/main" id="{7B3E7998-62B9-4D21-AE4A-98F944504D13}"/>
            </a:ext>
          </a:extLst>
        </xdr:cNvPr>
        <xdr:cNvCxnSpPr/>
      </xdr:nvCxnSpPr>
      <xdr:spPr>
        <a:xfrm>
          <a:off x="18656300" y="1078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605" name="n_1aveValue【保健センター・保健所】&#10;一人当たり面積">
          <a:extLst>
            <a:ext uri="{FF2B5EF4-FFF2-40B4-BE49-F238E27FC236}">
              <a16:creationId xmlns:a16="http://schemas.microsoft.com/office/drawing/2014/main" id="{89598834-8BE2-46D8-AF3B-A5BEEA47A651}"/>
            </a:ext>
          </a:extLst>
        </xdr:cNvPr>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1033</xdr:rowOff>
    </xdr:from>
    <xdr:ext cx="469744" cy="259045"/>
    <xdr:sp macro="" textlink="">
      <xdr:nvSpPr>
        <xdr:cNvPr id="606" name="n_2aveValue【保健センター・保健所】&#10;一人当たり面積">
          <a:extLst>
            <a:ext uri="{FF2B5EF4-FFF2-40B4-BE49-F238E27FC236}">
              <a16:creationId xmlns:a16="http://schemas.microsoft.com/office/drawing/2014/main" id="{338C3829-27E3-4FAD-BF27-FB421A50530D}"/>
            </a:ext>
          </a:extLst>
        </xdr:cNvPr>
        <xdr:cNvSpPr txBox="1"/>
      </xdr:nvSpPr>
      <xdr:spPr>
        <a:xfrm>
          <a:off x="20199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163339</xdr:rowOff>
    </xdr:from>
    <xdr:ext cx="469744" cy="259045"/>
    <xdr:sp macro="" textlink="">
      <xdr:nvSpPr>
        <xdr:cNvPr id="607" name="n_3aveValue【保健センター・保健所】&#10;一人当たり面積">
          <a:extLst>
            <a:ext uri="{FF2B5EF4-FFF2-40B4-BE49-F238E27FC236}">
              <a16:creationId xmlns:a16="http://schemas.microsoft.com/office/drawing/2014/main" id="{DD9D566C-2524-4F1E-94CA-5B593A0295BD}"/>
            </a:ext>
          </a:extLst>
        </xdr:cNvPr>
        <xdr:cNvSpPr txBox="1"/>
      </xdr:nvSpPr>
      <xdr:spPr>
        <a:xfrm>
          <a:off x="19310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19321</xdr:rowOff>
    </xdr:from>
    <xdr:ext cx="469744" cy="259045"/>
    <xdr:sp macro="" textlink="">
      <xdr:nvSpPr>
        <xdr:cNvPr id="608" name="n_4aveValue【保健センター・保健所】&#10;一人当たり面積">
          <a:extLst>
            <a:ext uri="{FF2B5EF4-FFF2-40B4-BE49-F238E27FC236}">
              <a16:creationId xmlns:a16="http://schemas.microsoft.com/office/drawing/2014/main" id="{F53A2B16-8B90-41C4-B776-65026F2CE0BF}"/>
            </a:ext>
          </a:extLst>
        </xdr:cNvPr>
        <xdr:cNvSpPr txBox="1"/>
      </xdr:nvSpPr>
      <xdr:spPr>
        <a:xfrm>
          <a:off x="18421427" y="1047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12209</xdr:rowOff>
    </xdr:from>
    <xdr:ext cx="469744" cy="259045"/>
    <xdr:sp macro="" textlink="">
      <xdr:nvSpPr>
        <xdr:cNvPr id="609" name="n_1mainValue【保健センター・保健所】&#10;一人当たり面積">
          <a:extLst>
            <a:ext uri="{FF2B5EF4-FFF2-40B4-BE49-F238E27FC236}">
              <a16:creationId xmlns:a16="http://schemas.microsoft.com/office/drawing/2014/main" id="{C1885ABC-659C-4992-BA13-2FCDDF3739F6}"/>
            </a:ext>
          </a:extLst>
        </xdr:cNvPr>
        <xdr:cNvSpPr txBox="1"/>
      </xdr:nvSpPr>
      <xdr:spPr>
        <a:xfrm>
          <a:off x="210757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21353</xdr:rowOff>
    </xdr:from>
    <xdr:ext cx="469744" cy="259045"/>
    <xdr:sp macro="" textlink="">
      <xdr:nvSpPr>
        <xdr:cNvPr id="610" name="n_2mainValue【保健センター・保健所】&#10;一人当たり面積">
          <a:extLst>
            <a:ext uri="{FF2B5EF4-FFF2-40B4-BE49-F238E27FC236}">
              <a16:creationId xmlns:a16="http://schemas.microsoft.com/office/drawing/2014/main" id="{BEF2A196-2D0E-43C0-A024-32BC1A6FB6E3}"/>
            </a:ext>
          </a:extLst>
        </xdr:cNvPr>
        <xdr:cNvSpPr txBox="1"/>
      </xdr:nvSpPr>
      <xdr:spPr>
        <a:xfrm>
          <a:off x="20199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21353</xdr:rowOff>
    </xdr:from>
    <xdr:ext cx="469744" cy="259045"/>
    <xdr:sp macro="" textlink="">
      <xdr:nvSpPr>
        <xdr:cNvPr id="611" name="n_3mainValue【保健センター・保健所】&#10;一人当たり面積">
          <a:extLst>
            <a:ext uri="{FF2B5EF4-FFF2-40B4-BE49-F238E27FC236}">
              <a16:creationId xmlns:a16="http://schemas.microsoft.com/office/drawing/2014/main" id="{2690B76B-F859-41CA-949C-3FC62B1C3FF9}"/>
            </a:ext>
          </a:extLst>
        </xdr:cNvPr>
        <xdr:cNvSpPr txBox="1"/>
      </xdr:nvSpPr>
      <xdr:spPr>
        <a:xfrm>
          <a:off x="19310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21353</xdr:rowOff>
    </xdr:from>
    <xdr:ext cx="469744" cy="259045"/>
    <xdr:sp macro="" textlink="">
      <xdr:nvSpPr>
        <xdr:cNvPr id="612" name="n_4mainValue【保健センター・保健所】&#10;一人当たり面積">
          <a:extLst>
            <a:ext uri="{FF2B5EF4-FFF2-40B4-BE49-F238E27FC236}">
              <a16:creationId xmlns:a16="http://schemas.microsoft.com/office/drawing/2014/main" id="{885A9BA8-C017-4BF7-8947-1202B758F640}"/>
            </a:ext>
          </a:extLst>
        </xdr:cNvPr>
        <xdr:cNvSpPr txBox="1"/>
      </xdr:nvSpPr>
      <xdr:spPr>
        <a:xfrm>
          <a:off x="18421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3" name="正方形/長方形 612">
          <a:extLst>
            <a:ext uri="{FF2B5EF4-FFF2-40B4-BE49-F238E27FC236}">
              <a16:creationId xmlns:a16="http://schemas.microsoft.com/office/drawing/2014/main" id="{92136D07-269A-46F0-91DE-4176868D52C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4" name="正方形/長方形 613">
          <a:extLst>
            <a:ext uri="{FF2B5EF4-FFF2-40B4-BE49-F238E27FC236}">
              <a16:creationId xmlns:a16="http://schemas.microsoft.com/office/drawing/2014/main" id="{5D48F487-C43B-476C-A6E7-29E0B6BAE0D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5" name="正方形/長方形 614">
          <a:extLst>
            <a:ext uri="{FF2B5EF4-FFF2-40B4-BE49-F238E27FC236}">
              <a16:creationId xmlns:a16="http://schemas.microsoft.com/office/drawing/2014/main" id="{3935C5CB-DFB3-4E1A-B97F-E4840A58170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6" name="正方形/長方形 615">
          <a:extLst>
            <a:ext uri="{FF2B5EF4-FFF2-40B4-BE49-F238E27FC236}">
              <a16:creationId xmlns:a16="http://schemas.microsoft.com/office/drawing/2014/main" id="{0D5EDDB8-C8ED-4E3A-89E3-A543A269EA1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7" name="正方形/長方形 616">
          <a:extLst>
            <a:ext uri="{FF2B5EF4-FFF2-40B4-BE49-F238E27FC236}">
              <a16:creationId xmlns:a16="http://schemas.microsoft.com/office/drawing/2014/main" id="{B044C7A2-D77A-4DD6-A1AA-6E306CE0FDC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8" name="正方形/長方形 617">
          <a:extLst>
            <a:ext uri="{FF2B5EF4-FFF2-40B4-BE49-F238E27FC236}">
              <a16:creationId xmlns:a16="http://schemas.microsoft.com/office/drawing/2014/main" id="{B9E6EFC2-6E03-4F58-B0FD-DEC9D6AD833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9" name="正方形/長方形 618">
          <a:extLst>
            <a:ext uri="{FF2B5EF4-FFF2-40B4-BE49-F238E27FC236}">
              <a16:creationId xmlns:a16="http://schemas.microsoft.com/office/drawing/2014/main" id="{07395F83-BB0D-4232-A0BF-E54DB0DEA7A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0" name="正方形/長方形 619">
          <a:extLst>
            <a:ext uri="{FF2B5EF4-FFF2-40B4-BE49-F238E27FC236}">
              <a16:creationId xmlns:a16="http://schemas.microsoft.com/office/drawing/2014/main" id="{CF54FE5E-924B-4F58-99CE-B876ABF4496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1" name="テキスト ボックス 620">
          <a:extLst>
            <a:ext uri="{FF2B5EF4-FFF2-40B4-BE49-F238E27FC236}">
              <a16:creationId xmlns:a16="http://schemas.microsoft.com/office/drawing/2014/main" id="{7291A996-C898-4D84-8921-FB10C21AE88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2" name="直線コネクタ 621">
          <a:extLst>
            <a:ext uri="{FF2B5EF4-FFF2-40B4-BE49-F238E27FC236}">
              <a16:creationId xmlns:a16="http://schemas.microsoft.com/office/drawing/2014/main" id="{4C52D21A-E055-4BF4-9C57-BEA9546F3D8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3" name="テキスト ボックス 622">
          <a:extLst>
            <a:ext uri="{FF2B5EF4-FFF2-40B4-BE49-F238E27FC236}">
              <a16:creationId xmlns:a16="http://schemas.microsoft.com/office/drawing/2014/main" id="{C5B64311-05C9-4AD2-8170-ED7DE0C05ED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4" name="直線コネクタ 623">
          <a:extLst>
            <a:ext uri="{FF2B5EF4-FFF2-40B4-BE49-F238E27FC236}">
              <a16:creationId xmlns:a16="http://schemas.microsoft.com/office/drawing/2014/main" id="{BCE61FF7-B820-46DA-BC15-8548D6FD65D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5" name="テキスト ボックス 624">
          <a:extLst>
            <a:ext uri="{FF2B5EF4-FFF2-40B4-BE49-F238E27FC236}">
              <a16:creationId xmlns:a16="http://schemas.microsoft.com/office/drawing/2014/main" id="{D1F0AE0F-67EB-4678-BFD0-48AD0B23F657}"/>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6" name="直線コネクタ 625">
          <a:extLst>
            <a:ext uri="{FF2B5EF4-FFF2-40B4-BE49-F238E27FC236}">
              <a16:creationId xmlns:a16="http://schemas.microsoft.com/office/drawing/2014/main" id="{A43BF470-E457-4163-BD0B-DB9ED218653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7" name="テキスト ボックス 626">
          <a:extLst>
            <a:ext uri="{FF2B5EF4-FFF2-40B4-BE49-F238E27FC236}">
              <a16:creationId xmlns:a16="http://schemas.microsoft.com/office/drawing/2014/main" id="{88D91170-0200-4E22-AE39-7701C8B5BC3A}"/>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8" name="直線コネクタ 627">
          <a:extLst>
            <a:ext uri="{FF2B5EF4-FFF2-40B4-BE49-F238E27FC236}">
              <a16:creationId xmlns:a16="http://schemas.microsoft.com/office/drawing/2014/main" id="{65BCD657-D66C-4FAC-B1A1-D45E30ABDCB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9" name="テキスト ボックス 628">
          <a:extLst>
            <a:ext uri="{FF2B5EF4-FFF2-40B4-BE49-F238E27FC236}">
              <a16:creationId xmlns:a16="http://schemas.microsoft.com/office/drawing/2014/main" id="{DF3F4D00-4C38-4514-8D4E-31520D44E9B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0" name="直線コネクタ 629">
          <a:extLst>
            <a:ext uri="{FF2B5EF4-FFF2-40B4-BE49-F238E27FC236}">
              <a16:creationId xmlns:a16="http://schemas.microsoft.com/office/drawing/2014/main" id="{7A7BCE40-475D-4F6A-9683-B3BAB9824B6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1" name="テキスト ボックス 630">
          <a:extLst>
            <a:ext uri="{FF2B5EF4-FFF2-40B4-BE49-F238E27FC236}">
              <a16:creationId xmlns:a16="http://schemas.microsoft.com/office/drawing/2014/main" id="{899177D5-EDA8-47A8-B255-00FAEF1D6EEB}"/>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2" name="直線コネクタ 631">
          <a:extLst>
            <a:ext uri="{FF2B5EF4-FFF2-40B4-BE49-F238E27FC236}">
              <a16:creationId xmlns:a16="http://schemas.microsoft.com/office/drawing/2014/main" id="{05C11467-FAC7-4226-8E71-E7DA7C70484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3" name="テキスト ボックス 632">
          <a:extLst>
            <a:ext uri="{FF2B5EF4-FFF2-40B4-BE49-F238E27FC236}">
              <a16:creationId xmlns:a16="http://schemas.microsoft.com/office/drawing/2014/main" id="{B457EC80-BC17-465B-B5D2-1EF2022529B5}"/>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4" name="直線コネクタ 633">
          <a:extLst>
            <a:ext uri="{FF2B5EF4-FFF2-40B4-BE49-F238E27FC236}">
              <a16:creationId xmlns:a16="http://schemas.microsoft.com/office/drawing/2014/main" id="{D1234471-D0C2-471B-9335-8E4732FE7A8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5" name="テキスト ボックス 634">
          <a:extLst>
            <a:ext uri="{FF2B5EF4-FFF2-40B4-BE49-F238E27FC236}">
              <a16:creationId xmlns:a16="http://schemas.microsoft.com/office/drawing/2014/main" id="{A6659A81-4CA9-45CA-ADD8-810BC68A26DE}"/>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6" name="【消防施設】&#10;有形固定資産減価償却率グラフ枠">
          <a:extLst>
            <a:ext uri="{FF2B5EF4-FFF2-40B4-BE49-F238E27FC236}">
              <a16:creationId xmlns:a16="http://schemas.microsoft.com/office/drawing/2014/main" id="{41067326-8B7E-403C-A673-012D60F64FB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637" name="直線コネクタ 636">
          <a:extLst>
            <a:ext uri="{FF2B5EF4-FFF2-40B4-BE49-F238E27FC236}">
              <a16:creationId xmlns:a16="http://schemas.microsoft.com/office/drawing/2014/main" id="{54667CE8-CD41-4DEC-86E0-E0D4831DD982}"/>
            </a:ext>
          </a:extLst>
        </xdr:cNvPr>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638" name="【消防施設】&#10;有形固定資産減価償却率最小値テキスト">
          <a:extLst>
            <a:ext uri="{FF2B5EF4-FFF2-40B4-BE49-F238E27FC236}">
              <a16:creationId xmlns:a16="http://schemas.microsoft.com/office/drawing/2014/main" id="{35AD6561-D0DE-4A38-A861-7033AC2E0FDA}"/>
            </a:ext>
          </a:extLst>
        </xdr:cNvPr>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639" name="直線コネクタ 638">
          <a:extLst>
            <a:ext uri="{FF2B5EF4-FFF2-40B4-BE49-F238E27FC236}">
              <a16:creationId xmlns:a16="http://schemas.microsoft.com/office/drawing/2014/main" id="{21872D2F-9687-4E60-B896-86AB9C517433}"/>
            </a:ext>
          </a:extLst>
        </xdr:cNvPr>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640" name="【消防施設】&#10;有形固定資産減価償却率最大値テキスト">
          <a:extLst>
            <a:ext uri="{FF2B5EF4-FFF2-40B4-BE49-F238E27FC236}">
              <a16:creationId xmlns:a16="http://schemas.microsoft.com/office/drawing/2014/main" id="{7FF31307-8404-485A-BAA1-60C3945E5D8D}"/>
            </a:ext>
          </a:extLst>
        </xdr:cNvPr>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641" name="直線コネクタ 640">
          <a:extLst>
            <a:ext uri="{FF2B5EF4-FFF2-40B4-BE49-F238E27FC236}">
              <a16:creationId xmlns:a16="http://schemas.microsoft.com/office/drawing/2014/main" id="{861CB322-0797-4986-93DF-7B9DA3A5C9E6}"/>
            </a:ext>
          </a:extLst>
        </xdr:cNvPr>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68597</xdr:rowOff>
    </xdr:from>
    <xdr:ext cx="405111" cy="259045"/>
    <xdr:sp macro="" textlink="">
      <xdr:nvSpPr>
        <xdr:cNvPr id="642" name="【消防施設】&#10;有形固定資産減価償却率平均値テキスト">
          <a:extLst>
            <a:ext uri="{FF2B5EF4-FFF2-40B4-BE49-F238E27FC236}">
              <a16:creationId xmlns:a16="http://schemas.microsoft.com/office/drawing/2014/main" id="{A60CD68E-0E03-4128-AC14-D5570FF50174}"/>
            </a:ext>
          </a:extLst>
        </xdr:cNvPr>
        <xdr:cNvSpPr txBox="1"/>
      </xdr:nvSpPr>
      <xdr:spPr>
        <a:xfrm>
          <a:off x="16357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643" name="フローチャート: 判断 642">
          <a:extLst>
            <a:ext uri="{FF2B5EF4-FFF2-40B4-BE49-F238E27FC236}">
              <a16:creationId xmlns:a16="http://schemas.microsoft.com/office/drawing/2014/main" id="{1FF76C28-980A-4092-9A6B-8BEB6B1A4C79}"/>
            </a:ext>
          </a:extLst>
        </xdr:cNvPr>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644" name="フローチャート: 判断 643">
          <a:extLst>
            <a:ext uri="{FF2B5EF4-FFF2-40B4-BE49-F238E27FC236}">
              <a16:creationId xmlns:a16="http://schemas.microsoft.com/office/drawing/2014/main" id="{76D54CB2-00EB-4796-A462-3B7A4EE82535}"/>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645" name="フローチャート: 判断 644">
          <a:extLst>
            <a:ext uri="{FF2B5EF4-FFF2-40B4-BE49-F238E27FC236}">
              <a16:creationId xmlns:a16="http://schemas.microsoft.com/office/drawing/2014/main" id="{A2283E86-2D8D-480E-A7AF-60AA0B652A08}"/>
            </a:ext>
          </a:extLst>
        </xdr:cNvPr>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646" name="フローチャート: 判断 645">
          <a:extLst>
            <a:ext uri="{FF2B5EF4-FFF2-40B4-BE49-F238E27FC236}">
              <a16:creationId xmlns:a16="http://schemas.microsoft.com/office/drawing/2014/main" id="{4568A09C-D235-4D2C-B8DA-E808F0F6312E}"/>
            </a:ext>
          </a:extLst>
        </xdr:cNvPr>
        <xdr:cNvSpPr/>
      </xdr:nvSpPr>
      <xdr:spPr>
        <a:xfrm>
          <a:off x="13652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647" name="フローチャート: 判断 646">
          <a:extLst>
            <a:ext uri="{FF2B5EF4-FFF2-40B4-BE49-F238E27FC236}">
              <a16:creationId xmlns:a16="http://schemas.microsoft.com/office/drawing/2014/main" id="{36C4140E-9C83-4522-8F6A-BA3432E6AED0}"/>
            </a:ext>
          </a:extLst>
        </xdr:cNvPr>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919F825A-05B9-4382-941A-8EC20589DF9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33221E3B-0008-4A5B-964B-01127AB70A7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9DE17D8D-B896-41D1-AA5C-6EA2620574E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8E805D1F-08C7-4B47-B9CB-9612610D93A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E398C620-25D4-4C9D-A134-0EF06DB8AC4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101600</xdr:rowOff>
    </xdr:from>
    <xdr:to>
      <xdr:col>85</xdr:col>
      <xdr:colOff>177800</xdr:colOff>
      <xdr:row>80</xdr:row>
      <xdr:rowOff>31750</xdr:rowOff>
    </xdr:to>
    <xdr:sp macro="" textlink="">
      <xdr:nvSpPr>
        <xdr:cNvPr id="653" name="楕円 652">
          <a:extLst>
            <a:ext uri="{FF2B5EF4-FFF2-40B4-BE49-F238E27FC236}">
              <a16:creationId xmlns:a16="http://schemas.microsoft.com/office/drawing/2014/main" id="{A7EC4224-9AA0-4B77-B85B-3E75EF3FB8C1}"/>
            </a:ext>
          </a:extLst>
        </xdr:cNvPr>
        <xdr:cNvSpPr/>
      </xdr:nvSpPr>
      <xdr:spPr>
        <a:xfrm>
          <a:off x="162687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124477</xdr:rowOff>
    </xdr:from>
    <xdr:ext cx="405111" cy="259045"/>
    <xdr:sp macro="" textlink="">
      <xdr:nvSpPr>
        <xdr:cNvPr id="654" name="【消防施設】&#10;有形固定資産減価償却率該当値テキスト">
          <a:extLst>
            <a:ext uri="{FF2B5EF4-FFF2-40B4-BE49-F238E27FC236}">
              <a16:creationId xmlns:a16="http://schemas.microsoft.com/office/drawing/2014/main" id="{18802F41-A228-4229-AAAA-98CCC6E97233}"/>
            </a:ext>
          </a:extLst>
        </xdr:cNvPr>
        <xdr:cNvSpPr txBox="1"/>
      </xdr:nvSpPr>
      <xdr:spPr>
        <a:xfrm>
          <a:off x="16357600"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57786</xdr:rowOff>
    </xdr:from>
    <xdr:to>
      <xdr:col>81</xdr:col>
      <xdr:colOff>101600</xdr:colOff>
      <xdr:row>79</xdr:row>
      <xdr:rowOff>159386</xdr:rowOff>
    </xdr:to>
    <xdr:sp macro="" textlink="">
      <xdr:nvSpPr>
        <xdr:cNvPr id="655" name="楕円 654">
          <a:extLst>
            <a:ext uri="{FF2B5EF4-FFF2-40B4-BE49-F238E27FC236}">
              <a16:creationId xmlns:a16="http://schemas.microsoft.com/office/drawing/2014/main" id="{6D20D0B1-E34C-4745-9AE3-0068C6802F6F}"/>
            </a:ext>
          </a:extLst>
        </xdr:cNvPr>
        <xdr:cNvSpPr/>
      </xdr:nvSpPr>
      <xdr:spPr>
        <a:xfrm>
          <a:off x="15430500" y="136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108586</xdr:rowOff>
    </xdr:from>
    <xdr:to>
      <xdr:col>85</xdr:col>
      <xdr:colOff>127000</xdr:colOff>
      <xdr:row>79</xdr:row>
      <xdr:rowOff>152400</xdr:rowOff>
    </xdr:to>
    <xdr:cxnSp macro="">
      <xdr:nvCxnSpPr>
        <xdr:cNvPr id="656" name="直線コネクタ 655">
          <a:extLst>
            <a:ext uri="{FF2B5EF4-FFF2-40B4-BE49-F238E27FC236}">
              <a16:creationId xmlns:a16="http://schemas.microsoft.com/office/drawing/2014/main" id="{BC8AF087-78B8-4CF8-AB49-375077C87C89}"/>
            </a:ext>
          </a:extLst>
        </xdr:cNvPr>
        <xdr:cNvCxnSpPr/>
      </xdr:nvCxnSpPr>
      <xdr:spPr>
        <a:xfrm>
          <a:off x="15481300" y="13653136"/>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12064</xdr:rowOff>
    </xdr:from>
    <xdr:to>
      <xdr:col>76</xdr:col>
      <xdr:colOff>165100</xdr:colOff>
      <xdr:row>79</xdr:row>
      <xdr:rowOff>113664</xdr:rowOff>
    </xdr:to>
    <xdr:sp macro="" textlink="">
      <xdr:nvSpPr>
        <xdr:cNvPr id="657" name="楕円 656">
          <a:extLst>
            <a:ext uri="{FF2B5EF4-FFF2-40B4-BE49-F238E27FC236}">
              <a16:creationId xmlns:a16="http://schemas.microsoft.com/office/drawing/2014/main" id="{23321211-9181-4B34-9BA1-B3A100338398}"/>
            </a:ext>
          </a:extLst>
        </xdr:cNvPr>
        <xdr:cNvSpPr/>
      </xdr:nvSpPr>
      <xdr:spPr>
        <a:xfrm>
          <a:off x="14541500" y="1355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62864</xdr:rowOff>
    </xdr:from>
    <xdr:to>
      <xdr:col>81</xdr:col>
      <xdr:colOff>50800</xdr:colOff>
      <xdr:row>79</xdr:row>
      <xdr:rowOff>108586</xdr:rowOff>
    </xdr:to>
    <xdr:cxnSp macro="">
      <xdr:nvCxnSpPr>
        <xdr:cNvPr id="658" name="直線コネクタ 657">
          <a:extLst>
            <a:ext uri="{FF2B5EF4-FFF2-40B4-BE49-F238E27FC236}">
              <a16:creationId xmlns:a16="http://schemas.microsoft.com/office/drawing/2014/main" id="{D2A13067-52F3-4762-BBE0-61843768A8F6}"/>
            </a:ext>
          </a:extLst>
        </xdr:cNvPr>
        <xdr:cNvCxnSpPr/>
      </xdr:nvCxnSpPr>
      <xdr:spPr>
        <a:xfrm>
          <a:off x="14592300" y="1360741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137795</xdr:rowOff>
    </xdr:from>
    <xdr:to>
      <xdr:col>72</xdr:col>
      <xdr:colOff>38100</xdr:colOff>
      <xdr:row>79</xdr:row>
      <xdr:rowOff>67945</xdr:rowOff>
    </xdr:to>
    <xdr:sp macro="" textlink="">
      <xdr:nvSpPr>
        <xdr:cNvPr id="659" name="楕円 658">
          <a:extLst>
            <a:ext uri="{FF2B5EF4-FFF2-40B4-BE49-F238E27FC236}">
              <a16:creationId xmlns:a16="http://schemas.microsoft.com/office/drawing/2014/main" id="{4DC78C98-AFE8-48B9-B188-072D16C75519}"/>
            </a:ext>
          </a:extLst>
        </xdr:cNvPr>
        <xdr:cNvSpPr/>
      </xdr:nvSpPr>
      <xdr:spPr>
        <a:xfrm>
          <a:off x="13652500" y="1351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17145</xdr:rowOff>
    </xdr:from>
    <xdr:to>
      <xdr:col>76</xdr:col>
      <xdr:colOff>114300</xdr:colOff>
      <xdr:row>79</xdr:row>
      <xdr:rowOff>62864</xdr:rowOff>
    </xdr:to>
    <xdr:cxnSp macro="">
      <xdr:nvCxnSpPr>
        <xdr:cNvPr id="660" name="直線コネクタ 659">
          <a:extLst>
            <a:ext uri="{FF2B5EF4-FFF2-40B4-BE49-F238E27FC236}">
              <a16:creationId xmlns:a16="http://schemas.microsoft.com/office/drawing/2014/main" id="{54F435BB-8EBE-49AF-9AEE-01B03856F9E4}"/>
            </a:ext>
          </a:extLst>
        </xdr:cNvPr>
        <xdr:cNvCxnSpPr/>
      </xdr:nvCxnSpPr>
      <xdr:spPr>
        <a:xfrm>
          <a:off x="13703300" y="1356169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120650</xdr:rowOff>
    </xdr:from>
    <xdr:to>
      <xdr:col>67</xdr:col>
      <xdr:colOff>101600</xdr:colOff>
      <xdr:row>79</xdr:row>
      <xdr:rowOff>50800</xdr:rowOff>
    </xdr:to>
    <xdr:sp macro="" textlink="">
      <xdr:nvSpPr>
        <xdr:cNvPr id="661" name="楕円 660">
          <a:extLst>
            <a:ext uri="{FF2B5EF4-FFF2-40B4-BE49-F238E27FC236}">
              <a16:creationId xmlns:a16="http://schemas.microsoft.com/office/drawing/2014/main" id="{B0F68BD0-ECB7-4D50-B288-AEF6516F7478}"/>
            </a:ext>
          </a:extLst>
        </xdr:cNvPr>
        <xdr:cNvSpPr/>
      </xdr:nvSpPr>
      <xdr:spPr>
        <a:xfrm>
          <a:off x="12763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0</xdr:rowOff>
    </xdr:from>
    <xdr:to>
      <xdr:col>71</xdr:col>
      <xdr:colOff>177800</xdr:colOff>
      <xdr:row>79</xdr:row>
      <xdr:rowOff>17145</xdr:rowOff>
    </xdr:to>
    <xdr:cxnSp macro="">
      <xdr:nvCxnSpPr>
        <xdr:cNvPr id="662" name="直線コネクタ 661">
          <a:extLst>
            <a:ext uri="{FF2B5EF4-FFF2-40B4-BE49-F238E27FC236}">
              <a16:creationId xmlns:a16="http://schemas.microsoft.com/office/drawing/2014/main" id="{52BC40D2-6485-4747-9829-7F3F57230D5F}"/>
            </a:ext>
          </a:extLst>
        </xdr:cNvPr>
        <xdr:cNvCxnSpPr/>
      </xdr:nvCxnSpPr>
      <xdr:spPr>
        <a:xfrm>
          <a:off x="12814300" y="135445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663" name="n_1aveValue【消防施設】&#10;有形固定資産減価償却率">
          <a:extLst>
            <a:ext uri="{FF2B5EF4-FFF2-40B4-BE49-F238E27FC236}">
              <a16:creationId xmlns:a16="http://schemas.microsoft.com/office/drawing/2014/main" id="{4EB5AA80-01C3-41FB-9A5D-2B6A31DB24AF}"/>
            </a:ext>
          </a:extLst>
        </xdr:cNvPr>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139082</xdr:rowOff>
    </xdr:from>
    <xdr:ext cx="405111" cy="259045"/>
    <xdr:sp macro="" textlink="">
      <xdr:nvSpPr>
        <xdr:cNvPr id="664" name="n_2aveValue【消防施設】&#10;有形固定資産減価償却率">
          <a:extLst>
            <a:ext uri="{FF2B5EF4-FFF2-40B4-BE49-F238E27FC236}">
              <a16:creationId xmlns:a16="http://schemas.microsoft.com/office/drawing/2014/main" id="{83E0B302-C6A1-4C2F-A3C7-7D8CD55095E9}"/>
            </a:ext>
          </a:extLst>
        </xdr:cNvPr>
        <xdr:cNvSpPr txBox="1"/>
      </xdr:nvSpPr>
      <xdr:spPr>
        <a:xfrm>
          <a:off x="14389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116222</xdr:rowOff>
    </xdr:from>
    <xdr:ext cx="405111" cy="259045"/>
    <xdr:sp macro="" textlink="">
      <xdr:nvSpPr>
        <xdr:cNvPr id="665" name="n_3aveValue【消防施設】&#10;有形固定資産減価償却率">
          <a:extLst>
            <a:ext uri="{FF2B5EF4-FFF2-40B4-BE49-F238E27FC236}">
              <a16:creationId xmlns:a16="http://schemas.microsoft.com/office/drawing/2014/main" id="{2C9D3276-588E-4665-8F0F-9079CDBBADF7}"/>
            </a:ext>
          </a:extLst>
        </xdr:cNvPr>
        <xdr:cNvSpPr txBox="1"/>
      </xdr:nvSpPr>
      <xdr:spPr>
        <a:xfrm>
          <a:off x="13500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99077</xdr:rowOff>
    </xdr:from>
    <xdr:ext cx="405111" cy="259045"/>
    <xdr:sp macro="" textlink="">
      <xdr:nvSpPr>
        <xdr:cNvPr id="666" name="n_4aveValue【消防施設】&#10;有形固定資産減価償却率">
          <a:extLst>
            <a:ext uri="{FF2B5EF4-FFF2-40B4-BE49-F238E27FC236}">
              <a16:creationId xmlns:a16="http://schemas.microsoft.com/office/drawing/2014/main" id="{3697D566-F3AF-4AC7-BE29-D561B62F0F69}"/>
            </a:ext>
          </a:extLst>
        </xdr:cNvPr>
        <xdr:cNvSpPr txBox="1"/>
      </xdr:nvSpPr>
      <xdr:spPr>
        <a:xfrm>
          <a:off x="12611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4463</xdr:rowOff>
    </xdr:from>
    <xdr:ext cx="405111" cy="259045"/>
    <xdr:sp macro="" textlink="">
      <xdr:nvSpPr>
        <xdr:cNvPr id="667" name="n_1mainValue【消防施設】&#10;有形固定資産減価償却率">
          <a:extLst>
            <a:ext uri="{FF2B5EF4-FFF2-40B4-BE49-F238E27FC236}">
              <a16:creationId xmlns:a16="http://schemas.microsoft.com/office/drawing/2014/main" id="{6BE01DF9-7548-4F66-B7CC-F779C6CF5A2E}"/>
            </a:ext>
          </a:extLst>
        </xdr:cNvPr>
        <xdr:cNvSpPr txBox="1"/>
      </xdr:nvSpPr>
      <xdr:spPr>
        <a:xfrm>
          <a:off x="15266044" y="1337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130191</xdr:rowOff>
    </xdr:from>
    <xdr:ext cx="405111" cy="259045"/>
    <xdr:sp macro="" textlink="">
      <xdr:nvSpPr>
        <xdr:cNvPr id="668" name="n_2mainValue【消防施設】&#10;有形固定資産減価償却率">
          <a:extLst>
            <a:ext uri="{FF2B5EF4-FFF2-40B4-BE49-F238E27FC236}">
              <a16:creationId xmlns:a16="http://schemas.microsoft.com/office/drawing/2014/main" id="{73354130-B9C7-41B9-8334-AB42B3911931}"/>
            </a:ext>
          </a:extLst>
        </xdr:cNvPr>
        <xdr:cNvSpPr txBox="1"/>
      </xdr:nvSpPr>
      <xdr:spPr>
        <a:xfrm>
          <a:off x="14389744" y="1333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84472</xdr:rowOff>
    </xdr:from>
    <xdr:ext cx="405111" cy="259045"/>
    <xdr:sp macro="" textlink="">
      <xdr:nvSpPr>
        <xdr:cNvPr id="669" name="n_3mainValue【消防施設】&#10;有形固定資産減価償却率">
          <a:extLst>
            <a:ext uri="{FF2B5EF4-FFF2-40B4-BE49-F238E27FC236}">
              <a16:creationId xmlns:a16="http://schemas.microsoft.com/office/drawing/2014/main" id="{92B96F5D-3BE3-4133-A46C-C99B282A2837}"/>
            </a:ext>
          </a:extLst>
        </xdr:cNvPr>
        <xdr:cNvSpPr txBox="1"/>
      </xdr:nvSpPr>
      <xdr:spPr>
        <a:xfrm>
          <a:off x="13500744" y="1328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67327</xdr:rowOff>
    </xdr:from>
    <xdr:ext cx="405111" cy="259045"/>
    <xdr:sp macro="" textlink="">
      <xdr:nvSpPr>
        <xdr:cNvPr id="670" name="n_4mainValue【消防施設】&#10;有形固定資産減価償却率">
          <a:extLst>
            <a:ext uri="{FF2B5EF4-FFF2-40B4-BE49-F238E27FC236}">
              <a16:creationId xmlns:a16="http://schemas.microsoft.com/office/drawing/2014/main" id="{48759B77-8681-40AD-90C9-7667C241892C}"/>
            </a:ext>
          </a:extLst>
        </xdr:cNvPr>
        <xdr:cNvSpPr txBox="1"/>
      </xdr:nvSpPr>
      <xdr:spPr>
        <a:xfrm>
          <a:off x="12611744" y="1326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a:extLst>
            <a:ext uri="{FF2B5EF4-FFF2-40B4-BE49-F238E27FC236}">
              <a16:creationId xmlns:a16="http://schemas.microsoft.com/office/drawing/2014/main" id="{D7029D80-A76E-4F76-87D9-A74569A6371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a:extLst>
            <a:ext uri="{FF2B5EF4-FFF2-40B4-BE49-F238E27FC236}">
              <a16:creationId xmlns:a16="http://schemas.microsoft.com/office/drawing/2014/main" id="{60B47923-933D-4302-A0A4-0FD99ECBFC8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a:extLst>
            <a:ext uri="{FF2B5EF4-FFF2-40B4-BE49-F238E27FC236}">
              <a16:creationId xmlns:a16="http://schemas.microsoft.com/office/drawing/2014/main" id="{7A2449DC-9E6F-4DDA-9B33-A825F7B667D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a:extLst>
            <a:ext uri="{FF2B5EF4-FFF2-40B4-BE49-F238E27FC236}">
              <a16:creationId xmlns:a16="http://schemas.microsoft.com/office/drawing/2014/main" id="{ABD111BC-68BF-4304-BC4C-AD4AEDCB8B9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a:extLst>
            <a:ext uri="{FF2B5EF4-FFF2-40B4-BE49-F238E27FC236}">
              <a16:creationId xmlns:a16="http://schemas.microsoft.com/office/drawing/2014/main" id="{6537F1FC-00E9-4486-A11E-8D79F31051F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a:extLst>
            <a:ext uri="{FF2B5EF4-FFF2-40B4-BE49-F238E27FC236}">
              <a16:creationId xmlns:a16="http://schemas.microsoft.com/office/drawing/2014/main" id="{059EA20B-4CDF-4EBE-A3C7-FA37B2EBB89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a:extLst>
            <a:ext uri="{FF2B5EF4-FFF2-40B4-BE49-F238E27FC236}">
              <a16:creationId xmlns:a16="http://schemas.microsoft.com/office/drawing/2014/main" id="{82845F90-D684-4E4D-903A-F4BD68BED4A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a:extLst>
            <a:ext uri="{FF2B5EF4-FFF2-40B4-BE49-F238E27FC236}">
              <a16:creationId xmlns:a16="http://schemas.microsoft.com/office/drawing/2014/main" id="{AB4B175D-0ABD-48EE-AD5F-5F988D8E949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a:extLst>
            <a:ext uri="{FF2B5EF4-FFF2-40B4-BE49-F238E27FC236}">
              <a16:creationId xmlns:a16="http://schemas.microsoft.com/office/drawing/2014/main" id="{997A75CA-38B9-4628-ADFA-D30AC3B3675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a:extLst>
            <a:ext uri="{FF2B5EF4-FFF2-40B4-BE49-F238E27FC236}">
              <a16:creationId xmlns:a16="http://schemas.microsoft.com/office/drawing/2014/main" id="{68E852A5-86D1-49D4-8FAF-CE45332233D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1" name="直線コネクタ 680">
          <a:extLst>
            <a:ext uri="{FF2B5EF4-FFF2-40B4-BE49-F238E27FC236}">
              <a16:creationId xmlns:a16="http://schemas.microsoft.com/office/drawing/2014/main" id="{AF34180E-616A-4555-AC86-2B1D010D23A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2" name="テキスト ボックス 681">
          <a:extLst>
            <a:ext uri="{FF2B5EF4-FFF2-40B4-BE49-F238E27FC236}">
              <a16:creationId xmlns:a16="http://schemas.microsoft.com/office/drawing/2014/main" id="{BD60FF9D-80B2-4418-958E-B9A1D26DEF4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3" name="直線コネクタ 682">
          <a:extLst>
            <a:ext uri="{FF2B5EF4-FFF2-40B4-BE49-F238E27FC236}">
              <a16:creationId xmlns:a16="http://schemas.microsoft.com/office/drawing/2014/main" id="{3C16C685-60D8-406C-90A2-E34A9DCFC2C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4" name="テキスト ボックス 683">
          <a:extLst>
            <a:ext uri="{FF2B5EF4-FFF2-40B4-BE49-F238E27FC236}">
              <a16:creationId xmlns:a16="http://schemas.microsoft.com/office/drawing/2014/main" id="{2439FB0C-FD52-47CA-8A78-246F3386194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5" name="直線コネクタ 684">
          <a:extLst>
            <a:ext uri="{FF2B5EF4-FFF2-40B4-BE49-F238E27FC236}">
              <a16:creationId xmlns:a16="http://schemas.microsoft.com/office/drawing/2014/main" id="{CB05720D-399A-4B28-B0E2-5FBDC108C6C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6" name="テキスト ボックス 685">
          <a:extLst>
            <a:ext uri="{FF2B5EF4-FFF2-40B4-BE49-F238E27FC236}">
              <a16:creationId xmlns:a16="http://schemas.microsoft.com/office/drawing/2014/main" id="{8A5361DB-94F1-4D91-AED8-6F07D983935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7" name="直線コネクタ 686">
          <a:extLst>
            <a:ext uri="{FF2B5EF4-FFF2-40B4-BE49-F238E27FC236}">
              <a16:creationId xmlns:a16="http://schemas.microsoft.com/office/drawing/2014/main" id="{899406D6-18CA-4C95-B671-FAF6A95B16C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8" name="テキスト ボックス 687">
          <a:extLst>
            <a:ext uri="{FF2B5EF4-FFF2-40B4-BE49-F238E27FC236}">
              <a16:creationId xmlns:a16="http://schemas.microsoft.com/office/drawing/2014/main" id="{54F00815-E5B5-41D6-857B-C996CD9DBCD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9" name="直線コネクタ 688">
          <a:extLst>
            <a:ext uri="{FF2B5EF4-FFF2-40B4-BE49-F238E27FC236}">
              <a16:creationId xmlns:a16="http://schemas.microsoft.com/office/drawing/2014/main" id="{1701D6B3-C4F1-401F-BEEB-AC973F0AD33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0" name="テキスト ボックス 689">
          <a:extLst>
            <a:ext uri="{FF2B5EF4-FFF2-40B4-BE49-F238E27FC236}">
              <a16:creationId xmlns:a16="http://schemas.microsoft.com/office/drawing/2014/main" id="{D879A07E-A93C-4735-B7C8-04FFAC17A76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a:extLst>
            <a:ext uri="{FF2B5EF4-FFF2-40B4-BE49-F238E27FC236}">
              <a16:creationId xmlns:a16="http://schemas.microsoft.com/office/drawing/2014/main" id="{334F903C-16DE-4904-A458-D0F4D84A769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a:extLst>
            <a:ext uri="{FF2B5EF4-FFF2-40B4-BE49-F238E27FC236}">
              <a16:creationId xmlns:a16="http://schemas.microsoft.com/office/drawing/2014/main" id="{632847BC-D183-4F97-AAB7-F134536DF8D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a:extLst>
            <a:ext uri="{FF2B5EF4-FFF2-40B4-BE49-F238E27FC236}">
              <a16:creationId xmlns:a16="http://schemas.microsoft.com/office/drawing/2014/main" id="{6B4CCC0D-1E71-41BB-B7FE-8CFA90DCF31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694" name="直線コネクタ 693">
          <a:extLst>
            <a:ext uri="{FF2B5EF4-FFF2-40B4-BE49-F238E27FC236}">
              <a16:creationId xmlns:a16="http://schemas.microsoft.com/office/drawing/2014/main" id="{CC95A591-99A7-4905-9B9F-AECC2AFDA144}"/>
            </a:ext>
          </a:extLst>
        </xdr:cNvPr>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95" name="【消防施設】&#10;一人当たり面積最小値テキスト">
          <a:extLst>
            <a:ext uri="{FF2B5EF4-FFF2-40B4-BE49-F238E27FC236}">
              <a16:creationId xmlns:a16="http://schemas.microsoft.com/office/drawing/2014/main" id="{38B68CB7-9942-4003-9420-1E48901F409E}"/>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96" name="直線コネクタ 695">
          <a:extLst>
            <a:ext uri="{FF2B5EF4-FFF2-40B4-BE49-F238E27FC236}">
              <a16:creationId xmlns:a16="http://schemas.microsoft.com/office/drawing/2014/main" id="{E12FE10A-4DE4-4A18-A9CF-47BD5FBC4C73}"/>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697" name="【消防施設】&#10;一人当たり面積最大値テキスト">
          <a:extLst>
            <a:ext uri="{FF2B5EF4-FFF2-40B4-BE49-F238E27FC236}">
              <a16:creationId xmlns:a16="http://schemas.microsoft.com/office/drawing/2014/main" id="{82133D0F-E77F-4504-85CC-55316CE35E9F}"/>
            </a:ext>
          </a:extLst>
        </xdr:cNvPr>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698" name="直線コネクタ 697">
          <a:extLst>
            <a:ext uri="{FF2B5EF4-FFF2-40B4-BE49-F238E27FC236}">
              <a16:creationId xmlns:a16="http://schemas.microsoft.com/office/drawing/2014/main" id="{217D11B5-8C0F-49A8-B110-FAE5EDD9AE9B}"/>
            </a:ext>
          </a:extLst>
        </xdr:cNvPr>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699" name="【消防施設】&#10;一人当たり面積平均値テキスト">
          <a:extLst>
            <a:ext uri="{FF2B5EF4-FFF2-40B4-BE49-F238E27FC236}">
              <a16:creationId xmlns:a16="http://schemas.microsoft.com/office/drawing/2014/main" id="{BF87FCF0-E036-4E57-B6F7-E8B6E9AA9EE6}"/>
            </a:ext>
          </a:extLst>
        </xdr:cNvPr>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00" name="フローチャート: 判断 699">
          <a:extLst>
            <a:ext uri="{FF2B5EF4-FFF2-40B4-BE49-F238E27FC236}">
              <a16:creationId xmlns:a16="http://schemas.microsoft.com/office/drawing/2014/main" id="{E62A7E78-7245-459A-B7FF-DA7197B53CE4}"/>
            </a:ext>
          </a:extLst>
        </xdr:cNvPr>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701" name="フローチャート: 判断 700">
          <a:extLst>
            <a:ext uri="{FF2B5EF4-FFF2-40B4-BE49-F238E27FC236}">
              <a16:creationId xmlns:a16="http://schemas.microsoft.com/office/drawing/2014/main" id="{09320404-6235-417A-A36C-513A8F58A0E2}"/>
            </a:ext>
          </a:extLst>
        </xdr:cNvPr>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702" name="フローチャート: 判断 701">
          <a:extLst>
            <a:ext uri="{FF2B5EF4-FFF2-40B4-BE49-F238E27FC236}">
              <a16:creationId xmlns:a16="http://schemas.microsoft.com/office/drawing/2014/main" id="{7889DF65-6505-4A16-A7C3-F3BE8C902BF8}"/>
            </a:ext>
          </a:extLst>
        </xdr:cNvPr>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03" name="フローチャート: 判断 702">
          <a:extLst>
            <a:ext uri="{FF2B5EF4-FFF2-40B4-BE49-F238E27FC236}">
              <a16:creationId xmlns:a16="http://schemas.microsoft.com/office/drawing/2014/main" id="{BB6D339D-4C79-49FE-888C-278C412B29E0}"/>
            </a:ext>
          </a:extLst>
        </xdr:cNvPr>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704" name="フローチャート: 判断 703">
          <a:extLst>
            <a:ext uri="{FF2B5EF4-FFF2-40B4-BE49-F238E27FC236}">
              <a16:creationId xmlns:a16="http://schemas.microsoft.com/office/drawing/2014/main" id="{E5D21385-143B-4F39-81A2-35A0B4771DEA}"/>
            </a:ext>
          </a:extLst>
        </xdr:cNvPr>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5577A3FB-7788-4B80-85BD-B3947A99C53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5F170E36-DB90-440F-A137-210295847DC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F61A2926-F3D9-492F-AB56-BC1CBC5E0B0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D1A901C8-0B21-4874-A2ED-B788FE72EF2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147A697-584E-41FF-AE50-4D45329B5BB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95250</xdr:rowOff>
    </xdr:from>
    <xdr:to>
      <xdr:col>116</xdr:col>
      <xdr:colOff>114300</xdr:colOff>
      <xdr:row>84</xdr:row>
      <xdr:rowOff>25400</xdr:rowOff>
    </xdr:to>
    <xdr:sp macro="" textlink="">
      <xdr:nvSpPr>
        <xdr:cNvPr id="710" name="楕円 709">
          <a:extLst>
            <a:ext uri="{FF2B5EF4-FFF2-40B4-BE49-F238E27FC236}">
              <a16:creationId xmlns:a16="http://schemas.microsoft.com/office/drawing/2014/main" id="{6EAA5053-9304-437D-9007-A3F3600FAB58}"/>
            </a:ext>
          </a:extLst>
        </xdr:cNvPr>
        <xdr:cNvSpPr/>
      </xdr:nvSpPr>
      <xdr:spPr>
        <a:xfrm>
          <a:off x="22110700" y="143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73677</xdr:rowOff>
    </xdr:from>
    <xdr:ext cx="469744" cy="259045"/>
    <xdr:sp macro="" textlink="">
      <xdr:nvSpPr>
        <xdr:cNvPr id="711" name="【消防施設】&#10;一人当たり面積該当値テキスト">
          <a:extLst>
            <a:ext uri="{FF2B5EF4-FFF2-40B4-BE49-F238E27FC236}">
              <a16:creationId xmlns:a16="http://schemas.microsoft.com/office/drawing/2014/main" id="{10FA6E66-C848-42EC-9F2E-DFCB593C0D96}"/>
            </a:ext>
          </a:extLst>
        </xdr:cNvPr>
        <xdr:cNvSpPr txBox="1"/>
      </xdr:nvSpPr>
      <xdr:spPr>
        <a:xfrm>
          <a:off x="22199600"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95250</xdr:rowOff>
    </xdr:from>
    <xdr:to>
      <xdr:col>112</xdr:col>
      <xdr:colOff>38100</xdr:colOff>
      <xdr:row>84</xdr:row>
      <xdr:rowOff>25400</xdr:rowOff>
    </xdr:to>
    <xdr:sp macro="" textlink="">
      <xdr:nvSpPr>
        <xdr:cNvPr id="712" name="楕円 711">
          <a:extLst>
            <a:ext uri="{FF2B5EF4-FFF2-40B4-BE49-F238E27FC236}">
              <a16:creationId xmlns:a16="http://schemas.microsoft.com/office/drawing/2014/main" id="{A8FA9689-C689-4D5D-A8C9-37E90C8B06F3}"/>
            </a:ext>
          </a:extLst>
        </xdr:cNvPr>
        <xdr:cNvSpPr/>
      </xdr:nvSpPr>
      <xdr:spPr>
        <a:xfrm>
          <a:off x="21272500" y="143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146050</xdr:rowOff>
    </xdr:from>
    <xdr:to>
      <xdr:col>116</xdr:col>
      <xdr:colOff>63500</xdr:colOff>
      <xdr:row>83</xdr:row>
      <xdr:rowOff>146050</xdr:rowOff>
    </xdr:to>
    <xdr:cxnSp macro="">
      <xdr:nvCxnSpPr>
        <xdr:cNvPr id="713" name="直線コネクタ 712">
          <a:extLst>
            <a:ext uri="{FF2B5EF4-FFF2-40B4-BE49-F238E27FC236}">
              <a16:creationId xmlns:a16="http://schemas.microsoft.com/office/drawing/2014/main" id="{BF3CE3A4-7E50-413B-815E-144471BFDADE}"/>
            </a:ext>
          </a:extLst>
        </xdr:cNvPr>
        <xdr:cNvCxnSpPr/>
      </xdr:nvCxnSpPr>
      <xdr:spPr>
        <a:xfrm>
          <a:off x="21323300" y="14376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69850</xdr:rowOff>
    </xdr:from>
    <xdr:to>
      <xdr:col>107</xdr:col>
      <xdr:colOff>101600</xdr:colOff>
      <xdr:row>84</xdr:row>
      <xdr:rowOff>0</xdr:rowOff>
    </xdr:to>
    <xdr:sp macro="" textlink="">
      <xdr:nvSpPr>
        <xdr:cNvPr id="714" name="楕円 713">
          <a:extLst>
            <a:ext uri="{FF2B5EF4-FFF2-40B4-BE49-F238E27FC236}">
              <a16:creationId xmlns:a16="http://schemas.microsoft.com/office/drawing/2014/main" id="{3E174894-5ECA-40E9-A6AB-36AE844E9A5A}"/>
            </a:ext>
          </a:extLst>
        </xdr:cNvPr>
        <xdr:cNvSpPr/>
      </xdr:nvSpPr>
      <xdr:spPr>
        <a:xfrm>
          <a:off x="20383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120650</xdr:rowOff>
    </xdr:from>
    <xdr:to>
      <xdr:col>111</xdr:col>
      <xdr:colOff>177800</xdr:colOff>
      <xdr:row>83</xdr:row>
      <xdr:rowOff>146050</xdr:rowOff>
    </xdr:to>
    <xdr:cxnSp macro="">
      <xdr:nvCxnSpPr>
        <xdr:cNvPr id="715" name="直線コネクタ 714">
          <a:extLst>
            <a:ext uri="{FF2B5EF4-FFF2-40B4-BE49-F238E27FC236}">
              <a16:creationId xmlns:a16="http://schemas.microsoft.com/office/drawing/2014/main" id="{360A56C7-9574-4FF1-8272-E0C363A1A19D}"/>
            </a:ext>
          </a:extLst>
        </xdr:cNvPr>
        <xdr:cNvCxnSpPr/>
      </xdr:nvCxnSpPr>
      <xdr:spPr>
        <a:xfrm>
          <a:off x="20434300" y="14351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69850</xdr:rowOff>
    </xdr:from>
    <xdr:to>
      <xdr:col>102</xdr:col>
      <xdr:colOff>165100</xdr:colOff>
      <xdr:row>84</xdr:row>
      <xdr:rowOff>0</xdr:rowOff>
    </xdr:to>
    <xdr:sp macro="" textlink="">
      <xdr:nvSpPr>
        <xdr:cNvPr id="716" name="楕円 715">
          <a:extLst>
            <a:ext uri="{FF2B5EF4-FFF2-40B4-BE49-F238E27FC236}">
              <a16:creationId xmlns:a16="http://schemas.microsoft.com/office/drawing/2014/main" id="{F7215272-8CB5-4252-9291-7ED022A1FBD0}"/>
            </a:ext>
          </a:extLst>
        </xdr:cNvPr>
        <xdr:cNvSpPr/>
      </xdr:nvSpPr>
      <xdr:spPr>
        <a:xfrm>
          <a:off x="19494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120650</xdr:rowOff>
    </xdr:from>
    <xdr:to>
      <xdr:col>107</xdr:col>
      <xdr:colOff>50800</xdr:colOff>
      <xdr:row>83</xdr:row>
      <xdr:rowOff>120650</xdr:rowOff>
    </xdr:to>
    <xdr:cxnSp macro="">
      <xdr:nvCxnSpPr>
        <xdr:cNvPr id="717" name="直線コネクタ 716">
          <a:extLst>
            <a:ext uri="{FF2B5EF4-FFF2-40B4-BE49-F238E27FC236}">
              <a16:creationId xmlns:a16="http://schemas.microsoft.com/office/drawing/2014/main" id="{8C70FD80-04D0-47D3-ABB5-409C58B18BD7}"/>
            </a:ext>
          </a:extLst>
        </xdr:cNvPr>
        <xdr:cNvCxnSpPr/>
      </xdr:nvCxnSpPr>
      <xdr:spPr>
        <a:xfrm>
          <a:off x="19545300" y="1435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18" name="楕円 717">
          <a:extLst>
            <a:ext uri="{FF2B5EF4-FFF2-40B4-BE49-F238E27FC236}">
              <a16:creationId xmlns:a16="http://schemas.microsoft.com/office/drawing/2014/main" id="{5BE21FCD-0569-4CB8-ACE1-EC1160DCD6FA}"/>
            </a:ext>
          </a:extLst>
        </xdr:cNvPr>
        <xdr:cNvSpPr/>
      </xdr:nvSpPr>
      <xdr:spPr>
        <a:xfrm>
          <a:off x="18605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95250</xdr:rowOff>
    </xdr:from>
    <xdr:to>
      <xdr:col>102</xdr:col>
      <xdr:colOff>114300</xdr:colOff>
      <xdr:row>83</xdr:row>
      <xdr:rowOff>120650</xdr:rowOff>
    </xdr:to>
    <xdr:cxnSp macro="">
      <xdr:nvCxnSpPr>
        <xdr:cNvPr id="719" name="直線コネクタ 718">
          <a:extLst>
            <a:ext uri="{FF2B5EF4-FFF2-40B4-BE49-F238E27FC236}">
              <a16:creationId xmlns:a16="http://schemas.microsoft.com/office/drawing/2014/main" id="{0FF987DC-5CC5-47E8-B55C-CC0C5FCC8053}"/>
            </a:ext>
          </a:extLst>
        </xdr:cNvPr>
        <xdr:cNvCxnSpPr/>
      </xdr:nvCxnSpPr>
      <xdr:spPr>
        <a:xfrm>
          <a:off x="18656300" y="14325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720" name="n_1aveValue【消防施設】&#10;一人当たり面積">
          <a:extLst>
            <a:ext uri="{FF2B5EF4-FFF2-40B4-BE49-F238E27FC236}">
              <a16:creationId xmlns:a16="http://schemas.microsoft.com/office/drawing/2014/main" id="{138A8A9D-80C4-48AB-B1D8-A68871984A68}"/>
            </a:ext>
          </a:extLst>
        </xdr:cNvPr>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721" name="n_2aveValue【消防施設】&#10;一人当たり面積">
          <a:extLst>
            <a:ext uri="{FF2B5EF4-FFF2-40B4-BE49-F238E27FC236}">
              <a16:creationId xmlns:a16="http://schemas.microsoft.com/office/drawing/2014/main" id="{C24D673A-E3C1-47A9-A9B2-D150799400B0}"/>
            </a:ext>
          </a:extLst>
        </xdr:cNvPr>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722" name="n_3aveValue【消防施設】&#10;一人当たり面積">
          <a:extLst>
            <a:ext uri="{FF2B5EF4-FFF2-40B4-BE49-F238E27FC236}">
              <a16:creationId xmlns:a16="http://schemas.microsoft.com/office/drawing/2014/main" id="{85E0D995-4AF6-4520-8D6C-238811BCCC04}"/>
            </a:ext>
          </a:extLst>
        </xdr:cNvPr>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723" name="n_4aveValue【消防施設】&#10;一人当たり面積">
          <a:extLst>
            <a:ext uri="{FF2B5EF4-FFF2-40B4-BE49-F238E27FC236}">
              <a16:creationId xmlns:a16="http://schemas.microsoft.com/office/drawing/2014/main" id="{DA7175CA-2052-4233-9104-DC22661092CC}"/>
            </a:ext>
          </a:extLst>
        </xdr:cNvPr>
        <xdr:cNvSpPr txBox="1"/>
      </xdr:nvSpPr>
      <xdr:spPr>
        <a:xfrm>
          <a:off x="18421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16527</xdr:rowOff>
    </xdr:from>
    <xdr:ext cx="469744" cy="259045"/>
    <xdr:sp macro="" textlink="">
      <xdr:nvSpPr>
        <xdr:cNvPr id="724" name="n_1mainValue【消防施設】&#10;一人当たり面積">
          <a:extLst>
            <a:ext uri="{FF2B5EF4-FFF2-40B4-BE49-F238E27FC236}">
              <a16:creationId xmlns:a16="http://schemas.microsoft.com/office/drawing/2014/main" id="{CC65C759-E378-4378-BE80-6B7975CC5C06}"/>
            </a:ext>
          </a:extLst>
        </xdr:cNvPr>
        <xdr:cNvSpPr txBox="1"/>
      </xdr:nvSpPr>
      <xdr:spPr>
        <a:xfrm>
          <a:off x="210757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162577</xdr:rowOff>
    </xdr:from>
    <xdr:ext cx="469744" cy="259045"/>
    <xdr:sp macro="" textlink="">
      <xdr:nvSpPr>
        <xdr:cNvPr id="725" name="n_2mainValue【消防施設】&#10;一人当たり面積">
          <a:extLst>
            <a:ext uri="{FF2B5EF4-FFF2-40B4-BE49-F238E27FC236}">
              <a16:creationId xmlns:a16="http://schemas.microsoft.com/office/drawing/2014/main" id="{36C56559-3634-47AE-A6E0-AD8336577610}"/>
            </a:ext>
          </a:extLst>
        </xdr:cNvPr>
        <xdr:cNvSpPr txBox="1"/>
      </xdr:nvSpPr>
      <xdr:spPr>
        <a:xfrm>
          <a:off x="20199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162577</xdr:rowOff>
    </xdr:from>
    <xdr:ext cx="469744" cy="259045"/>
    <xdr:sp macro="" textlink="">
      <xdr:nvSpPr>
        <xdr:cNvPr id="726" name="n_3mainValue【消防施設】&#10;一人当たり面積">
          <a:extLst>
            <a:ext uri="{FF2B5EF4-FFF2-40B4-BE49-F238E27FC236}">
              <a16:creationId xmlns:a16="http://schemas.microsoft.com/office/drawing/2014/main" id="{0F03801B-A0DA-4F9E-8704-1807A12A996A}"/>
            </a:ext>
          </a:extLst>
        </xdr:cNvPr>
        <xdr:cNvSpPr txBox="1"/>
      </xdr:nvSpPr>
      <xdr:spPr>
        <a:xfrm>
          <a:off x="19310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137177</xdr:rowOff>
    </xdr:from>
    <xdr:ext cx="469744" cy="259045"/>
    <xdr:sp macro="" textlink="">
      <xdr:nvSpPr>
        <xdr:cNvPr id="727" name="n_4mainValue【消防施設】&#10;一人当たり面積">
          <a:extLst>
            <a:ext uri="{FF2B5EF4-FFF2-40B4-BE49-F238E27FC236}">
              <a16:creationId xmlns:a16="http://schemas.microsoft.com/office/drawing/2014/main" id="{6C5C2764-DF74-48B3-A7E5-626C8E248D17}"/>
            </a:ext>
          </a:extLst>
        </xdr:cNvPr>
        <xdr:cNvSpPr txBox="1"/>
      </xdr:nvSpPr>
      <xdr:spPr>
        <a:xfrm>
          <a:off x="18421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a:extLst>
            <a:ext uri="{FF2B5EF4-FFF2-40B4-BE49-F238E27FC236}">
              <a16:creationId xmlns:a16="http://schemas.microsoft.com/office/drawing/2014/main" id="{C598BE9B-AF03-48EB-A92D-C206111B092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a:extLst>
            <a:ext uri="{FF2B5EF4-FFF2-40B4-BE49-F238E27FC236}">
              <a16:creationId xmlns:a16="http://schemas.microsoft.com/office/drawing/2014/main" id="{D54F1BB3-01CA-4F0B-A147-AEE1436D1D8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a:extLst>
            <a:ext uri="{FF2B5EF4-FFF2-40B4-BE49-F238E27FC236}">
              <a16:creationId xmlns:a16="http://schemas.microsoft.com/office/drawing/2014/main" id="{6C3CDFF3-D773-4BAA-9A82-F2B2B35C8C8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a:extLst>
            <a:ext uri="{FF2B5EF4-FFF2-40B4-BE49-F238E27FC236}">
              <a16:creationId xmlns:a16="http://schemas.microsoft.com/office/drawing/2014/main" id="{7CD3BAFE-7285-4AAA-9065-44FA3337ECC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a:extLst>
            <a:ext uri="{FF2B5EF4-FFF2-40B4-BE49-F238E27FC236}">
              <a16:creationId xmlns:a16="http://schemas.microsoft.com/office/drawing/2014/main" id="{37CF05DC-F8B8-42AF-B71C-9F7EA1FD143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a:extLst>
            <a:ext uri="{FF2B5EF4-FFF2-40B4-BE49-F238E27FC236}">
              <a16:creationId xmlns:a16="http://schemas.microsoft.com/office/drawing/2014/main" id="{BFAB9F86-DC30-4126-916B-B792B86FC3F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a:extLst>
            <a:ext uri="{FF2B5EF4-FFF2-40B4-BE49-F238E27FC236}">
              <a16:creationId xmlns:a16="http://schemas.microsoft.com/office/drawing/2014/main" id="{AA148D2E-88AA-4F1A-B77B-16DEEBA4E87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a:extLst>
            <a:ext uri="{FF2B5EF4-FFF2-40B4-BE49-F238E27FC236}">
              <a16:creationId xmlns:a16="http://schemas.microsoft.com/office/drawing/2014/main" id="{8C9A8B60-8B58-45B7-9FBE-B3421CB034A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6" name="テキスト ボックス 735">
          <a:extLst>
            <a:ext uri="{FF2B5EF4-FFF2-40B4-BE49-F238E27FC236}">
              <a16:creationId xmlns:a16="http://schemas.microsoft.com/office/drawing/2014/main" id="{AFCA00A4-CF17-4BC7-BEE2-F8CB5EFA77C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7" name="直線コネクタ 736">
          <a:extLst>
            <a:ext uri="{FF2B5EF4-FFF2-40B4-BE49-F238E27FC236}">
              <a16:creationId xmlns:a16="http://schemas.microsoft.com/office/drawing/2014/main" id="{D2ABCC65-9FE2-4DE5-B9D6-16A78634EC6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8" name="テキスト ボックス 737">
          <a:extLst>
            <a:ext uri="{FF2B5EF4-FFF2-40B4-BE49-F238E27FC236}">
              <a16:creationId xmlns:a16="http://schemas.microsoft.com/office/drawing/2014/main" id="{9114F04C-BA46-4FD4-9ED1-8C28F2A2D20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9" name="直線コネクタ 738">
          <a:extLst>
            <a:ext uri="{FF2B5EF4-FFF2-40B4-BE49-F238E27FC236}">
              <a16:creationId xmlns:a16="http://schemas.microsoft.com/office/drawing/2014/main" id="{911997A1-4CE3-4D9B-A9A0-878CB78F186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40" name="テキスト ボックス 739">
          <a:extLst>
            <a:ext uri="{FF2B5EF4-FFF2-40B4-BE49-F238E27FC236}">
              <a16:creationId xmlns:a16="http://schemas.microsoft.com/office/drawing/2014/main" id="{1432AE16-494F-4748-BBC8-63F03F5BB733}"/>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1" name="直線コネクタ 740">
          <a:extLst>
            <a:ext uri="{FF2B5EF4-FFF2-40B4-BE49-F238E27FC236}">
              <a16:creationId xmlns:a16="http://schemas.microsoft.com/office/drawing/2014/main" id="{36012E0B-3607-4FF0-B294-57B36EB0FAB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2" name="テキスト ボックス 741">
          <a:extLst>
            <a:ext uri="{FF2B5EF4-FFF2-40B4-BE49-F238E27FC236}">
              <a16:creationId xmlns:a16="http://schemas.microsoft.com/office/drawing/2014/main" id="{4ABA1D66-BE9C-4128-B496-C9668380964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3" name="直線コネクタ 742">
          <a:extLst>
            <a:ext uri="{FF2B5EF4-FFF2-40B4-BE49-F238E27FC236}">
              <a16:creationId xmlns:a16="http://schemas.microsoft.com/office/drawing/2014/main" id="{76898FF2-1E45-47C3-A611-66007F01AD6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4" name="テキスト ボックス 743">
          <a:extLst>
            <a:ext uri="{FF2B5EF4-FFF2-40B4-BE49-F238E27FC236}">
              <a16:creationId xmlns:a16="http://schemas.microsoft.com/office/drawing/2014/main" id="{86D7A219-F066-4A1F-A513-3710560A3EA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5" name="直線コネクタ 744">
          <a:extLst>
            <a:ext uri="{FF2B5EF4-FFF2-40B4-BE49-F238E27FC236}">
              <a16:creationId xmlns:a16="http://schemas.microsoft.com/office/drawing/2014/main" id="{C032F67D-55D0-47C6-A614-EEA0B626ECF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6" name="テキスト ボックス 745">
          <a:extLst>
            <a:ext uri="{FF2B5EF4-FFF2-40B4-BE49-F238E27FC236}">
              <a16:creationId xmlns:a16="http://schemas.microsoft.com/office/drawing/2014/main" id="{63E1CFF9-CD7F-4DF3-87DF-DC7537F5C44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7" name="直線コネクタ 746">
          <a:extLst>
            <a:ext uri="{FF2B5EF4-FFF2-40B4-BE49-F238E27FC236}">
              <a16:creationId xmlns:a16="http://schemas.microsoft.com/office/drawing/2014/main" id="{847B73C2-C2D7-43E4-861D-245B5A46BB8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48" name="テキスト ボックス 747">
          <a:extLst>
            <a:ext uri="{FF2B5EF4-FFF2-40B4-BE49-F238E27FC236}">
              <a16:creationId xmlns:a16="http://schemas.microsoft.com/office/drawing/2014/main" id="{D7FA155B-704E-4796-88C2-9553B2D1D249}"/>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9" name="直線コネクタ 748">
          <a:extLst>
            <a:ext uri="{FF2B5EF4-FFF2-40B4-BE49-F238E27FC236}">
              <a16:creationId xmlns:a16="http://schemas.microsoft.com/office/drawing/2014/main" id="{6B0E5A0A-8C8C-49B5-B5D7-842C938DFD5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庁舎】&#10;有形固定資産減価償却率グラフ枠">
          <a:extLst>
            <a:ext uri="{FF2B5EF4-FFF2-40B4-BE49-F238E27FC236}">
              <a16:creationId xmlns:a16="http://schemas.microsoft.com/office/drawing/2014/main" id="{DE10250C-88B2-4258-9578-C69D59AEBFF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751" name="直線コネクタ 750">
          <a:extLst>
            <a:ext uri="{FF2B5EF4-FFF2-40B4-BE49-F238E27FC236}">
              <a16:creationId xmlns:a16="http://schemas.microsoft.com/office/drawing/2014/main" id="{353D44B9-000B-4363-89CF-DC15C3161110}"/>
            </a:ext>
          </a:extLst>
        </xdr:cNvPr>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752" name="【庁舎】&#10;有形固定資産減価償却率最小値テキスト">
          <a:extLst>
            <a:ext uri="{FF2B5EF4-FFF2-40B4-BE49-F238E27FC236}">
              <a16:creationId xmlns:a16="http://schemas.microsoft.com/office/drawing/2014/main" id="{0C2ABBF0-A5C8-49B0-B711-6F74D236FDD4}"/>
            </a:ext>
          </a:extLst>
        </xdr:cNvPr>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753" name="直線コネクタ 752">
          <a:extLst>
            <a:ext uri="{FF2B5EF4-FFF2-40B4-BE49-F238E27FC236}">
              <a16:creationId xmlns:a16="http://schemas.microsoft.com/office/drawing/2014/main" id="{E6EEC50E-AEB8-4CD6-A5EB-291F349797C4}"/>
            </a:ext>
          </a:extLst>
        </xdr:cNvPr>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754" name="【庁舎】&#10;有形固定資産減価償却率最大値テキスト">
          <a:extLst>
            <a:ext uri="{FF2B5EF4-FFF2-40B4-BE49-F238E27FC236}">
              <a16:creationId xmlns:a16="http://schemas.microsoft.com/office/drawing/2014/main" id="{E781A38A-55EB-4EF0-BAA1-3D20C7B4B041}"/>
            </a:ext>
          </a:extLst>
        </xdr:cNvPr>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755" name="直線コネクタ 754">
          <a:extLst>
            <a:ext uri="{FF2B5EF4-FFF2-40B4-BE49-F238E27FC236}">
              <a16:creationId xmlns:a16="http://schemas.microsoft.com/office/drawing/2014/main" id="{7F48DD0F-9EA4-4ECB-BF07-CFB7A4A1A3C2}"/>
            </a:ext>
          </a:extLst>
        </xdr:cNvPr>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59072</xdr:rowOff>
    </xdr:from>
    <xdr:ext cx="405111" cy="259045"/>
    <xdr:sp macro="" textlink="">
      <xdr:nvSpPr>
        <xdr:cNvPr id="756" name="【庁舎】&#10;有形固定資産減価償却率平均値テキスト">
          <a:extLst>
            <a:ext uri="{FF2B5EF4-FFF2-40B4-BE49-F238E27FC236}">
              <a16:creationId xmlns:a16="http://schemas.microsoft.com/office/drawing/2014/main" id="{FB1991FB-8470-49D5-BECC-95E1E4B42830}"/>
            </a:ext>
          </a:extLst>
        </xdr:cNvPr>
        <xdr:cNvSpPr txBox="1"/>
      </xdr:nvSpPr>
      <xdr:spPr>
        <a:xfrm>
          <a:off x="16357600" y="18061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757" name="フローチャート: 判断 756">
          <a:extLst>
            <a:ext uri="{FF2B5EF4-FFF2-40B4-BE49-F238E27FC236}">
              <a16:creationId xmlns:a16="http://schemas.microsoft.com/office/drawing/2014/main" id="{1891E2AA-71FA-4340-834D-D5B52ED63F0B}"/>
            </a:ext>
          </a:extLst>
        </xdr:cNvPr>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758" name="フローチャート: 判断 757">
          <a:extLst>
            <a:ext uri="{FF2B5EF4-FFF2-40B4-BE49-F238E27FC236}">
              <a16:creationId xmlns:a16="http://schemas.microsoft.com/office/drawing/2014/main" id="{A821A75A-F90B-426E-9761-66B747E989F2}"/>
            </a:ext>
          </a:extLst>
        </xdr:cNvPr>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759" name="フローチャート: 判断 758">
          <a:extLst>
            <a:ext uri="{FF2B5EF4-FFF2-40B4-BE49-F238E27FC236}">
              <a16:creationId xmlns:a16="http://schemas.microsoft.com/office/drawing/2014/main" id="{4072EC3D-BDCB-412A-ABD8-3A41D264AFED}"/>
            </a:ext>
          </a:extLst>
        </xdr:cNvPr>
        <xdr:cNvSpPr/>
      </xdr:nvSpPr>
      <xdr:spPr>
        <a:xfrm>
          <a:off x="14541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760" name="フローチャート: 判断 759">
          <a:extLst>
            <a:ext uri="{FF2B5EF4-FFF2-40B4-BE49-F238E27FC236}">
              <a16:creationId xmlns:a16="http://schemas.microsoft.com/office/drawing/2014/main" id="{AF669128-9BC9-47B6-BBA5-D606E2FDF003}"/>
            </a:ext>
          </a:extLst>
        </xdr:cNvPr>
        <xdr:cNvSpPr/>
      </xdr:nvSpPr>
      <xdr:spPr>
        <a:xfrm>
          <a:off x="13652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101600</xdr:rowOff>
    </xdr:from>
    <xdr:to>
      <xdr:col>67</xdr:col>
      <xdr:colOff>101600</xdr:colOff>
      <xdr:row>106</xdr:row>
      <xdr:rowOff>31750</xdr:rowOff>
    </xdr:to>
    <xdr:sp macro="" textlink="">
      <xdr:nvSpPr>
        <xdr:cNvPr id="761" name="フローチャート: 判断 760">
          <a:extLst>
            <a:ext uri="{FF2B5EF4-FFF2-40B4-BE49-F238E27FC236}">
              <a16:creationId xmlns:a16="http://schemas.microsoft.com/office/drawing/2014/main" id="{79AE0609-67DD-46A3-BB8E-113CEA02C599}"/>
            </a:ext>
          </a:extLst>
        </xdr:cNvPr>
        <xdr:cNvSpPr/>
      </xdr:nvSpPr>
      <xdr:spPr>
        <a:xfrm>
          <a:off x="1276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83131F4E-D046-44F7-BD7F-05BF84830B1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E234FB7B-6014-489A-BEB9-8A15C0E22B7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D4AA6BCB-DD30-4DA2-8803-91E97DBEE01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E5615CCE-BF30-464E-92CD-E3B38E167F9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37D32984-24B0-4B50-B9AE-8E0C60389FF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132080</xdr:rowOff>
    </xdr:from>
    <xdr:to>
      <xdr:col>85</xdr:col>
      <xdr:colOff>177800</xdr:colOff>
      <xdr:row>103</xdr:row>
      <xdr:rowOff>62230</xdr:rowOff>
    </xdr:to>
    <xdr:sp macro="" textlink="">
      <xdr:nvSpPr>
        <xdr:cNvPr id="767" name="楕円 766">
          <a:extLst>
            <a:ext uri="{FF2B5EF4-FFF2-40B4-BE49-F238E27FC236}">
              <a16:creationId xmlns:a16="http://schemas.microsoft.com/office/drawing/2014/main" id="{58AFBE5E-8E9C-4036-BA2A-E30BF4EAA103}"/>
            </a:ext>
          </a:extLst>
        </xdr:cNvPr>
        <xdr:cNvSpPr/>
      </xdr:nvSpPr>
      <xdr:spPr>
        <a:xfrm>
          <a:off x="162687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154957</xdr:rowOff>
    </xdr:from>
    <xdr:ext cx="405111" cy="259045"/>
    <xdr:sp macro="" textlink="">
      <xdr:nvSpPr>
        <xdr:cNvPr id="768" name="【庁舎】&#10;有形固定資産減価償却率該当値テキスト">
          <a:extLst>
            <a:ext uri="{FF2B5EF4-FFF2-40B4-BE49-F238E27FC236}">
              <a16:creationId xmlns:a16="http://schemas.microsoft.com/office/drawing/2014/main" id="{9FE51F05-C7EE-4B23-BF45-F7955494901A}"/>
            </a:ext>
          </a:extLst>
        </xdr:cNvPr>
        <xdr:cNvSpPr txBox="1"/>
      </xdr:nvSpPr>
      <xdr:spPr>
        <a:xfrm>
          <a:off x="16357600"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107314</xdr:rowOff>
    </xdr:from>
    <xdr:to>
      <xdr:col>81</xdr:col>
      <xdr:colOff>101600</xdr:colOff>
      <xdr:row>103</xdr:row>
      <xdr:rowOff>37464</xdr:rowOff>
    </xdr:to>
    <xdr:sp macro="" textlink="">
      <xdr:nvSpPr>
        <xdr:cNvPr id="769" name="楕円 768">
          <a:extLst>
            <a:ext uri="{FF2B5EF4-FFF2-40B4-BE49-F238E27FC236}">
              <a16:creationId xmlns:a16="http://schemas.microsoft.com/office/drawing/2014/main" id="{A3E10A09-7F28-47A3-8FB9-34D85EFCE13B}"/>
            </a:ext>
          </a:extLst>
        </xdr:cNvPr>
        <xdr:cNvSpPr/>
      </xdr:nvSpPr>
      <xdr:spPr>
        <a:xfrm>
          <a:off x="15430500" y="1759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158114</xdr:rowOff>
    </xdr:from>
    <xdr:to>
      <xdr:col>85</xdr:col>
      <xdr:colOff>127000</xdr:colOff>
      <xdr:row>103</xdr:row>
      <xdr:rowOff>11430</xdr:rowOff>
    </xdr:to>
    <xdr:cxnSp macro="">
      <xdr:nvCxnSpPr>
        <xdr:cNvPr id="770" name="直線コネクタ 769">
          <a:extLst>
            <a:ext uri="{FF2B5EF4-FFF2-40B4-BE49-F238E27FC236}">
              <a16:creationId xmlns:a16="http://schemas.microsoft.com/office/drawing/2014/main" id="{B0D9CF2B-BAF7-4EC0-B2BD-9F9DDB071E25}"/>
            </a:ext>
          </a:extLst>
        </xdr:cNvPr>
        <xdr:cNvCxnSpPr/>
      </xdr:nvCxnSpPr>
      <xdr:spPr>
        <a:xfrm>
          <a:off x="15481300" y="17646014"/>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71120</xdr:rowOff>
    </xdr:from>
    <xdr:to>
      <xdr:col>76</xdr:col>
      <xdr:colOff>165100</xdr:colOff>
      <xdr:row>103</xdr:row>
      <xdr:rowOff>1270</xdr:rowOff>
    </xdr:to>
    <xdr:sp macro="" textlink="">
      <xdr:nvSpPr>
        <xdr:cNvPr id="771" name="楕円 770">
          <a:extLst>
            <a:ext uri="{FF2B5EF4-FFF2-40B4-BE49-F238E27FC236}">
              <a16:creationId xmlns:a16="http://schemas.microsoft.com/office/drawing/2014/main" id="{13075A05-B92D-4D93-BF16-28AC97215B7F}"/>
            </a:ext>
          </a:extLst>
        </xdr:cNvPr>
        <xdr:cNvSpPr/>
      </xdr:nvSpPr>
      <xdr:spPr>
        <a:xfrm>
          <a:off x="14541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121920</xdr:rowOff>
    </xdr:from>
    <xdr:to>
      <xdr:col>81</xdr:col>
      <xdr:colOff>50800</xdr:colOff>
      <xdr:row>102</xdr:row>
      <xdr:rowOff>158114</xdr:rowOff>
    </xdr:to>
    <xdr:cxnSp macro="">
      <xdr:nvCxnSpPr>
        <xdr:cNvPr id="772" name="直線コネクタ 771">
          <a:extLst>
            <a:ext uri="{FF2B5EF4-FFF2-40B4-BE49-F238E27FC236}">
              <a16:creationId xmlns:a16="http://schemas.microsoft.com/office/drawing/2014/main" id="{6C1AEEBE-2E51-4171-86B7-6A88CACF84D7}"/>
            </a:ext>
          </a:extLst>
        </xdr:cNvPr>
        <xdr:cNvCxnSpPr/>
      </xdr:nvCxnSpPr>
      <xdr:spPr>
        <a:xfrm>
          <a:off x="14592300" y="176098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46355</xdr:rowOff>
    </xdr:from>
    <xdr:to>
      <xdr:col>72</xdr:col>
      <xdr:colOff>38100</xdr:colOff>
      <xdr:row>102</xdr:row>
      <xdr:rowOff>147955</xdr:rowOff>
    </xdr:to>
    <xdr:sp macro="" textlink="">
      <xdr:nvSpPr>
        <xdr:cNvPr id="773" name="楕円 772">
          <a:extLst>
            <a:ext uri="{FF2B5EF4-FFF2-40B4-BE49-F238E27FC236}">
              <a16:creationId xmlns:a16="http://schemas.microsoft.com/office/drawing/2014/main" id="{82DCF5DC-4C66-439A-96F9-3097903D0CF0}"/>
            </a:ext>
          </a:extLst>
        </xdr:cNvPr>
        <xdr:cNvSpPr/>
      </xdr:nvSpPr>
      <xdr:spPr>
        <a:xfrm>
          <a:off x="13652500" y="1753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97155</xdr:rowOff>
    </xdr:from>
    <xdr:to>
      <xdr:col>76</xdr:col>
      <xdr:colOff>114300</xdr:colOff>
      <xdr:row>102</xdr:row>
      <xdr:rowOff>121920</xdr:rowOff>
    </xdr:to>
    <xdr:cxnSp macro="">
      <xdr:nvCxnSpPr>
        <xdr:cNvPr id="774" name="直線コネクタ 773">
          <a:extLst>
            <a:ext uri="{FF2B5EF4-FFF2-40B4-BE49-F238E27FC236}">
              <a16:creationId xmlns:a16="http://schemas.microsoft.com/office/drawing/2014/main" id="{922453C3-4FBC-4DC7-9BF4-B015F2D4DCA9}"/>
            </a:ext>
          </a:extLst>
        </xdr:cNvPr>
        <xdr:cNvCxnSpPr/>
      </xdr:nvCxnSpPr>
      <xdr:spPr>
        <a:xfrm>
          <a:off x="13703300" y="175850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4445</xdr:rowOff>
    </xdr:from>
    <xdr:to>
      <xdr:col>67</xdr:col>
      <xdr:colOff>101600</xdr:colOff>
      <xdr:row>102</xdr:row>
      <xdr:rowOff>106045</xdr:rowOff>
    </xdr:to>
    <xdr:sp macro="" textlink="">
      <xdr:nvSpPr>
        <xdr:cNvPr id="775" name="楕円 774">
          <a:extLst>
            <a:ext uri="{FF2B5EF4-FFF2-40B4-BE49-F238E27FC236}">
              <a16:creationId xmlns:a16="http://schemas.microsoft.com/office/drawing/2014/main" id="{3873FEED-45B5-4149-B15D-DD6D1B8CDB1A}"/>
            </a:ext>
          </a:extLst>
        </xdr:cNvPr>
        <xdr:cNvSpPr/>
      </xdr:nvSpPr>
      <xdr:spPr>
        <a:xfrm>
          <a:off x="12763500" y="1749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55245</xdr:rowOff>
    </xdr:from>
    <xdr:to>
      <xdr:col>71</xdr:col>
      <xdr:colOff>177800</xdr:colOff>
      <xdr:row>102</xdr:row>
      <xdr:rowOff>97155</xdr:rowOff>
    </xdr:to>
    <xdr:cxnSp macro="">
      <xdr:nvCxnSpPr>
        <xdr:cNvPr id="776" name="直線コネクタ 775">
          <a:extLst>
            <a:ext uri="{FF2B5EF4-FFF2-40B4-BE49-F238E27FC236}">
              <a16:creationId xmlns:a16="http://schemas.microsoft.com/office/drawing/2014/main" id="{8D990A6D-1A3C-486A-99B7-39A474851CFA}"/>
            </a:ext>
          </a:extLst>
        </xdr:cNvPr>
        <xdr:cNvCxnSpPr/>
      </xdr:nvCxnSpPr>
      <xdr:spPr>
        <a:xfrm>
          <a:off x="12814300" y="175431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20972</xdr:rowOff>
    </xdr:from>
    <xdr:ext cx="405111" cy="259045"/>
    <xdr:sp macro="" textlink="">
      <xdr:nvSpPr>
        <xdr:cNvPr id="777" name="n_1aveValue【庁舎】&#10;有形固定資産減価償却率">
          <a:extLst>
            <a:ext uri="{FF2B5EF4-FFF2-40B4-BE49-F238E27FC236}">
              <a16:creationId xmlns:a16="http://schemas.microsoft.com/office/drawing/2014/main" id="{3D03DFF2-6B36-4B46-8E19-F3D9C381CE44}"/>
            </a:ext>
          </a:extLst>
        </xdr:cNvPr>
        <xdr:cNvSpPr txBox="1"/>
      </xdr:nvSpPr>
      <xdr:spPr>
        <a:xfrm>
          <a:off x="152660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51452</xdr:rowOff>
    </xdr:from>
    <xdr:ext cx="405111" cy="259045"/>
    <xdr:sp macro="" textlink="">
      <xdr:nvSpPr>
        <xdr:cNvPr id="778" name="n_2aveValue【庁舎】&#10;有形固定資産減価償却率">
          <a:extLst>
            <a:ext uri="{FF2B5EF4-FFF2-40B4-BE49-F238E27FC236}">
              <a16:creationId xmlns:a16="http://schemas.microsoft.com/office/drawing/2014/main" id="{9205435F-2534-4BF3-927C-611E68FC5DA7}"/>
            </a:ext>
          </a:extLst>
        </xdr:cNvPr>
        <xdr:cNvSpPr txBox="1"/>
      </xdr:nvSpPr>
      <xdr:spPr>
        <a:xfrm>
          <a:off x="143897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19066</xdr:rowOff>
    </xdr:from>
    <xdr:ext cx="405111" cy="259045"/>
    <xdr:sp macro="" textlink="">
      <xdr:nvSpPr>
        <xdr:cNvPr id="779" name="n_3aveValue【庁舎】&#10;有形固定資産減価償却率">
          <a:extLst>
            <a:ext uri="{FF2B5EF4-FFF2-40B4-BE49-F238E27FC236}">
              <a16:creationId xmlns:a16="http://schemas.microsoft.com/office/drawing/2014/main" id="{4C7ECA42-1A07-4BDA-BAC7-B060908A9CF5}"/>
            </a:ext>
          </a:extLst>
        </xdr:cNvPr>
        <xdr:cNvSpPr txBox="1"/>
      </xdr:nvSpPr>
      <xdr:spPr>
        <a:xfrm>
          <a:off x="135007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22877</xdr:rowOff>
    </xdr:from>
    <xdr:ext cx="405111" cy="259045"/>
    <xdr:sp macro="" textlink="">
      <xdr:nvSpPr>
        <xdr:cNvPr id="780" name="n_4aveValue【庁舎】&#10;有形固定資産減価償却率">
          <a:extLst>
            <a:ext uri="{FF2B5EF4-FFF2-40B4-BE49-F238E27FC236}">
              <a16:creationId xmlns:a16="http://schemas.microsoft.com/office/drawing/2014/main" id="{6463C5AB-601B-41DA-8CEF-FB0D9CE91751}"/>
            </a:ext>
          </a:extLst>
        </xdr:cNvPr>
        <xdr:cNvSpPr txBox="1"/>
      </xdr:nvSpPr>
      <xdr:spPr>
        <a:xfrm>
          <a:off x="126117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53991</xdr:rowOff>
    </xdr:from>
    <xdr:ext cx="405111" cy="259045"/>
    <xdr:sp macro="" textlink="">
      <xdr:nvSpPr>
        <xdr:cNvPr id="781" name="n_1mainValue【庁舎】&#10;有形固定資産減価償却率">
          <a:extLst>
            <a:ext uri="{FF2B5EF4-FFF2-40B4-BE49-F238E27FC236}">
              <a16:creationId xmlns:a16="http://schemas.microsoft.com/office/drawing/2014/main" id="{1B7C20E9-EEDF-42A4-A936-D8F23F05816C}"/>
            </a:ext>
          </a:extLst>
        </xdr:cNvPr>
        <xdr:cNvSpPr txBox="1"/>
      </xdr:nvSpPr>
      <xdr:spPr>
        <a:xfrm>
          <a:off x="15266044" y="1737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17797</xdr:rowOff>
    </xdr:from>
    <xdr:ext cx="405111" cy="259045"/>
    <xdr:sp macro="" textlink="">
      <xdr:nvSpPr>
        <xdr:cNvPr id="782" name="n_2mainValue【庁舎】&#10;有形固定資産減価償却率">
          <a:extLst>
            <a:ext uri="{FF2B5EF4-FFF2-40B4-BE49-F238E27FC236}">
              <a16:creationId xmlns:a16="http://schemas.microsoft.com/office/drawing/2014/main" id="{AA95F58A-DA66-4A79-A353-8E92CA9AA954}"/>
            </a:ext>
          </a:extLst>
        </xdr:cNvPr>
        <xdr:cNvSpPr txBox="1"/>
      </xdr:nvSpPr>
      <xdr:spPr>
        <a:xfrm>
          <a:off x="14389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164482</xdr:rowOff>
    </xdr:from>
    <xdr:ext cx="405111" cy="259045"/>
    <xdr:sp macro="" textlink="">
      <xdr:nvSpPr>
        <xdr:cNvPr id="783" name="n_3mainValue【庁舎】&#10;有形固定資産減価償却率">
          <a:extLst>
            <a:ext uri="{FF2B5EF4-FFF2-40B4-BE49-F238E27FC236}">
              <a16:creationId xmlns:a16="http://schemas.microsoft.com/office/drawing/2014/main" id="{E9B9A0EC-D496-4857-8475-0906F819214E}"/>
            </a:ext>
          </a:extLst>
        </xdr:cNvPr>
        <xdr:cNvSpPr txBox="1"/>
      </xdr:nvSpPr>
      <xdr:spPr>
        <a:xfrm>
          <a:off x="13500744" y="1730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122572</xdr:rowOff>
    </xdr:from>
    <xdr:ext cx="405111" cy="259045"/>
    <xdr:sp macro="" textlink="">
      <xdr:nvSpPr>
        <xdr:cNvPr id="784" name="n_4mainValue【庁舎】&#10;有形固定資産減価償却率">
          <a:extLst>
            <a:ext uri="{FF2B5EF4-FFF2-40B4-BE49-F238E27FC236}">
              <a16:creationId xmlns:a16="http://schemas.microsoft.com/office/drawing/2014/main" id="{17A63896-6EA6-41B9-A0BD-93FDFF6B3287}"/>
            </a:ext>
          </a:extLst>
        </xdr:cNvPr>
        <xdr:cNvSpPr txBox="1"/>
      </xdr:nvSpPr>
      <xdr:spPr>
        <a:xfrm>
          <a:off x="12611744" y="1726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5" name="正方形/長方形 784">
          <a:extLst>
            <a:ext uri="{FF2B5EF4-FFF2-40B4-BE49-F238E27FC236}">
              <a16:creationId xmlns:a16="http://schemas.microsoft.com/office/drawing/2014/main" id="{3C29048C-DFFE-44E1-8AAC-7DA29EFBB51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6" name="正方形/長方形 785">
          <a:extLst>
            <a:ext uri="{FF2B5EF4-FFF2-40B4-BE49-F238E27FC236}">
              <a16:creationId xmlns:a16="http://schemas.microsoft.com/office/drawing/2014/main" id="{96008FF6-C2EC-4A1C-B9A9-61995F971E7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7" name="正方形/長方形 786">
          <a:extLst>
            <a:ext uri="{FF2B5EF4-FFF2-40B4-BE49-F238E27FC236}">
              <a16:creationId xmlns:a16="http://schemas.microsoft.com/office/drawing/2014/main" id="{0F839150-4E7B-43D2-AED5-4B3BCB6D7B9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8" name="正方形/長方形 787">
          <a:extLst>
            <a:ext uri="{FF2B5EF4-FFF2-40B4-BE49-F238E27FC236}">
              <a16:creationId xmlns:a16="http://schemas.microsoft.com/office/drawing/2014/main" id="{7FE47197-C8D0-4CF3-8C41-CC29BA1D2F5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9" name="正方形/長方形 788">
          <a:extLst>
            <a:ext uri="{FF2B5EF4-FFF2-40B4-BE49-F238E27FC236}">
              <a16:creationId xmlns:a16="http://schemas.microsoft.com/office/drawing/2014/main" id="{ECC8FD18-4521-43C6-9FC5-684D0E27C7E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0" name="正方形/長方形 789">
          <a:extLst>
            <a:ext uri="{FF2B5EF4-FFF2-40B4-BE49-F238E27FC236}">
              <a16:creationId xmlns:a16="http://schemas.microsoft.com/office/drawing/2014/main" id="{32CCD545-9842-4ADA-8616-83FA5876746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1" name="正方形/長方形 790">
          <a:extLst>
            <a:ext uri="{FF2B5EF4-FFF2-40B4-BE49-F238E27FC236}">
              <a16:creationId xmlns:a16="http://schemas.microsoft.com/office/drawing/2014/main" id="{8E863BA9-47DA-4F3E-B88A-163AB529C79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2" name="正方形/長方形 791">
          <a:extLst>
            <a:ext uri="{FF2B5EF4-FFF2-40B4-BE49-F238E27FC236}">
              <a16:creationId xmlns:a16="http://schemas.microsoft.com/office/drawing/2014/main" id="{699276AA-92FF-4A20-9FBF-8303753A8A3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3" name="テキスト ボックス 792">
          <a:extLst>
            <a:ext uri="{FF2B5EF4-FFF2-40B4-BE49-F238E27FC236}">
              <a16:creationId xmlns:a16="http://schemas.microsoft.com/office/drawing/2014/main" id="{87A219FB-E385-4366-9022-BD6E9346C70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4" name="直線コネクタ 793">
          <a:extLst>
            <a:ext uri="{FF2B5EF4-FFF2-40B4-BE49-F238E27FC236}">
              <a16:creationId xmlns:a16="http://schemas.microsoft.com/office/drawing/2014/main" id="{6990E391-83FD-41A8-8BA2-F60DA90A3E1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5" name="直線コネクタ 794">
          <a:extLst>
            <a:ext uri="{FF2B5EF4-FFF2-40B4-BE49-F238E27FC236}">
              <a16:creationId xmlns:a16="http://schemas.microsoft.com/office/drawing/2014/main" id="{8C6EDE00-C3CD-4F0E-9386-AC83926CC78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6" name="テキスト ボックス 795">
          <a:extLst>
            <a:ext uri="{FF2B5EF4-FFF2-40B4-BE49-F238E27FC236}">
              <a16:creationId xmlns:a16="http://schemas.microsoft.com/office/drawing/2014/main" id="{9689312A-631F-4774-9050-44A8DF0A1EF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7" name="直線コネクタ 796">
          <a:extLst>
            <a:ext uri="{FF2B5EF4-FFF2-40B4-BE49-F238E27FC236}">
              <a16:creationId xmlns:a16="http://schemas.microsoft.com/office/drawing/2014/main" id="{AB295D6B-AC9D-4091-B18B-2C1E68746F6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8" name="テキスト ボックス 797">
          <a:extLst>
            <a:ext uri="{FF2B5EF4-FFF2-40B4-BE49-F238E27FC236}">
              <a16:creationId xmlns:a16="http://schemas.microsoft.com/office/drawing/2014/main" id="{DAE43D75-7BD8-4FAF-AC5F-B502C65BAB2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9" name="直線コネクタ 798">
          <a:extLst>
            <a:ext uri="{FF2B5EF4-FFF2-40B4-BE49-F238E27FC236}">
              <a16:creationId xmlns:a16="http://schemas.microsoft.com/office/drawing/2014/main" id="{24ED6307-1074-496D-A367-6576799D8BD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0" name="テキスト ボックス 799">
          <a:extLst>
            <a:ext uri="{FF2B5EF4-FFF2-40B4-BE49-F238E27FC236}">
              <a16:creationId xmlns:a16="http://schemas.microsoft.com/office/drawing/2014/main" id="{F4DD9D1D-E854-435A-A7B5-CA9B9A9DA7C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1" name="直線コネクタ 800">
          <a:extLst>
            <a:ext uri="{FF2B5EF4-FFF2-40B4-BE49-F238E27FC236}">
              <a16:creationId xmlns:a16="http://schemas.microsoft.com/office/drawing/2014/main" id="{3C02E3B2-76D8-4558-9ADF-49EB1D0942F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2" name="テキスト ボックス 801">
          <a:extLst>
            <a:ext uri="{FF2B5EF4-FFF2-40B4-BE49-F238E27FC236}">
              <a16:creationId xmlns:a16="http://schemas.microsoft.com/office/drawing/2014/main" id="{B4814AF9-2B99-46A0-B62D-C37E3D5DA1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3" name="直線コネクタ 802">
          <a:extLst>
            <a:ext uri="{FF2B5EF4-FFF2-40B4-BE49-F238E27FC236}">
              <a16:creationId xmlns:a16="http://schemas.microsoft.com/office/drawing/2014/main" id="{1F39653D-9C7E-4FA0-A4F8-8CD7D03233A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4" name="テキスト ボックス 803">
          <a:extLst>
            <a:ext uri="{FF2B5EF4-FFF2-40B4-BE49-F238E27FC236}">
              <a16:creationId xmlns:a16="http://schemas.microsoft.com/office/drawing/2014/main" id="{11F93678-3F7E-477D-91C9-322BA47A07C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5" name="直線コネクタ 804">
          <a:extLst>
            <a:ext uri="{FF2B5EF4-FFF2-40B4-BE49-F238E27FC236}">
              <a16:creationId xmlns:a16="http://schemas.microsoft.com/office/drawing/2014/main" id="{FEBAE519-5BDC-42D4-A1AD-B663ACACCFC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6" name="テキスト ボックス 805">
          <a:extLst>
            <a:ext uri="{FF2B5EF4-FFF2-40B4-BE49-F238E27FC236}">
              <a16:creationId xmlns:a16="http://schemas.microsoft.com/office/drawing/2014/main" id="{3467D4E1-8882-4F0D-A788-820333836A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7" name="【庁舎】&#10;一人当たり面積グラフ枠">
          <a:extLst>
            <a:ext uri="{FF2B5EF4-FFF2-40B4-BE49-F238E27FC236}">
              <a16:creationId xmlns:a16="http://schemas.microsoft.com/office/drawing/2014/main" id="{07165FAB-33E0-4C78-83AE-250F4D0F200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808" name="直線コネクタ 807">
          <a:extLst>
            <a:ext uri="{FF2B5EF4-FFF2-40B4-BE49-F238E27FC236}">
              <a16:creationId xmlns:a16="http://schemas.microsoft.com/office/drawing/2014/main" id="{719D49A0-5044-4DF2-A359-202F4BA7EEF6}"/>
            </a:ext>
          </a:extLst>
        </xdr:cNvPr>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809" name="【庁舎】&#10;一人当たり面積最小値テキスト">
          <a:extLst>
            <a:ext uri="{FF2B5EF4-FFF2-40B4-BE49-F238E27FC236}">
              <a16:creationId xmlns:a16="http://schemas.microsoft.com/office/drawing/2014/main" id="{47AF0E34-9B48-4407-B0C1-84142A6367D1}"/>
            </a:ext>
          </a:extLst>
        </xdr:cNvPr>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810" name="直線コネクタ 809">
          <a:extLst>
            <a:ext uri="{FF2B5EF4-FFF2-40B4-BE49-F238E27FC236}">
              <a16:creationId xmlns:a16="http://schemas.microsoft.com/office/drawing/2014/main" id="{4610AA3B-E48B-452D-9189-01BE7FB6D2D0}"/>
            </a:ext>
          </a:extLst>
        </xdr:cNvPr>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811" name="【庁舎】&#10;一人当たり面積最大値テキスト">
          <a:extLst>
            <a:ext uri="{FF2B5EF4-FFF2-40B4-BE49-F238E27FC236}">
              <a16:creationId xmlns:a16="http://schemas.microsoft.com/office/drawing/2014/main" id="{DFA8A99D-D788-4A6C-A3F4-0E490E034942}"/>
            </a:ext>
          </a:extLst>
        </xdr:cNvPr>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812" name="直線コネクタ 811">
          <a:extLst>
            <a:ext uri="{FF2B5EF4-FFF2-40B4-BE49-F238E27FC236}">
              <a16:creationId xmlns:a16="http://schemas.microsoft.com/office/drawing/2014/main" id="{740CF5E0-CC5D-43E3-A42A-8F50ECB113BF}"/>
            </a:ext>
          </a:extLst>
        </xdr:cNvPr>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813" name="【庁舎】&#10;一人当たり面積平均値テキスト">
          <a:extLst>
            <a:ext uri="{FF2B5EF4-FFF2-40B4-BE49-F238E27FC236}">
              <a16:creationId xmlns:a16="http://schemas.microsoft.com/office/drawing/2014/main" id="{628D8A9A-22DB-4BB2-B0B3-9E1D06C00406}"/>
            </a:ext>
          </a:extLst>
        </xdr:cNvPr>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14" name="フローチャート: 判断 813">
          <a:extLst>
            <a:ext uri="{FF2B5EF4-FFF2-40B4-BE49-F238E27FC236}">
              <a16:creationId xmlns:a16="http://schemas.microsoft.com/office/drawing/2014/main" id="{A001F407-7AF7-4F40-9415-CBF6EACAEB92}"/>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815" name="フローチャート: 判断 814">
          <a:extLst>
            <a:ext uri="{FF2B5EF4-FFF2-40B4-BE49-F238E27FC236}">
              <a16:creationId xmlns:a16="http://schemas.microsoft.com/office/drawing/2014/main" id="{91D56F22-6C1F-4FBE-8565-5BE563E67F48}"/>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816" name="フローチャート: 判断 815">
          <a:extLst>
            <a:ext uri="{FF2B5EF4-FFF2-40B4-BE49-F238E27FC236}">
              <a16:creationId xmlns:a16="http://schemas.microsoft.com/office/drawing/2014/main" id="{B4E8B49F-1C58-4EF7-BFDA-C6D651FD09E6}"/>
            </a:ext>
          </a:extLst>
        </xdr:cNvPr>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817" name="フローチャート: 判断 816">
          <a:extLst>
            <a:ext uri="{FF2B5EF4-FFF2-40B4-BE49-F238E27FC236}">
              <a16:creationId xmlns:a16="http://schemas.microsoft.com/office/drawing/2014/main" id="{0E951796-1E29-4D0A-8616-F374C2FDAC1C}"/>
            </a:ext>
          </a:extLst>
        </xdr:cNvPr>
        <xdr:cNvSpPr/>
      </xdr:nvSpPr>
      <xdr:spPr>
        <a:xfrm>
          <a:off x="19494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818" name="フローチャート: 判断 817">
          <a:extLst>
            <a:ext uri="{FF2B5EF4-FFF2-40B4-BE49-F238E27FC236}">
              <a16:creationId xmlns:a16="http://schemas.microsoft.com/office/drawing/2014/main" id="{4126B491-E46E-456E-B759-F783A5D14A27}"/>
            </a:ext>
          </a:extLst>
        </xdr:cNvPr>
        <xdr:cNvSpPr/>
      </xdr:nvSpPr>
      <xdr:spPr>
        <a:xfrm>
          <a:off x="18605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94E21525-D746-4D63-82F1-B751784E155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423F5B5E-87A1-473B-B1FD-C4E5FB3E21C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1CB70219-0357-4547-B486-407A38F7A55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E40E3DE4-AB86-4505-B14F-1638A6D3618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09E18B80-6F26-47A9-8697-18588BED497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109220</xdr:rowOff>
    </xdr:from>
    <xdr:to>
      <xdr:col>116</xdr:col>
      <xdr:colOff>114300</xdr:colOff>
      <xdr:row>105</xdr:row>
      <xdr:rowOff>39370</xdr:rowOff>
    </xdr:to>
    <xdr:sp macro="" textlink="">
      <xdr:nvSpPr>
        <xdr:cNvPr id="824" name="楕円 823">
          <a:extLst>
            <a:ext uri="{FF2B5EF4-FFF2-40B4-BE49-F238E27FC236}">
              <a16:creationId xmlns:a16="http://schemas.microsoft.com/office/drawing/2014/main" id="{799E84FB-2F9D-4D0D-9B62-D3397E568240}"/>
            </a:ext>
          </a:extLst>
        </xdr:cNvPr>
        <xdr:cNvSpPr/>
      </xdr:nvSpPr>
      <xdr:spPr>
        <a:xfrm>
          <a:off x="221107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132097</xdr:rowOff>
    </xdr:from>
    <xdr:ext cx="469744" cy="259045"/>
    <xdr:sp macro="" textlink="">
      <xdr:nvSpPr>
        <xdr:cNvPr id="825" name="【庁舎】&#10;一人当たり面積該当値テキスト">
          <a:extLst>
            <a:ext uri="{FF2B5EF4-FFF2-40B4-BE49-F238E27FC236}">
              <a16:creationId xmlns:a16="http://schemas.microsoft.com/office/drawing/2014/main" id="{92A16A06-B28C-41B1-A0EE-42B61BB1AF54}"/>
            </a:ext>
          </a:extLst>
        </xdr:cNvPr>
        <xdr:cNvSpPr txBox="1"/>
      </xdr:nvSpPr>
      <xdr:spPr>
        <a:xfrm>
          <a:off x="22199600"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113030</xdr:rowOff>
    </xdr:from>
    <xdr:to>
      <xdr:col>112</xdr:col>
      <xdr:colOff>38100</xdr:colOff>
      <xdr:row>105</xdr:row>
      <xdr:rowOff>43180</xdr:rowOff>
    </xdr:to>
    <xdr:sp macro="" textlink="">
      <xdr:nvSpPr>
        <xdr:cNvPr id="826" name="楕円 825">
          <a:extLst>
            <a:ext uri="{FF2B5EF4-FFF2-40B4-BE49-F238E27FC236}">
              <a16:creationId xmlns:a16="http://schemas.microsoft.com/office/drawing/2014/main" id="{83450600-692B-4743-BDFC-BBC764419E32}"/>
            </a:ext>
          </a:extLst>
        </xdr:cNvPr>
        <xdr:cNvSpPr/>
      </xdr:nvSpPr>
      <xdr:spPr>
        <a:xfrm>
          <a:off x="21272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160020</xdr:rowOff>
    </xdr:from>
    <xdr:to>
      <xdr:col>116</xdr:col>
      <xdr:colOff>63500</xdr:colOff>
      <xdr:row>104</xdr:row>
      <xdr:rowOff>163830</xdr:rowOff>
    </xdr:to>
    <xdr:cxnSp macro="">
      <xdr:nvCxnSpPr>
        <xdr:cNvPr id="827" name="直線コネクタ 826">
          <a:extLst>
            <a:ext uri="{FF2B5EF4-FFF2-40B4-BE49-F238E27FC236}">
              <a16:creationId xmlns:a16="http://schemas.microsoft.com/office/drawing/2014/main" id="{541F2F81-E3F9-4C95-BCF4-73B2114632B5}"/>
            </a:ext>
          </a:extLst>
        </xdr:cNvPr>
        <xdr:cNvCxnSpPr/>
      </xdr:nvCxnSpPr>
      <xdr:spPr>
        <a:xfrm flipV="1">
          <a:off x="21323300" y="179908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113030</xdr:rowOff>
    </xdr:from>
    <xdr:to>
      <xdr:col>107</xdr:col>
      <xdr:colOff>101600</xdr:colOff>
      <xdr:row>105</xdr:row>
      <xdr:rowOff>43180</xdr:rowOff>
    </xdr:to>
    <xdr:sp macro="" textlink="">
      <xdr:nvSpPr>
        <xdr:cNvPr id="828" name="楕円 827">
          <a:extLst>
            <a:ext uri="{FF2B5EF4-FFF2-40B4-BE49-F238E27FC236}">
              <a16:creationId xmlns:a16="http://schemas.microsoft.com/office/drawing/2014/main" id="{8AE606B0-3522-487A-A938-A724D6BDC898}"/>
            </a:ext>
          </a:extLst>
        </xdr:cNvPr>
        <xdr:cNvSpPr/>
      </xdr:nvSpPr>
      <xdr:spPr>
        <a:xfrm>
          <a:off x="20383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163830</xdr:rowOff>
    </xdr:from>
    <xdr:to>
      <xdr:col>111</xdr:col>
      <xdr:colOff>177800</xdr:colOff>
      <xdr:row>104</xdr:row>
      <xdr:rowOff>163830</xdr:rowOff>
    </xdr:to>
    <xdr:cxnSp macro="">
      <xdr:nvCxnSpPr>
        <xdr:cNvPr id="829" name="直線コネクタ 828">
          <a:extLst>
            <a:ext uri="{FF2B5EF4-FFF2-40B4-BE49-F238E27FC236}">
              <a16:creationId xmlns:a16="http://schemas.microsoft.com/office/drawing/2014/main" id="{E8C0D580-5573-4490-B062-C5708B17FDE5}"/>
            </a:ext>
          </a:extLst>
        </xdr:cNvPr>
        <xdr:cNvCxnSpPr/>
      </xdr:nvCxnSpPr>
      <xdr:spPr>
        <a:xfrm>
          <a:off x="20434300" y="17994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120650</xdr:rowOff>
    </xdr:from>
    <xdr:to>
      <xdr:col>102</xdr:col>
      <xdr:colOff>165100</xdr:colOff>
      <xdr:row>105</xdr:row>
      <xdr:rowOff>50800</xdr:rowOff>
    </xdr:to>
    <xdr:sp macro="" textlink="">
      <xdr:nvSpPr>
        <xdr:cNvPr id="830" name="楕円 829">
          <a:extLst>
            <a:ext uri="{FF2B5EF4-FFF2-40B4-BE49-F238E27FC236}">
              <a16:creationId xmlns:a16="http://schemas.microsoft.com/office/drawing/2014/main" id="{CA07F5EA-1A13-45F7-9DD7-11DA82988241}"/>
            </a:ext>
          </a:extLst>
        </xdr:cNvPr>
        <xdr:cNvSpPr/>
      </xdr:nvSpPr>
      <xdr:spPr>
        <a:xfrm>
          <a:off x="19494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163830</xdr:rowOff>
    </xdr:from>
    <xdr:to>
      <xdr:col>107</xdr:col>
      <xdr:colOff>50800</xdr:colOff>
      <xdr:row>105</xdr:row>
      <xdr:rowOff>0</xdr:rowOff>
    </xdr:to>
    <xdr:cxnSp macro="">
      <xdr:nvCxnSpPr>
        <xdr:cNvPr id="831" name="直線コネクタ 830">
          <a:extLst>
            <a:ext uri="{FF2B5EF4-FFF2-40B4-BE49-F238E27FC236}">
              <a16:creationId xmlns:a16="http://schemas.microsoft.com/office/drawing/2014/main" id="{70A0C185-F7CC-44F6-9C92-FACEC74A348D}"/>
            </a:ext>
          </a:extLst>
        </xdr:cNvPr>
        <xdr:cNvCxnSpPr/>
      </xdr:nvCxnSpPr>
      <xdr:spPr>
        <a:xfrm flipV="1">
          <a:off x="19545300" y="179946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124461</xdr:rowOff>
    </xdr:from>
    <xdr:to>
      <xdr:col>98</xdr:col>
      <xdr:colOff>38100</xdr:colOff>
      <xdr:row>105</xdr:row>
      <xdr:rowOff>54611</xdr:rowOff>
    </xdr:to>
    <xdr:sp macro="" textlink="">
      <xdr:nvSpPr>
        <xdr:cNvPr id="832" name="楕円 831">
          <a:extLst>
            <a:ext uri="{FF2B5EF4-FFF2-40B4-BE49-F238E27FC236}">
              <a16:creationId xmlns:a16="http://schemas.microsoft.com/office/drawing/2014/main" id="{4C578F31-4E1B-4229-910F-DAE885B78BAC}"/>
            </a:ext>
          </a:extLst>
        </xdr:cNvPr>
        <xdr:cNvSpPr/>
      </xdr:nvSpPr>
      <xdr:spPr>
        <a:xfrm>
          <a:off x="18605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0</xdr:rowOff>
    </xdr:from>
    <xdr:to>
      <xdr:col>102</xdr:col>
      <xdr:colOff>114300</xdr:colOff>
      <xdr:row>105</xdr:row>
      <xdr:rowOff>3811</xdr:rowOff>
    </xdr:to>
    <xdr:cxnSp macro="">
      <xdr:nvCxnSpPr>
        <xdr:cNvPr id="833" name="直線コネクタ 832">
          <a:extLst>
            <a:ext uri="{FF2B5EF4-FFF2-40B4-BE49-F238E27FC236}">
              <a16:creationId xmlns:a16="http://schemas.microsoft.com/office/drawing/2014/main" id="{44ED0BA1-E45B-4986-9B97-ADD9AE6273D7}"/>
            </a:ext>
          </a:extLst>
        </xdr:cNvPr>
        <xdr:cNvCxnSpPr/>
      </xdr:nvCxnSpPr>
      <xdr:spPr>
        <a:xfrm flipV="1">
          <a:off x="18656300" y="180022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834" name="n_1aveValue【庁舎】&#10;一人当たり面積">
          <a:extLst>
            <a:ext uri="{FF2B5EF4-FFF2-40B4-BE49-F238E27FC236}">
              <a16:creationId xmlns:a16="http://schemas.microsoft.com/office/drawing/2014/main" id="{59A8C7F3-C85D-42E6-9F06-FDD7B6FA4C11}"/>
            </a:ext>
          </a:extLst>
        </xdr:cNvPr>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7638</xdr:rowOff>
    </xdr:from>
    <xdr:ext cx="469744" cy="259045"/>
    <xdr:sp macro="" textlink="">
      <xdr:nvSpPr>
        <xdr:cNvPr id="835" name="n_2aveValue【庁舎】&#10;一人当たり面積">
          <a:extLst>
            <a:ext uri="{FF2B5EF4-FFF2-40B4-BE49-F238E27FC236}">
              <a16:creationId xmlns:a16="http://schemas.microsoft.com/office/drawing/2014/main" id="{8DB63EC4-7E62-4B3F-83AB-3C9BE8B40B63}"/>
            </a:ext>
          </a:extLst>
        </xdr:cNvPr>
        <xdr:cNvSpPr txBox="1"/>
      </xdr:nvSpPr>
      <xdr:spPr>
        <a:xfrm>
          <a:off x="20199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163847</xdr:rowOff>
    </xdr:from>
    <xdr:ext cx="469744" cy="259045"/>
    <xdr:sp macro="" textlink="">
      <xdr:nvSpPr>
        <xdr:cNvPr id="836" name="n_3aveValue【庁舎】&#10;一人当たり面積">
          <a:extLst>
            <a:ext uri="{FF2B5EF4-FFF2-40B4-BE49-F238E27FC236}">
              <a16:creationId xmlns:a16="http://schemas.microsoft.com/office/drawing/2014/main" id="{9ED20216-6DAA-4AF6-8B00-5191E0E88783}"/>
            </a:ext>
          </a:extLst>
        </xdr:cNvPr>
        <xdr:cNvSpPr txBox="1"/>
      </xdr:nvSpPr>
      <xdr:spPr>
        <a:xfrm>
          <a:off x="19310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15257</xdr:rowOff>
    </xdr:from>
    <xdr:ext cx="469744" cy="259045"/>
    <xdr:sp macro="" textlink="">
      <xdr:nvSpPr>
        <xdr:cNvPr id="837" name="n_4aveValue【庁舎】&#10;一人当たり面積">
          <a:extLst>
            <a:ext uri="{FF2B5EF4-FFF2-40B4-BE49-F238E27FC236}">
              <a16:creationId xmlns:a16="http://schemas.microsoft.com/office/drawing/2014/main" id="{C27A36B8-50E5-4721-862A-DBAA22E7B0D6}"/>
            </a:ext>
          </a:extLst>
        </xdr:cNvPr>
        <xdr:cNvSpPr txBox="1"/>
      </xdr:nvSpPr>
      <xdr:spPr>
        <a:xfrm>
          <a:off x="18421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59707</xdr:rowOff>
    </xdr:from>
    <xdr:ext cx="469744" cy="259045"/>
    <xdr:sp macro="" textlink="">
      <xdr:nvSpPr>
        <xdr:cNvPr id="838" name="n_1mainValue【庁舎】&#10;一人当たり面積">
          <a:extLst>
            <a:ext uri="{FF2B5EF4-FFF2-40B4-BE49-F238E27FC236}">
              <a16:creationId xmlns:a16="http://schemas.microsoft.com/office/drawing/2014/main" id="{EE4D8777-88B9-4351-90BD-B4849D23208F}"/>
            </a:ext>
          </a:extLst>
        </xdr:cNvPr>
        <xdr:cNvSpPr txBox="1"/>
      </xdr:nvSpPr>
      <xdr:spPr>
        <a:xfrm>
          <a:off x="21075727" y="177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59707</xdr:rowOff>
    </xdr:from>
    <xdr:ext cx="469744" cy="259045"/>
    <xdr:sp macro="" textlink="">
      <xdr:nvSpPr>
        <xdr:cNvPr id="839" name="n_2mainValue【庁舎】&#10;一人当たり面積">
          <a:extLst>
            <a:ext uri="{FF2B5EF4-FFF2-40B4-BE49-F238E27FC236}">
              <a16:creationId xmlns:a16="http://schemas.microsoft.com/office/drawing/2014/main" id="{0B693C6D-2D44-40DF-933C-68BE1D8DF9B0}"/>
            </a:ext>
          </a:extLst>
        </xdr:cNvPr>
        <xdr:cNvSpPr txBox="1"/>
      </xdr:nvSpPr>
      <xdr:spPr>
        <a:xfrm>
          <a:off x="20199427" y="177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67327</xdr:rowOff>
    </xdr:from>
    <xdr:ext cx="469744" cy="259045"/>
    <xdr:sp macro="" textlink="">
      <xdr:nvSpPr>
        <xdr:cNvPr id="840" name="n_3mainValue【庁舎】&#10;一人当たり面積">
          <a:extLst>
            <a:ext uri="{FF2B5EF4-FFF2-40B4-BE49-F238E27FC236}">
              <a16:creationId xmlns:a16="http://schemas.microsoft.com/office/drawing/2014/main" id="{031722ED-0FF4-42EC-A635-7CB8C9CEA7C6}"/>
            </a:ext>
          </a:extLst>
        </xdr:cNvPr>
        <xdr:cNvSpPr txBox="1"/>
      </xdr:nvSpPr>
      <xdr:spPr>
        <a:xfrm>
          <a:off x="19310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71138</xdr:rowOff>
    </xdr:from>
    <xdr:ext cx="469744" cy="259045"/>
    <xdr:sp macro="" textlink="">
      <xdr:nvSpPr>
        <xdr:cNvPr id="841" name="n_4mainValue【庁舎】&#10;一人当たり面積">
          <a:extLst>
            <a:ext uri="{FF2B5EF4-FFF2-40B4-BE49-F238E27FC236}">
              <a16:creationId xmlns:a16="http://schemas.microsoft.com/office/drawing/2014/main" id="{C7A7BD10-DC7A-4739-B8BD-D3F35200A981}"/>
            </a:ext>
          </a:extLst>
        </xdr:cNvPr>
        <xdr:cNvSpPr txBox="1"/>
      </xdr:nvSpPr>
      <xdr:spPr>
        <a:xfrm>
          <a:off x="18421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2" name="正方形/長方形 841">
          <a:extLst>
            <a:ext uri="{FF2B5EF4-FFF2-40B4-BE49-F238E27FC236}">
              <a16:creationId xmlns:a16="http://schemas.microsoft.com/office/drawing/2014/main" id="{6C49C90E-F5E6-42C7-994A-4864F5EC4DD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3" name="正方形/長方形 842">
          <a:extLst>
            <a:ext uri="{FF2B5EF4-FFF2-40B4-BE49-F238E27FC236}">
              <a16:creationId xmlns:a16="http://schemas.microsoft.com/office/drawing/2014/main" id="{E6077A39-AF0C-4F61-A76F-71D6810021B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4" name="テキスト ボックス 843">
          <a:extLst>
            <a:ext uri="{FF2B5EF4-FFF2-40B4-BE49-F238E27FC236}">
              <a16:creationId xmlns:a16="http://schemas.microsoft.com/office/drawing/2014/main" id="{1F0C2B43-735E-423F-897B-D06BDBA8427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％となっている市民会館については、新施設を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建設中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図書館については、耐用年数を過ぎた施設があり、他の施設との複合化も含めて、更新の検討を進めている。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沖縄県那覇市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320,467
315,234
41.42
200,498,453
191,556,760
8,085,040
71,550,572
135,624,183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財政力指数は、近年上昇をしておりＨ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年度からは類似団体を上回っている。基準財政収入額および需要額ともに</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年平均で伸びているが、地方消費税交付金の増などにより、需要額の伸び率よりも収入額の伸び率が上回ったため、前年度並みの財政力指数となった。引き続き、歳入確保および歳出削減に努める。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58965</xdr:rowOff>
    </xdr:from>
    <xdr:to>
      <xdr:col>23</xdr:col>
      <xdr:colOff>133350</xdr:colOff>
      <xdr:row>41</xdr:row>
      <xdr:rowOff>58965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0884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76200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127907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10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42</xdr:row>
      <xdr:rowOff>8165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15735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24692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8165</xdr:rowOff>
    </xdr:from>
    <xdr:to>
      <xdr:col>19</xdr:col>
      <xdr:colOff>184150</xdr:colOff>
      <xdr:row>41</xdr:row>
      <xdr:rowOff>109765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43742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経常収支比率は、全国平均及び類似団体の平均を上回っている。市税などが減となったため、経常一般財源等が前年比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％の減、また、一般財源充当経費が</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％の減となり、結果として経常収支比率が前年度比で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ポイント改善した。今後も、事業の見直しを進め、経常経費の削減に努める。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11747</xdr:rowOff>
    </xdr:from>
    <xdr:to>
      <xdr:col>23</xdr:col>
      <xdr:colOff>133350</xdr:colOff>
      <xdr:row>63</xdr:row>
      <xdr:rowOff>53975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813097"/>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77805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79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53975</xdr:rowOff>
    </xdr:from>
    <xdr:to>
      <xdr:col>19</xdr:col>
      <xdr:colOff>133350</xdr:colOff>
      <xdr:row>63</xdr:row>
      <xdr:rowOff>144463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855325"/>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98743</xdr:rowOff>
    </xdr:from>
    <xdr:to>
      <xdr:col>15</xdr:col>
      <xdr:colOff>82550</xdr:colOff>
      <xdr:row>63</xdr:row>
      <xdr:rowOff>144463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728643"/>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98743</xdr:rowOff>
    </xdr:from>
    <xdr:to>
      <xdr:col>11</xdr:col>
      <xdr:colOff>31750</xdr:colOff>
      <xdr:row>62</xdr:row>
      <xdr:rowOff>153035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72864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143845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132397</xdr:rowOff>
    </xdr:from>
    <xdr:to>
      <xdr:col>23</xdr:col>
      <xdr:colOff>184150</xdr:colOff>
      <xdr:row>63</xdr:row>
      <xdr:rowOff>62547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148924</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0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3175</xdr:rowOff>
    </xdr:from>
    <xdr:to>
      <xdr:col>19</xdr:col>
      <xdr:colOff>184150</xdr:colOff>
      <xdr:row>63</xdr:row>
      <xdr:rowOff>104775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114952</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57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93663</xdr:rowOff>
    </xdr:from>
    <xdr:to>
      <xdr:col>15</xdr:col>
      <xdr:colOff>133350</xdr:colOff>
      <xdr:row>64</xdr:row>
      <xdr:rowOff>23813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8590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98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47943</xdr:rowOff>
    </xdr:from>
    <xdr:to>
      <xdr:col>11</xdr:col>
      <xdr:colOff>82550</xdr:colOff>
      <xdr:row>62</xdr:row>
      <xdr:rowOff>149543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159720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102235</xdr:rowOff>
    </xdr:from>
    <xdr:to>
      <xdr:col>7</xdr:col>
      <xdr:colOff>31750</xdr:colOff>
      <xdr:row>63</xdr:row>
      <xdr:rowOff>32385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42562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[110,502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人あたりの人件費・物件費等は、前年比</a:t>
          </a:r>
          <a:r>
            <a:rPr kumimoji="1" lang="en-US" altLang="ja-JP" sz="1300">
              <a:latin typeface="ＭＳ Ｐゴシック" panose="020B0600070205080204" pitchFamily="50" charset="-128"/>
              <a:ea typeface="ＭＳ Ｐゴシック" panose="020B0600070205080204" pitchFamily="50" charset="-128"/>
            </a:rPr>
            <a:t>11,933</a:t>
          </a:r>
          <a:r>
            <a:rPr kumimoji="1" lang="ja-JP" altLang="en-US" sz="1300">
              <a:latin typeface="ＭＳ Ｐゴシック" panose="020B0600070205080204" pitchFamily="50" charset="-128"/>
              <a:ea typeface="ＭＳ Ｐゴシック" panose="020B0600070205080204" pitchFamily="50" charset="-128"/>
            </a:rPr>
            <a:t>円の増で、類似団体の平均に比べ</a:t>
          </a:r>
          <a:r>
            <a:rPr kumimoji="1" lang="en-US" altLang="ja-JP" sz="1300">
              <a:latin typeface="ＭＳ Ｐゴシック" panose="020B0600070205080204" pitchFamily="50" charset="-128"/>
              <a:ea typeface="ＭＳ Ｐゴシック" panose="020B0600070205080204" pitchFamily="50" charset="-128"/>
            </a:rPr>
            <a:t>8,884</a:t>
          </a:r>
          <a:r>
            <a:rPr kumimoji="1" lang="ja-JP" altLang="en-US" sz="1300">
              <a:latin typeface="ＭＳ Ｐゴシック" panose="020B0600070205080204" pitchFamily="50" charset="-128"/>
              <a:ea typeface="ＭＳ Ｐゴシック" panose="020B0600070205080204" pitchFamily="50" charset="-128"/>
            </a:rPr>
            <a:t>円上回っており、類似団体の中でも上位に位置している。前年度比で物件費が</a:t>
          </a:r>
          <a:r>
            <a:rPr kumimoji="1" lang="en-US" altLang="ja-JP" sz="1300">
              <a:latin typeface="ＭＳ Ｐゴシック" panose="020B0600070205080204" pitchFamily="50" charset="-128"/>
              <a:ea typeface="ＭＳ Ｐゴシック" panose="020B0600070205080204" pitchFamily="50" charset="-128"/>
            </a:rPr>
            <a:t>2,191,319</a:t>
          </a:r>
          <a:r>
            <a:rPr kumimoji="1" lang="ja-JP" altLang="en-US" sz="1300">
              <a:latin typeface="ＭＳ Ｐゴシック" panose="020B0600070205080204" pitchFamily="50" charset="-128"/>
              <a:ea typeface="ＭＳ Ｐゴシック" panose="020B0600070205080204" pitchFamily="50" charset="-128"/>
            </a:rPr>
            <a:t>千円増となったことが主な要因である。物件費および維持補修費について、「那覇市ファシリティマネジメント推進方針」および「指定管理者制度に関する運用指針」に基づき、適正化や歳出削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4364</xdr:rowOff>
    </xdr:from>
    <xdr:to>
      <xdr:col>23</xdr:col>
      <xdr:colOff>133350</xdr:colOff>
      <xdr:row>83</xdr:row>
      <xdr:rowOff>38588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63264"/>
          <a:ext cx="838200" cy="20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112988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4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94720</xdr:rowOff>
    </xdr:from>
    <xdr:to>
      <xdr:col>19</xdr:col>
      <xdr:colOff>133350</xdr:colOff>
      <xdr:row>82</xdr:row>
      <xdr:rowOff>4364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82170"/>
          <a:ext cx="889000" cy="8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87075</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1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58542</xdr:rowOff>
    </xdr:from>
    <xdr:to>
      <xdr:col>15</xdr:col>
      <xdr:colOff>82550</xdr:colOff>
      <xdr:row>81</xdr:row>
      <xdr:rowOff>94720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45992"/>
          <a:ext cx="889000" cy="3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42761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51890</xdr:rowOff>
    </xdr:from>
    <xdr:to>
      <xdr:col>11</xdr:col>
      <xdr:colOff>31750</xdr:colOff>
      <xdr:row>81</xdr:row>
      <xdr:rowOff>58542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39340"/>
          <a:ext cx="889000" cy="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168451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159238</xdr:rowOff>
    </xdr:from>
    <xdr:to>
      <xdr:col>23</xdr:col>
      <xdr:colOff>184150</xdr:colOff>
      <xdr:row>83</xdr:row>
      <xdr:rowOff>89388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1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4315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6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125014</xdr:rowOff>
    </xdr:from>
    <xdr:to>
      <xdr:col>19</xdr:col>
      <xdr:colOff>184150</xdr:colOff>
      <xdr:row>82</xdr:row>
      <xdr:rowOff>55164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1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65341</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8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43920</xdr:rowOff>
    </xdr:from>
    <xdr:to>
      <xdr:col>15</xdr:col>
      <xdr:colOff>133350</xdr:colOff>
      <xdr:row>81</xdr:row>
      <xdr:rowOff>145520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3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155697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0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7742</xdr:rowOff>
    </xdr:from>
    <xdr:to>
      <xdr:col>11</xdr:col>
      <xdr:colOff>82550</xdr:colOff>
      <xdr:row>81</xdr:row>
      <xdr:rowOff>109342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9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119519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1090</xdr:rowOff>
    </xdr:from>
    <xdr:to>
      <xdr:col>7</xdr:col>
      <xdr:colOff>31750</xdr:colOff>
      <xdr:row>81</xdr:row>
      <xdr:rowOff>102690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112867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ここ数年ラスパイレス指数は横ばいであり、前年度と同値である。今後も引き続き給与水準の適正化に努める。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83</xdr:row>
      <xdr:rowOff>167821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398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116114</xdr:rowOff>
    </xdr:from>
    <xdr:to>
      <xdr:col>77</xdr:col>
      <xdr:colOff>44450</xdr:colOff>
      <xdr:row>83</xdr:row>
      <xdr:rowOff>167821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3464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116114</xdr:rowOff>
    </xdr:from>
    <xdr:to>
      <xdr:col>72</xdr:col>
      <xdr:colOff>203200</xdr:colOff>
      <xdr:row>83</xdr:row>
      <xdr:rowOff>133350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3464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83</xdr:row>
      <xdr:rowOff>133350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133548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65314</xdr:rowOff>
    </xdr:from>
    <xdr:to>
      <xdr:col>73</xdr:col>
      <xdr:colOff>44450</xdr:colOff>
      <xdr:row>83</xdr:row>
      <xdr:rowOff>166914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5641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年度からの</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年間を取組期間とする「中核市なは定員管理方針」では、中核市への移行や沖縄振興特別推進交付金への対応に伴う増員等に対応しつつ、特別会計等を含めた職員定員を</a:t>
          </a:r>
          <a:r>
            <a:rPr kumimoji="1" lang="en-US" altLang="ja-JP" sz="1100">
              <a:latin typeface="ＭＳ Ｐゴシック" panose="020B0600070205080204" pitchFamily="50" charset="-128"/>
              <a:ea typeface="ＭＳ Ｐゴシック" panose="020B0600070205080204" pitchFamily="50" charset="-128"/>
            </a:rPr>
            <a:t>2,300</a:t>
          </a:r>
          <a:r>
            <a:rPr kumimoji="1" lang="ja-JP" altLang="en-US" sz="1100">
              <a:latin typeface="ＭＳ Ｐゴシック" panose="020B0600070205080204" pitchFamily="50" charset="-128"/>
              <a:ea typeface="ＭＳ Ｐゴシック" panose="020B0600070205080204" pitchFamily="50" charset="-128"/>
            </a:rPr>
            <a:t>人程度に抑制することを目標に定員管理に取り組んだ。その結果、平成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日現在の定員は</a:t>
          </a:r>
          <a:r>
            <a:rPr kumimoji="1" lang="en-US" altLang="ja-JP" sz="1100">
              <a:latin typeface="ＭＳ Ｐゴシック" panose="020B0600070205080204" pitchFamily="50" charset="-128"/>
              <a:ea typeface="ＭＳ Ｐゴシック" panose="020B0600070205080204" pitchFamily="50" charset="-128"/>
            </a:rPr>
            <a:t>2,333</a:t>
          </a:r>
          <a:r>
            <a:rPr kumimoji="1" lang="ja-JP" altLang="en-US" sz="1100">
              <a:latin typeface="ＭＳ Ｐゴシック" panose="020B0600070205080204" pitchFamily="50" charset="-128"/>
              <a:ea typeface="ＭＳ Ｐゴシック" panose="020B0600070205080204" pitchFamily="50" charset="-128"/>
            </a:rPr>
            <a:t>人となり、一定の効果を上げられたと考えている。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月に策定した「定員管理方針」では、市の現状や課題などを踏まえ、市民サービスの維持・向上に努めるとともに、職員の心身の健康やワーク・ライフ・バランスに配慮しつつ、効果的な行政運営を進められるよう、令和６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日における定員を</a:t>
          </a:r>
          <a:r>
            <a:rPr kumimoji="1" lang="en-US" altLang="ja-JP" sz="1100">
              <a:latin typeface="ＭＳ Ｐゴシック" panose="020B0600070205080204" pitchFamily="50" charset="-128"/>
              <a:ea typeface="ＭＳ Ｐゴシック" panose="020B0600070205080204" pitchFamily="50" charset="-128"/>
            </a:rPr>
            <a:t>2,400</a:t>
          </a:r>
          <a:r>
            <a:rPr kumimoji="1" lang="ja-JP" altLang="en-US" sz="1100">
              <a:latin typeface="ＭＳ Ｐゴシック" panose="020B0600070205080204" pitchFamily="50" charset="-128"/>
              <a:ea typeface="ＭＳ Ｐゴシック" panose="020B0600070205080204" pitchFamily="50" charset="-128"/>
            </a:rPr>
            <a:t>人程度へ増員することを目標に取り組んでいるところである。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163619</xdr:rowOff>
    </xdr:from>
    <xdr:to>
      <xdr:col>81</xdr:col>
      <xdr:colOff>44450</xdr:colOff>
      <xdr:row>62</xdr:row>
      <xdr:rowOff>8255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622069"/>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107315</xdr:rowOff>
    </xdr:from>
    <xdr:to>
      <xdr:col>77</xdr:col>
      <xdr:colOff>44450</xdr:colOff>
      <xdr:row>61</xdr:row>
      <xdr:rowOff>163619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565765"/>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124054</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95250</xdr:rowOff>
    </xdr:from>
    <xdr:to>
      <xdr:col>72</xdr:col>
      <xdr:colOff>203200</xdr:colOff>
      <xdr:row>61</xdr:row>
      <xdr:rowOff>107315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55370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79163</xdr:rowOff>
    </xdr:from>
    <xdr:to>
      <xdr:col>68</xdr:col>
      <xdr:colOff>152400</xdr:colOff>
      <xdr:row>61</xdr:row>
      <xdr:rowOff>95250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5376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79815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128905</xdr:rowOff>
    </xdr:from>
    <xdr:to>
      <xdr:col>81</xdr:col>
      <xdr:colOff>95250</xdr:colOff>
      <xdr:row>62</xdr:row>
      <xdr:rowOff>59055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100982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5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112819</xdr:rowOff>
    </xdr:from>
    <xdr:to>
      <xdr:col>77</xdr:col>
      <xdr:colOff>95250</xdr:colOff>
      <xdr:row>62</xdr:row>
      <xdr:rowOff>42969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27746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57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56515</xdr:rowOff>
    </xdr:from>
    <xdr:to>
      <xdr:col>73</xdr:col>
      <xdr:colOff>44450</xdr:colOff>
      <xdr:row>61</xdr:row>
      <xdr:rowOff>158115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142892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44450</xdr:rowOff>
    </xdr:from>
    <xdr:to>
      <xdr:col>68</xdr:col>
      <xdr:colOff>203200</xdr:colOff>
      <xdr:row>61</xdr:row>
      <xdr:rowOff>146050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130827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114740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分母である標準財政規模が地方消費税交付金の増等で令和２年度は令和元年度と比較し</a:t>
          </a:r>
          <a:r>
            <a:rPr kumimoji="1" lang="en-US" altLang="ja-JP" sz="1300">
              <a:latin typeface="ＭＳ Ｐゴシック" panose="020B0600070205080204" pitchFamily="50" charset="-128"/>
              <a:ea typeface="ＭＳ Ｐゴシック" panose="020B0600070205080204" pitchFamily="50" charset="-128"/>
            </a:rPr>
            <a:t>1,986,453</a:t>
          </a:r>
          <a:r>
            <a:rPr kumimoji="1" lang="ja-JP" altLang="en-US" sz="1300">
              <a:latin typeface="ＭＳ Ｐゴシック" panose="020B0600070205080204" pitchFamily="50" charset="-128"/>
              <a:ea typeface="ＭＳ Ｐゴシック" panose="020B0600070205080204" pitchFamily="50" charset="-128"/>
            </a:rPr>
            <a:t>千円増加したことなどにより、単年度の実質公債費比率は前年度より</a:t>
          </a:r>
          <a:r>
            <a:rPr kumimoji="1" lang="en-US" altLang="ja-JP" sz="1300">
              <a:latin typeface="ＭＳ Ｐゴシック" panose="020B0600070205080204" pitchFamily="50" charset="-128"/>
              <a:ea typeface="ＭＳ Ｐゴシック" panose="020B0600070205080204" pitchFamily="50" charset="-128"/>
            </a:rPr>
            <a:t>0.67</a:t>
          </a:r>
          <a:r>
            <a:rPr kumimoji="1" lang="ja-JP" altLang="en-US" sz="1300">
              <a:latin typeface="ＭＳ Ｐゴシック" panose="020B0600070205080204" pitchFamily="50" charset="-128"/>
              <a:ea typeface="ＭＳ Ｐゴシック" panose="020B0600070205080204" pitchFamily="50" charset="-128"/>
            </a:rPr>
            <a:t>ポイント改善した。</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起債事業の選択など、引き続き水準を抑える。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146050</xdr:rowOff>
    </xdr:from>
    <xdr:to>
      <xdr:col>81</xdr:col>
      <xdr:colOff>44450</xdr:colOff>
      <xdr:row>43</xdr:row>
      <xdr:rowOff>46990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34695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124900</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46990</xdr:rowOff>
    </xdr:from>
    <xdr:to>
      <xdr:col>77</xdr:col>
      <xdr:colOff>44450</xdr:colOff>
      <xdr:row>43</xdr:row>
      <xdr:rowOff>135467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41934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135467</xdr:rowOff>
    </xdr:from>
    <xdr:to>
      <xdr:col>72</xdr:col>
      <xdr:colOff>203200</xdr:colOff>
      <xdr:row>44</xdr:row>
      <xdr:rowOff>20320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50781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20320</xdr:rowOff>
    </xdr:from>
    <xdr:to>
      <xdr:col>68</xdr:col>
      <xdr:colOff>152400</xdr:colOff>
      <xdr:row>44</xdr:row>
      <xdr:rowOff>68580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5641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95250</xdr:rowOff>
    </xdr:from>
    <xdr:to>
      <xdr:col>81</xdr:col>
      <xdr:colOff>95250</xdr:colOff>
      <xdr:row>43</xdr:row>
      <xdr:rowOff>25400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67327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167640</xdr:rowOff>
    </xdr:from>
    <xdr:to>
      <xdr:col>77</xdr:col>
      <xdr:colOff>95250</xdr:colOff>
      <xdr:row>43</xdr:row>
      <xdr:rowOff>97790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82567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84667</xdr:rowOff>
    </xdr:from>
    <xdr:to>
      <xdr:col>73</xdr:col>
      <xdr:colOff>44450</xdr:colOff>
      <xdr:row>44</xdr:row>
      <xdr:rowOff>14817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171044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140970</xdr:rowOff>
    </xdr:from>
    <xdr:to>
      <xdr:col>68</xdr:col>
      <xdr:colOff>203200</xdr:colOff>
      <xdr:row>44</xdr:row>
      <xdr:rowOff>71120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55897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17780</xdr:rowOff>
    </xdr:from>
    <xdr:to>
      <xdr:col>64</xdr:col>
      <xdr:colOff>152400</xdr:colOff>
      <xdr:row>44</xdr:row>
      <xdr:rowOff>119380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104157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地方債残高が、</a:t>
          </a:r>
          <a:r>
            <a:rPr kumimoji="1" lang="en-US" altLang="ja-JP" sz="1300">
              <a:latin typeface="ＭＳ Ｐゴシック" panose="020B0600070205080204" pitchFamily="50" charset="-128"/>
              <a:ea typeface="ＭＳ Ｐゴシック" panose="020B0600070205080204" pitchFamily="50" charset="-128"/>
            </a:rPr>
            <a:t>2,686,148</a:t>
          </a:r>
          <a:r>
            <a:rPr kumimoji="1" lang="ja-JP" altLang="en-US" sz="1300">
              <a:latin typeface="ＭＳ Ｐゴシック" panose="020B0600070205080204" pitchFamily="50" charset="-128"/>
              <a:ea typeface="ＭＳ Ｐゴシック" panose="020B0600070205080204" pitchFamily="50" charset="-128"/>
            </a:rPr>
            <a:t>千円増となったことより、将来負担比率は前年度比で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ポイント悪化している。</a:t>
          </a:r>
        </a:p>
        <a:p>
          <a:r>
            <a:rPr kumimoji="1" lang="ja-JP" altLang="en-US" sz="1300">
              <a:latin typeface="ＭＳ Ｐゴシック" panose="020B0600070205080204" pitchFamily="50" charset="-128"/>
              <a:ea typeface="ＭＳ Ｐゴシック" panose="020B0600070205080204" pitchFamily="50" charset="-128"/>
            </a:rPr>
            <a:t>  今後も起債事業の選択など財政健全化に努める。　</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149479</xdr:rowOff>
    </xdr:from>
    <xdr:to>
      <xdr:col>81</xdr:col>
      <xdr:colOff>44450</xdr:colOff>
      <xdr:row>16</xdr:row>
      <xdr:rowOff>150283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2892679"/>
          <a:ext cx="8382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18009</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18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149479</xdr:rowOff>
    </xdr:from>
    <xdr:to>
      <xdr:col>77</xdr:col>
      <xdr:colOff>44450</xdr:colOff>
      <xdr:row>17</xdr:row>
      <xdr:rowOff>52832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892679"/>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52832</xdr:rowOff>
    </xdr:from>
    <xdr:to>
      <xdr:col>72</xdr:col>
      <xdr:colOff>203200</xdr:colOff>
      <xdr:row>17</xdr:row>
      <xdr:rowOff>79375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967482"/>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79375</xdr:rowOff>
    </xdr:from>
    <xdr:to>
      <xdr:col>68</xdr:col>
      <xdr:colOff>152400</xdr:colOff>
      <xdr:row>17</xdr:row>
      <xdr:rowOff>113961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994025"/>
          <a:ext cx="8890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50546</xdr:rowOff>
    </xdr:from>
    <xdr:to>
      <xdr:col>68</xdr:col>
      <xdr:colOff>203200</xdr:colOff>
      <xdr:row>15</xdr:row>
      <xdr:rowOff>152146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162323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99483</xdr:rowOff>
    </xdr:from>
    <xdr:to>
      <xdr:col>81</xdr:col>
      <xdr:colOff>95250</xdr:colOff>
      <xdr:row>17</xdr:row>
      <xdr:rowOff>29633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8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71560</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814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98679</xdr:rowOff>
    </xdr:from>
    <xdr:to>
      <xdr:col>77</xdr:col>
      <xdr:colOff>95250</xdr:colOff>
      <xdr:row>17</xdr:row>
      <xdr:rowOff>28829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13606</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928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2032</xdr:rowOff>
    </xdr:from>
    <xdr:to>
      <xdr:col>73</xdr:col>
      <xdr:colOff>44450</xdr:colOff>
      <xdr:row>17</xdr:row>
      <xdr:rowOff>103632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91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88409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00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28575</xdr:rowOff>
    </xdr:from>
    <xdr:to>
      <xdr:col>68</xdr:col>
      <xdr:colOff>203200</xdr:colOff>
      <xdr:row>17</xdr:row>
      <xdr:rowOff>130175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94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114952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02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63161</xdr:rowOff>
    </xdr:from>
    <xdr:to>
      <xdr:col>64</xdr:col>
      <xdr:colOff>152400</xdr:colOff>
      <xdr:row>17</xdr:row>
      <xdr:rowOff>164761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97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149538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06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沖縄県那覇市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320,467
315,234
41.42
200,498,453
191,556,760
8,085,040
71,550,572
135,624,183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ポイントの増、類似団体および全国平均も下回っている。職員給の増等により人件費は増加しているが、今後も、職員の定員管理方針に基づき、人件費の適正化に努める。							</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37</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534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53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36</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001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104140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00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146067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106680</xdr:rowOff>
    </xdr:from>
    <xdr:to>
      <xdr:col>15</xdr:col>
      <xdr:colOff>149225</xdr:colOff>
      <xdr:row>37</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21607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148590</xdr:rowOff>
    </xdr:from>
    <xdr:to>
      <xdr:col>11</xdr:col>
      <xdr:colOff>60325</xdr:colOff>
      <xdr:row>36</xdr:row>
      <xdr:rowOff>78740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減、類似団体および全国平均を下回っている。主な要因として前年度のプレミアム付商品券事業にかかる経費や基幹系システムの更新経費の減による一時的なものである。今後も歳出予算の増が見込まれるが、事業の見直しによる経費の削減に努める。							</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42636</xdr:rowOff>
    </xdr:from>
    <xdr:to>
      <xdr:col>82</xdr:col>
      <xdr:colOff>107950</xdr:colOff>
      <xdr:row>15</xdr:row>
      <xdr:rowOff>118836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614386"/>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42636</xdr:rowOff>
    </xdr:from>
    <xdr:to>
      <xdr:col>78</xdr:col>
      <xdr:colOff>69850</xdr:colOff>
      <xdr:row>15</xdr:row>
      <xdr:rowOff>118836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143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170543</xdr:rowOff>
    </xdr:from>
    <xdr:to>
      <xdr:col>73</xdr:col>
      <xdr:colOff>180975</xdr:colOff>
      <xdr:row>15</xdr:row>
      <xdr:rowOff>42636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5708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170543</xdr:rowOff>
    </xdr:from>
    <xdr:to>
      <xdr:col>69</xdr:col>
      <xdr:colOff>92075</xdr:colOff>
      <xdr:row>15</xdr:row>
      <xdr:rowOff>53521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5708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8363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68036</xdr:rowOff>
    </xdr:from>
    <xdr:to>
      <xdr:col>78</xdr:col>
      <xdr:colOff>120650</xdr:colOff>
      <xdr:row>15</xdr:row>
      <xdr:rowOff>169636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8363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163286</xdr:rowOff>
    </xdr:from>
    <xdr:to>
      <xdr:col>74</xdr:col>
      <xdr:colOff>31750</xdr:colOff>
      <xdr:row>15</xdr:row>
      <xdr:rowOff>93436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103613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119743</xdr:rowOff>
    </xdr:from>
    <xdr:to>
      <xdr:col>69</xdr:col>
      <xdr:colOff>142875</xdr:colOff>
      <xdr:row>15</xdr:row>
      <xdr:rowOff>49893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60070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2721</xdr:rowOff>
    </xdr:from>
    <xdr:to>
      <xdr:col>65</xdr:col>
      <xdr:colOff>53975</xdr:colOff>
      <xdr:row>15</xdr:row>
      <xdr:rowOff>104321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114498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他経常経費の増加割合が高いことから全体の比率としては減となっている。類似団体平均および全国平均に比べ高い状況が続いている。生活保護費、障がい福祉サービス等給付費、認定こども園施設型給付費等の伸びに伴う増などが今後も見込まれるため、より適正な執行となるよう努める。							</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121557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91385"/>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93634</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38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121557</xdr:rowOff>
    </xdr:from>
    <xdr:to>
      <xdr:col>24</xdr:col>
      <xdr:colOff>114300</xdr:colOff>
      <xdr:row>60</xdr:row>
      <xdr:rowOff>121557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0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121557</xdr:rowOff>
    </xdr:from>
    <xdr:to>
      <xdr:col>24</xdr:col>
      <xdr:colOff>25400</xdr:colOff>
      <xdr:row>61</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408557"/>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43742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88900</xdr:rowOff>
    </xdr:from>
    <xdr:to>
      <xdr:col>19</xdr:col>
      <xdr:colOff>187325</xdr:colOff>
      <xdr:row>61</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10375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151493</xdr:rowOff>
    </xdr:from>
    <xdr:to>
      <xdr:col>15</xdr:col>
      <xdr:colOff>98425</xdr:colOff>
      <xdr:row>60</xdr:row>
      <xdr:rowOff>88900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2670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53522</xdr:rowOff>
    </xdr:from>
    <xdr:to>
      <xdr:col>11</xdr:col>
      <xdr:colOff>9525</xdr:colOff>
      <xdr:row>59</xdr:row>
      <xdr:rowOff>151493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1690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70757</xdr:rowOff>
    </xdr:from>
    <xdr:to>
      <xdr:col>24</xdr:col>
      <xdr:colOff>76200</xdr:colOff>
      <xdr:row>61</xdr:row>
      <xdr:rowOff>907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150784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26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19050</xdr:rowOff>
    </xdr:from>
    <xdr:to>
      <xdr:col>20</xdr:col>
      <xdr:colOff>38100</xdr:colOff>
      <xdr:row>61</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105427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38100</xdr:rowOff>
    </xdr:from>
    <xdr:to>
      <xdr:col>15</xdr:col>
      <xdr:colOff>149225</xdr:colOff>
      <xdr:row>60</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124477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100693</xdr:rowOff>
    </xdr:from>
    <xdr:to>
      <xdr:col>11</xdr:col>
      <xdr:colOff>60325</xdr:colOff>
      <xdr:row>60</xdr:row>
      <xdr:rowOff>30843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15620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2722</xdr:rowOff>
    </xdr:from>
    <xdr:to>
      <xdr:col>6</xdr:col>
      <xdr:colOff>171450</xdr:colOff>
      <xdr:row>59</xdr:row>
      <xdr:rowOff>104322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89099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ポイントの増、類似団体および全国平均を下回っている。主に介護保険事業特別会計への繰出金の</a:t>
          </a:r>
          <a:r>
            <a:rPr kumimoji="1" lang="en-US" altLang="ja-JP" sz="1300">
              <a:latin typeface="ＭＳ Ｐゴシック" panose="020B0600070205080204" pitchFamily="50" charset="-128"/>
              <a:ea typeface="ＭＳ Ｐゴシック" panose="020B0600070205080204" pitchFamily="50" charset="-128"/>
            </a:rPr>
            <a:t>385,888</a:t>
          </a:r>
          <a:r>
            <a:rPr kumimoji="1" lang="ja-JP" altLang="en-US" sz="1300">
              <a:latin typeface="ＭＳ Ｐゴシック" panose="020B0600070205080204" pitchFamily="50" charset="-128"/>
              <a:ea typeface="ＭＳ Ｐゴシック" panose="020B0600070205080204" pitchFamily="50" charset="-128"/>
            </a:rPr>
            <a:t>千円の増等によるものである。							</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57</xdr:row>
      <xdr:rowOff>146050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880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57</xdr:row>
      <xdr:rowOff>120650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880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120650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842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152400</xdr:rowOff>
    </xdr:from>
    <xdr:to>
      <xdr:col>69</xdr:col>
      <xdr:colOff>92075</xdr:colOff>
      <xdr:row>57</xdr:row>
      <xdr:rowOff>69850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753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73677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111777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168927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69850</xdr:rowOff>
    </xdr:from>
    <xdr:to>
      <xdr:col>74</xdr:col>
      <xdr:colOff>31750</xdr:colOff>
      <xdr:row>58</xdr:row>
      <xdr:rowOff>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101600</xdr:rowOff>
    </xdr:from>
    <xdr:to>
      <xdr:col>65</xdr:col>
      <xdr:colOff>53975</xdr:colOff>
      <xdr:row>57</xdr:row>
      <xdr:rowOff>31750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41927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ポイントの減、類似団体および全国平均を下回っている。主な要因は那覇市・南風原町環境施設組合負担金が</a:t>
          </a:r>
          <a:r>
            <a:rPr kumimoji="1" lang="en-US" altLang="ja-JP" sz="1300">
              <a:latin typeface="ＭＳ Ｐゴシック" panose="020B0600070205080204" pitchFamily="50" charset="-128"/>
              <a:ea typeface="ＭＳ Ｐゴシック" panose="020B0600070205080204" pitchFamily="50" charset="-128"/>
            </a:rPr>
            <a:t>221,389</a:t>
          </a:r>
          <a:r>
            <a:rPr kumimoji="1" lang="ja-JP" altLang="en-US" sz="1300">
              <a:latin typeface="ＭＳ Ｐゴシック" panose="020B0600070205080204" pitchFamily="50" charset="-128"/>
              <a:ea typeface="ＭＳ Ｐゴシック" panose="020B0600070205080204" pitchFamily="50" charset="-128"/>
            </a:rPr>
            <a:t>千円の減等となったことによるものである。今後も、本市が策定している補助金に関するガイドラインに沿って、継続・廃止等の検討を行い、補助金等の適正化を進める。							</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127000</xdr:rowOff>
    </xdr:from>
    <xdr:to>
      <xdr:col>82</xdr:col>
      <xdr:colOff>107950</xdr:colOff>
      <xdr:row>32</xdr:row>
      <xdr:rowOff>149860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56134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149860</xdr:rowOff>
    </xdr:from>
    <xdr:to>
      <xdr:col>78</xdr:col>
      <xdr:colOff>69850</xdr:colOff>
      <xdr:row>33</xdr:row>
      <xdr:rowOff>46990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56362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139717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96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31750</xdr:rowOff>
    </xdr:from>
    <xdr:to>
      <xdr:col>73</xdr:col>
      <xdr:colOff>180975</xdr:colOff>
      <xdr:row>33</xdr:row>
      <xdr:rowOff>46990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5689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132097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31750</xdr:rowOff>
    </xdr:from>
    <xdr:to>
      <xdr:col>69</xdr:col>
      <xdr:colOff>92075</xdr:colOff>
      <xdr:row>33</xdr:row>
      <xdr:rowOff>77470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5689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109237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124477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76200</xdr:rowOff>
    </xdr:from>
    <xdr:to>
      <xdr:col>82</xdr:col>
      <xdr:colOff>158750</xdr:colOff>
      <xdr:row>33</xdr:row>
      <xdr:rowOff>6350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156227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99060</xdr:rowOff>
    </xdr:from>
    <xdr:to>
      <xdr:col>78</xdr:col>
      <xdr:colOff>120650</xdr:colOff>
      <xdr:row>33</xdr:row>
      <xdr:rowOff>29210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39387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35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167640</xdr:rowOff>
    </xdr:from>
    <xdr:to>
      <xdr:col>74</xdr:col>
      <xdr:colOff>31750</xdr:colOff>
      <xdr:row>33</xdr:row>
      <xdr:rowOff>97790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107967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152400</xdr:rowOff>
    </xdr:from>
    <xdr:to>
      <xdr:col>69</xdr:col>
      <xdr:colOff>142875</xdr:colOff>
      <xdr:row>33</xdr:row>
      <xdr:rowOff>82550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92727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26670</xdr:rowOff>
    </xdr:from>
    <xdr:to>
      <xdr:col>65</xdr:col>
      <xdr:colOff>53975</xdr:colOff>
      <xdr:row>33</xdr:row>
      <xdr:rowOff>128270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138447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45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ポイントの減、決算額では前年度比</a:t>
          </a:r>
          <a:r>
            <a:rPr kumimoji="1" lang="en-US" altLang="ja-JP" sz="1300">
              <a:latin typeface="ＭＳ Ｐゴシック" panose="020B0600070205080204" pitchFamily="50" charset="-128"/>
              <a:ea typeface="ＭＳ Ｐゴシック" panose="020B0600070205080204" pitchFamily="50" charset="-128"/>
            </a:rPr>
            <a:t>275,428</a:t>
          </a:r>
          <a:r>
            <a:rPr kumimoji="1" lang="ja-JP" altLang="en-US" sz="1300">
              <a:latin typeface="ＭＳ Ｐゴシック" panose="020B0600070205080204" pitchFamily="50" charset="-128"/>
              <a:ea typeface="ＭＳ Ｐゴシック" panose="020B0600070205080204" pitchFamily="50" charset="-128"/>
            </a:rPr>
            <a:t>千円減となっている。市債については、借入額が償還額を下回るよう借入事業の見直しを行い、公債費の抑制に努める。							</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8889</xdr:rowOff>
    </xdr:from>
    <xdr:to>
      <xdr:col>24</xdr:col>
      <xdr:colOff>25400</xdr:colOff>
      <xdr:row>77</xdr:row>
      <xdr:rowOff>24130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2105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44466</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246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146050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2257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146050</xdr:rowOff>
    </xdr:from>
    <xdr:to>
      <xdr:col>15</xdr:col>
      <xdr:colOff>98425</xdr:colOff>
      <xdr:row>77</xdr:row>
      <xdr:rowOff>153670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2209800" y="13347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153670</xdr:rowOff>
    </xdr:from>
    <xdr:to>
      <xdr:col>11</xdr:col>
      <xdr:colOff>9525</xdr:colOff>
      <xdr:row>78</xdr:row>
      <xdr:rowOff>12700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355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146066</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95250</xdr:rowOff>
    </xdr:from>
    <xdr:to>
      <xdr:col>15</xdr:col>
      <xdr:colOff>149225</xdr:colOff>
      <xdr:row>78</xdr:row>
      <xdr:rowOff>25400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102870</xdr:rowOff>
    </xdr:from>
    <xdr:to>
      <xdr:col>11</xdr:col>
      <xdr:colOff>60325</xdr:colOff>
      <xdr:row>78</xdr:row>
      <xdr:rowOff>33020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43197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類似団体平均および全国平均を下回っている。また、前年度比減の項目が増えた。今後も人件費の抑制や必要経費の見直しを行い、経常経費削減に努める。							</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75</xdr:row>
      <xdr:rowOff>153670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5671800" y="129743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146050</xdr:rowOff>
    </xdr:from>
    <xdr:to>
      <xdr:col>78</xdr:col>
      <xdr:colOff>69850</xdr:colOff>
      <xdr:row>75</xdr:row>
      <xdr:rowOff>153670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4782800" y="13004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33038</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06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35560</xdr:rowOff>
    </xdr:from>
    <xdr:to>
      <xdr:col>73</xdr:col>
      <xdr:colOff>180975</xdr:colOff>
      <xdr:row>75</xdr:row>
      <xdr:rowOff>146050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272286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35560</xdr:rowOff>
    </xdr:from>
    <xdr:to>
      <xdr:col>69</xdr:col>
      <xdr:colOff>92075</xdr:colOff>
      <xdr:row>74</xdr:row>
      <xdr:rowOff>73660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flipV="1">
          <a:off x="13004800" y="12722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113047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59707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81297</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102870</xdr:rowOff>
    </xdr:from>
    <xdr:to>
      <xdr:col>78</xdr:col>
      <xdr:colOff>120650</xdr:colOff>
      <xdr:row>76</xdr:row>
      <xdr:rowOff>33020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43197</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95250</xdr:rowOff>
    </xdr:from>
    <xdr:to>
      <xdr:col>74</xdr:col>
      <xdr:colOff>31750</xdr:colOff>
      <xdr:row>76</xdr:row>
      <xdr:rowOff>25400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10177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156210</xdr:rowOff>
    </xdr:from>
    <xdr:to>
      <xdr:col>69</xdr:col>
      <xdr:colOff>142875</xdr:colOff>
      <xdr:row>74</xdr:row>
      <xdr:rowOff>86360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96537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22860</xdr:rowOff>
    </xdr:from>
    <xdr:to>
      <xdr:col>65</xdr:col>
      <xdr:colOff>53975</xdr:colOff>
      <xdr:row>74</xdr:row>
      <xdr:rowOff>124460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134637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沖縄県那覇市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109291</xdr:rowOff>
    </xdr:from>
    <xdr:to>
      <xdr:col>29</xdr:col>
      <xdr:colOff>127000</xdr:colOff>
      <xdr:row>17</xdr:row>
      <xdr:rowOff>66452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00116"/>
          <a:ext cx="647700" cy="128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9593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2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66452</xdr:rowOff>
    </xdr:from>
    <xdr:to>
      <xdr:col>26</xdr:col>
      <xdr:colOff>50800</xdr:colOff>
      <xdr:row>17</xdr:row>
      <xdr:rowOff>88397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28727"/>
          <a:ext cx="698500" cy="21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784</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2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88397</xdr:rowOff>
    </xdr:from>
    <xdr:to>
      <xdr:col>22</xdr:col>
      <xdr:colOff>114300</xdr:colOff>
      <xdr:row>17</xdr:row>
      <xdr:rowOff>122733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50672"/>
          <a:ext cx="698500" cy="34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47830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122733</xdr:rowOff>
    </xdr:from>
    <xdr:to>
      <xdr:col>18</xdr:col>
      <xdr:colOff>177800</xdr:colOff>
      <xdr:row>17</xdr:row>
      <xdr:rowOff>158852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85008"/>
          <a:ext cx="698500" cy="36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67124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89115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58491</xdr:rowOff>
    </xdr:from>
    <xdr:to>
      <xdr:col>29</xdr:col>
      <xdr:colOff>177800</xdr:colOff>
      <xdr:row>16</xdr:row>
      <xdr:rowOff>160091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49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30568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2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15652</xdr:rowOff>
    </xdr:from>
    <xdr:to>
      <xdr:col>26</xdr:col>
      <xdr:colOff>101600</xdr:colOff>
      <xdr:row>17</xdr:row>
      <xdr:rowOff>117252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77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102029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064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37597</xdr:rowOff>
    </xdr:from>
    <xdr:to>
      <xdr:col>22</xdr:col>
      <xdr:colOff>165100</xdr:colOff>
      <xdr:row>17</xdr:row>
      <xdr:rowOff>139197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99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123974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08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71933</xdr:rowOff>
    </xdr:from>
    <xdr:to>
      <xdr:col>19</xdr:col>
      <xdr:colOff>38100</xdr:colOff>
      <xdr:row>18</xdr:row>
      <xdr:rowOff>2083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34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158310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12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108052</xdr:rowOff>
    </xdr:from>
    <xdr:to>
      <xdr:col>15</xdr:col>
      <xdr:colOff>101600</xdr:colOff>
      <xdr:row>18</xdr:row>
      <xdr:rowOff>38202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70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22979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15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211087</xdr:rowOff>
    </xdr:from>
    <xdr:to>
      <xdr:col>29</xdr:col>
      <xdr:colOff>127000</xdr:colOff>
      <xdr:row>34</xdr:row>
      <xdr:rowOff>236500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478537"/>
          <a:ext cx="647700" cy="25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101655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1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114503</xdr:rowOff>
    </xdr:from>
    <xdr:to>
      <xdr:col>26</xdr:col>
      <xdr:colOff>50800</xdr:colOff>
      <xdr:row>34</xdr:row>
      <xdr:rowOff>211087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381953"/>
          <a:ext cx="698500" cy="96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203954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14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80670</xdr:rowOff>
    </xdr:from>
    <xdr:to>
      <xdr:col>22</xdr:col>
      <xdr:colOff>114300</xdr:colOff>
      <xdr:row>34</xdr:row>
      <xdr:rowOff>114503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348120"/>
          <a:ext cx="698500" cy="33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199382</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22682</xdr:rowOff>
    </xdr:from>
    <xdr:to>
      <xdr:col>18</xdr:col>
      <xdr:colOff>177800</xdr:colOff>
      <xdr:row>34</xdr:row>
      <xdr:rowOff>80670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290132"/>
          <a:ext cx="698500" cy="57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194353</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163225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7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185700</xdr:rowOff>
    </xdr:from>
    <xdr:to>
      <xdr:col>29</xdr:col>
      <xdr:colOff>177800</xdr:colOff>
      <xdr:row>34</xdr:row>
      <xdr:rowOff>287300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453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30777</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29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160287</xdr:rowOff>
    </xdr:from>
    <xdr:to>
      <xdr:col>26</xdr:col>
      <xdr:colOff>101600</xdr:colOff>
      <xdr:row>34</xdr:row>
      <xdr:rowOff>261886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42773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272064</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196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63703</xdr:rowOff>
    </xdr:from>
    <xdr:to>
      <xdr:col>22</xdr:col>
      <xdr:colOff>165100</xdr:colOff>
      <xdr:row>34</xdr:row>
      <xdr:rowOff>165303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331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175480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10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29870</xdr:rowOff>
    </xdr:from>
    <xdr:to>
      <xdr:col>19</xdr:col>
      <xdr:colOff>38100</xdr:colOff>
      <xdr:row>34</xdr:row>
      <xdr:rowOff>131470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297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141647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0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314782</xdr:rowOff>
    </xdr:from>
    <xdr:to>
      <xdr:col>15</xdr:col>
      <xdr:colOff>101600</xdr:colOff>
      <xdr:row>34</xdr:row>
      <xdr:rowOff>73482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239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83659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00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沖縄県那覇市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320,467
315,234
41.42
200,498,453
191,556,760
8,085,040
71,550,572
135,624,183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40063</xdr:rowOff>
    </xdr:from>
    <xdr:to>
      <xdr:col>24</xdr:col>
      <xdr:colOff>63500</xdr:colOff>
      <xdr:row>36</xdr:row>
      <xdr:rowOff>57273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40813"/>
          <a:ext cx="838200" cy="18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156644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85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57273</xdr:rowOff>
    </xdr:from>
    <xdr:to>
      <xdr:col>19</xdr:col>
      <xdr:colOff>177800</xdr:colOff>
      <xdr:row>36</xdr:row>
      <xdr:rowOff>71349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29473"/>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90343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64458</xdr:rowOff>
    </xdr:from>
    <xdr:to>
      <xdr:col>15</xdr:col>
      <xdr:colOff>50800</xdr:colOff>
      <xdr:row>36</xdr:row>
      <xdr:rowOff>71349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36658"/>
          <a:ext cx="8890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64458</xdr:rowOff>
    </xdr:from>
    <xdr:to>
      <xdr:col>10</xdr:col>
      <xdr:colOff>114300</xdr:colOff>
      <xdr:row>36</xdr:row>
      <xdr:rowOff>114228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36658"/>
          <a:ext cx="889000" cy="4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99258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105594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3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160713</xdr:rowOff>
    </xdr:from>
    <xdr:to>
      <xdr:col>24</xdr:col>
      <xdr:colOff>114300</xdr:colOff>
      <xdr:row>35</xdr:row>
      <xdr:rowOff>90863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9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12140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6473</xdr:rowOff>
    </xdr:from>
    <xdr:to>
      <xdr:col>20</xdr:col>
      <xdr:colOff>38100</xdr:colOff>
      <xdr:row>36</xdr:row>
      <xdr:rowOff>108073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7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99200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7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20549</xdr:rowOff>
    </xdr:from>
    <xdr:to>
      <xdr:col>15</xdr:col>
      <xdr:colOff>101600</xdr:colOff>
      <xdr:row>36</xdr:row>
      <xdr:rowOff>122149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9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113276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8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13658</xdr:rowOff>
    </xdr:from>
    <xdr:to>
      <xdr:col>10</xdr:col>
      <xdr:colOff>165100</xdr:colOff>
      <xdr:row>36</xdr:row>
      <xdr:rowOff>115258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8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106385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27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63428</xdr:rowOff>
    </xdr:from>
    <xdr:to>
      <xdr:col>6</xdr:col>
      <xdr:colOff>38100</xdr:colOff>
      <xdr:row>36</xdr:row>
      <xdr:rowOff>165028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3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156155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2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111879</xdr:rowOff>
    </xdr:from>
    <xdr:to>
      <xdr:col>24</xdr:col>
      <xdr:colOff>63500</xdr:colOff>
      <xdr:row>58</xdr:row>
      <xdr:rowOff>101341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84529"/>
          <a:ext cx="838200" cy="16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117949</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47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101341</xdr:rowOff>
    </xdr:from>
    <xdr:to>
      <xdr:col>19</xdr:col>
      <xdr:colOff>177800</xdr:colOff>
      <xdr:row>59</xdr:row>
      <xdr:rowOff>19114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45441"/>
          <a:ext cx="889000" cy="8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112981</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12004</xdr:rowOff>
    </xdr:from>
    <xdr:to>
      <xdr:col>15</xdr:col>
      <xdr:colOff>50800</xdr:colOff>
      <xdr:row>59</xdr:row>
      <xdr:rowOff>19114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127554"/>
          <a:ext cx="8890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162382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161714</xdr:rowOff>
    </xdr:from>
    <xdr:to>
      <xdr:col>10</xdr:col>
      <xdr:colOff>114300</xdr:colOff>
      <xdr:row>59</xdr:row>
      <xdr:rowOff>12004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105814"/>
          <a:ext cx="889000" cy="2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43463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17175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61079</xdr:rowOff>
    </xdr:from>
    <xdr:to>
      <xdr:col>24</xdr:col>
      <xdr:colOff>114300</xdr:colOff>
      <xdr:row>57</xdr:row>
      <xdr:rowOff>162679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3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39506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1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50541</xdr:rowOff>
    </xdr:from>
    <xdr:to>
      <xdr:col>20</xdr:col>
      <xdr:colOff>38100</xdr:colOff>
      <xdr:row>58</xdr:row>
      <xdr:rowOff>152141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9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143268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8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139764</xdr:rowOff>
    </xdr:from>
    <xdr:to>
      <xdr:col>15</xdr:col>
      <xdr:colOff>101600</xdr:colOff>
      <xdr:row>59</xdr:row>
      <xdr:rowOff>69914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8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61041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132654</xdr:rowOff>
    </xdr:from>
    <xdr:to>
      <xdr:col>10</xdr:col>
      <xdr:colOff>165100</xdr:colOff>
      <xdr:row>59</xdr:row>
      <xdr:rowOff>62804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7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53931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6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110914</xdr:rowOff>
    </xdr:from>
    <xdr:to>
      <xdr:col>6</xdr:col>
      <xdr:colOff>38100</xdr:colOff>
      <xdr:row>59</xdr:row>
      <xdr:rowOff>41064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5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32191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4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81026</xdr:rowOff>
    </xdr:from>
    <xdr:to>
      <xdr:col>24</xdr:col>
      <xdr:colOff>63500</xdr:colOff>
      <xdr:row>77</xdr:row>
      <xdr:rowOff>88570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282676"/>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156811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15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81026</xdr:rowOff>
    </xdr:from>
    <xdr:to>
      <xdr:col>19</xdr:col>
      <xdr:colOff>177800</xdr:colOff>
      <xdr:row>77</xdr:row>
      <xdr:rowOff>103963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82676"/>
          <a:ext cx="889000" cy="2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142333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0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103963</xdr:rowOff>
    </xdr:from>
    <xdr:to>
      <xdr:col>15</xdr:col>
      <xdr:colOff>50800</xdr:colOff>
      <xdr:row>78</xdr:row>
      <xdr:rowOff>74473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05613"/>
          <a:ext cx="889000" cy="1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126331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8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74473</xdr:rowOff>
    </xdr:from>
    <xdr:to>
      <xdr:col>10</xdr:col>
      <xdr:colOff>114300</xdr:colOff>
      <xdr:row>78</xdr:row>
      <xdr:rowOff>97410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47573"/>
          <a:ext cx="889000" cy="2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132656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9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141115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9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37770</xdr:rowOff>
    </xdr:from>
    <xdr:to>
      <xdr:col>24</xdr:col>
      <xdr:colOff>114300</xdr:colOff>
      <xdr:row>77</xdr:row>
      <xdr:rowOff>139370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3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16197</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30226</xdr:rowOff>
    </xdr:from>
    <xdr:to>
      <xdr:col>20</xdr:col>
      <xdr:colOff>38100</xdr:colOff>
      <xdr:row>77</xdr:row>
      <xdr:rowOff>131826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3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122953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2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53163</xdr:rowOff>
    </xdr:from>
    <xdr:to>
      <xdr:col>15</xdr:col>
      <xdr:colOff>101600</xdr:colOff>
      <xdr:row>77</xdr:row>
      <xdr:rowOff>154763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5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145890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4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23673</xdr:rowOff>
    </xdr:from>
    <xdr:to>
      <xdr:col>10</xdr:col>
      <xdr:colOff>165100</xdr:colOff>
      <xdr:row>78</xdr:row>
      <xdr:rowOff>125273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9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116400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8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46610</xdr:rowOff>
    </xdr:from>
    <xdr:to>
      <xdr:col>6</xdr:col>
      <xdr:colOff>38100</xdr:colOff>
      <xdr:row>78</xdr:row>
      <xdr:rowOff>148210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139337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1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127609</xdr:rowOff>
    </xdr:from>
    <xdr:to>
      <xdr:col>24</xdr:col>
      <xdr:colOff>63500</xdr:colOff>
      <xdr:row>90</xdr:row>
      <xdr:rowOff>34506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5386659"/>
          <a:ext cx="838200" cy="7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92448</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0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34506</xdr:rowOff>
    </xdr:from>
    <xdr:to>
      <xdr:col>19</xdr:col>
      <xdr:colOff>177800</xdr:colOff>
      <xdr:row>90</xdr:row>
      <xdr:rowOff>158178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5465006"/>
          <a:ext cx="889000" cy="12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88916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376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158178</xdr:rowOff>
    </xdr:from>
    <xdr:to>
      <xdr:col>15</xdr:col>
      <xdr:colOff>50800</xdr:colOff>
      <xdr:row>91</xdr:row>
      <xdr:rowOff>16548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5588678"/>
          <a:ext cx="889000" cy="2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151922</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16548</xdr:rowOff>
    </xdr:from>
    <xdr:to>
      <xdr:col>10</xdr:col>
      <xdr:colOff>114300</xdr:colOff>
      <xdr:row>91</xdr:row>
      <xdr:rowOff>159258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5618498"/>
          <a:ext cx="889000" cy="14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143312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168927</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76809</xdr:rowOff>
    </xdr:from>
    <xdr:to>
      <xdr:col>24</xdr:col>
      <xdr:colOff>114300</xdr:colOff>
      <xdr:row>90</xdr:row>
      <xdr:rowOff>6959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33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29836</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288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155156</xdr:rowOff>
    </xdr:from>
    <xdr:to>
      <xdr:col>20</xdr:col>
      <xdr:colOff>38100</xdr:colOff>
      <xdr:row>90</xdr:row>
      <xdr:rowOff>85306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41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101833</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18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107378</xdr:rowOff>
    </xdr:from>
    <xdr:to>
      <xdr:col>15</xdr:col>
      <xdr:colOff>101600</xdr:colOff>
      <xdr:row>91</xdr:row>
      <xdr:rowOff>37528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553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54055</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31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137198</xdr:rowOff>
    </xdr:from>
    <xdr:to>
      <xdr:col>10</xdr:col>
      <xdr:colOff>165100</xdr:colOff>
      <xdr:row>91</xdr:row>
      <xdr:rowOff>67348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556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83875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5342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108458</xdr:rowOff>
    </xdr:from>
    <xdr:to>
      <xdr:col>6</xdr:col>
      <xdr:colOff>38100</xdr:colOff>
      <xdr:row>92</xdr:row>
      <xdr:rowOff>38608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571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55135</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548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29416</xdr:rowOff>
    </xdr:from>
    <xdr:to>
      <xdr:col>55</xdr:col>
      <xdr:colOff>0</xdr:colOff>
      <xdr:row>38</xdr:row>
      <xdr:rowOff>22215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687266"/>
          <a:ext cx="838200" cy="85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159631</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474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148029</xdr:rowOff>
    </xdr:from>
    <xdr:to>
      <xdr:col>50</xdr:col>
      <xdr:colOff>114300</xdr:colOff>
      <xdr:row>38</xdr:row>
      <xdr:rowOff>22215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491679"/>
          <a:ext cx="889000" cy="4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43106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148029</xdr:rowOff>
    </xdr:from>
    <xdr:to>
      <xdr:col>45</xdr:col>
      <xdr:colOff>177800</xdr:colOff>
      <xdr:row>38</xdr:row>
      <xdr:rowOff>15501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491679"/>
          <a:ext cx="889000" cy="3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30584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5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15501</xdr:rowOff>
    </xdr:from>
    <xdr:to>
      <xdr:col>41</xdr:col>
      <xdr:colOff>50800</xdr:colOff>
      <xdr:row>38</xdr:row>
      <xdr:rowOff>19830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530601"/>
          <a:ext cx="889000" cy="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69730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24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63931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23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150066</xdr:rowOff>
    </xdr:from>
    <xdr:to>
      <xdr:col>55</xdr:col>
      <xdr:colOff>50800</xdr:colOff>
      <xdr:row>33</xdr:row>
      <xdr:rowOff>80216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63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128493</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614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142865</xdr:rowOff>
    </xdr:from>
    <xdr:to>
      <xdr:col>50</xdr:col>
      <xdr:colOff>165100</xdr:colOff>
      <xdr:row>38</xdr:row>
      <xdr:rowOff>73015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8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64142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57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97229</xdr:rowOff>
    </xdr:from>
    <xdr:to>
      <xdr:col>46</xdr:col>
      <xdr:colOff>38100</xdr:colOff>
      <xdr:row>38</xdr:row>
      <xdr:rowOff>27378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408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43906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21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136152</xdr:rowOff>
    </xdr:from>
    <xdr:to>
      <xdr:col>41</xdr:col>
      <xdr:colOff>101600</xdr:colOff>
      <xdr:row>38</xdr:row>
      <xdr:rowOff>66301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798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57428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7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140480</xdr:rowOff>
    </xdr:from>
    <xdr:to>
      <xdr:col>36</xdr:col>
      <xdr:colOff>165100</xdr:colOff>
      <xdr:row>38</xdr:row>
      <xdr:rowOff>70630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8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61757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7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106194</xdr:rowOff>
    </xdr:from>
    <xdr:to>
      <xdr:col>55</xdr:col>
      <xdr:colOff>0</xdr:colOff>
      <xdr:row>55</xdr:row>
      <xdr:rowOff>10247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364494"/>
          <a:ext cx="838200" cy="7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15222</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1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10247</xdr:rowOff>
    </xdr:from>
    <xdr:to>
      <xdr:col>50</xdr:col>
      <xdr:colOff>114300</xdr:colOff>
      <xdr:row>56</xdr:row>
      <xdr:rowOff>46872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439997"/>
          <a:ext cx="889000" cy="20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135107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18624</xdr:rowOff>
    </xdr:from>
    <xdr:to>
      <xdr:col>45</xdr:col>
      <xdr:colOff>177800</xdr:colOff>
      <xdr:row>56</xdr:row>
      <xdr:rowOff>46872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448374"/>
          <a:ext cx="889000" cy="19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51701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90453</xdr:rowOff>
    </xdr:from>
    <xdr:to>
      <xdr:col>41</xdr:col>
      <xdr:colOff>50800</xdr:colOff>
      <xdr:row>55</xdr:row>
      <xdr:rowOff>18624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348753"/>
          <a:ext cx="889000" cy="9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25068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52713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55394</xdr:rowOff>
    </xdr:from>
    <xdr:to>
      <xdr:col>55</xdr:col>
      <xdr:colOff>50800</xdr:colOff>
      <xdr:row>54</xdr:row>
      <xdr:rowOff>156994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31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78271</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16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130897</xdr:rowOff>
    </xdr:from>
    <xdr:to>
      <xdr:col>50</xdr:col>
      <xdr:colOff>165100</xdr:colOff>
      <xdr:row>55</xdr:row>
      <xdr:rowOff>61047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38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77574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16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167522</xdr:rowOff>
    </xdr:from>
    <xdr:to>
      <xdr:col>46</xdr:col>
      <xdr:colOff>38100</xdr:colOff>
      <xdr:row>56</xdr:row>
      <xdr:rowOff>97672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9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114199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37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139274</xdr:rowOff>
    </xdr:from>
    <xdr:to>
      <xdr:col>41</xdr:col>
      <xdr:colOff>101600</xdr:colOff>
      <xdr:row>55</xdr:row>
      <xdr:rowOff>69424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39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85951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1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39653</xdr:rowOff>
    </xdr:from>
    <xdr:to>
      <xdr:col>36</xdr:col>
      <xdr:colOff>165100</xdr:colOff>
      <xdr:row>54</xdr:row>
      <xdr:rowOff>141253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29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157780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07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68994</xdr:rowOff>
    </xdr:from>
    <xdr:to>
      <xdr:col>55</xdr:col>
      <xdr:colOff>0</xdr:colOff>
      <xdr:row>76</xdr:row>
      <xdr:rowOff>164114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2927744"/>
          <a:ext cx="838200" cy="26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94668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24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164114</xdr:rowOff>
    </xdr:from>
    <xdr:to>
      <xdr:col>50</xdr:col>
      <xdr:colOff>114300</xdr:colOff>
      <xdr:row>78</xdr:row>
      <xdr:rowOff>52603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194314"/>
          <a:ext cx="889000" cy="23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64310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11912</xdr:rowOff>
    </xdr:from>
    <xdr:to>
      <xdr:col>45</xdr:col>
      <xdr:colOff>177800</xdr:colOff>
      <xdr:row>78</xdr:row>
      <xdr:rowOff>52603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85012"/>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147728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10404</xdr:rowOff>
    </xdr:from>
    <xdr:to>
      <xdr:col>41</xdr:col>
      <xdr:colOff>50800</xdr:colOff>
      <xdr:row>78</xdr:row>
      <xdr:rowOff>11912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212054"/>
          <a:ext cx="889000" cy="17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120204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7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58892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26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18194</xdr:rowOff>
    </xdr:from>
    <xdr:to>
      <xdr:col>55</xdr:col>
      <xdr:colOff>50800</xdr:colOff>
      <xdr:row>75</xdr:row>
      <xdr:rowOff>119794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287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41071</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113314</xdr:rowOff>
    </xdr:from>
    <xdr:to>
      <xdr:col>50</xdr:col>
      <xdr:colOff>165100</xdr:colOff>
      <xdr:row>77</xdr:row>
      <xdr:rowOff>43464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14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59992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91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1803</xdr:rowOff>
    </xdr:from>
    <xdr:to>
      <xdr:col>46</xdr:col>
      <xdr:colOff>38100</xdr:colOff>
      <xdr:row>78</xdr:row>
      <xdr:rowOff>103403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7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94530</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46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132562</xdr:rowOff>
    </xdr:from>
    <xdr:to>
      <xdr:col>41</xdr:col>
      <xdr:colOff>101600</xdr:colOff>
      <xdr:row>78</xdr:row>
      <xdr:rowOff>62712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3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53839</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42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131054</xdr:rowOff>
    </xdr:from>
    <xdr:to>
      <xdr:col>36</xdr:col>
      <xdr:colOff>165100</xdr:colOff>
      <xdr:row>77</xdr:row>
      <xdr:rowOff>61204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16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77731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293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112889</xdr:rowOff>
    </xdr:from>
    <xdr:to>
      <xdr:col>55</xdr:col>
      <xdr:colOff>0</xdr:colOff>
      <xdr:row>96</xdr:row>
      <xdr:rowOff>10410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400639"/>
          <a:ext cx="838200" cy="6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90220</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112889</xdr:rowOff>
    </xdr:from>
    <xdr:to>
      <xdr:col>50</xdr:col>
      <xdr:colOff>114300</xdr:colOff>
      <xdr:row>95</xdr:row>
      <xdr:rowOff>122800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400639"/>
          <a:ext cx="889000" cy="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17998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6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105166</xdr:rowOff>
    </xdr:from>
    <xdr:to>
      <xdr:col>45</xdr:col>
      <xdr:colOff>177800</xdr:colOff>
      <xdr:row>95</xdr:row>
      <xdr:rowOff>122800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392916"/>
          <a:ext cx="889000" cy="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59489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9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105166</xdr:rowOff>
    </xdr:from>
    <xdr:to>
      <xdr:col>41</xdr:col>
      <xdr:colOff>50800</xdr:colOff>
      <xdr:row>96</xdr:row>
      <xdr:rowOff>7798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392916"/>
          <a:ext cx="889000" cy="7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76128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7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107625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7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131060</xdr:rowOff>
    </xdr:from>
    <xdr:to>
      <xdr:col>55</xdr:col>
      <xdr:colOff>50800</xdr:colOff>
      <xdr:row>96</xdr:row>
      <xdr:rowOff>61210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41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153937</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27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62089</xdr:rowOff>
    </xdr:from>
    <xdr:to>
      <xdr:col>50</xdr:col>
      <xdr:colOff>165100</xdr:colOff>
      <xdr:row>95</xdr:row>
      <xdr:rowOff>163689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34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8766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12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72000</xdr:rowOff>
    </xdr:from>
    <xdr:to>
      <xdr:col>46</xdr:col>
      <xdr:colOff>38100</xdr:colOff>
      <xdr:row>96</xdr:row>
      <xdr:rowOff>2150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35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18677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13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54366</xdr:rowOff>
    </xdr:from>
    <xdr:to>
      <xdr:col>41</xdr:col>
      <xdr:colOff>101600</xdr:colOff>
      <xdr:row>95</xdr:row>
      <xdr:rowOff>155966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34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1043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11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128448</xdr:rowOff>
    </xdr:from>
    <xdr:to>
      <xdr:col>36</xdr:col>
      <xdr:colOff>165100</xdr:colOff>
      <xdr:row>96</xdr:row>
      <xdr:rowOff>58598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4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75125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19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41421</xdr:rowOff>
    </xdr:from>
    <xdr:to>
      <xdr:col>76</xdr:col>
      <xdr:colOff>114300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27971"/>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41421</xdr:rowOff>
    </xdr:from>
    <xdr:to>
      <xdr:col>71</xdr:col>
      <xdr:colOff>177800</xdr:colOff>
      <xdr:row>39</xdr:row>
      <xdr:rowOff>43002</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727971"/>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6015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162071</xdr:rowOff>
    </xdr:from>
    <xdr:to>
      <xdr:col>72</xdr:col>
      <xdr:colOff>38100</xdr:colOff>
      <xdr:row>39</xdr:row>
      <xdr:rowOff>92221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7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83348</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769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163652</xdr:rowOff>
    </xdr:from>
    <xdr:to>
      <xdr:col>67</xdr:col>
      <xdr:colOff>101600</xdr:colOff>
      <xdr:row>39</xdr:row>
      <xdr:rowOff>93802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84929</xdr:rowOff>
    </xdr:from>
    <xdr:ext cx="313932"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57333" y="67714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140637</xdr:rowOff>
    </xdr:from>
    <xdr:to>
      <xdr:col>85</xdr:col>
      <xdr:colOff>127000</xdr:colOff>
      <xdr:row>73</xdr:row>
      <xdr:rowOff>156159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2656487"/>
          <a:ext cx="838200" cy="1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84907</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60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101570</xdr:rowOff>
    </xdr:from>
    <xdr:to>
      <xdr:col>81</xdr:col>
      <xdr:colOff>50800</xdr:colOff>
      <xdr:row>73</xdr:row>
      <xdr:rowOff>140637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2617420"/>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12212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69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91717</xdr:rowOff>
    </xdr:from>
    <xdr:to>
      <xdr:col>76</xdr:col>
      <xdr:colOff>114300</xdr:colOff>
      <xdr:row>73</xdr:row>
      <xdr:rowOff>101570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2607567"/>
          <a:ext cx="889000" cy="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170128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6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90665</xdr:rowOff>
    </xdr:from>
    <xdr:to>
      <xdr:col>71</xdr:col>
      <xdr:colOff>177800</xdr:colOff>
      <xdr:row>73</xdr:row>
      <xdr:rowOff>91717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2606515"/>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169191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68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160596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67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105359</xdr:rowOff>
    </xdr:from>
    <xdr:to>
      <xdr:col>85</xdr:col>
      <xdr:colOff>177800</xdr:colOff>
      <xdr:row>74</xdr:row>
      <xdr:rowOff>35509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62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128236</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47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89837</xdr:rowOff>
    </xdr:from>
    <xdr:to>
      <xdr:col>81</xdr:col>
      <xdr:colOff>101600</xdr:colOff>
      <xdr:row>74</xdr:row>
      <xdr:rowOff>19987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6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36514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38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50770</xdr:rowOff>
    </xdr:from>
    <xdr:to>
      <xdr:col>76</xdr:col>
      <xdr:colOff>165100</xdr:colOff>
      <xdr:row>73</xdr:row>
      <xdr:rowOff>152370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56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168897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34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40917</xdr:rowOff>
    </xdr:from>
    <xdr:to>
      <xdr:col>72</xdr:col>
      <xdr:colOff>38100</xdr:colOff>
      <xdr:row>73</xdr:row>
      <xdr:rowOff>142517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55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159044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33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39865</xdr:rowOff>
    </xdr:from>
    <xdr:to>
      <xdr:col>67</xdr:col>
      <xdr:colOff>101600</xdr:colOff>
      <xdr:row>73</xdr:row>
      <xdr:rowOff>141465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5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157992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33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36868</xdr:rowOff>
    </xdr:from>
    <xdr:to>
      <xdr:col>85</xdr:col>
      <xdr:colOff>127000</xdr:colOff>
      <xdr:row>97</xdr:row>
      <xdr:rowOff>108114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324618"/>
          <a:ext cx="838200" cy="41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70133</xdr:rowOff>
    </xdr:from>
    <xdr:ext cx="469744"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529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36868</xdr:rowOff>
    </xdr:from>
    <xdr:to>
      <xdr:col>81</xdr:col>
      <xdr:colOff>50800</xdr:colOff>
      <xdr:row>97</xdr:row>
      <xdr:rowOff>36068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324618"/>
          <a:ext cx="889000" cy="34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26636</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46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36068</xdr:rowOff>
    </xdr:from>
    <xdr:to>
      <xdr:col>76</xdr:col>
      <xdr:colOff>114300</xdr:colOff>
      <xdr:row>97</xdr:row>
      <xdr:rowOff>129718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666718"/>
          <a:ext cx="889000" cy="9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32504</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71806</xdr:rowOff>
    </xdr:from>
    <xdr:to>
      <xdr:col>71</xdr:col>
      <xdr:colOff>177800</xdr:colOff>
      <xdr:row>97</xdr:row>
      <xdr:rowOff>129718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7024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43096</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14445</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81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57314</xdr:rowOff>
    </xdr:from>
    <xdr:to>
      <xdr:col>85</xdr:col>
      <xdr:colOff>177800</xdr:colOff>
      <xdr:row>97</xdr:row>
      <xdr:rowOff>158914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68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35741</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66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157518</xdr:rowOff>
    </xdr:from>
    <xdr:to>
      <xdr:col>81</xdr:col>
      <xdr:colOff>101600</xdr:colOff>
      <xdr:row>95</xdr:row>
      <xdr:rowOff>87668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27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104195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0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156718</xdr:rowOff>
    </xdr:from>
    <xdr:to>
      <xdr:col>76</xdr:col>
      <xdr:colOff>165100</xdr:colOff>
      <xdr:row>97</xdr:row>
      <xdr:rowOff>86868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61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103395</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3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78918</xdr:rowOff>
    </xdr:from>
    <xdr:to>
      <xdr:col>72</xdr:col>
      <xdr:colOff>38100</xdr:colOff>
      <xdr:row>98</xdr:row>
      <xdr:rowOff>9068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70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25595</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48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21006</xdr:rowOff>
    </xdr:from>
    <xdr:to>
      <xdr:col>67</xdr:col>
      <xdr:colOff>101600</xdr:colOff>
      <xdr:row>97</xdr:row>
      <xdr:rowOff>122606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65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139133</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42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68344</xdr:rowOff>
    </xdr:from>
    <xdr:to>
      <xdr:col>116</xdr:col>
      <xdr:colOff>63500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754894"/>
          <a:ext cx="838200" cy="3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101328</xdr:rowOff>
    </xdr:from>
    <xdr:to>
      <xdr:col>111</xdr:col>
      <xdr:colOff>177800</xdr:colOff>
      <xdr:row>39</xdr:row>
      <xdr:rowOff>68344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16428"/>
          <a:ext cx="889000" cy="13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2757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101328</xdr:rowOff>
    </xdr:from>
    <xdr:to>
      <xdr:col>107</xdr:col>
      <xdr:colOff>50800</xdr:colOff>
      <xdr:row>38</xdr:row>
      <xdr:rowOff>149823</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616428"/>
          <a:ext cx="889000" cy="4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169308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149823</xdr:rowOff>
    </xdr:from>
    <xdr:to>
      <xdr:col>102</xdr:col>
      <xdr:colOff>114300</xdr:colOff>
      <xdr:row>39</xdr:row>
      <xdr:rowOff>55771</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664923"/>
          <a:ext cx="889000" cy="7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21208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25943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17544</xdr:rowOff>
    </xdr:from>
    <xdr:to>
      <xdr:col>112</xdr:col>
      <xdr:colOff>38100</xdr:colOff>
      <xdr:row>39</xdr:row>
      <xdr:rowOff>119144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70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110271</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4017" y="6796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50528</xdr:rowOff>
    </xdr:from>
    <xdr:to>
      <xdr:col>107</xdr:col>
      <xdr:colOff>101600</xdr:colOff>
      <xdr:row>38</xdr:row>
      <xdr:rowOff>152128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56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143255</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665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99023</xdr:rowOff>
    </xdr:from>
    <xdr:to>
      <xdr:col>102</xdr:col>
      <xdr:colOff>165100</xdr:colOff>
      <xdr:row>39</xdr:row>
      <xdr:rowOff>29173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1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20300</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6017" y="6706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4971</xdr:rowOff>
    </xdr:from>
    <xdr:to>
      <xdr:col>98</xdr:col>
      <xdr:colOff>38100</xdr:colOff>
      <xdr:row>39</xdr:row>
      <xdr:rowOff>106571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97698</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7017" y="6784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64311</xdr:rowOff>
    </xdr:from>
    <xdr:to>
      <xdr:col>116</xdr:col>
      <xdr:colOff>63500</xdr:colOff>
      <xdr:row>59</xdr:row>
      <xdr:rowOff>82289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79861"/>
          <a:ext cx="838200" cy="1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79790</xdr:rowOff>
    </xdr:from>
    <xdr:to>
      <xdr:col>111</xdr:col>
      <xdr:colOff>177800</xdr:colOff>
      <xdr:row>59</xdr:row>
      <xdr:rowOff>82289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95340"/>
          <a:ext cx="889000" cy="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79790</xdr:rowOff>
    </xdr:from>
    <xdr:to>
      <xdr:col>107</xdr:col>
      <xdr:colOff>50800</xdr:colOff>
      <xdr:row>59</xdr:row>
      <xdr:rowOff>83955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95340"/>
          <a:ext cx="889000" cy="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56886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83955</xdr:rowOff>
    </xdr:from>
    <xdr:to>
      <xdr:col>102</xdr:col>
      <xdr:colOff>114300</xdr:colOff>
      <xdr:row>59</xdr:row>
      <xdr:rowOff>84787</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99505"/>
          <a:ext cx="889000" cy="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50061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2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37504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1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13511</xdr:rowOff>
    </xdr:from>
    <xdr:to>
      <xdr:col>116</xdr:col>
      <xdr:colOff>114300</xdr:colOff>
      <xdr:row>59</xdr:row>
      <xdr:rowOff>115111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2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99888</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43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31489</xdr:rowOff>
    </xdr:from>
    <xdr:to>
      <xdr:col>112</xdr:col>
      <xdr:colOff>38100</xdr:colOff>
      <xdr:row>59</xdr:row>
      <xdr:rowOff>133089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4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124216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28990</xdr:rowOff>
    </xdr:from>
    <xdr:to>
      <xdr:col>107</xdr:col>
      <xdr:colOff>101600</xdr:colOff>
      <xdr:row>59</xdr:row>
      <xdr:rowOff>130590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121717</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2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33155</xdr:rowOff>
    </xdr:from>
    <xdr:to>
      <xdr:col>102</xdr:col>
      <xdr:colOff>165100</xdr:colOff>
      <xdr:row>59</xdr:row>
      <xdr:rowOff>134755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125882</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241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33987</xdr:rowOff>
    </xdr:from>
    <xdr:to>
      <xdr:col>98</xdr:col>
      <xdr:colOff>38100</xdr:colOff>
      <xdr:row>59</xdr:row>
      <xdr:rowOff>135587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4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126714</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242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21590</xdr:rowOff>
    </xdr:from>
    <xdr:to>
      <xdr:col>116</xdr:col>
      <xdr:colOff>63500</xdr:colOff>
      <xdr:row>75</xdr:row>
      <xdr:rowOff>46545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880340"/>
          <a:ext cx="8382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42257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01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46545</xdr:rowOff>
    </xdr:from>
    <xdr:to>
      <xdr:col>111</xdr:col>
      <xdr:colOff>177800</xdr:colOff>
      <xdr:row>75</xdr:row>
      <xdr:rowOff>113906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905295"/>
          <a:ext cx="889000" cy="6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161777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109830</xdr:rowOff>
    </xdr:from>
    <xdr:to>
      <xdr:col>107</xdr:col>
      <xdr:colOff>50800</xdr:colOff>
      <xdr:row>75</xdr:row>
      <xdr:rowOff>113906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797130"/>
          <a:ext cx="889000" cy="17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145186</xdr:rowOff>
    </xdr:from>
    <xdr:to>
      <xdr:col>102</xdr:col>
      <xdr:colOff>114300</xdr:colOff>
      <xdr:row>74</xdr:row>
      <xdr:rowOff>109830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661036"/>
          <a:ext cx="889000" cy="13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144784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152557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0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142240</xdr:rowOff>
    </xdr:from>
    <xdr:to>
      <xdr:col>116</xdr:col>
      <xdr:colOff>114300</xdr:colOff>
      <xdr:row>75</xdr:row>
      <xdr:rowOff>72390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8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165117</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6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167195</xdr:rowOff>
    </xdr:from>
    <xdr:to>
      <xdr:col>112</xdr:col>
      <xdr:colOff>38100</xdr:colOff>
      <xdr:row>75</xdr:row>
      <xdr:rowOff>97345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85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113872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6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63106</xdr:rowOff>
    </xdr:from>
    <xdr:to>
      <xdr:col>107</xdr:col>
      <xdr:colOff>101600</xdr:colOff>
      <xdr:row>75</xdr:row>
      <xdr:rowOff>164706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9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9783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69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59030</xdr:rowOff>
    </xdr:from>
    <xdr:to>
      <xdr:col>102</xdr:col>
      <xdr:colOff>165100</xdr:colOff>
      <xdr:row>74</xdr:row>
      <xdr:rowOff>160630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74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5707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52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94386</xdr:rowOff>
    </xdr:from>
    <xdr:to>
      <xdr:col>98</xdr:col>
      <xdr:colOff>38100</xdr:colOff>
      <xdr:row>74</xdr:row>
      <xdr:rowOff>24536</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61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41063</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38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扶助費および普通建設事業費の住民一人当たりのコストが類似団体と比較して高い状況である。障がい福祉サービス等給付費、生活保護費、認定こども園施設型給付費等も毎年伸びており、一人当たり</a:t>
          </a:r>
          <a:r>
            <a:rPr kumimoji="1" lang="en-US" altLang="ja-JP" sz="1300">
              <a:latin typeface="ＭＳ Ｐゴシック" panose="020B0600070205080204" pitchFamily="50" charset="-128"/>
              <a:ea typeface="ＭＳ Ｐゴシック" panose="020B0600070205080204" pitchFamily="50" charset="-128"/>
            </a:rPr>
            <a:t>6,169</a:t>
          </a:r>
          <a:r>
            <a:rPr kumimoji="1" lang="ja-JP" altLang="en-US" sz="1300">
              <a:latin typeface="ＭＳ Ｐゴシック" panose="020B0600070205080204" pitchFamily="50" charset="-128"/>
              <a:ea typeface="ＭＳ Ｐゴシック" panose="020B0600070205080204" pitchFamily="50" charset="-128"/>
            </a:rPr>
            <a:t>円の増額となった。普通建設事業費については、新文化芸術発信拠点施設整備事業などにより、前年度比で一人当たり</a:t>
          </a:r>
          <a:r>
            <a:rPr kumimoji="1" lang="en-US" altLang="ja-JP" sz="1300">
              <a:latin typeface="ＭＳ Ｐゴシック" panose="020B0600070205080204" pitchFamily="50" charset="-128"/>
              <a:ea typeface="ＭＳ Ｐゴシック" panose="020B0600070205080204" pitchFamily="50" charset="-128"/>
            </a:rPr>
            <a:t>4,624</a:t>
          </a:r>
          <a:r>
            <a:rPr kumimoji="1" lang="ja-JP" altLang="en-US" sz="1300">
              <a:latin typeface="ＭＳ Ｐゴシック" panose="020B0600070205080204" pitchFamily="50" charset="-128"/>
              <a:ea typeface="ＭＳ Ｐゴシック" panose="020B0600070205080204" pitchFamily="50" charset="-128"/>
            </a:rPr>
            <a:t>円の増となった。補助費等が一人当たり</a:t>
          </a:r>
          <a:r>
            <a:rPr kumimoji="1" lang="en-US" altLang="ja-JP" sz="1300">
              <a:latin typeface="ＭＳ Ｐゴシック" panose="020B0600070205080204" pitchFamily="50" charset="-128"/>
              <a:ea typeface="ＭＳ Ｐゴシック" panose="020B0600070205080204" pitchFamily="50" charset="-128"/>
            </a:rPr>
            <a:t>111,555</a:t>
          </a:r>
          <a:r>
            <a:rPr kumimoji="1" lang="ja-JP" altLang="en-US" sz="1300">
              <a:latin typeface="ＭＳ Ｐゴシック" panose="020B0600070205080204" pitchFamily="50" charset="-128"/>
              <a:ea typeface="ＭＳ Ｐゴシック" panose="020B0600070205080204" pitchFamily="50" charset="-128"/>
            </a:rPr>
            <a:t>円の増額の主な要因は、単年度事業である特別定額給付金事業による一時的なものである。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沖縄県那覇市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320,467
315,234
41.42
200,498,453
191,556,760
8,085,040
71,550,572
135,624,183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45974</xdr:rowOff>
    </xdr:from>
    <xdr:to>
      <xdr:col>24</xdr:col>
      <xdr:colOff>63500</xdr:colOff>
      <xdr:row>33</xdr:row>
      <xdr:rowOff>114554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0382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36847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7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29210</xdr:rowOff>
    </xdr:from>
    <xdr:to>
      <xdr:col>19</xdr:col>
      <xdr:colOff>177800</xdr:colOff>
      <xdr:row>33</xdr:row>
      <xdr:rowOff>45974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687060"/>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113809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29210</xdr:rowOff>
    </xdr:from>
    <xdr:to>
      <xdr:col>15</xdr:col>
      <xdr:colOff>50800</xdr:colOff>
      <xdr:row>33</xdr:row>
      <xdr:rowOff>110744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687060"/>
          <a:ext cx="8890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122191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110744</xdr:rowOff>
    </xdr:from>
    <xdr:to>
      <xdr:col>10</xdr:col>
      <xdr:colOff>114300</xdr:colOff>
      <xdr:row>33</xdr:row>
      <xdr:rowOff>110744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685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63754</xdr:rowOff>
    </xdr:from>
    <xdr:to>
      <xdr:col>24</xdr:col>
      <xdr:colOff>114300</xdr:colOff>
      <xdr:row>33</xdr:row>
      <xdr:rowOff>165354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86631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7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166624</xdr:rowOff>
    </xdr:from>
    <xdr:to>
      <xdr:col>20</xdr:col>
      <xdr:colOff>38100</xdr:colOff>
      <xdr:row>33</xdr:row>
      <xdr:rowOff>96774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113301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2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149860</xdr:rowOff>
    </xdr:from>
    <xdr:to>
      <xdr:col>15</xdr:col>
      <xdr:colOff>101600</xdr:colOff>
      <xdr:row>33</xdr:row>
      <xdr:rowOff>80010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96537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1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59944</xdr:rowOff>
    </xdr:from>
    <xdr:to>
      <xdr:col>10</xdr:col>
      <xdr:colOff>165100</xdr:colOff>
      <xdr:row>33</xdr:row>
      <xdr:rowOff>161544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1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6621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9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59944</xdr:rowOff>
    </xdr:from>
    <xdr:to>
      <xdr:col>6</xdr:col>
      <xdr:colOff>38100</xdr:colOff>
      <xdr:row>33</xdr:row>
      <xdr:rowOff>161544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1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6621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9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167883</xdr:rowOff>
    </xdr:from>
    <xdr:to>
      <xdr:col>24</xdr:col>
      <xdr:colOff>63500</xdr:colOff>
      <xdr:row>58</xdr:row>
      <xdr:rowOff>40738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8740383"/>
          <a:ext cx="838200" cy="124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16218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893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40738</xdr:rowOff>
    </xdr:from>
    <xdr:to>
      <xdr:col>19</xdr:col>
      <xdr:colOff>177800</xdr:colOff>
      <xdr:row>59</xdr:row>
      <xdr:rowOff>38126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984838"/>
          <a:ext cx="889000" cy="16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53077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1016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38126</xdr:rowOff>
    </xdr:from>
    <xdr:to>
      <xdr:col>15</xdr:col>
      <xdr:colOff>50800</xdr:colOff>
      <xdr:row>59</xdr:row>
      <xdr:rowOff>81342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153676"/>
          <a:ext cx="889000" cy="4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103798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80928</xdr:rowOff>
    </xdr:from>
    <xdr:to>
      <xdr:col>10</xdr:col>
      <xdr:colOff>114300</xdr:colOff>
      <xdr:row>59</xdr:row>
      <xdr:rowOff>81342</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196478"/>
          <a:ext cx="889000" cy="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112975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8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94577</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6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117083</xdr:rowOff>
    </xdr:from>
    <xdr:to>
      <xdr:col>24</xdr:col>
      <xdr:colOff>114300</xdr:colOff>
      <xdr:row>51</xdr:row>
      <xdr:rowOff>47233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868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32010</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60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161388</xdr:rowOff>
    </xdr:from>
    <xdr:to>
      <xdr:col>20</xdr:col>
      <xdr:colOff>38100</xdr:colOff>
      <xdr:row>58</xdr:row>
      <xdr:rowOff>91538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3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108065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70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158776</xdr:rowOff>
    </xdr:from>
    <xdr:to>
      <xdr:col>15</xdr:col>
      <xdr:colOff>101600</xdr:colOff>
      <xdr:row>59</xdr:row>
      <xdr:rowOff>88926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0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80053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9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30542</xdr:rowOff>
    </xdr:from>
    <xdr:to>
      <xdr:col>10</xdr:col>
      <xdr:colOff>165100</xdr:colOff>
      <xdr:row>59</xdr:row>
      <xdr:rowOff>132142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4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123269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3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30128</xdr:rowOff>
    </xdr:from>
    <xdr:to>
      <xdr:col>6</xdr:col>
      <xdr:colOff>38100</xdr:colOff>
      <xdr:row>59</xdr:row>
      <xdr:rowOff>131728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4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122855</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3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6241</xdr:rowOff>
    </xdr:from>
    <xdr:to>
      <xdr:col>24</xdr:col>
      <xdr:colOff>63500</xdr:colOff>
      <xdr:row>71</xdr:row>
      <xdr:rowOff>111833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179191"/>
          <a:ext cx="838200" cy="10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115290</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9740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111833</xdr:rowOff>
    </xdr:from>
    <xdr:to>
      <xdr:col>19</xdr:col>
      <xdr:colOff>177800</xdr:colOff>
      <xdr:row>72</xdr:row>
      <xdr:rowOff>99499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2284783"/>
          <a:ext cx="889000" cy="15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125990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15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50862</xdr:rowOff>
    </xdr:from>
    <xdr:to>
      <xdr:col>15</xdr:col>
      <xdr:colOff>50800</xdr:colOff>
      <xdr:row>72</xdr:row>
      <xdr:rowOff>99499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2019300" y="12395262"/>
          <a:ext cx="889000" cy="4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12104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21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50862</xdr:rowOff>
    </xdr:from>
    <xdr:to>
      <xdr:col>10</xdr:col>
      <xdr:colOff>114300</xdr:colOff>
      <xdr:row>72</xdr:row>
      <xdr:rowOff>116513</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2395262"/>
          <a:ext cx="889000" cy="6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21302</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22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32362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23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126891</xdr:rowOff>
    </xdr:from>
    <xdr:to>
      <xdr:col>24</xdr:col>
      <xdr:colOff>114300</xdr:colOff>
      <xdr:row>71</xdr:row>
      <xdr:rowOff>57041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12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79918</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08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61033</xdr:rowOff>
    </xdr:from>
    <xdr:to>
      <xdr:col>20</xdr:col>
      <xdr:colOff>38100</xdr:colOff>
      <xdr:row>71</xdr:row>
      <xdr:rowOff>162633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223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7710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00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48699</xdr:rowOff>
    </xdr:from>
    <xdr:to>
      <xdr:col>15</xdr:col>
      <xdr:colOff>101600</xdr:colOff>
      <xdr:row>72</xdr:row>
      <xdr:rowOff>150299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239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166826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168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62</xdr:rowOff>
    </xdr:from>
    <xdr:to>
      <xdr:col>10</xdr:col>
      <xdr:colOff>165100</xdr:colOff>
      <xdr:row>72</xdr:row>
      <xdr:rowOff>101662</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234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118189</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21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65713</xdr:rowOff>
    </xdr:from>
    <xdr:to>
      <xdr:col>6</xdr:col>
      <xdr:colOff>38100</xdr:colOff>
      <xdr:row>72</xdr:row>
      <xdr:rowOff>167313</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241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12390</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218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107403</xdr:rowOff>
    </xdr:from>
    <xdr:to>
      <xdr:col>24</xdr:col>
      <xdr:colOff>63500</xdr:colOff>
      <xdr:row>98</xdr:row>
      <xdr:rowOff>106259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738053"/>
          <a:ext cx="838200" cy="17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74156</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36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104854</xdr:rowOff>
    </xdr:from>
    <xdr:to>
      <xdr:col>19</xdr:col>
      <xdr:colOff>177800</xdr:colOff>
      <xdr:row>98</xdr:row>
      <xdr:rowOff>106259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908300" y="16906954"/>
          <a:ext cx="8890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20717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3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80950</xdr:rowOff>
    </xdr:from>
    <xdr:to>
      <xdr:col>15</xdr:col>
      <xdr:colOff>50800</xdr:colOff>
      <xdr:row>98</xdr:row>
      <xdr:rowOff>104854</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2019300" y="16883050"/>
          <a:ext cx="889000" cy="2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42533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3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78141</xdr:rowOff>
    </xdr:from>
    <xdr:to>
      <xdr:col>10</xdr:col>
      <xdr:colOff>114300</xdr:colOff>
      <xdr:row>98</xdr:row>
      <xdr:rowOff>80950</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130300" y="16880241"/>
          <a:ext cx="8890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102133</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101413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56603</xdr:rowOff>
    </xdr:from>
    <xdr:to>
      <xdr:col>24</xdr:col>
      <xdr:colOff>114300</xdr:colOff>
      <xdr:row>97</xdr:row>
      <xdr:rowOff>158203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6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35030</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66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55459</xdr:rowOff>
    </xdr:from>
    <xdr:to>
      <xdr:col>20</xdr:col>
      <xdr:colOff>38100</xdr:colOff>
      <xdr:row>98</xdr:row>
      <xdr:rowOff>157059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85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148186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95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54054</xdr:rowOff>
    </xdr:from>
    <xdr:to>
      <xdr:col>15</xdr:col>
      <xdr:colOff>101600</xdr:colOff>
      <xdr:row>98</xdr:row>
      <xdr:rowOff>155654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85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146781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94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30150</xdr:rowOff>
    </xdr:from>
    <xdr:to>
      <xdr:col>10</xdr:col>
      <xdr:colOff>165100</xdr:colOff>
      <xdr:row>98</xdr:row>
      <xdr:rowOff>131750</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83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122877</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92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27341</xdr:rowOff>
    </xdr:from>
    <xdr:to>
      <xdr:col>6</xdr:col>
      <xdr:colOff>38100</xdr:colOff>
      <xdr:row>98</xdr:row>
      <xdr:rowOff>128941</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82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120068</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92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88951</xdr:rowOff>
    </xdr:from>
    <xdr:to>
      <xdr:col>55</xdr:col>
      <xdr:colOff>0</xdr:colOff>
      <xdr:row>38</xdr:row>
      <xdr:rowOff>89408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60405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119549</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120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88494</xdr:rowOff>
    </xdr:from>
    <xdr:to>
      <xdr:col>50</xdr:col>
      <xdr:colOff>114300</xdr:colOff>
      <xdr:row>38</xdr:row>
      <xdr:rowOff>89408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60359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57523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69748</xdr:rowOff>
    </xdr:from>
    <xdr:to>
      <xdr:col>45</xdr:col>
      <xdr:colOff>177800</xdr:colOff>
      <xdr:row>38</xdr:row>
      <xdr:rowOff>88494</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584848"/>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81297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69748</xdr:rowOff>
    </xdr:from>
    <xdr:to>
      <xdr:col>41</xdr:col>
      <xdr:colOff>50800</xdr:colOff>
      <xdr:row>38</xdr:row>
      <xdr:rowOff>90322</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58484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75811</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63923</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38151</xdr:rowOff>
    </xdr:from>
    <xdr:to>
      <xdr:col>55</xdr:col>
      <xdr:colOff>50800</xdr:colOff>
      <xdr:row>38</xdr:row>
      <xdr:rowOff>139751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55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124528</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468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38608</xdr:rowOff>
    </xdr:from>
    <xdr:to>
      <xdr:col>50</xdr:col>
      <xdr:colOff>165100</xdr:colOff>
      <xdr:row>38</xdr:row>
      <xdr:rowOff>140208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131335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646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37694</xdr:rowOff>
    </xdr:from>
    <xdr:to>
      <xdr:col>46</xdr:col>
      <xdr:colOff>38100</xdr:colOff>
      <xdr:row>38</xdr:row>
      <xdr:rowOff>139294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55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130421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6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18948</xdr:rowOff>
    </xdr:from>
    <xdr:to>
      <xdr:col>41</xdr:col>
      <xdr:colOff>101600</xdr:colOff>
      <xdr:row>38</xdr:row>
      <xdr:rowOff>120548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53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111675</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626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39522</xdr:rowOff>
    </xdr:from>
    <xdr:to>
      <xdr:col>36</xdr:col>
      <xdr:colOff>165100</xdr:colOff>
      <xdr:row>38</xdr:row>
      <xdr:rowOff>141122</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5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132249</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647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123184</xdr:rowOff>
    </xdr:from>
    <xdr:to>
      <xdr:col>55</xdr:col>
      <xdr:colOff>0</xdr:colOff>
      <xdr:row>57</xdr:row>
      <xdr:rowOff>159245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895834"/>
          <a:ext cx="838200" cy="3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16851</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446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123184</xdr:rowOff>
    </xdr:from>
    <xdr:to>
      <xdr:col>50</xdr:col>
      <xdr:colOff>114300</xdr:colOff>
      <xdr:row>57</xdr:row>
      <xdr:rowOff>156331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95834"/>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129246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156331</xdr:rowOff>
    </xdr:from>
    <xdr:to>
      <xdr:col>45</xdr:col>
      <xdr:colOff>177800</xdr:colOff>
      <xdr:row>58</xdr:row>
      <xdr:rowOff>4997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28981"/>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132675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169304</xdr:rowOff>
    </xdr:from>
    <xdr:to>
      <xdr:col>41</xdr:col>
      <xdr:colOff>50800</xdr:colOff>
      <xdr:row>58</xdr:row>
      <xdr:rowOff>4997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41954"/>
          <a:ext cx="889000" cy="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158621</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149420</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40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108445</xdr:rowOff>
    </xdr:from>
    <xdr:to>
      <xdr:col>55</xdr:col>
      <xdr:colOff>50800</xdr:colOff>
      <xdr:row>58</xdr:row>
      <xdr:rowOff>38595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8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23372</xdr:rowOff>
    </xdr:from>
    <xdr:ext cx="378565"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96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72384</xdr:rowOff>
    </xdr:from>
    <xdr:to>
      <xdr:col>50</xdr:col>
      <xdr:colOff>165100</xdr:colOff>
      <xdr:row>58</xdr:row>
      <xdr:rowOff>2534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4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165111</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993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105531</xdr:rowOff>
    </xdr:from>
    <xdr:to>
      <xdr:col>46</xdr:col>
      <xdr:colOff>38100</xdr:colOff>
      <xdr:row>58</xdr:row>
      <xdr:rowOff>35681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7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26808</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61017" y="9970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125647</xdr:rowOff>
    </xdr:from>
    <xdr:to>
      <xdr:col>41</xdr:col>
      <xdr:colOff>101600</xdr:colOff>
      <xdr:row>58</xdr:row>
      <xdr:rowOff>55797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9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46924</xdr:rowOff>
    </xdr:from>
    <xdr:ext cx="378565"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72017" y="9991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118504</xdr:rowOff>
    </xdr:from>
    <xdr:to>
      <xdr:col>36</xdr:col>
      <xdr:colOff>165100</xdr:colOff>
      <xdr:row>58</xdr:row>
      <xdr:rowOff>48654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9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39781</xdr:rowOff>
    </xdr:from>
    <xdr:ext cx="378565"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3017" y="9983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113081</xdr:rowOff>
    </xdr:from>
    <xdr:to>
      <xdr:col>55</xdr:col>
      <xdr:colOff>0</xdr:colOff>
      <xdr:row>78</xdr:row>
      <xdr:rowOff>124574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86181"/>
          <a:ext cx="838200" cy="1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124574</xdr:rowOff>
    </xdr:from>
    <xdr:to>
      <xdr:col>50</xdr:col>
      <xdr:colOff>114300</xdr:colOff>
      <xdr:row>78</xdr:row>
      <xdr:rowOff>163285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97674"/>
          <a:ext cx="889000" cy="3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142143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163285</xdr:rowOff>
    </xdr:from>
    <xdr:to>
      <xdr:col>45</xdr:col>
      <xdr:colOff>177800</xdr:colOff>
      <xdr:row>78</xdr:row>
      <xdr:rowOff>166027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36385"/>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150956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166027</xdr:rowOff>
    </xdr:from>
    <xdr:to>
      <xdr:col>41</xdr:col>
      <xdr:colOff>50800</xdr:colOff>
      <xdr:row>79</xdr:row>
      <xdr:rowOff>5207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39127"/>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147590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7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140695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62281</xdr:rowOff>
    </xdr:from>
    <xdr:to>
      <xdr:col>55</xdr:col>
      <xdr:colOff>50800</xdr:colOff>
      <xdr:row>78</xdr:row>
      <xdr:rowOff>163881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3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148658</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5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73774</xdr:rowOff>
    </xdr:from>
    <xdr:to>
      <xdr:col>50</xdr:col>
      <xdr:colOff>165100</xdr:colOff>
      <xdr:row>79</xdr:row>
      <xdr:rowOff>3924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4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166501</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3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112485</xdr:rowOff>
    </xdr:from>
    <xdr:to>
      <xdr:col>46</xdr:col>
      <xdr:colOff>38100</xdr:colOff>
      <xdr:row>79</xdr:row>
      <xdr:rowOff>42635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33762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7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115227</xdr:rowOff>
    </xdr:from>
    <xdr:to>
      <xdr:col>41</xdr:col>
      <xdr:colOff>101600</xdr:colOff>
      <xdr:row>79</xdr:row>
      <xdr:rowOff>45377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8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36504</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8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125857</xdr:rowOff>
    </xdr:from>
    <xdr:to>
      <xdr:col>36</xdr:col>
      <xdr:colOff>165100</xdr:colOff>
      <xdr:row>79</xdr:row>
      <xdr:rowOff>56007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9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47134</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9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60852</xdr:rowOff>
    </xdr:from>
    <xdr:to>
      <xdr:col>55</xdr:col>
      <xdr:colOff>0</xdr:colOff>
      <xdr:row>97</xdr:row>
      <xdr:rowOff>65424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520052"/>
          <a:ext cx="8382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54588</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34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60852</xdr:rowOff>
    </xdr:from>
    <xdr:to>
      <xdr:col>50</xdr:col>
      <xdr:colOff>114300</xdr:colOff>
      <xdr:row>96</xdr:row>
      <xdr:rowOff>73768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520052"/>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150537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170542</xdr:rowOff>
    </xdr:from>
    <xdr:to>
      <xdr:col>45</xdr:col>
      <xdr:colOff>177800</xdr:colOff>
      <xdr:row>96</xdr:row>
      <xdr:rowOff>73768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286842"/>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156442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21228</xdr:rowOff>
    </xdr:from>
    <xdr:to>
      <xdr:col>41</xdr:col>
      <xdr:colOff>50800</xdr:colOff>
      <xdr:row>94</xdr:row>
      <xdr:rowOff>170542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137528"/>
          <a:ext cx="889000" cy="14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138098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152404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14624</xdr:rowOff>
    </xdr:from>
    <xdr:to>
      <xdr:col>55</xdr:col>
      <xdr:colOff>50800</xdr:colOff>
      <xdr:row>97</xdr:row>
      <xdr:rowOff>116224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64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164501</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62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10052</xdr:rowOff>
    </xdr:from>
    <xdr:to>
      <xdr:col>50</xdr:col>
      <xdr:colOff>165100</xdr:colOff>
      <xdr:row>96</xdr:row>
      <xdr:rowOff>111652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46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128179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24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22968</xdr:rowOff>
    </xdr:from>
    <xdr:to>
      <xdr:col>46</xdr:col>
      <xdr:colOff>38100</xdr:colOff>
      <xdr:row>96</xdr:row>
      <xdr:rowOff>124568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48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141095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25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119742</xdr:rowOff>
    </xdr:from>
    <xdr:to>
      <xdr:col>41</xdr:col>
      <xdr:colOff>101600</xdr:colOff>
      <xdr:row>95</xdr:row>
      <xdr:rowOff>49892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2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66419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01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141878</xdr:rowOff>
    </xdr:from>
    <xdr:to>
      <xdr:col>36</xdr:col>
      <xdr:colOff>165100</xdr:colOff>
      <xdr:row>94</xdr:row>
      <xdr:rowOff>72028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0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88555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586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159417</xdr:rowOff>
    </xdr:from>
    <xdr:to>
      <xdr:col>85</xdr:col>
      <xdr:colOff>126364</xdr:colOff>
      <xdr:row>38</xdr:row>
      <xdr:rowOff>69215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02917"/>
          <a:ext cx="1269" cy="1281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73042</xdr:rowOff>
    </xdr:from>
    <xdr:ext cx="469744"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69215</xdr:rowOff>
    </xdr:from>
    <xdr:to>
      <xdr:col>86</xdr:col>
      <xdr:colOff>25400</xdr:colOff>
      <xdr:row>38</xdr:row>
      <xdr:rowOff>69215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84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106094</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07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159417</xdr:rowOff>
    </xdr:from>
    <xdr:to>
      <xdr:col>86</xdr:col>
      <xdr:colOff>25400</xdr:colOff>
      <xdr:row>30</xdr:row>
      <xdr:rowOff>159417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0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126841</xdr:rowOff>
    </xdr:from>
    <xdr:to>
      <xdr:col>85</xdr:col>
      <xdr:colOff>127000</xdr:colOff>
      <xdr:row>37</xdr:row>
      <xdr:rowOff>163703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470491"/>
          <a:ext cx="838200" cy="3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12622</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13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161195</xdr:rowOff>
    </xdr:from>
    <xdr:to>
      <xdr:col>85</xdr:col>
      <xdr:colOff>177800</xdr:colOff>
      <xdr:row>36</xdr:row>
      <xdr:rowOff>91345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6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163703</xdr:rowOff>
    </xdr:from>
    <xdr:to>
      <xdr:col>81</xdr:col>
      <xdr:colOff>50800</xdr:colOff>
      <xdr:row>38</xdr:row>
      <xdr:rowOff>49879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507353"/>
          <a:ext cx="889000" cy="5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4032</xdr:rowOff>
    </xdr:from>
    <xdr:to>
      <xdr:col>81</xdr:col>
      <xdr:colOff>101600</xdr:colOff>
      <xdr:row>36</xdr:row>
      <xdr:rowOff>105632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7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122159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95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49879</xdr:rowOff>
    </xdr:from>
    <xdr:to>
      <xdr:col>76</xdr:col>
      <xdr:colOff>114300</xdr:colOff>
      <xdr:row>38</xdr:row>
      <xdr:rowOff>152654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564979"/>
          <a:ext cx="889000" cy="10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34227</xdr:rowOff>
    </xdr:from>
    <xdr:to>
      <xdr:col>76</xdr:col>
      <xdr:colOff>165100</xdr:colOff>
      <xdr:row>36</xdr:row>
      <xdr:rowOff>135827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20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152354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8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75406</xdr:rowOff>
    </xdr:from>
    <xdr:to>
      <xdr:col>71</xdr:col>
      <xdr:colOff>177800</xdr:colOff>
      <xdr:row>38</xdr:row>
      <xdr:rowOff>152654</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6590506"/>
          <a:ext cx="889000" cy="7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40513</xdr:rowOff>
    </xdr:from>
    <xdr:to>
      <xdr:col>72</xdr:col>
      <xdr:colOff>38100</xdr:colOff>
      <xdr:row>36</xdr:row>
      <xdr:rowOff>142113</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158640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98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53467</xdr:rowOff>
    </xdr:from>
    <xdr:to>
      <xdr:col>67</xdr:col>
      <xdr:colOff>101600</xdr:colOff>
      <xdr:row>36</xdr:row>
      <xdr:rowOff>155067</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00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76041</xdr:rowOff>
    </xdr:from>
    <xdr:to>
      <xdr:col>85</xdr:col>
      <xdr:colOff>177800</xdr:colOff>
      <xdr:row>38</xdr:row>
      <xdr:rowOff>6191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41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162418</xdr:rowOff>
    </xdr:from>
    <xdr:ext cx="469744"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33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112903</xdr:rowOff>
    </xdr:from>
    <xdr:to>
      <xdr:col>81</xdr:col>
      <xdr:colOff>101600</xdr:colOff>
      <xdr:row>38</xdr:row>
      <xdr:rowOff>43053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45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34180</xdr:rowOff>
    </xdr:from>
    <xdr:ext cx="469744"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46428" y="654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170529</xdr:rowOff>
    </xdr:from>
    <xdr:to>
      <xdr:col>76</xdr:col>
      <xdr:colOff>165100</xdr:colOff>
      <xdr:row>38</xdr:row>
      <xdr:rowOff>100679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51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91806</xdr:rowOff>
    </xdr:from>
    <xdr:ext cx="469744"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57428" y="660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101854</xdr:rowOff>
    </xdr:from>
    <xdr:to>
      <xdr:col>72</xdr:col>
      <xdr:colOff>38100</xdr:colOff>
      <xdr:row>39</xdr:row>
      <xdr:rowOff>32004</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61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23131</xdr:rowOff>
    </xdr:from>
    <xdr:ext cx="469744"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68428" y="670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24606</xdr:rowOff>
    </xdr:from>
    <xdr:to>
      <xdr:col>67</xdr:col>
      <xdr:colOff>101600</xdr:colOff>
      <xdr:row>38</xdr:row>
      <xdr:rowOff>126206</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53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117333</xdr:rowOff>
    </xdr:from>
    <xdr:ext cx="469744"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79428" y="663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23685</xdr:rowOff>
    </xdr:from>
    <xdr:to>
      <xdr:col>85</xdr:col>
      <xdr:colOff>127000</xdr:colOff>
      <xdr:row>55</xdr:row>
      <xdr:rowOff>50241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281985"/>
          <a:ext cx="838200" cy="19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128478</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38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65634</xdr:rowOff>
    </xdr:from>
    <xdr:to>
      <xdr:col>81</xdr:col>
      <xdr:colOff>50800</xdr:colOff>
      <xdr:row>55</xdr:row>
      <xdr:rowOff>50241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323934"/>
          <a:ext cx="889000" cy="15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43439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64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65634</xdr:rowOff>
    </xdr:from>
    <xdr:to>
      <xdr:col>76</xdr:col>
      <xdr:colOff>114300</xdr:colOff>
      <xdr:row>56</xdr:row>
      <xdr:rowOff>7303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323934"/>
          <a:ext cx="889000" cy="28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48886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82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7303</xdr:rowOff>
    </xdr:from>
    <xdr:to>
      <xdr:col>71</xdr:col>
      <xdr:colOff>177800</xdr:colOff>
      <xdr:row>56</xdr:row>
      <xdr:rowOff>157035</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608503"/>
          <a:ext cx="889000" cy="14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164672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7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37952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8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144335</xdr:rowOff>
    </xdr:from>
    <xdr:to>
      <xdr:col>85</xdr:col>
      <xdr:colOff>177800</xdr:colOff>
      <xdr:row>54</xdr:row>
      <xdr:rowOff>74485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2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167212</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08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170891</xdr:rowOff>
    </xdr:from>
    <xdr:to>
      <xdr:col>81</xdr:col>
      <xdr:colOff>101600</xdr:colOff>
      <xdr:row>55</xdr:row>
      <xdr:rowOff>101041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42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117568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20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14834</xdr:rowOff>
    </xdr:from>
    <xdr:to>
      <xdr:col>76</xdr:col>
      <xdr:colOff>165100</xdr:colOff>
      <xdr:row>54</xdr:row>
      <xdr:rowOff>116434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27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132961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0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127953</xdr:rowOff>
    </xdr:from>
    <xdr:to>
      <xdr:col>72</xdr:col>
      <xdr:colOff>38100</xdr:colOff>
      <xdr:row>56</xdr:row>
      <xdr:rowOff>58103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55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74630</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33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106235</xdr:rowOff>
    </xdr:from>
    <xdr:to>
      <xdr:col>67</xdr:col>
      <xdr:colOff>101600</xdr:colOff>
      <xdr:row>57</xdr:row>
      <xdr:rowOff>36385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70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52912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48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41421</xdr:rowOff>
    </xdr:from>
    <xdr:to>
      <xdr:col>76</xdr:col>
      <xdr:colOff>114300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585971"/>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41421</xdr:rowOff>
    </xdr:from>
    <xdr:to>
      <xdr:col>71</xdr:col>
      <xdr:colOff>177800</xdr:colOff>
      <xdr:row>79</xdr:row>
      <xdr:rowOff>43002</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2814300" y="13585971"/>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249299"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4595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162071</xdr:rowOff>
    </xdr:from>
    <xdr:to>
      <xdr:col>72</xdr:col>
      <xdr:colOff>38100</xdr:colOff>
      <xdr:row>79</xdr:row>
      <xdr:rowOff>92221</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3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83348</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14017" y="13627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163652</xdr:rowOff>
    </xdr:from>
    <xdr:to>
      <xdr:col>67</xdr:col>
      <xdr:colOff>101600</xdr:colOff>
      <xdr:row>79</xdr:row>
      <xdr:rowOff>93802</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84929</xdr:rowOff>
    </xdr:from>
    <xdr:ext cx="313932"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57333" y="136294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140638</xdr:rowOff>
    </xdr:from>
    <xdr:to>
      <xdr:col>85</xdr:col>
      <xdr:colOff>127000</xdr:colOff>
      <xdr:row>93</xdr:row>
      <xdr:rowOff>156159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5481300" y="16085488"/>
          <a:ext cx="838200" cy="1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84884</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02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101569</xdr:rowOff>
    </xdr:from>
    <xdr:to>
      <xdr:col>81</xdr:col>
      <xdr:colOff>50800</xdr:colOff>
      <xdr:row>93</xdr:row>
      <xdr:rowOff>140638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4592300" y="16046419"/>
          <a:ext cx="889000" cy="3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1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91717</xdr:rowOff>
    </xdr:from>
    <xdr:to>
      <xdr:col>76</xdr:col>
      <xdr:colOff>114300</xdr:colOff>
      <xdr:row>93</xdr:row>
      <xdr:rowOff>101569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3703300" y="16036567"/>
          <a:ext cx="8890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169991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11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90666</xdr:rowOff>
    </xdr:from>
    <xdr:to>
      <xdr:col>71</xdr:col>
      <xdr:colOff>177800</xdr:colOff>
      <xdr:row>93</xdr:row>
      <xdr:rowOff>91717</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6035516"/>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169169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1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160572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10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105359</xdr:rowOff>
    </xdr:from>
    <xdr:to>
      <xdr:col>85</xdr:col>
      <xdr:colOff>177800</xdr:colOff>
      <xdr:row>94</xdr:row>
      <xdr:rowOff>35509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05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128236</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590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89838</xdr:rowOff>
    </xdr:from>
    <xdr:to>
      <xdr:col>81</xdr:col>
      <xdr:colOff>101600</xdr:colOff>
      <xdr:row>94</xdr:row>
      <xdr:rowOff>19988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0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36515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580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50769</xdr:rowOff>
    </xdr:from>
    <xdr:to>
      <xdr:col>76</xdr:col>
      <xdr:colOff>165100</xdr:colOff>
      <xdr:row>93</xdr:row>
      <xdr:rowOff>152369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599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168896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577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40917</xdr:rowOff>
    </xdr:from>
    <xdr:to>
      <xdr:col>72</xdr:col>
      <xdr:colOff>38100</xdr:colOff>
      <xdr:row>93</xdr:row>
      <xdr:rowOff>142517</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598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159044</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576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39866</xdr:rowOff>
    </xdr:from>
    <xdr:to>
      <xdr:col>67</xdr:col>
      <xdr:colOff>101600</xdr:colOff>
      <xdr:row>93</xdr:row>
      <xdr:rowOff>141466</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598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157993</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575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19685</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062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19685</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flipV="1">
          <a:off x="18656300" y="67062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12717</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140335</xdr:rowOff>
    </xdr:from>
    <xdr:to>
      <xdr:col>102</xdr:col>
      <xdr:colOff>165100</xdr:colOff>
      <xdr:row>39</xdr:row>
      <xdr:rowOff>70485</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61612</xdr:rowOff>
    </xdr:from>
    <xdr:ext cx="313932"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88333" y="67481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のコストが類似団体と比較して高い状況が続いている。障がい福祉サービス等給付費、生活保護費、認定こども園施設型給付費などの扶助費が高い水準であることがあげられ、前年度比は一人当たり</a:t>
          </a:r>
          <a:r>
            <a:rPr kumimoji="1" lang="en-US" altLang="ja-JP" sz="1300">
              <a:latin typeface="ＭＳ Ｐゴシック" panose="020B0600070205080204" pitchFamily="50" charset="-128"/>
              <a:ea typeface="ＭＳ Ｐゴシック" panose="020B0600070205080204" pitchFamily="50" charset="-128"/>
            </a:rPr>
            <a:t>9,700</a:t>
          </a:r>
          <a:r>
            <a:rPr kumimoji="1" lang="ja-JP" altLang="en-US" sz="1300">
              <a:latin typeface="ＭＳ Ｐゴシック" panose="020B0600070205080204" pitchFamily="50" charset="-128"/>
              <a:ea typeface="ＭＳ Ｐゴシック" panose="020B0600070205080204" pitchFamily="50" charset="-128"/>
            </a:rPr>
            <a:t>円の増となっている。また、総務費は、単年度事業である特別定額給付金事業（</a:t>
          </a:r>
          <a:r>
            <a:rPr kumimoji="1" lang="en-US" altLang="ja-JP" sz="1300">
              <a:latin typeface="ＭＳ Ｐゴシック" panose="020B0600070205080204" pitchFamily="50" charset="-128"/>
              <a:ea typeface="ＭＳ Ｐゴシック" panose="020B0600070205080204" pitchFamily="50" charset="-128"/>
            </a:rPr>
            <a:t>32,499,226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の影響や、新文化芸術発信拠点施設整備事業の増が主な要因となり、前年度比で一人当たり</a:t>
          </a:r>
          <a:r>
            <a:rPr kumimoji="1" lang="en-US" altLang="ja-JP" sz="1300">
              <a:latin typeface="ＭＳ Ｐゴシック" panose="020B0600070205080204" pitchFamily="50" charset="-128"/>
              <a:ea typeface="ＭＳ Ｐゴシック" panose="020B0600070205080204" pitchFamily="50" charset="-128"/>
            </a:rPr>
            <a:t>114,320</a:t>
          </a:r>
          <a:r>
            <a:rPr kumimoji="1" lang="ja-JP" altLang="en-US" sz="1300">
              <a:latin typeface="ＭＳ Ｐゴシック" panose="020B0600070205080204" pitchFamily="50" charset="-128"/>
              <a:ea typeface="ＭＳ Ｐゴシック" panose="020B0600070205080204" pitchFamily="50" charset="-128"/>
            </a:rPr>
            <a:t>円の増となり、類似団体と比較して高い水準となった。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沖縄県那覇市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標準財政規模に対し実質収支額は前年度比</a:t>
          </a:r>
          <a:r>
            <a:rPr kumimoji="1" lang="en-US" altLang="ja-JP" sz="1300">
              <a:latin typeface="ＭＳ ゴシック" pitchFamily="49" charset="-128"/>
              <a:ea typeface="ＭＳ ゴシック" pitchFamily="49" charset="-128"/>
            </a:rPr>
            <a:t>5.96</a:t>
          </a:r>
          <a:r>
            <a:rPr kumimoji="1" lang="ja-JP" altLang="en-US" sz="1300">
              <a:latin typeface="ＭＳ ゴシック" pitchFamily="49" charset="-128"/>
              <a:ea typeface="ＭＳ ゴシック" pitchFamily="49" charset="-128"/>
            </a:rPr>
            <a:t>％の増となっている。主な要因として新型コロナウイルス感染症対策事業の迅速な実施に伴う財政調整基金の大幅な取崩やコロナ禍による事業の中止・縮小に伴う実質収支の前年度比</a:t>
          </a:r>
          <a:r>
            <a:rPr kumimoji="1" lang="en-US" altLang="ja-JP" sz="1300">
              <a:latin typeface="ＭＳ ゴシック" pitchFamily="49" charset="-128"/>
              <a:ea typeface="ＭＳ ゴシック" pitchFamily="49" charset="-128"/>
            </a:rPr>
            <a:t>4,369,664</a:t>
          </a:r>
          <a:r>
            <a:rPr kumimoji="1" lang="ja-JP" altLang="en-US" sz="1300">
              <a:latin typeface="ＭＳ ゴシック" pitchFamily="49" charset="-128"/>
              <a:ea typeface="ＭＳ ゴシック" pitchFamily="49" charset="-128"/>
            </a:rPr>
            <a:t>千円の増による一時的なものである。市税等収入拡充のため未収金対策を引き続き実施、収納率向上と市税収入の増に努めるとともに、適正な受益者負担などの安定的な歳入確保にも取り組む。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沖縄県那覇市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国民健康保険事業特別会計については、赤字補填のための一般会計からの政策的繰出を</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億円支出している。</a:t>
          </a:r>
        </a:p>
        <a:p>
          <a:r>
            <a:rPr kumimoji="1" lang="ja-JP" altLang="en-US" sz="1400">
              <a:latin typeface="ＭＳ ゴシック" pitchFamily="49" charset="-128"/>
              <a:ea typeface="ＭＳ ゴシック" pitchFamily="49" charset="-128"/>
            </a:rPr>
            <a:t>　公営企業である水道事業会計及び下水道事業会計について、大型施設等の使用料減の影響により、分子となる資金剰余額は対前年度減（</a:t>
          </a:r>
          <a:r>
            <a:rPr kumimoji="1" lang="en-US" altLang="ja-JP" sz="1400">
              <a:latin typeface="ＭＳ ゴシック" pitchFamily="49" charset="-128"/>
              <a:ea typeface="ＭＳ ゴシック" pitchFamily="49" charset="-128"/>
            </a:rPr>
            <a:t>394,484</a:t>
          </a:r>
          <a:r>
            <a:rPr kumimoji="1" lang="ja-JP" altLang="en-US" sz="1400">
              <a:latin typeface="ＭＳ ゴシック" pitchFamily="49" charset="-128"/>
              <a:ea typeface="ＭＳ ゴシック" pitchFamily="49" charset="-128"/>
            </a:rPr>
            <a:t>千円減）となった。</a:t>
          </a:r>
        </a:p>
        <a:p>
          <a:r>
            <a:rPr kumimoji="1" lang="ja-JP" altLang="en-US" sz="1400">
              <a:latin typeface="ＭＳ ゴシック" pitchFamily="49" charset="-128"/>
              <a:ea typeface="ＭＳ ゴシック" pitchFamily="49" charset="-128"/>
            </a:rPr>
            <a:t>　一般会計で実質収支の増により、標準財政規模の構成比で一般会計が上昇に影響を及ぼしている。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view="pageBreakPreview" zoomScale="60" zoomScaleNormal="100" workbookViewId="0"/>
  </sheetViews>
  <sheetFormatPr defaultColWidth="0" defaultRowHeight="11.25" zeroHeight="1" x14ac:dyDescent="0.15"/>
  <cols>
    <col min="1" max="11" width="2.125" style="184" customWidth="1"/>
    <col min="12" max="12" width="2.25" style="184" customWidth="1"/>
    <col min="13" max="17" width="2.375" style="184" customWidth="1"/>
    <col min="18" max="119" width="2.125" style="184" customWidth="1"/>
    <col min="120" max="16384" width="0" style="184" hidden="1"/>
  </cols>
  <sheetData>
    <row r="1" spans="1:119" ht="33" customHeight="1" x14ac:dyDescent="0.15">
      <c r="A1" s="182"/>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3"/>
      <c r="DK1" s="183"/>
      <c r="DL1" s="183"/>
      <c r="DM1" s="183"/>
      <c r="DN1" s="183"/>
      <c r="DO1" s="183"/>
    </row>
    <row r="2" spans="1:119" ht="24.75" thickBot="1" x14ac:dyDescent="0.2">
      <c r="A2" s="182"/>
      <c r="B2" s="185" t="s">
        <v>81</v>
      </c>
      <c r="C2" s="185"/>
      <c r="D2" s="186"/>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row>
    <row r="3" spans="1:119" ht="18.75" customHeight="1" thickBot="1" x14ac:dyDescent="0.2">
      <c r="A3" s="183"/>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2"/>
      <c r="DK3" s="182"/>
      <c r="DL3" s="182"/>
      <c r="DM3" s="182"/>
      <c r="DN3" s="182"/>
      <c r="DO3" s="182"/>
    </row>
    <row r="4" spans="1:119" ht="18.75" customHeight="1" x14ac:dyDescent="0.15">
      <c r="A4" s="183"/>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200498453</v>
      </c>
      <c r="BO4" s="464"/>
      <c r="BP4" s="464"/>
      <c r="BQ4" s="464"/>
      <c r="BR4" s="464"/>
      <c r="BS4" s="464"/>
      <c r="BT4" s="464"/>
      <c r="BU4" s="465"/>
      <c r="BV4" s="463">
        <v>158460871</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11.3</v>
      </c>
      <c r="CU4" s="648"/>
      <c r="CV4" s="648"/>
      <c r="CW4" s="648"/>
      <c r="CX4" s="648"/>
      <c r="CY4" s="648"/>
      <c r="CZ4" s="648"/>
      <c r="DA4" s="649"/>
      <c r="DB4" s="647">
        <v>5.3</v>
      </c>
      <c r="DC4" s="648"/>
      <c r="DD4" s="648"/>
      <c r="DE4" s="648"/>
      <c r="DF4" s="648"/>
      <c r="DG4" s="648"/>
      <c r="DH4" s="648"/>
      <c r="DI4" s="649"/>
      <c r="DJ4" s="182"/>
      <c r="DK4" s="182"/>
      <c r="DL4" s="182"/>
      <c r="DM4" s="182"/>
      <c r="DN4" s="182"/>
      <c r="DO4" s="182"/>
    </row>
    <row r="5" spans="1:119" ht="18.75" customHeight="1" x14ac:dyDescent="0.15">
      <c r="A5" s="183"/>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191556760</v>
      </c>
      <c r="BO5" s="469"/>
      <c r="BP5" s="469"/>
      <c r="BQ5" s="469"/>
      <c r="BR5" s="469"/>
      <c r="BS5" s="469"/>
      <c r="BT5" s="469"/>
      <c r="BU5" s="470"/>
      <c r="BV5" s="468">
        <v>152200503</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90.3</v>
      </c>
      <c r="CU5" s="439"/>
      <c r="CV5" s="439"/>
      <c r="CW5" s="439"/>
      <c r="CX5" s="439"/>
      <c r="CY5" s="439"/>
      <c r="CZ5" s="439"/>
      <c r="DA5" s="440"/>
      <c r="DB5" s="438">
        <v>91</v>
      </c>
      <c r="DC5" s="439"/>
      <c r="DD5" s="439"/>
      <c r="DE5" s="439"/>
      <c r="DF5" s="439"/>
      <c r="DG5" s="439"/>
      <c r="DH5" s="439"/>
      <c r="DI5" s="440"/>
      <c r="DJ5" s="182"/>
      <c r="DK5" s="182"/>
      <c r="DL5" s="182"/>
      <c r="DM5" s="182"/>
      <c r="DN5" s="182"/>
      <c r="DO5" s="182"/>
    </row>
    <row r="6" spans="1:119" ht="18.75" customHeight="1" x14ac:dyDescent="0.15">
      <c r="A6" s="183"/>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8941693</v>
      </c>
      <c r="BO6" s="469"/>
      <c r="BP6" s="469"/>
      <c r="BQ6" s="469"/>
      <c r="BR6" s="469"/>
      <c r="BS6" s="469"/>
      <c r="BT6" s="469"/>
      <c r="BU6" s="470"/>
      <c r="BV6" s="468">
        <v>6260368</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96</v>
      </c>
      <c r="CU6" s="622"/>
      <c r="CV6" s="622"/>
      <c r="CW6" s="622"/>
      <c r="CX6" s="622"/>
      <c r="CY6" s="622"/>
      <c r="CZ6" s="622"/>
      <c r="DA6" s="623"/>
      <c r="DB6" s="621">
        <v>97</v>
      </c>
      <c r="DC6" s="622"/>
      <c r="DD6" s="622"/>
      <c r="DE6" s="622"/>
      <c r="DF6" s="622"/>
      <c r="DG6" s="622"/>
      <c r="DH6" s="622"/>
      <c r="DI6" s="623"/>
      <c r="DJ6" s="182"/>
      <c r="DK6" s="182"/>
      <c r="DL6" s="182"/>
      <c r="DM6" s="182"/>
      <c r="DN6" s="182"/>
      <c r="DO6" s="182"/>
    </row>
    <row r="7" spans="1:119" ht="18.75" customHeight="1" x14ac:dyDescent="0.15">
      <c r="A7" s="183"/>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856653</v>
      </c>
      <c r="BO7" s="469"/>
      <c r="BP7" s="469"/>
      <c r="BQ7" s="469"/>
      <c r="BR7" s="469"/>
      <c r="BS7" s="469"/>
      <c r="BT7" s="469"/>
      <c r="BU7" s="470"/>
      <c r="BV7" s="468">
        <v>2544992</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71550572</v>
      </c>
      <c r="CU7" s="469"/>
      <c r="CV7" s="469"/>
      <c r="CW7" s="469"/>
      <c r="CX7" s="469"/>
      <c r="CY7" s="469"/>
      <c r="CZ7" s="469"/>
      <c r="DA7" s="470"/>
      <c r="DB7" s="468">
        <v>69564119</v>
      </c>
      <c r="DC7" s="469"/>
      <c r="DD7" s="469"/>
      <c r="DE7" s="469"/>
      <c r="DF7" s="469"/>
      <c r="DG7" s="469"/>
      <c r="DH7" s="469"/>
      <c r="DI7" s="470"/>
      <c r="DJ7" s="182"/>
      <c r="DK7" s="182"/>
      <c r="DL7" s="182"/>
      <c r="DM7" s="182"/>
      <c r="DN7" s="182"/>
      <c r="DO7" s="182"/>
    </row>
    <row r="8" spans="1:119" ht="18.75" customHeight="1" thickBot="1" x14ac:dyDescent="0.2">
      <c r="A8" s="183"/>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8085040</v>
      </c>
      <c r="BO8" s="469"/>
      <c r="BP8" s="469"/>
      <c r="BQ8" s="469"/>
      <c r="BR8" s="469"/>
      <c r="BS8" s="469"/>
      <c r="BT8" s="469"/>
      <c r="BU8" s="470"/>
      <c r="BV8" s="468">
        <v>3715376</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0.84</v>
      </c>
      <c r="CU8" s="582"/>
      <c r="CV8" s="582"/>
      <c r="CW8" s="582"/>
      <c r="CX8" s="582"/>
      <c r="CY8" s="582"/>
      <c r="CZ8" s="582"/>
      <c r="DA8" s="583"/>
      <c r="DB8" s="581">
        <v>0.84</v>
      </c>
      <c r="DC8" s="582"/>
      <c r="DD8" s="582"/>
      <c r="DE8" s="582"/>
      <c r="DF8" s="582"/>
      <c r="DG8" s="582"/>
      <c r="DH8" s="582"/>
      <c r="DI8" s="583"/>
      <c r="DJ8" s="182"/>
      <c r="DK8" s="182"/>
      <c r="DL8" s="182"/>
      <c r="DM8" s="182"/>
      <c r="DN8" s="182"/>
      <c r="DO8" s="182"/>
    </row>
    <row r="9" spans="1:119" ht="18.75" customHeight="1" thickBot="1" x14ac:dyDescent="0.2">
      <c r="A9" s="183"/>
      <c r="B9" s="610" t="s">
        <v>112</v>
      </c>
      <c r="C9" s="611"/>
      <c r="D9" s="611"/>
      <c r="E9" s="611"/>
      <c r="F9" s="611"/>
      <c r="G9" s="611"/>
      <c r="H9" s="611"/>
      <c r="I9" s="611"/>
      <c r="J9" s="611"/>
      <c r="K9" s="531"/>
      <c r="L9" s="612" t="s">
        <v>113</v>
      </c>
      <c r="M9" s="613"/>
      <c r="N9" s="613"/>
      <c r="O9" s="613"/>
      <c r="P9" s="613"/>
      <c r="Q9" s="614"/>
      <c r="R9" s="615">
        <v>317625</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4369664</v>
      </c>
      <c r="BO9" s="469"/>
      <c r="BP9" s="469"/>
      <c r="BQ9" s="469"/>
      <c r="BR9" s="469"/>
      <c r="BS9" s="469"/>
      <c r="BT9" s="469"/>
      <c r="BU9" s="470"/>
      <c r="BV9" s="468">
        <v>-749176</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12.1</v>
      </c>
      <c r="CU9" s="439"/>
      <c r="CV9" s="439"/>
      <c r="CW9" s="439"/>
      <c r="CX9" s="439"/>
      <c r="CY9" s="439"/>
      <c r="CZ9" s="439"/>
      <c r="DA9" s="440"/>
      <c r="DB9" s="438">
        <v>12.3</v>
      </c>
      <c r="DC9" s="439"/>
      <c r="DD9" s="439"/>
      <c r="DE9" s="439"/>
      <c r="DF9" s="439"/>
      <c r="DG9" s="439"/>
      <c r="DH9" s="439"/>
      <c r="DI9" s="440"/>
      <c r="DJ9" s="182"/>
      <c r="DK9" s="182"/>
      <c r="DL9" s="182"/>
      <c r="DM9" s="182"/>
      <c r="DN9" s="182"/>
      <c r="DO9" s="182"/>
    </row>
    <row r="10" spans="1:119" ht="18.75" customHeight="1" thickBot="1" x14ac:dyDescent="0.2">
      <c r="A10" s="183"/>
      <c r="B10" s="610"/>
      <c r="C10" s="611"/>
      <c r="D10" s="611"/>
      <c r="E10" s="611"/>
      <c r="F10" s="611"/>
      <c r="G10" s="611"/>
      <c r="H10" s="611"/>
      <c r="I10" s="611"/>
      <c r="J10" s="611"/>
      <c r="K10" s="531"/>
      <c r="L10" s="441" t="s">
        <v>119</v>
      </c>
      <c r="M10" s="442"/>
      <c r="N10" s="442"/>
      <c r="O10" s="442"/>
      <c r="P10" s="442"/>
      <c r="Q10" s="443"/>
      <c r="R10" s="444">
        <v>319435</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1858317</v>
      </c>
      <c r="BO10" s="469"/>
      <c r="BP10" s="469"/>
      <c r="BQ10" s="469"/>
      <c r="BR10" s="469"/>
      <c r="BS10" s="469"/>
      <c r="BT10" s="469"/>
      <c r="BU10" s="470"/>
      <c r="BV10" s="468">
        <v>2233369</v>
      </c>
      <c r="BW10" s="469"/>
      <c r="BX10" s="469"/>
      <c r="BY10" s="469"/>
      <c r="BZ10" s="469"/>
      <c r="CA10" s="469"/>
      <c r="CB10" s="469"/>
      <c r="CC10" s="470"/>
      <c r="CD10" s="187" t="s">
        <v>123</v>
      </c>
      <c r="CE10" s="188"/>
      <c r="CF10" s="188"/>
      <c r="CG10" s="188"/>
      <c r="CH10" s="188"/>
      <c r="CI10" s="188"/>
      <c r="CJ10" s="188"/>
      <c r="CK10" s="188"/>
      <c r="CL10" s="188"/>
      <c r="CM10" s="188"/>
      <c r="CN10" s="188"/>
      <c r="CO10" s="188"/>
      <c r="CP10" s="188"/>
      <c r="CQ10" s="188"/>
      <c r="CR10" s="188"/>
      <c r="CS10" s="189"/>
      <c r="CT10" s="190"/>
      <c r="CU10" s="191"/>
      <c r="CV10" s="191"/>
      <c r="CW10" s="191"/>
      <c r="CX10" s="191"/>
      <c r="CY10" s="191"/>
      <c r="CZ10" s="191"/>
      <c r="DA10" s="192"/>
      <c r="DB10" s="190"/>
      <c r="DC10" s="191"/>
      <c r="DD10" s="191"/>
      <c r="DE10" s="191"/>
      <c r="DF10" s="191"/>
      <c r="DG10" s="191"/>
      <c r="DH10" s="191"/>
      <c r="DI10" s="192"/>
      <c r="DJ10" s="182"/>
      <c r="DK10" s="182"/>
      <c r="DL10" s="182"/>
      <c r="DM10" s="182"/>
      <c r="DN10" s="182"/>
      <c r="DO10" s="182"/>
    </row>
    <row r="11" spans="1:119" ht="18.75" customHeight="1" thickBot="1" x14ac:dyDescent="0.2">
      <c r="A11" s="183"/>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130</v>
      </c>
      <c r="DC11" s="582"/>
      <c r="DD11" s="582"/>
      <c r="DE11" s="582"/>
      <c r="DF11" s="582"/>
      <c r="DG11" s="582"/>
      <c r="DH11" s="582"/>
      <c r="DI11" s="583"/>
      <c r="DJ11" s="182"/>
      <c r="DK11" s="182"/>
      <c r="DL11" s="182"/>
      <c r="DM11" s="182"/>
      <c r="DN11" s="182"/>
      <c r="DO11" s="182"/>
    </row>
    <row r="12" spans="1:119" ht="18.75" customHeight="1" x14ac:dyDescent="0.15">
      <c r="A12" s="183"/>
      <c r="B12" s="584" t="s">
        <v>131</v>
      </c>
      <c r="C12" s="585"/>
      <c r="D12" s="585"/>
      <c r="E12" s="585"/>
      <c r="F12" s="585"/>
      <c r="G12" s="585"/>
      <c r="H12" s="585"/>
      <c r="I12" s="585"/>
      <c r="J12" s="585"/>
      <c r="K12" s="586"/>
      <c r="L12" s="593" t="s">
        <v>132</v>
      </c>
      <c r="M12" s="594"/>
      <c r="N12" s="594"/>
      <c r="O12" s="594"/>
      <c r="P12" s="594"/>
      <c r="Q12" s="595"/>
      <c r="R12" s="596">
        <v>320467</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136</v>
      </c>
      <c r="AV12" s="526"/>
      <c r="AW12" s="526"/>
      <c r="AX12" s="526"/>
      <c r="AY12" s="448" t="s">
        <v>137</v>
      </c>
      <c r="AZ12" s="449"/>
      <c r="BA12" s="449"/>
      <c r="BB12" s="449"/>
      <c r="BC12" s="449"/>
      <c r="BD12" s="449"/>
      <c r="BE12" s="449"/>
      <c r="BF12" s="449"/>
      <c r="BG12" s="449"/>
      <c r="BH12" s="449"/>
      <c r="BI12" s="449"/>
      <c r="BJ12" s="449"/>
      <c r="BK12" s="449"/>
      <c r="BL12" s="449"/>
      <c r="BM12" s="450"/>
      <c r="BN12" s="468">
        <v>4084276</v>
      </c>
      <c r="BO12" s="469"/>
      <c r="BP12" s="469"/>
      <c r="BQ12" s="469"/>
      <c r="BR12" s="469"/>
      <c r="BS12" s="469"/>
      <c r="BT12" s="469"/>
      <c r="BU12" s="470"/>
      <c r="BV12" s="468">
        <v>2321880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139</v>
      </c>
      <c r="CU12" s="582"/>
      <c r="CV12" s="582"/>
      <c r="CW12" s="582"/>
      <c r="CX12" s="582"/>
      <c r="CY12" s="582"/>
      <c r="CZ12" s="582"/>
      <c r="DA12" s="583"/>
      <c r="DB12" s="581" t="s">
        <v>139</v>
      </c>
      <c r="DC12" s="582"/>
      <c r="DD12" s="582"/>
      <c r="DE12" s="582"/>
      <c r="DF12" s="582"/>
      <c r="DG12" s="582"/>
      <c r="DH12" s="582"/>
      <c r="DI12" s="583"/>
      <c r="DJ12" s="182"/>
      <c r="DK12" s="182"/>
      <c r="DL12" s="182"/>
      <c r="DM12" s="182"/>
      <c r="DN12" s="182"/>
      <c r="DO12" s="182"/>
    </row>
    <row r="13" spans="1:119" ht="18.75" customHeight="1" x14ac:dyDescent="0.15">
      <c r="A13" s="183"/>
      <c r="B13" s="587"/>
      <c r="C13" s="588"/>
      <c r="D13" s="588"/>
      <c r="E13" s="588"/>
      <c r="F13" s="588"/>
      <c r="G13" s="588"/>
      <c r="H13" s="588"/>
      <c r="I13" s="588"/>
      <c r="J13" s="588"/>
      <c r="K13" s="589"/>
      <c r="L13" s="193"/>
      <c r="M13" s="568" t="s">
        <v>140</v>
      </c>
      <c r="N13" s="569"/>
      <c r="O13" s="569"/>
      <c r="P13" s="569"/>
      <c r="Q13" s="570"/>
      <c r="R13" s="571">
        <v>315234</v>
      </c>
      <c r="S13" s="572"/>
      <c r="T13" s="572"/>
      <c r="U13" s="572"/>
      <c r="V13" s="573"/>
      <c r="W13" s="559" t="s">
        <v>141</v>
      </c>
      <c r="X13" s="481"/>
      <c r="Y13" s="481"/>
      <c r="Z13" s="481"/>
      <c r="AA13" s="481"/>
      <c r="AB13" s="482"/>
      <c r="AC13" s="444">
        <v>840</v>
      </c>
      <c r="AD13" s="445"/>
      <c r="AE13" s="445"/>
      <c r="AF13" s="445"/>
      <c r="AG13" s="446"/>
      <c r="AH13" s="444">
        <v>879</v>
      </c>
      <c r="AI13" s="445"/>
      <c r="AJ13" s="445"/>
      <c r="AK13" s="445"/>
      <c r="AL13" s="447"/>
      <c r="AM13" s="537" t="s">
        <v>142</v>
      </c>
      <c r="AN13" s="442"/>
      <c r="AO13" s="442"/>
      <c r="AP13" s="442"/>
      <c r="AQ13" s="442"/>
      <c r="AR13" s="442"/>
      <c r="AS13" s="442"/>
      <c r="AT13" s="443"/>
      <c r="AU13" s="525" t="s">
        <v>143</v>
      </c>
      <c r="AV13" s="526"/>
      <c r="AW13" s="526"/>
      <c r="AX13" s="526"/>
      <c r="AY13" s="448" t="s">
        <v>144</v>
      </c>
      <c r="AZ13" s="449"/>
      <c r="BA13" s="449"/>
      <c r="BB13" s="449"/>
      <c r="BC13" s="449"/>
      <c r="BD13" s="449"/>
      <c r="BE13" s="449"/>
      <c r="BF13" s="449"/>
      <c r="BG13" s="449"/>
      <c r="BH13" s="449"/>
      <c r="BI13" s="449"/>
      <c r="BJ13" s="449"/>
      <c r="BK13" s="449"/>
      <c r="BL13" s="449"/>
      <c r="BM13" s="450"/>
      <c r="BN13" s="468">
        <v>2143705</v>
      </c>
      <c r="BO13" s="469"/>
      <c r="BP13" s="469"/>
      <c r="BQ13" s="469"/>
      <c r="BR13" s="469"/>
      <c r="BS13" s="469"/>
      <c r="BT13" s="469"/>
      <c r="BU13" s="470"/>
      <c r="BV13" s="468">
        <v>-837687</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9.5</v>
      </c>
      <c r="CU13" s="439"/>
      <c r="CV13" s="439"/>
      <c r="CW13" s="439"/>
      <c r="CX13" s="439"/>
      <c r="CY13" s="439"/>
      <c r="CZ13" s="439"/>
      <c r="DA13" s="440"/>
      <c r="DB13" s="438">
        <v>10.4</v>
      </c>
      <c r="DC13" s="439"/>
      <c r="DD13" s="439"/>
      <c r="DE13" s="439"/>
      <c r="DF13" s="439"/>
      <c r="DG13" s="439"/>
      <c r="DH13" s="439"/>
      <c r="DI13" s="440"/>
      <c r="DJ13" s="182"/>
      <c r="DK13" s="182"/>
      <c r="DL13" s="182"/>
      <c r="DM13" s="182"/>
      <c r="DN13" s="182"/>
      <c r="DO13" s="182"/>
    </row>
    <row r="14" spans="1:119" ht="18.75" customHeight="1" thickBot="1" x14ac:dyDescent="0.2">
      <c r="A14" s="183"/>
      <c r="B14" s="587"/>
      <c r="C14" s="588"/>
      <c r="D14" s="588"/>
      <c r="E14" s="588"/>
      <c r="F14" s="588"/>
      <c r="G14" s="588"/>
      <c r="H14" s="588"/>
      <c r="I14" s="588"/>
      <c r="J14" s="588"/>
      <c r="K14" s="589"/>
      <c r="L14" s="561" t="s">
        <v>146</v>
      </c>
      <c r="M14" s="605"/>
      <c r="N14" s="605"/>
      <c r="O14" s="605"/>
      <c r="P14" s="605"/>
      <c r="Q14" s="606"/>
      <c r="R14" s="571">
        <v>322011</v>
      </c>
      <c r="S14" s="572"/>
      <c r="T14" s="572"/>
      <c r="U14" s="572"/>
      <c r="V14" s="573"/>
      <c r="W14" s="574"/>
      <c r="X14" s="484"/>
      <c r="Y14" s="484"/>
      <c r="Z14" s="484"/>
      <c r="AA14" s="484"/>
      <c r="AB14" s="485"/>
      <c r="AC14" s="564">
        <v>0.7</v>
      </c>
      <c r="AD14" s="565"/>
      <c r="AE14" s="565"/>
      <c r="AF14" s="565"/>
      <c r="AG14" s="566"/>
      <c r="AH14" s="564">
        <v>0.8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v>65</v>
      </c>
      <c r="CU14" s="576"/>
      <c r="CV14" s="576"/>
      <c r="CW14" s="576"/>
      <c r="CX14" s="576"/>
      <c r="CY14" s="576"/>
      <c r="CZ14" s="576"/>
      <c r="DA14" s="577"/>
      <c r="DB14" s="575">
        <v>64.900000000000006</v>
      </c>
      <c r="DC14" s="576"/>
      <c r="DD14" s="576"/>
      <c r="DE14" s="576"/>
      <c r="DF14" s="576"/>
      <c r="DG14" s="576"/>
      <c r="DH14" s="576"/>
      <c r="DI14" s="577"/>
      <c r="DJ14" s="182"/>
      <c r="DK14" s="182"/>
      <c r="DL14" s="182"/>
      <c r="DM14" s="182"/>
      <c r="DN14" s="182"/>
      <c r="DO14" s="182"/>
    </row>
    <row r="15" spans="1:119" ht="18.75" customHeight="1" x14ac:dyDescent="0.15">
      <c r="A15" s="183"/>
      <c r="B15" s="587"/>
      <c r="C15" s="588"/>
      <c r="D15" s="588"/>
      <c r="E15" s="588"/>
      <c r="F15" s="588"/>
      <c r="G15" s="588"/>
      <c r="H15" s="588"/>
      <c r="I15" s="588"/>
      <c r="J15" s="588"/>
      <c r="K15" s="589"/>
      <c r="L15" s="193"/>
      <c r="M15" s="568" t="s">
        <v>148</v>
      </c>
      <c r="N15" s="569"/>
      <c r="O15" s="569"/>
      <c r="P15" s="569"/>
      <c r="Q15" s="570"/>
      <c r="R15" s="571">
        <v>316280</v>
      </c>
      <c r="S15" s="572"/>
      <c r="T15" s="572"/>
      <c r="U15" s="572"/>
      <c r="V15" s="573"/>
      <c r="W15" s="559" t="s">
        <v>149</v>
      </c>
      <c r="X15" s="481"/>
      <c r="Y15" s="481"/>
      <c r="Z15" s="481"/>
      <c r="AA15" s="481"/>
      <c r="AB15" s="482"/>
      <c r="AC15" s="444">
        <v>12475</v>
      </c>
      <c r="AD15" s="445"/>
      <c r="AE15" s="445"/>
      <c r="AF15" s="445"/>
      <c r="AG15" s="446"/>
      <c r="AH15" s="444">
        <v>12971</v>
      </c>
      <c r="AI15" s="445"/>
      <c r="AJ15" s="445"/>
      <c r="AK15" s="445"/>
      <c r="AL15" s="447"/>
      <c r="AM15" s="537"/>
      <c r="AN15" s="442"/>
      <c r="AO15" s="442"/>
      <c r="AP15" s="442"/>
      <c r="AQ15" s="442"/>
      <c r="AR15" s="442"/>
      <c r="AS15" s="442"/>
      <c r="AT15" s="443"/>
      <c r="AU15" s="525"/>
      <c r="AV15" s="526"/>
      <c r="AW15" s="526"/>
      <c r="AX15" s="526"/>
      <c r="AY15" s="460" t="s">
        <v>150</v>
      </c>
      <c r="AZ15" s="461"/>
      <c r="BA15" s="461"/>
      <c r="BB15" s="461"/>
      <c r="BC15" s="461"/>
      <c r="BD15" s="461"/>
      <c r="BE15" s="461"/>
      <c r="BF15" s="461"/>
      <c r="BG15" s="461"/>
      <c r="BH15" s="461"/>
      <c r="BI15" s="461"/>
      <c r="BJ15" s="461"/>
      <c r="BK15" s="461"/>
      <c r="BL15" s="461"/>
      <c r="BM15" s="462"/>
      <c r="BN15" s="463">
        <v>45697210</v>
      </c>
      <c r="BO15" s="464"/>
      <c r="BP15" s="464"/>
      <c r="BQ15" s="464"/>
      <c r="BR15" s="464"/>
      <c r="BS15" s="464"/>
      <c r="BT15" s="464"/>
      <c r="BU15" s="465"/>
      <c r="BV15" s="463">
        <v>42872369</v>
      </c>
      <c r="BW15" s="464"/>
      <c r="BX15" s="464"/>
      <c r="BY15" s="464"/>
      <c r="BZ15" s="464"/>
      <c r="CA15" s="464"/>
      <c r="CB15" s="464"/>
      <c r="CC15" s="465"/>
      <c r="CD15" s="578" t="s">
        <v>151</v>
      </c>
      <c r="CE15" s="579"/>
      <c r="CF15" s="579"/>
      <c r="CG15" s="579"/>
      <c r="CH15" s="579"/>
      <c r="CI15" s="579"/>
      <c r="CJ15" s="579"/>
      <c r="CK15" s="579"/>
      <c r="CL15" s="579"/>
      <c r="CM15" s="579"/>
      <c r="CN15" s="579"/>
      <c r="CO15" s="579"/>
      <c r="CP15" s="579"/>
      <c r="CQ15" s="579"/>
      <c r="CR15" s="579"/>
      <c r="CS15" s="580"/>
      <c r="CT15" s="194"/>
      <c r="CU15" s="195"/>
      <c r="CV15" s="195"/>
      <c r="CW15" s="195"/>
      <c r="CX15" s="195"/>
      <c r="CY15" s="195"/>
      <c r="CZ15" s="195"/>
      <c r="DA15" s="196"/>
      <c r="DB15" s="194"/>
      <c r="DC15" s="195"/>
      <c r="DD15" s="195"/>
      <c r="DE15" s="195"/>
      <c r="DF15" s="195"/>
      <c r="DG15" s="195"/>
      <c r="DH15" s="195"/>
      <c r="DI15" s="196"/>
      <c r="DJ15" s="182"/>
      <c r="DK15" s="182"/>
      <c r="DL15" s="182"/>
      <c r="DM15" s="182"/>
      <c r="DN15" s="182"/>
      <c r="DO15" s="182"/>
    </row>
    <row r="16" spans="1:119" ht="18.75" customHeight="1" x14ac:dyDescent="0.15">
      <c r="A16" s="183"/>
      <c r="B16" s="587"/>
      <c r="C16" s="588"/>
      <c r="D16" s="588"/>
      <c r="E16" s="588"/>
      <c r="F16" s="588"/>
      <c r="G16" s="588"/>
      <c r="H16" s="588"/>
      <c r="I16" s="588"/>
      <c r="J16" s="588"/>
      <c r="K16" s="589"/>
      <c r="L16" s="561" t="s">
        <v>152</v>
      </c>
      <c r="M16" s="562"/>
      <c r="N16" s="562"/>
      <c r="O16" s="562"/>
      <c r="P16" s="562"/>
      <c r="Q16" s="563"/>
      <c r="R16" s="556" t="s">
        <v>153</v>
      </c>
      <c r="S16" s="557"/>
      <c r="T16" s="557"/>
      <c r="U16" s="557"/>
      <c r="V16" s="558"/>
      <c r="W16" s="574"/>
      <c r="X16" s="484"/>
      <c r="Y16" s="484"/>
      <c r="Z16" s="484"/>
      <c r="AA16" s="484"/>
      <c r="AB16" s="485"/>
      <c r="AC16" s="564">
        <v>10.9</v>
      </c>
      <c r="AD16" s="565"/>
      <c r="AE16" s="565"/>
      <c r="AF16" s="565"/>
      <c r="AG16" s="566"/>
      <c r="AH16" s="564">
        <v>11.3</v>
      </c>
      <c r="AI16" s="565"/>
      <c r="AJ16" s="565"/>
      <c r="AK16" s="565"/>
      <c r="AL16" s="567"/>
      <c r="AM16" s="537"/>
      <c r="AN16" s="442"/>
      <c r="AO16" s="442"/>
      <c r="AP16" s="442"/>
      <c r="AQ16" s="442"/>
      <c r="AR16" s="442"/>
      <c r="AS16" s="442"/>
      <c r="AT16" s="443"/>
      <c r="AU16" s="525"/>
      <c r="AV16" s="526"/>
      <c r="AW16" s="526"/>
      <c r="AX16" s="526"/>
      <c r="AY16" s="448" t="s">
        <v>154</v>
      </c>
      <c r="AZ16" s="449"/>
      <c r="BA16" s="449"/>
      <c r="BB16" s="449"/>
      <c r="BC16" s="449"/>
      <c r="BD16" s="449"/>
      <c r="BE16" s="449"/>
      <c r="BF16" s="449"/>
      <c r="BG16" s="449"/>
      <c r="BH16" s="449"/>
      <c r="BI16" s="449"/>
      <c r="BJ16" s="449"/>
      <c r="BK16" s="449"/>
      <c r="BL16" s="449"/>
      <c r="BM16" s="450"/>
      <c r="BN16" s="468">
        <v>53891511</v>
      </c>
      <c r="BO16" s="469"/>
      <c r="BP16" s="469"/>
      <c r="BQ16" s="469"/>
      <c r="BR16" s="469"/>
      <c r="BS16" s="469"/>
      <c r="BT16" s="469"/>
      <c r="BU16" s="470"/>
      <c r="BV16" s="468">
        <v>51769341</v>
      </c>
      <c r="BW16" s="469"/>
      <c r="BX16" s="469"/>
      <c r="BY16" s="469"/>
      <c r="BZ16" s="469"/>
      <c r="CA16" s="469"/>
      <c r="CB16" s="469"/>
      <c r="CC16" s="470"/>
      <c r="CD16" s="197"/>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2"/>
      <c r="DK16" s="182"/>
      <c r="DL16" s="182"/>
      <c r="DM16" s="182"/>
      <c r="DN16" s="182"/>
      <c r="DO16" s="182"/>
    </row>
    <row r="17" spans="1:119" ht="18.75" customHeight="1" thickBot="1" x14ac:dyDescent="0.2">
      <c r="A17" s="183"/>
      <c r="B17" s="590"/>
      <c r="C17" s="591"/>
      <c r="D17" s="591"/>
      <c r="E17" s="591"/>
      <c r="F17" s="591"/>
      <c r="G17" s="591"/>
      <c r="H17" s="591"/>
      <c r="I17" s="591"/>
      <c r="J17" s="591"/>
      <c r="K17" s="592"/>
      <c r="L17" s="198"/>
      <c r="M17" s="553" t="s">
        <v>155</v>
      </c>
      <c r="N17" s="554"/>
      <c r="O17" s="554"/>
      <c r="P17" s="554"/>
      <c r="Q17" s="555"/>
      <c r="R17" s="556" t="s">
        <v>156</v>
      </c>
      <c r="S17" s="557"/>
      <c r="T17" s="557"/>
      <c r="U17" s="557"/>
      <c r="V17" s="558"/>
      <c r="W17" s="559" t="s">
        <v>157</v>
      </c>
      <c r="X17" s="481"/>
      <c r="Y17" s="481"/>
      <c r="Z17" s="481"/>
      <c r="AA17" s="481"/>
      <c r="AB17" s="482"/>
      <c r="AC17" s="444">
        <v>101142</v>
      </c>
      <c r="AD17" s="445"/>
      <c r="AE17" s="445"/>
      <c r="AF17" s="445"/>
      <c r="AG17" s="446"/>
      <c r="AH17" s="444">
        <v>100762</v>
      </c>
      <c r="AI17" s="445"/>
      <c r="AJ17" s="445"/>
      <c r="AK17" s="445"/>
      <c r="AL17" s="447"/>
      <c r="AM17" s="537"/>
      <c r="AN17" s="442"/>
      <c r="AO17" s="442"/>
      <c r="AP17" s="442"/>
      <c r="AQ17" s="442"/>
      <c r="AR17" s="442"/>
      <c r="AS17" s="442"/>
      <c r="AT17" s="443"/>
      <c r="AU17" s="525"/>
      <c r="AV17" s="526"/>
      <c r="AW17" s="526"/>
      <c r="AX17" s="526"/>
      <c r="AY17" s="448" t="s">
        <v>158</v>
      </c>
      <c r="AZ17" s="449"/>
      <c r="BA17" s="449"/>
      <c r="BB17" s="449"/>
      <c r="BC17" s="449"/>
      <c r="BD17" s="449"/>
      <c r="BE17" s="449"/>
      <c r="BF17" s="449"/>
      <c r="BG17" s="449"/>
      <c r="BH17" s="449"/>
      <c r="BI17" s="449"/>
      <c r="BJ17" s="449"/>
      <c r="BK17" s="449"/>
      <c r="BL17" s="449"/>
      <c r="BM17" s="450"/>
      <c r="BN17" s="468">
        <v>58925267</v>
      </c>
      <c r="BO17" s="469"/>
      <c r="BP17" s="469"/>
      <c r="BQ17" s="469"/>
      <c r="BR17" s="469"/>
      <c r="BS17" s="469"/>
      <c r="BT17" s="469"/>
      <c r="BU17" s="470"/>
      <c r="BV17" s="468">
        <v>55687396</v>
      </c>
      <c r="BW17" s="469"/>
      <c r="BX17" s="469"/>
      <c r="BY17" s="469"/>
      <c r="BZ17" s="469"/>
      <c r="CA17" s="469"/>
      <c r="CB17" s="469"/>
      <c r="CC17" s="470"/>
      <c r="CD17" s="197"/>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2"/>
      <c r="DK17" s="182"/>
      <c r="DL17" s="182"/>
      <c r="DM17" s="182"/>
      <c r="DN17" s="182"/>
      <c r="DO17" s="182"/>
    </row>
    <row r="18" spans="1:119" ht="18.75" customHeight="1" thickBot="1" x14ac:dyDescent="0.2">
      <c r="A18" s="183"/>
      <c r="B18" s="530" t="s">
        <v>159</v>
      </c>
      <c r="C18" s="531"/>
      <c r="D18" s="531"/>
      <c r="E18" s="532"/>
      <c r="F18" s="532"/>
      <c r="G18" s="532"/>
      <c r="H18" s="532"/>
      <c r="I18" s="532"/>
      <c r="J18" s="532"/>
      <c r="K18" s="532"/>
      <c r="L18" s="533">
        <v>41.42</v>
      </c>
      <c r="M18" s="533"/>
      <c r="N18" s="533"/>
      <c r="O18" s="533"/>
      <c r="P18" s="533"/>
      <c r="Q18" s="533"/>
      <c r="R18" s="534"/>
      <c r="S18" s="534"/>
      <c r="T18" s="534"/>
      <c r="U18" s="534"/>
      <c r="V18" s="535"/>
      <c r="W18" s="549"/>
      <c r="X18" s="550"/>
      <c r="Y18" s="550"/>
      <c r="Z18" s="550"/>
      <c r="AA18" s="550"/>
      <c r="AB18" s="560"/>
      <c r="AC18" s="432">
        <v>88.4</v>
      </c>
      <c r="AD18" s="433"/>
      <c r="AE18" s="433"/>
      <c r="AF18" s="433"/>
      <c r="AG18" s="536"/>
      <c r="AH18" s="432">
        <v>87.9</v>
      </c>
      <c r="AI18" s="433"/>
      <c r="AJ18" s="433"/>
      <c r="AK18" s="433"/>
      <c r="AL18" s="434"/>
      <c r="AM18" s="537"/>
      <c r="AN18" s="442"/>
      <c r="AO18" s="442"/>
      <c r="AP18" s="442"/>
      <c r="AQ18" s="442"/>
      <c r="AR18" s="442"/>
      <c r="AS18" s="442"/>
      <c r="AT18" s="443"/>
      <c r="AU18" s="525"/>
      <c r="AV18" s="526"/>
      <c r="AW18" s="526"/>
      <c r="AX18" s="526"/>
      <c r="AY18" s="448" t="s">
        <v>160</v>
      </c>
      <c r="AZ18" s="449"/>
      <c r="BA18" s="449"/>
      <c r="BB18" s="449"/>
      <c r="BC18" s="449"/>
      <c r="BD18" s="449"/>
      <c r="BE18" s="449"/>
      <c r="BF18" s="449"/>
      <c r="BG18" s="449"/>
      <c r="BH18" s="449"/>
      <c r="BI18" s="449"/>
      <c r="BJ18" s="449"/>
      <c r="BK18" s="449"/>
      <c r="BL18" s="449"/>
      <c r="BM18" s="450"/>
      <c r="BN18" s="468">
        <v>65082373</v>
      </c>
      <c r="BO18" s="469"/>
      <c r="BP18" s="469"/>
      <c r="BQ18" s="469"/>
      <c r="BR18" s="469"/>
      <c r="BS18" s="469"/>
      <c r="BT18" s="469"/>
      <c r="BU18" s="470"/>
      <c r="BV18" s="468">
        <v>65783098</v>
      </c>
      <c r="BW18" s="469"/>
      <c r="BX18" s="469"/>
      <c r="BY18" s="469"/>
      <c r="BZ18" s="469"/>
      <c r="CA18" s="469"/>
      <c r="CB18" s="469"/>
      <c r="CC18" s="470"/>
      <c r="CD18" s="197"/>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2"/>
      <c r="DK18" s="182"/>
      <c r="DL18" s="182"/>
      <c r="DM18" s="182"/>
      <c r="DN18" s="182"/>
      <c r="DO18" s="182"/>
    </row>
    <row r="19" spans="1:119" ht="18.75" customHeight="1" thickBot="1" x14ac:dyDescent="0.2">
      <c r="A19" s="183"/>
      <c r="B19" s="530" t="s">
        <v>161</v>
      </c>
      <c r="C19" s="531"/>
      <c r="D19" s="531"/>
      <c r="E19" s="532"/>
      <c r="F19" s="532"/>
      <c r="G19" s="532"/>
      <c r="H19" s="532"/>
      <c r="I19" s="532"/>
      <c r="J19" s="532"/>
      <c r="K19" s="532"/>
      <c r="L19" s="538">
        <v>7668</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162</v>
      </c>
      <c r="AZ19" s="449"/>
      <c r="BA19" s="449"/>
      <c r="BB19" s="449"/>
      <c r="BC19" s="449"/>
      <c r="BD19" s="449"/>
      <c r="BE19" s="449"/>
      <c r="BF19" s="449"/>
      <c r="BG19" s="449"/>
      <c r="BH19" s="449"/>
      <c r="BI19" s="449"/>
      <c r="BJ19" s="449"/>
      <c r="BK19" s="449"/>
      <c r="BL19" s="449"/>
      <c r="BM19" s="450"/>
      <c r="BN19" s="468">
        <v>86679219</v>
      </c>
      <c r="BO19" s="469"/>
      <c r="BP19" s="469"/>
      <c r="BQ19" s="469"/>
      <c r="BR19" s="469"/>
      <c r="BS19" s="469"/>
      <c r="BT19" s="469"/>
      <c r="BU19" s="470"/>
      <c r="BV19" s="468">
        <v>84533236</v>
      </c>
      <c r="BW19" s="469"/>
      <c r="BX19" s="469"/>
      <c r="BY19" s="469"/>
      <c r="BZ19" s="469"/>
      <c r="CA19" s="469"/>
      <c r="CB19" s="469"/>
      <c r="CC19" s="470"/>
      <c r="CD19" s="197"/>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2"/>
      <c r="DK19" s="182"/>
      <c r="DL19" s="182"/>
      <c r="DM19" s="182"/>
      <c r="DN19" s="182"/>
      <c r="DO19" s="182"/>
    </row>
    <row r="20" spans="1:119" ht="18.75" customHeight="1" thickBot="1" x14ac:dyDescent="0.2">
      <c r="A20" s="183"/>
      <c r="B20" s="530" t="s">
        <v>163</v>
      </c>
      <c r="C20" s="531"/>
      <c r="D20" s="531"/>
      <c r="E20" s="532"/>
      <c r="F20" s="532"/>
      <c r="G20" s="532"/>
      <c r="H20" s="532"/>
      <c r="I20" s="532"/>
      <c r="J20" s="532"/>
      <c r="K20" s="532"/>
      <c r="L20" s="538">
        <v>144355</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197"/>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2"/>
      <c r="DK20" s="182"/>
      <c r="DL20" s="182"/>
      <c r="DM20" s="182"/>
      <c r="DN20" s="182"/>
      <c r="DO20" s="182"/>
    </row>
    <row r="21" spans="1:119" ht="18.75" customHeight="1" x14ac:dyDescent="0.15">
      <c r="A21" s="183"/>
      <c r="B21" s="527" t="s">
        <v>164</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197"/>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2"/>
      <c r="DK21" s="182"/>
      <c r="DL21" s="182"/>
      <c r="DM21" s="182"/>
      <c r="DN21" s="182"/>
      <c r="DO21" s="182"/>
    </row>
    <row r="22" spans="1:119" ht="18.75" customHeight="1" thickBot="1" x14ac:dyDescent="0.2">
      <c r="A22" s="183"/>
      <c r="B22" s="497" t="s">
        <v>165</v>
      </c>
      <c r="C22" s="498"/>
      <c r="D22" s="499"/>
      <c r="E22" s="506" t="s">
        <v>1</v>
      </c>
      <c r="F22" s="481"/>
      <c r="G22" s="481"/>
      <c r="H22" s="481"/>
      <c r="I22" s="481"/>
      <c r="J22" s="481"/>
      <c r="K22" s="482"/>
      <c r="L22" s="506" t="s">
        <v>166</v>
      </c>
      <c r="M22" s="481"/>
      <c r="N22" s="481"/>
      <c r="O22" s="481"/>
      <c r="P22" s="482"/>
      <c r="Q22" s="491" t="s">
        <v>167</v>
      </c>
      <c r="R22" s="492"/>
      <c r="S22" s="492"/>
      <c r="T22" s="492"/>
      <c r="U22" s="492"/>
      <c r="V22" s="507"/>
      <c r="W22" s="509" t="s">
        <v>168</v>
      </c>
      <c r="X22" s="498"/>
      <c r="Y22" s="499"/>
      <c r="Z22" s="506" t="s">
        <v>1</v>
      </c>
      <c r="AA22" s="481"/>
      <c r="AB22" s="481"/>
      <c r="AC22" s="481"/>
      <c r="AD22" s="481"/>
      <c r="AE22" s="481"/>
      <c r="AF22" s="481"/>
      <c r="AG22" s="482"/>
      <c r="AH22" s="480" t="s">
        <v>169</v>
      </c>
      <c r="AI22" s="481"/>
      <c r="AJ22" s="481"/>
      <c r="AK22" s="481"/>
      <c r="AL22" s="482"/>
      <c r="AM22" s="480" t="s">
        <v>170</v>
      </c>
      <c r="AN22" s="486"/>
      <c r="AO22" s="486"/>
      <c r="AP22" s="486"/>
      <c r="AQ22" s="486"/>
      <c r="AR22" s="487"/>
      <c r="AS22" s="491" t="s">
        <v>167</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197"/>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2"/>
      <c r="DK22" s="182"/>
      <c r="DL22" s="182"/>
      <c r="DM22" s="182"/>
      <c r="DN22" s="182"/>
      <c r="DO22" s="182"/>
    </row>
    <row r="23" spans="1:119" ht="18.75" customHeight="1" x14ac:dyDescent="0.15">
      <c r="A23" s="183"/>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171</v>
      </c>
      <c r="AZ23" s="461"/>
      <c r="BA23" s="461"/>
      <c r="BB23" s="461"/>
      <c r="BC23" s="461"/>
      <c r="BD23" s="461"/>
      <c r="BE23" s="461"/>
      <c r="BF23" s="461"/>
      <c r="BG23" s="461"/>
      <c r="BH23" s="461"/>
      <c r="BI23" s="461"/>
      <c r="BJ23" s="461"/>
      <c r="BK23" s="461"/>
      <c r="BL23" s="461"/>
      <c r="BM23" s="462"/>
      <c r="BN23" s="468">
        <v>135624183</v>
      </c>
      <c r="BO23" s="469"/>
      <c r="BP23" s="469"/>
      <c r="BQ23" s="469"/>
      <c r="BR23" s="469"/>
      <c r="BS23" s="469"/>
      <c r="BT23" s="469"/>
      <c r="BU23" s="470"/>
      <c r="BV23" s="468">
        <v>132994941</v>
      </c>
      <c r="BW23" s="469"/>
      <c r="BX23" s="469"/>
      <c r="BY23" s="469"/>
      <c r="BZ23" s="469"/>
      <c r="CA23" s="469"/>
      <c r="CB23" s="469"/>
      <c r="CC23" s="470"/>
      <c r="CD23" s="197"/>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2"/>
      <c r="DK23" s="182"/>
      <c r="DL23" s="182"/>
      <c r="DM23" s="182"/>
      <c r="DN23" s="182"/>
      <c r="DO23" s="182"/>
    </row>
    <row r="24" spans="1:119" ht="18.75" customHeight="1" thickBot="1" x14ac:dyDescent="0.2">
      <c r="A24" s="183"/>
      <c r="B24" s="500"/>
      <c r="C24" s="501"/>
      <c r="D24" s="502"/>
      <c r="E24" s="441" t="s">
        <v>172</v>
      </c>
      <c r="F24" s="442"/>
      <c r="G24" s="442"/>
      <c r="H24" s="442"/>
      <c r="I24" s="442"/>
      <c r="J24" s="442"/>
      <c r="K24" s="443"/>
      <c r="L24" s="444">
        <v>1</v>
      </c>
      <c r="M24" s="445"/>
      <c r="N24" s="445"/>
      <c r="O24" s="445"/>
      <c r="P24" s="446"/>
      <c r="Q24" s="444">
        <v>10850</v>
      </c>
      <c r="R24" s="445"/>
      <c r="S24" s="445"/>
      <c r="T24" s="445"/>
      <c r="U24" s="445"/>
      <c r="V24" s="446"/>
      <c r="W24" s="510"/>
      <c r="X24" s="501"/>
      <c r="Y24" s="502"/>
      <c r="Z24" s="441" t="s">
        <v>173</v>
      </c>
      <c r="AA24" s="442"/>
      <c r="AB24" s="442"/>
      <c r="AC24" s="442"/>
      <c r="AD24" s="442"/>
      <c r="AE24" s="442"/>
      <c r="AF24" s="442"/>
      <c r="AG24" s="443"/>
      <c r="AH24" s="444">
        <v>2097</v>
      </c>
      <c r="AI24" s="445"/>
      <c r="AJ24" s="445"/>
      <c r="AK24" s="445"/>
      <c r="AL24" s="446"/>
      <c r="AM24" s="444">
        <v>6324552</v>
      </c>
      <c r="AN24" s="445"/>
      <c r="AO24" s="445"/>
      <c r="AP24" s="445"/>
      <c r="AQ24" s="445"/>
      <c r="AR24" s="446"/>
      <c r="AS24" s="444">
        <v>3016</v>
      </c>
      <c r="AT24" s="445"/>
      <c r="AU24" s="445"/>
      <c r="AV24" s="445"/>
      <c r="AW24" s="445"/>
      <c r="AX24" s="447"/>
      <c r="AY24" s="435" t="s">
        <v>174</v>
      </c>
      <c r="AZ24" s="436"/>
      <c r="BA24" s="436"/>
      <c r="BB24" s="436"/>
      <c r="BC24" s="436"/>
      <c r="BD24" s="436"/>
      <c r="BE24" s="436"/>
      <c r="BF24" s="436"/>
      <c r="BG24" s="436"/>
      <c r="BH24" s="436"/>
      <c r="BI24" s="436"/>
      <c r="BJ24" s="436"/>
      <c r="BK24" s="436"/>
      <c r="BL24" s="436"/>
      <c r="BM24" s="437"/>
      <c r="BN24" s="468">
        <v>117174705</v>
      </c>
      <c r="BO24" s="469"/>
      <c r="BP24" s="469"/>
      <c r="BQ24" s="469"/>
      <c r="BR24" s="469"/>
      <c r="BS24" s="469"/>
      <c r="BT24" s="469"/>
      <c r="BU24" s="470"/>
      <c r="BV24" s="468">
        <v>114326766</v>
      </c>
      <c r="BW24" s="469"/>
      <c r="BX24" s="469"/>
      <c r="BY24" s="469"/>
      <c r="BZ24" s="469"/>
      <c r="CA24" s="469"/>
      <c r="CB24" s="469"/>
      <c r="CC24" s="470"/>
      <c r="CD24" s="197"/>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2"/>
      <c r="DK24" s="182"/>
      <c r="DL24" s="182"/>
      <c r="DM24" s="182"/>
      <c r="DN24" s="182"/>
      <c r="DO24" s="182"/>
    </row>
    <row r="25" spans="1:119" s="182" customFormat="1" ht="18.75" customHeight="1" x14ac:dyDescent="0.15">
      <c r="A25" s="183"/>
      <c r="B25" s="500"/>
      <c r="C25" s="501"/>
      <c r="D25" s="502"/>
      <c r="E25" s="441" t="s">
        <v>175</v>
      </c>
      <c r="F25" s="442"/>
      <c r="G25" s="442"/>
      <c r="H25" s="442"/>
      <c r="I25" s="442"/>
      <c r="J25" s="442"/>
      <c r="K25" s="443"/>
      <c r="L25" s="444">
        <v>2</v>
      </c>
      <c r="M25" s="445"/>
      <c r="N25" s="445"/>
      <c r="O25" s="445"/>
      <c r="P25" s="446"/>
      <c r="Q25" s="444">
        <v>8900</v>
      </c>
      <c r="R25" s="445"/>
      <c r="S25" s="445"/>
      <c r="T25" s="445"/>
      <c r="U25" s="445"/>
      <c r="V25" s="446"/>
      <c r="W25" s="510"/>
      <c r="X25" s="501"/>
      <c r="Y25" s="502"/>
      <c r="Z25" s="441" t="s">
        <v>176</v>
      </c>
      <c r="AA25" s="442"/>
      <c r="AB25" s="442"/>
      <c r="AC25" s="442"/>
      <c r="AD25" s="442"/>
      <c r="AE25" s="442"/>
      <c r="AF25" s="442"/>
      <c r="AG25" s="443"/>
      <c r="AH25" s="444">
        <v>286</v>
      </c>
      <c r="AI25" s="445"/>
      <c r="AJ25" s="445"/>
      <c r="AK25" s="445"/>
      <c r="AL25" s="446"/>
      <c r="AM25" s="444">
        <v>841698</v>
      </c>
      <c r="AN25" s="445"/>
      <c r="AO25" s="445"/>
      <c r="AP25" s="445"/>
      <c r="AQ25" s="445"/>
      <c r="AR25" s="446"/>
      <c r="AS25" s="444">
        <v>2943</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v>27819502</v>
      </c>
      <c r="BO25" s="464"/>
      <c r="BP25" s="464"/>
      <c r="BQ25" s="464"/>
      <c r="BR25" s="464"/>
      <c r="BS25" s="464"/>
      <c r="BT25" s="464"/>
      <c r="BU25" s="465"/>
      <c r="BV25" s="463">
        <v>36668032</v>
      </c>
      <c r="BW25" s="464"/>
      <c r="BX25" s="464"/>
      <c r="BY25" s="464"/>
      <c r="BZ25" s="464"/>
      <c r="CA25" s="464"/>
      <c r="CB25" s="464"/>
      <c r="CC25" s="465"/>
      <c r="CD25" s="197"/>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2" customFormat="1" ht="18.75" customHeight="1" x14ac:dyDescent="0.15">
      <c r="A26" s="183"/>
      <c r="B26" s="500"/>
      <c r="C26" s="501"/>
      <c r="D26" s="502"/>
      <c r="E26" s="441" t="s">
        <v>178</v>
      </c>
      <c r="F26" s="442"/>
      <c r="G26" s="442"/>
      <c r="H26" s="442"/>
      <c r="I26" s="442"/>
      <c r="J26" s="442"/>
      <c r="K26" s="443"/>
      <c r="L26" s="444">
        <v>1</v>
      </c>
      <c r="M26" s="445"/>
      <c r="N26" s="445"/>
      <c r="O26" s="445"/>
      <c r="P26" s="446"/>
      <c r="Q26" s="444">
        <v>7650</v>
      </c>
      <c r="R26" s="445"/>
      <c r="S26" s="445"/>
      <c r="T26" s="445"/>
      <c r="U26" s="445"/>
      <c r="V26" s="446"/>
      <c r="W26" s="510"/>
      <c r="X26" s="501"/>
      <c r="Y26" s="502"/>
      <c r="Z26" s="441" t="s">
        <v>179</v>
      </c>
      <c r="AA26" s="523"/>
      <c r="AB26" s="523"/>
      <c r="AC26" s="523"/>
      <c r="AD26" s="523"/>
      <c r="AE26" s="523"/>
      <c r="AF26" s="523"/>
      <c r="AG26" s="524"/>
      <c r="AH26" s="444">
        <v>132</v>
      </c>
      <c r="AI26" s="445"/>
      <c r="AJ26" s="445"/>
      <c r="AK26" s="445"/>
      <c r="AL26" s="446"/>
      <c r="AM26" s="444">
        <v>444840</v>
      </c>
      <c r="AN26" s="445"/>
      <c r="AO26" s="445"/>
      <c r="AP26" s="445"/>
      <c r="AQ26" s="445"/>
      <c r="AR26" s="446"/>
      <c r="AS26" s="444">
        <v>3370</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181</v>
      </c>
      <c r="BO26" s="469"/>
      <c r="BP26" s="469"/>
      <c r="BQ26" s="469"/>
      <c r="BR26" s="469"/>
      <c r="BS26" s="469"/>
      <c r="BT26" s="469"/>
      <c r="BU26" s="470"/>
      <c r="BV26" s="468" t="s">
        <v>181</v>
      </c>
      <c r="BW26" s="469"/>
      <c r="BX26" s="469"/>
      <c r="BY26" s="469"/>
      <c r="BZ26" s="469"/>
      <c r="CA26" s="469"/>
      <c r="CB26" s="469"/>
      <c r="CC26" s="470"/>
      <c r="CD26" s="197"/>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3"/>
      <c r="B27" s="500"/>
      <c r="C27" s="501"/>
      <c r="D27" s="502"/>
      <c r="E27" s="441" t="s">
        <v>182</v>
      </c>
      <c r="F27" s="442"/>
      <c r="G27" s="442"/>
      <c r="H27" s="442"/>
      <c r="I27" s="442"/>
      <c r="J27" s="442"/>
      <c r="K27" s="443"/>
      <c r="L27" s="444">
        <v>1</v>
      </c>
      <c r="M27" s="445"/>
      <c r="N27" s="445"/>
      <c r="O27" s="445"/>
      <c r="P27" s="446"/>
      <c r="Q27" s="444">
        <v>6940</v>
      </c>
      <c r="R27" s="445"/>
      <c r="S27" s="445"/>
      <c r="T27" s="445"/>
      <c r="U27" s="445"/>
      <c r="V27" s="446"/>
      <c r="W27" s="510"/>
      <c r="X27" s="501"/>
      <c r="Y27" s="502"/>
      <c r="Z27" s="441" t="s">
        <v>183</v>
      </c>
      <c r="AA27" s="442"/>
      <c r="AB27" s="442"/>
      <c r="AC27" s="442"/>
      <c r="AD27" s="442"/>
      <c r="AE27" s="442"/>
      <c r="AF27" s="442"/>
      <c r="AG27" s="443"/>
      <c r="AH27" s="444">
        <v>21</v>
      </c>
      <c r="AI27" s="445"/>
      <c r="AJ27" s="445"/>
      <c r="AK27" s="445"/>
      <c r="AL27" s="446"/>
      <c r="AM27" s="444">
        <v>87465</v>
      </c>
      <c r="AN27" s="445"/>
      <c r="AO27" s="445"/>
      <c r="AP27" s="445"/>
      <c r="AQ27" s="445"/>
      <c r="AR27" s="446"/>
      <c r="AS27" s="444">
        <v>4165</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t="s">
        <v>181</v>
      </c>
      <c r="BO27" s="472"/>
      <c r="BP27" s="472"/>
      <c r="BQ27" s="472"/>
      <c r="BR27" s="472"/>
      <c r="BS27" s="472"/>
      <c r="BT27" s="472"/>
      <c r="BU27" s="473"/>
      <c r="BV27" s="471" t="s">
        <v>139</v>
      </c>
      <c r="BW27" s="472"/>
      <c r="BX27" s="472"/>
      <c r="BY27" s="472"/>
      <c r="BZ27" s="472"/>
      <c r="CA27" s="472"/>
      <c r="CB27" s="472"/>
      <c r="CC27" s="473"/>
      <c r="CD27" s="199"/>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2"/>
      <c r="DK27" s="182"/>
      <c r="DL27" s="182"/>
      <c r="DM27" s="182"/>
      <c r="DN27" s="182"/>
      <c r="DO27" s="182"/>
    </row>
    <row r="28" spans="1:119" ht="18.75" customHeight="1" x14ac:dyDescent="0.15">
      <c r="A28" s="183"/>
      <c r="B28" s="500"/>
      <c r="C28" s="501"/>
      <c r="D28" s="502"/>
      <c r="E28" s="441" t="s">
        <v>185</v>
      </c>
      <c r="F28" s="442"/>
      <c r="G28" s="442"/>
      <c r="H28" s="442"/>
      <c r="I28" s="442"/>
      <c r="J28" s="442"/>
      <c r="K28" s="443"/>
      <c r="L28" s="444">
        <v>1</v>
      </c>
      <c r="M28" s="445"/>
      <c r="N28" s="445"/>
      <c r="O28" s="445"/>
      <c r="P28" s="446"/>
      <c r="Q28" s="444">
        <v>6260</v>
      </c>
      <c r="R28" s="445"/>
      <c r="S28" s="445"/>
      <c r="T28" s="445"/>
      <c r="U28" s="445"/>
      <c r="V28" s="446"/>
      <c r="W28" s="510"/>
      <c r="X28" s="501"/>
      <c r="Y28" s="502"/>
      <c r="Z28" s="441" t="s">
        <v>186</v>
      </c>
      <c r="AA28" s="442"/>
      <c r="AB28" s="442"/>
      <c r="AC28" s="442"/>
      <c r="AD28" s="442"/>
      <c r="AE28" s="442"/>
      <c r="AF28" s="442"/>
      <c r="AG28" s="443"/>
      <c r="AH28" s="444" t="s">
        <v>187</v>
      </c>
      <c r="AI28" s="445"/>
      <c r="AJ28" s="445"/>
      <c r="AK28" s="445"/>
      <c r="AL28" s="446"/>
      <c r="AM28" s="444" t="s">
        <v>139</v>
      </c>
      <c r="AN28" s="445"/>
      <c r="AO28" s="445"/>
      <c r="AP28" s="445"/>
      <c r="AQ28" s="445"/>
      <c r="AR28" s="446"/>
      <c r="AS28" s="444" t="s">
        <v>181</v>
      </c>
      <c r="AT28" s="445"/>
      <c r="AU28" s="445"/>
      <c r="AV28" s="445"/>
      <c r="AW28" s="445"/>
      <c r="AX28" s="447"/>
      <c r="AY28" s="451" t="s">
        <v>188</v>
      </c>
      <c r="AZ28" s="452"/>
      <c r="BA28" s="452"/>
      <c r="BB28" s="453"/>
      <c r="BC28" s="460" t="s">
        <v>48</v>
      </c>
      <c r="BD28" s="461"/>
      <c r="BE28" s="461"/>
      <c r="BF28" s="461"/>
      <c r="BG28" s="461"/>
      <c r="BH28" s="461"/>
      <c r="BI28" s="461"/>
      <c r="BJ28" s="461"/>
      <c r="BK28" s="461"/>
      <c r="BL28" s="461"/>
      <c r="BM28" s="462"/>
      <c r="BN28" s="463">
        <v>3104945</v>
      </c>
      <c r="BO28" s="464"/>
      <c r="BP28" s="464"/>
      <c r="BQ28" s="464"/>
      <c r="BR28" s="464"/>
      <c r="BS28" s="464"/>
      <c r="BT28" s="464"/>
      <c r="BU28" s="465"/>
      <c r="BV28" s="463">
        <v>5330904</v>
      </c>
      <c r="BW28" s="464"/>
      <c r="BX28" s="464"/>
      <c r="BY28" s="464"/>
      <c r="BZ28" s="464"/>
      <c r="CA28" s="464"/>
      <c r="CB28" s="464"/>
      <c r="CC28" s="465"/>
      <c r="CD28" s="197"/>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2"/>
      <c r="DK28" s="182"/>
      <c r="DL28" s="182"/>
      <c r="DM28" s="182"/>
      <c r="DN28" s="182"/>
      <c r="DO28" s="182"/>
    </row>
    <row r="29" spans="1:119" ht="18.75" customHeight="1" x14ac:dyDescent="0.15">
      <c r="A29" s="183"/>
      <c r="B29" s="500"/>
      <c r="C29" s="501"/>
      <c r="D29" s="502"/>
      <c r="E29" s="441" t="s">
        <v>189</v>
      </c>
      <c r="F29" s="442"/>
      <c r="G29" s="442"/>
      <c r="H29" s="442"/>
      <c r="I29" s="442"/>
      <c r="J29" s="442"/>
      <c r="K29" s="443"/>
      <c r="L29" s="444">
        <v>40</v>
      </c>
      <c r="M29" s="445"/>
      <c r="N29" s="445"/>
      <c r="O29" s="445"/>
      <c r="P29" s="446"/>
      <c r="Q29" s="444">
        <v>5860</v>
      </c>
      <c r="R29" s="445"/>
      <c r="S29" s="445"/>
      <c r="T29" s="445"/>
      <c r="U29" s="445"/>
      <c r="V29" s="446"/>
      <c r="W29" s="511"/>
      <c r="X29" s="512"/>
      <c r="Y29" s="513"/>
      <c r="Z29" s="441" t="s">
        <v>190</v>
      </c>
      <c r="AA29" s="442"/>
      <c r="AB29" s="442"/>
      <c r="AC29" s="442"/>
      <c r="AD29" s="442"/>
      <c r="AE29" s="442"/>
      <c r="AF29" s="442"/>
      <c r="AG29" s="443"/>
      <c r="AH29" s="444">
        <v>2118</v>
      </c>
      <c r="AI29" s="445"/>
      <c r="AJ29" s="445"/>
      <c r="AK29" s="445"/>
      <c r="AL29" s="446"/>
      <c r="AM29" s="444">
        <v>6412017</v>
      </c>
      <c r="AN29" s="445"/>
      <c r="AO29" s="445"/>
      <c r="AP29" s="445"/>
      <c r="AQ29" s="445"/>
      <c r="AR29" s="446"/>
      <c r="AS29" s="444">
        <v>3027</v>
      </c>
      <c r="AT29" s="445"/>
      <c r="AU29" s="445"/>
      <c r="AV29" s="445"/>
      <c r="AW29" s="445"/>
      <c r="AX29" s="447"/>
      <c r="AY29" s="454"/>
      <c r="AZ29" s="455"/>
      <c r="BA29" s="455"/>
      <c r="BB29" s="456"/>
      <c r="BC29" s="448" t="s">
        <v>191</v>
      </c>
      <c r="BD29" s="449"/>
      <c r="BE29" s="449"/>
      <c r="BF29" s="449"/>
      <c r="BG29" s="449"/>
      <c r="BH29" s="449"/>
      <c r="BI29" s="449"/>
      <c r="BJ29" s="449"/>
      <c r="BK29" s="449"/>
      <c r="BL29" s="449"/>
      <c r="BM29" s="450"/>
      <c r="BN29" s="468">
        <v>5321967</v>
      </c>
      <c r="BO29" s="469"/>
      <c r="BP29" s="469"/>
      <c r="BQ29" s="469"/>
      <c r="BR29" s="469"/>
      <c r="BS29" s="469"/>
      <c r="BT29" s="469"/>
      <c r="BU29" s="470"/>
      <c r="BV29" s="468">
        <v>5320763</v>
      </c>
      <c r="BW29" s="469"/>
      <c r="BX29" s="469"/>
      <c r="BY29" s="469"/>
      <c r="BZ29" s="469"/>
      <c r="CA29" s="469"/>
      <c r="CB29" s="469"/>
      <c r="CC29" s="470"/>
      <c r="CD29" s="199"/>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2"/>
      <c r="DK29" s="182"/>
      <c r="DL29" s="182"/>
      <c r="DM29" s="182"/>
      <c r="DN29" s="182"/>
      <c r="DO29" s="182"/>
    </row>
    <row r="30" spans="1:119" ht="18.75" customHeight="1" thickBot="1" x14ac:dyDescent="0.2">
      <c r="A30" s="183"/>
      <c r="B30" s="503"/>
      <c r="C30" s="504"/>
      <c r="D30" s="505"/>
      <c r="E30" s="514"/>
      <c r="F30" s="515"/>
      <c r="G30" s="515"/>
      <c r="H30" s="515"/>
      <c r="I30" s="515"/>
      <c r="J30" s="515"/>
      <c r="K30" s="516"/>
      <c r="L30" s="517"/>
      <c r="M30" s="518"/>
      <c r="N30" s="518"/>
      <c r="O30" s="518"/>
      <c r="P30" s="519"/>
      <c r="Q30" s="517"/>
      <c r="R30" s="518"/>
      <c r="S30" s="518"/>
      <c r="T30" s="518"/>
      <c r="U30" s="518"/>
      <c r="V30" s="519"/>
      <c r="W30" s="520" t="s">
        <v>192</v>
      </c>
      <c r="X30" s="521"/>
      <c r="Y30" s="521"/>
      <c r="Z30" s="521"/>
      <c r="AA30" s="521"/>
      <c r="AB30" s="521"/>
      <c r="AC30" s="521"/>
      <c r="AD30" s="521"/>
      <c r="AE30" s="521"/>
      <c r="AF30" s="521"/>
      <c r="AG30" s="522"/>
      <c r="AH30" s="432">
        <v>97.8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8237799</v>
      </c>
      <c r="BO30" s="472"/>
      <c r="BP30" s="472"/>
      <c r="BQ30" s="472"/>
      <c r="BR30" s="472"/>
      <c r="BS30" s="472"/>
      <c r="BT30" s="472"/>
      <c r="BU30" s="473"/>
      <c r="BV30" s="471">
        <v>8627909</v>
      </c>
      <c r="BW30" s="472"/>
      <c r="BX30" s="472"/>
      <c r="BY30" s="472"/>
      <c r="BZ30" s="472"/>
      <c r="CA30" s="472"/>
      <c r="CB30" s="472"/>
      <c r="CC30" s="473"/>
      <c r="CD30" s="200"/>
      <c r="CE30" s="201"/>
      <c r="CF30" s="201"/>
      <c r="CG30" s="201"/>
      <c r="CH30" s="201"/>
      <c r="CI30" s="201"/>
      <c r="CJ30" s="201"/>
      <c r="CK30" s="201"/>
      <c r="CL30" s="201"/>
      <c r="CM30" s="201"/>
      <c r="CN30" s="201"/>
      <c r="CO30" s="201"/>
      <c r="CP30" s="201"/>
      <c r="CQ30" s="201"/>
      <c r="CR30" s="201"/>
      <c r="CS30" s="202"/>
      <c r="CT30" s="203"/>
      <c r="CU30" s="204"/>
      <c r="CV30" s="204"/>
      <c r="CW30" s="204"/>
      <c r="CX30" s="204"/>
      <c r="CY30" s="204"/>
      <c r="CZ30" s="204"/>
      <c r="DA30" s="205"/>
      <c r="DB30" s="203"/>
      <c r="DC30" s="204"/>
      <c r="DD30" s="204"/>
      <c r="DE30" s="204"/>
      <c r="DF30" s="204"/>
      <c r="DG30" s="204"/>
      <c r="DH30" s="204"/>
      <c r="DI30" s="205"/>
      <c r="DJ30" s="182"/>
      <c r="DK30" s="182"/>
      <c r="DL30" s="182"/>
      <c r="DM30" s="182"/>
      <c r="DN30" s="182"/>
      <c r="DO30" s="182"/>
    </row>
    <row r="31" spans="1:119" ht="13.5" customHeight="1" x14ac:dyDescent="0.15">
      <c r="A31" s="183"/>
      <c r="B31" s="206"/>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8"/>
      <c r="DJ31" s="182"/>
      <c r="DK31" s="182"/>
      <c r="DL31" s="182"/>
      <c r="DM31" s="182"/>
      <c r="DN31" s="182"/>
      <c r="DO31" s="182"/>
    </row>
    <row r="32" spans="1:119" ht="13.5" customHeight="1" x14ac:dyDescent="0.15">
      <c r="A32" s="183"/>
      <c r="B32" s="209"/>
      <c r="C32" s="210" t="s">
        <v>193</v>
      </c>
      <c r="D32" s="210"/>
      <c r="E32" s="210"/>
      <c r="F32" s="207"/>
      <c r="G32" s="207"/>
      <c r="H32" s="207"/>
      <c r="I32" s="207"/>
      <c r="J32" s="207"/>
      <c r="K32" s="207"/>
      <c r="L32" s="207"/>
      <c r="M32" s="207"/>
      <c r="N32" s="207"/>
      <c r="O32" s="207"/>
      <c r="P32" s="207"/>
      <c r="Q32" s="207"/>
      <c r="R32" s="207"/>
      <c r="S32" s="207"/>
      <c r="T32" s="207"/>
      <c r="U32" s="207" t="s">
        <v>194</v>
      </c>
      <c r="V32" s="207"/>
      <c r="W32" s="207"/>
      <c r="X32" s="207"/>
      <c r="Y32" s="207"/>
      <c r="Z32" s="207"/>
      <c r="AA32" s="207"/>
      <c r="AB32" s="207"/>
      <c r="AC32" s="207"/>
      <c r="AD32" s="207"/>
      <c r="AE32" s="207"/>
      <c r="AF32" s="207"/>
      <c r="AG32" s="207"/>
      <c r="AH32" s="207"/>
      <c r="AI32" s="207"/>
      <c r="AJ32" s="207"/>
      <c r="AK32" s="207"/>
      <c r="AL32" s="207"/>
      <c r="AM32" s="211" t="s">
        <v>195</v>
      </c>
      <c r="AN32" s="207"/>
      <c r="AO32" s="207"/>
      <c r="AP32" s="207"/>
      <c r="AQ32" s="207"/>
      <c r="AR32" s="207"/>
      <c r="AS32" s="211"/>
      <c r="AT32" s="211"/>
      <c r="AU32" s="211"/>
      <c r="AV32" s="211"/>
      <c r="AW32" s="211"/>
      <c r="AX32" s="211"/>
      <c r="AY32" s="211"/>
      <c r="AZ32" s="211"/>
      <c r="BA32" s="211"/>
      <c r="BB32" s="207"/>
      <c r="BC32" s="211"/>
      <c r="BD32" s="207"/>
      <c r="BE32" s="211" t="s">
        <v>196</v>
      </c>
      <c r="BF32" s="207"/>
      <c r="BG32" s="207"/>
      <c r="BH32" s="207"/>
      <c r="BI32" s="207"/>
      <c r="BJ32" s="211"/>
      <c r="BK32" s="211"/>
      <c r="BL32" s="211"/>
      <c r="BM32" s="211"/>
      <c r="BN32" s="211"/>
      <c r="BO32" s="211"/>
      <c r="BP32" s="211"/>
      <c r="BQ32" s="211"/>
      <c r="BR32" s="207"/>
      <c r="BS32" s="207"/>
      <c r="BT32" s="207"/>
      <c r="BU32" s="207"/>
      <c r="BV32" s="207"/>
      <c r="BW32" s="207" t="s">
        <v>197</v>
      </c>
      <c r="BX32" s="207"/>
      <c r="BY32" s="207"/>
      <c r="BZ32" s="207"/>
      <c r="CA32" s="207"/>
      <c r="CB32" s="211"/>
      <c r="CC32" s="211"/>
      <c r="CD32" s="211"/>
      <c r="CE32" s="211"/>
      <c r="CF32" s="211"/>
      <c r="CG32" s="211"/>
      <c r="CH32" s="211"/>
      <c r="CI32" s="211"/>
      <c r="CJ32" s="211"/>
      <c r="CK32" s="211"/>
      <c r="CL32" s="211"/>
      <c r="CM32" s="211"/>
      <c r="CN32" s="211"/>
      <c r="CO32" s="211" t="s">
        <v>198</v>
      </c>
      <c r="CP32" s="211"/>
      <c r="CQ32" s="211"/>
      <c r="CR32" s="211"/>
      <c r="CS32" s="211"/>
      <c r="CT32" s="211"/>
      <c r="CU32" s="211"/>
      <c r="CV32" s="211"/>
      <c r="CW32" s="211"/>
      <c r="CX32" s="211"/>
      <c r="CY32" s="211"/>
      <c r="CZ32" s="211"/>
      <c r="DA32" s="211"/>
      <c r="DB32" s="211"/>
      <c r="DC32" s="211"/>
      <c r="DD32" s="211"/>
      <c r="DE32" s="211"/>
      <c r="DF32" s="211"/>
      <c r="DG32" s="211"/>
      <c r="DH32" s="211"/>
      <c r="DI32" s="208"/>
      <c r="DJ32" s="182"/>
      <c r="DK32" s="182"/>
      <c r="DL32" s="182"/>
      <c r="DM32" s="182"/>
      <c r="DN32" s="182"/>
      <c r="DO32" s="182"/>
    </row>
    <row r="33" spans="1:119" ht="13.5" customHeight="1" x14ac:dyDescent="0.15">
      <c r="A33" s="183"/>
      <c r="B33" s="209"/>
      <c r="C33" s="431" t="s">
        <v>199</v>
      </c>
      <c r="D33" s="431"/>
      <c r="E33" s="430" t="s">
        <v>200</v>
      </c>
      <c r="F33" s="430"/>
      <c r="G33" s="430"/>
      <c r="H33" s="430"/>
      <c r="I33" s="430"/>
      <c r="J33" s="430"/>
      <c r="K33" s="430"/>
      <c r="L33" s="430"/>
      <c r="M33" s="430"/>
      <c r="N33" s="430"/>
      <c r="O33" s="430"/>
      <c r="P33" s="430"/>
      <c r="Q33" s="430"/>
      <c r="R33" s="430"/>
      <c r="S33" s="430"/>
      <c r="T33" s="212"/>
      <c r="U33" s="431" t="s">
        <v>199</v>
      </c>
      <c r="V33" s="431"/>
      <c r="W33" s="430" t="s">
        <v>200</v>
      </c>
      <c r="X33" s="430"/>
      <c r="Y33" s="430"/>
      <c r="Z33" s="430"/>
      <c r="AA33" s="430"/>
      <c r="AB33" s="430"/>
      <c r="AC33" s="430"/>
      <c r="AD33" s="430"/>
      <c r="AE33" s="430"/>
      <c r="AF33" s="430"/>
      <c r="AG33" s="430"/>
      <c r="AH33" s="430"/>
      <c r="AI33" s="430"/>
      <c r="AJ33" s="430"/>
      <c r="AK33" s="430"/>
      <c r="AL33" s="212"/>
      <c r="AM33" s="431" t="s">
        <v>199</v>
      </c>
      <c r="AN33" s="431"/>
      <c r="AO33" s="430" t="s">
        <v>201</v>
      </c>
      <c r="AP33" s="430"/>
      <c r="AQ33" s="430"/>
      <c r="AR33" s="430"/>
      <c r="AS33" s="430"/>
      <c r="AT33" s="430"/>
      <c r="AU33" s="430"/>
      <c r="AV33" s="430"/>
      <c r="AW33" s="430"/>
      <c r="AX33" s="430"/>
      <c r="AY33" s="430"/>
      <c r="AZ33" s="430"/>
      <c r="BA33" s="430"/>
      <c r="BB33" s="430"/>
      <c r="BC33" s="430"/>
      <c r="BD33" s="213"/>
      <c r="BE33" s="430" t="s">
        <v>202</v>
      </c>
      <c r="BF33" s="430"/>
      <c r="BG33" s="430" t="s">
        <v>203</v>
      </c>
      <c r="BH33" s="430"/>
      <c r="BI33" s="430"/>
      <c r="BJ33" s="430"/>
      <c r="BK33" s="430"/>
      <c r="BL33" s="430"/>
      <c r="BM33" s="430"/>
      <c r="BN33" s="430"/>
      <c r="BO33" s="430"/>
      <c r="BP33" s="430"/>
      <c r="BQ33" s="430"/>
      <c r="BR33" s="430"/>
      <c r="BS33" s="430"/>
      <c r="BT33" s="430"/>
      <c r="BU33" s="430"/>
      <c r="BV33" s="213"/>
      <c r="BW33" s="431" t="s">
        <v>202</v>
      </c>
      <c r="BX33" s="431"/>
      <c r="BY33" s="430" t="s">
        <v>204</v>
      </c>
      <c r="BZ33" s="430"/>
      <c r="CA33" s="430"/>
      <c r="CB33" s="430"/>
      <c r="CC33" s="430"/>
      <c r="CD33" s="430"/>
      <c r="CE33" s="430"/>
      <c r="CF33" s="430"/>
      <c r="CG33" s="430"/>
      <c r="CH33" s="430"/>
      <c r="CI33" s="430"/>
      <c r="CJ33" s="430"/>
      <c r="CK33" s="430"/>
      <c r="CL33" s="430"/>
      <c r="CM33" s="430"/>
      <c r="CN33" s="212"/>
      <c r="CO33" s="431" t="s">
        <v>205</v>
      </c>
      <c r="CP33" s="431"/>
      <c r="CQ33" s="430" t="s">
        <v>206</v>
      </c>
      <c r="CR33" s="430"/>
      <c r="CS33" s="430"/>
      <c r="CT33" s="430"/>
      <c r="CU33" s="430"/>
      <c r="CV33" s="430"/>
      <c r="CW33" s="430"/>
      <c r="CX33" s="430"/>
      <c r="CY33" s="430"/>
      <c r="CZ33" s="430"/>
      <c r="DA33" s="430"/>
      <c r="DB33" s="430"/>
      <c r="DC33" s="430"/>
      <c r="DD33" s="430"/>
      <c r="DE33" s="430"/>
      <c r="DF33" s="212"/>
      <c r="DG33" s="429" t="s">
        <v>207</v>
      </c>
      <c r="DH33" s="429"/>
      <c r="DI33" s="214"/>
      <c r="DJ33" s="182"/>
      <c r="DK33" s="182"/>
      <c r="DL33" s="182"/>
      <c r="DM33" s="182"/>
      <c r="DN33" s="182"/>
      <c r="DO33" s="182"/>
    </row>
    <row r="34" spans="1:119" ht="32.25" customHeight="1" x14ac:dyDescent="0.15">
      <c r="A34" s="183"/>
      <c r="B34" s="209"/>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0"/>
      <c r="U34" s="427">
        <f>IF(W34="","",MAX(C34:D43)+1)</f>
        <v>6</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0"/>
      <c r="AM34" s="427">
        <f>IF(AO34="","",MAX(C34:D43,U34:V43)+1)</f>
        <v>9</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0"/>
      <c r="BE34" s="427" t="str">
        <f>IF(BG34="","",MAX(C34:D43,U34:V43,AM34:AN43)+1)</f>
        <v/>
      </c>
      <c r="BF34" s="427"/>
      <c r="BG34" s="426"/>
      <c r="BH34" s="426"/>
      <c r="BI34" s="426"/>
      <c r="BJ34" s="426"/>
      <c r="BK34" s="426"/>
      <c r="BL34" s="426"/>
      <c r="BM34" s="426"/>
      <c r="BN34" s="426"/>
      <c r="BO34" s="426"/>
      <c r="BP34" s="426"/>
      <c r="BQ34" s="426"/>
      <c r="BR34" s="426"/>
      <c r="BS34" s="426"/>
      <c r="BT34" s="426"/>
      <c r="BU34" s="426"/>
      <c r="BV34" s="210"/>
      <c r="BW34" s="427">
        <f>IF(BY34="","",MAX(C34:D43,U34:V43,AM34:AN43,BE34:BF43)+1)</f>
        <v>11</v>
      </c>
      <c r="BX34" s="427"/>
      <c r="BY34" s="426" t="str">
        <f>IF('各会計、関係団体の財政状況及び健全化判断比率'!B68="","",'各会計、関係団体の財政状況及び健全化判断比率'!B68)</f>
        <v>沖縄県市町村自治会館管理組合</v>
      </c>
      <c r="BZ34" s="426"/>
      <c r="CA34" s="426"/>
      <c r="CB34" s="426"/>
      <c r="CC34" s="426"/>
      <c r="CD34" s="426"/>
      <c r="CE34" s="426"/>
      <c r="CF34" s="426"/>
      <c r="CG34" s="426"/>
      <c r="CH34" s="426"/>
      <c r="CI34" s="426"/>
      <c r="CJ34" s="426"/>
      <c r="CK34" s="426"/>
      <c r="CL34" s="426"/>
      <c r="CM34" s="426"/>
      <c r="CN34" s="210"/>
      <c r="CO34" s="427">
        <f>IF(CQ34="","",MAX(C34:D43,U34:V43,AM34:AN43,BE34:BF43,BW34:BX43)+1)</f>
        <v>21</v>
      </c>
      <c r="CP34" s="427"/>
      <c r="CQ34" s="426" t="str">
        <f>IF('各会計、関係団体の財政状況及び健全化判断比率'!BS7="","",'各会計、関係団体の財政状況及び健全化判断比率'!BS7)</f>
        <v>泊ふ頭開発株式会社</v>
      </c>
      <c r="CR34" s="426"/>
      <c r="CS34" s="426"/>
      <c r="CT34" s="426"/>
      <c r="CU34" s="426"/>
      <c r="CV34" s="426"/>
      <c r="CW34" s="426"/>
      <c r="CX34" s="426"/>
      <c r="CY34" s="426"/>
      <c r="CZ34" s="426"/>
      <c r="DA34" s="426"/>
      <c r="DB34" s="426"/>
      <c r="DC34" s="426"/>
      <c r="DD34" s="426"/>
      <c r="DE34" s="426"/>
      <c r="DF34" s="207"/>
      <c r="DG34" s="428" t="str">
        <f>IF('各会計、関係団体の財政状況及び健全化判断比率'!BR7="","",'各会計、関係団体の財政状況及び健全化判断比率'!BR7)</f>
        <v/>
      </c>
      <c r="DH34" s="428"/>
      <c r="DI34" s="214"/>
      <c r="DJ34" s="182"/>
      <c r="DK34" s="182"/>
      <c r="DL34" s="182"/>
      <c r="DM34" s="182"/>
      <c r="DN34" s="182"/>
      <c r="DO34" s="182"/>
    </row>
    <row r="35" spans="1:119" ht="32.25" customHeight="1" x14ac:dyDescent="0.15">
      <c r="A35" s="183"/>
      <c r="B35" s="209"/>
      <c r="C35" s="427">
        <f>IF(E35="","",C34+1)</f>
        <v>2</v>
      </c>
      <c r="D35" s="427"/>
      <c r="E35" s="426" t="str">
        <f>IF('各会計、関係団体の財政状況及び健全化判断比率'!B8="","",'各会計、関係団体の財政状況及び健全化判断比率'!B8)</f>
        <v>土地区画整理事業特別会計</v>
      </c>
      <c r="F35" s="426"/>
      <c r="G35" s="426"/>
      <c r="H35" s="426"/>
      <c r="I35" s="426"/>
      <c r="J35" s="426"/>
      <c r="K35" s="426"/>
      <c r="L35" s="426"/>
      <c r="M35" s="426"/>
      <c r="N35" s="426"/>
      <c r="O35" s="426"/>
      <c r="P35" s="426"/>
      <c r="Q35" s="426"/>
      <c r="R35" s="426"/>
      <c r="S35" s="426"/>
      <c r="T35" s="210"/>
      <c r="U35" s="427">
        <f>IF(W35="","",U34+1)</f>
        <v>7</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0"/>
      <c r="AM35" s="427">
        <f t="shared" ref="AM35:AM43" si="0">IF(AO35="","",AM34+1)</f>
        <v>10</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0"/>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0"/>
      <c r="BW35" s="427">
        <f t="shared" ref="BW35:BW43" si="2">IF(BY35="","",BW34+1)</f>
        <v>12</v>
      </c>
      <c r="BX35" s="427"/>
      <c r="BY35" s="426" t="str">
        <f>IF('各会計、関係団体の財政状況及び健全化判断比率'!B69="","",'各会計、関係団体の財政状況及び健全化判断比率'!B69)</f>
        <v>南部広域市町村圏事務組合（一般会計）</v>
      </c>
      <c r="BZ35" s="426"/>
      <c r="CA35" s="426"/>
      <c r="CB35" s="426"/>
      <c r="CC35" s="426"/>
      <c r="CD35" s="426"/>
      <c r="CE35" s="426"/>
      <c r="CF35" s="426"/>
      <c r="CG35" s="426"/>
      <c r="CH35" s="426"/>
      <c r="CI35" s="426"/>
      <c r="CJ35" s="426"/>
      <c r="CK35" s="426"/>
      <c r="CL35" s="426"/>
      <c r="CM35" s="426"/>
      <c r="CN35" s="210"/>
      <c r="CO35" s="427">
        <f t="shared" ref="CO35:CO43" si="3">IF(CQ35="","",CO34+1)</f>
        <v>22</v>
      </c>
      <c r="CP35" s="427"/>
      <c r="CQ35" s="426" t="str">
        <f>IF('各会計、関係団体の財政状況及び健全化判断比率'!BS8="","",'各会計、関係団体の財政状況及び健全化判断比率'!BS8)</f>
        <v>那覇市土地開発公社</v>
      </c>
      <c r="CR35" s="426"/>
      <c r="CS35" s="426"/>
      <c r="CT35" s="426"/>
      <c r="CU35" s="426"/>
      <c r="CV35" s="426"/>
      <c r="CW35" s="426"/>
      <c r="CX35" s="426"/>
      <c r="CY35" s="426"/>
      <c r="CZ35" s="426"/>
      <c r="DA35" s="426"/>
      <c r="DB35" s="426"/>
      <c r="DC35" s="426"/>
      <c r="DD35" s="426"/>
      <c r="DE35" s="426"/>
      <c r="DF35" s="207"/>
      <c r="DG35" s="428" t="str">
        <f>IF('各会計、関係団体の財政状況及び健全化判断比率'!BR8="","",'各会計、関係団体の財政状況及び健全化判断比率'!BR8)</f>
        <v>○</v>
      </c>
      <c r="DH35" s="428"/>
      <c r="DI35" s="214"/>
      <c r="DJ35" s="182"/>
      <c r="DK35" s="182"/>
      <c r="DL35" s="182"/>
      <c r="DM35" s="182"/>
      <c r="DN35" s="182"/>
      <c r="DO35" s="182"/>
    </row>
    <row r="36" spans="1:119" ht="32.25" customHeight="1" x14ac:dyDescent="0.15">
      <c r="A36" s="183"/>
      <c r="B36" s="209"/>
      <c r="C36" s="427">
        <f>IF(E36="","",C35+1)</f>
        <v>3</v>
      </c>
      <c r="D36" s="427"/>
      <c r="E36" s="426" t="str">
        <f>IF('各会計、関係団体の財政状況及び健全化判断比率'!B9="","",'各会計、関係団体の財政状況及び健全化判断比率'!B9)</f>
        <v>市街地再開発事業特別会計</v>
      </c>
      <c r="F36" s="426"/>
      <c r="G36" s="426"/>
      <c r="H36" s="426"/>
      <c r="I36" s="426"/>
      <c r="J36" s="426"/>
      <c r="K36" s="426"/>
      <c r="L36" s="426"/>
      <c r="M36" s="426"/>
      <c r="N36" s="426"/>
      <c r="O36" s="426"/>
      <c r="P36" s="426"/>
      <c r="Q36" s="426"/>
      <c r="R36" s="426"/>
      <c r="S36" s="426"/>
      <c r="T36" s="210"/>
      <c r="U36" s="427">
        <f t="shared" ref="U36:U43" si="4">IF(W36="","",U35+1)</f>
        <v>8</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0"/>
      <c r="AM36" s="427" t="str">
        <f t="shared" si="0"/>
        <v/>
      </c>
      <c r="AN36" s="427"/>
      <c r="AO36" s="426"/>
      <c r="AP36" s="426"/>
      <c r="AQ36" s="426"/>
      <c r="AR36" s="426"/>
      <c r="AS36" s="426"/>
      <c r="AT36" s="426"/>
      <c r="AU36" s="426"/>
      <c r="AV36" s="426"/>
      <c r="AW36" s="426"/>
      <c r="AX36" s="426"/>
      <c r="AY36" s="426"/>
      <c r="AZ36" s="426"/>
      <c r="BA36" s="426"/>
      <c r="BB36" s="426"/>
      <c r="BC36" s="426"/>
      <c r="BD36" s="210"/>
      <c r="BE36" s="427" t="str">
        <f t="shared" si="1"/>
        <v/>
      </c>
      <c r="BF36" s="427"/>
      <c r="BG36" s="426"/>
      <c r="BH36" s="426"/>
      <c r="BI36" s="426"/>
      <c r="BJ36" s="426"/>
      <c r="BK36" s="426"/>
      <c r="BL36" s="426"/>
      <c r="BM36" s="426"/>
      <c r="BN36" s="426"/>
      <c r="BO36" s="426"/>
      <c r="BP36" s="426"/>
      <c r="BQ36" s="426"/>
      <c r="BR36" s="426"/>
      <c r="BS36" s="426"/>
      <c r="BT36" s="426"/>
      <c r="BU36" s="426"/>
      <c r="BV36" s="210"/>
      <c r="BW36" s="427">
        <f t="shared" si="2"/>
        <v>13</v>
      </c>
      <c r="BX36" s="427"/>
      <c r="BY36" s="426" t="str">
        <f>IF('各会計、関係団体の財政状況及び健全化判断比率'!B70="","",'各会計、関係団体の財政状況及び健全化判断比率'!B70)</f>
        <v>南部広域市町村圏事務組合（ふるさと市町村圏基金特別会計）</v>
      </c>
      <c r="BZ36" s="426"/>
      <c r="CA36" s="426"/>
      <c r="CB36" s="426"/>
      <c r="CC36" s="426"/>
      <c r="CD36" s="426"/>
      <c r="CE36" s="426"/>
      <c r="CF36" s="426"/>
      <c r="CG36" s="426"/>
      <c r="CH36" s="426"/>
      <c r="CI36" s="426"/>
      <c r="CJ36" s="426"/>
      <c r="CK36" s="426"/>
      <c r="CL36" s="426"/>
      <c r="CM36" s="426"/>
      <c r="CN36" s="210"/>
      <c r="CO36" s="427">
        <f t="shared" si="3"/>
        <v>23</v>
      </c>
      <c r="CP36" s="427"/>
      <c r="CQ36" s="426" t="str">
        <f>IF('各会計、関係団体の財政状況及び健全化判断比率'!BS9="","",'各会計、関係団体の財政状況及び健全化判断比率'!BS9)</f>
        <v>地方独立行政法人那覇市立病院</v>
      </c>
      <c r="CR36" s="426"/>
      <c r="CS36" s="426"/>
      <c r="CT36" s="426"/>
      <c r="CU36" s="426"/>
      <c r="CV36" s="426"/>
      <c r="CW36" s="426"/>
      <c r="CX36" s="426"/>
      <c r="CY36" s="426"/>
      <c r="CZ36" s="426"/>
      <c r="DA36" s="426"/>
      <c r="DB36" s="426"/>
      <c r="DC36" s="426"/>
      <c r="DD36" s="426"/>
      <c r="DE36" s="426"/>
      <c r="DF36" s="207"/>
      <c r="DG36" s="428" t="str">
        <f>IF('各会計、関係団体の財政状況及び健全化判断比率'!BR9="","",'各会計、関係団体の財政状況及び健全化判断比率'!BR9)</f>
        <v>○</v>
      </c>
      <c r="DH36" s="428"/>
      <c r="DI36" s="214"/>
      <c r="DJ36" s="182"/>
      <c r="DK36" s="182"/>
      <c r="DL36" s="182"/>
      <c r="DM36" s="182"/>
      <c r="DN36" s="182"/>
      <c r="DO36" s="182"/>
    </row>
    <row r="37" spans="1:119" ht="32.25" customHeight="1" x14ac:dyDescent="0.15">
      <c r="A37" s="183"/>
      <c r="B37" s="209"/>
      <c r="C37" s="427">
        <f>IF(E37="","",C36+1)</f>
        <v>4</v>
      </c>
      <c r="D37" s="427"/>
      <c r="E37" s="426" t="str">
        <f>IF('各会計、関係団体の財政状況及び健全化判断比率'!B10="","",'各会計、関係団体の財政状況及び健全化判断比率'!B10)</f>
        <v>病院事業債管理特別会計</v>
      </c>
      <c r="F37" s="426"/>
      <c r="G37" s="426"/>
      <c r="H37" s="426"/>
      <c r="I37" s="426"/>
      <c r="J37" s="426"/>
      <c r="K37" s="426"/>
      <c r="L37" s="426"/>
      <c r="M37" s="426"/>
      <c r="N37" s="426"/>
      <c r="O37" s="426"/>
      <c r="P37" s="426"/>
      <c r="Q37" s="426"/>
      <c r="R37" s="426"/>
      <c r="S37" s="426"/>
      <c r="T37" s="210"/>
      <c r="U37" s="427" t="str">
        <f t="shared" si="4"/>
        <v/>
      </c>
      <c r="V37" s="427"/>
      <c r="W37" s="426"/>
      <c r="X37" s="426"/>
      <c r="Y37" s="426"/>
      <c r="Z37" s="426"/>
      <c r="AA37" s="426"/>
      <c r="AB37" s="426"/>
      <c r="AC37" s="426"/>
      <c r="AD37" s="426"/>
      <c r="AE37" s="426"/>
      <c r="AF37" s="426"/>
      <c r="AG37" s="426"/>
      <c r="AH37" s="426"/>
      <c r="AI37" s="426"/>
      <c r="AJ37" s="426"/>
      <c r="AK37" s="426"/>
      <c r="AL37" s="210"/>
      <c r="AM37" s="427" t="str">
        <f t="shared" si="0"/>
        <v/>
      </c>
      <c r="AN37" s="427"/>
      <c r="AO37" s="426"/>
      <c r="AP37" s="426"/>
      <c r="AQ37" s="426"/>
      <c r="AR37" s="426"/>
      <c r="AS37" s="426"/>
      <c r="AT37" s="426"/>
      <c r="AU37" s="426"/>
      <c r="AV37" s="426"/>
      <c r="AW37" s="426"/>
      <c r="AX37" s="426"/>
      <c r="AY37" s="426"/>
      <c r="AZ37" s="426"/>
      <c r="BA37" s="426"/>
      <c r="BB37" s="426"/>
      <c r="BC37" s="426"/>
      <c r="BD37" s="210"/>
      <c r="BE37" s="427" t="str">
        <f t="shared" si="1"/>
        <v/>
      </c>
      <c r="BF37" s="427"/>
      <c r="BG37" s="426"/>
      <c r="BH37" s="426"/>
      <c r="BI37" s="426"/>
      <c r="BJ37" s="426"/>
      <c r="BK37" s="426"/>
      <c r="BL37" s="426"/>
      <c r="BM37" s="426"/>
      <c r="BN37" s="426"/>
      <c r="BO37" s="426"/>
      <c r="BP37" s="426"/>
      <c r="BQ37" s="426"/>
      <c r="BR37" s="426"/>
      <c r="BS37" s="426"/>
      <c r="BT37" s="426"/>
      <c r="BU37" s="426"/>
      <c r="BV37" s="210"/>
      <c r="BW37" s="427">
        <f t="shared" si="2"/>
        <v>14</v>
      </c>
      <c r="BX37" s="427"/>
      <c r="BY37" s="426" t="str">
        <f>IF('各会計、関係団体の財政状況及び健全化判断比率'!B71="","",'各会計、関係団体の財政状況及び健全化判断比率'!B71)</f>
        <v>南部広域市町村圏事務組合（いなんせ斎苑特別会計）</v>
      </c>
      <c r="BZ37" s="426"/>
      <c r="CA37" s="426"/>
      <c r="CB37" s="426"/>
      <c r="CC37" s="426"/>
      <c r="CD37" s="426"/>
      <c r="CE37" s="426"/>
      <c r="CF37" s="426"/>
      <c r="CG37" s="426"/>
      <c r="CH37" s="426"/>
      <c r="CI37" s="426"/>
      <c r="CJ37" s="426"/>
      <c r="CK37" s="426"/>
      <c r="CL37" s="426"/>
      <c r="CM37" s="426"/>
      <c r="CN37" s="210"/>
      <c r="CO37" s="427">
        <f t="shared" si="3"/>
        <v>24</v>
      </c>
      <c r="CP37" s="427"/>
      <c r="CQ37" s="426" t="str">
        <f>IF('各会計、関係団体の財政状況及び健全化判断比率'!BS10="","",'各会計、関係団体の財政状況及び健全化判断比率'!BS10)</f>
        <v>沖縄都市モノレール株式会社</v>
      </c>
      <c r="CR37" s="426"/>
      <c r="CS37" s="426"/>
      <c r="CT37" s="426"/>
      <c r="CU37" s="426"/>
      <c r="CV37" s="426"/>
      <c r="CW37" s="426"/>
      <c r="CX37" s="426"/>
      <c r="CY37" s="426"/>
      <c r="CZ37" s="426"/>
      <c r="DA37" s="426"/>
      <c r="DB37" s="426"/>
      <c r="DC37" s="426"/>
      <c r="DD37" s="426"/>
      <c r="DE37" s="426"/>
      <c r="DF37" s="207"/>
      <c r="DG37" s="428" t="str">
        <f>IF('各会計、関係団体の財政状況及び健全化判断比率'!BR10="","",'各会計、関係団体の財政状況及び健全化判断比率'!BR10)</f>
        <v/>
      </c>
      <c r="DH37" s="428"/>
      <c r="DI37" s="214"/>
      <c r="DJ37" s="182"/>
      <c r="DK37" s="182"/>
      <c r="DL37" s="182"/>
      <c r="DM37" s="182"/>
      <c r="DN37" s="182"/>
      <c r="DO37" s="182"/>
    </row>
    <row r="38" spans="1:119" ht="32.25" customHeight="1" x14ac:dyDescent="0.15">
      <c r="A38" s="183"/>
      <c r="B38" s="209"/>
      <c r="C38" s="427">
        <f t="shared" ref="C38:C43" si="5">IF(E38="","",C37+1)</f>
        <v>5</v>
      </c>
      <c r="D38" s="427"/>
      <c r="E38" s="426" t="str">
        <f>IF('各会計、関係団体の財政状況及び健全化判断比率'!B11="","",'各会計、関係団体の財政状況及び健全化判断比率'!B11)</f>
        <v>母子父子寡婦福祉資金貸付事業特別会計</v>
      </c>
      <c r="F38" s="426"/>
      <c r="G38" s="426"/>
      <c r="H38" s="426"/>
      <c r="I38" s="426"/>
      <c r="J38" s="426"/>
      <c r="K38" s="426"/>
      <c r="L38" s="426"/>
      <c r="M38" s="426"/>
      <c r="N38" s="426"/>
      <c r="O38" s="426"/>
      <c r="P38" s="426"/>
      <c r="Q38" s="426"/>
      <c r="R38" s="426"/>
      <c r="S38" s="426"/>
      <c r="T38" s="210"/>
      <c r="U38" s="427" t="str">
        <f t="shared" si="4"/>
        <v/>
      </c>
      <c r="V38" s="427"/>
      <c r="W38" s="426"/>
      <c r="X38" s="426"/>
      <c r="Y38" s="426"/>
      <c r="Z38" s="426"/>
      <c r="AA38" s="426"/>
      <c r="AB38" s="426"/>
      <c r="AC38" s="426"/>
      <c r="AD38" s="426"/>
      <c r="AE38" s="426"/>
      <c r="AF38" s="426"/>
      <c r="AG38" s="426"/>
      <c r="AH38" s="426"/>
      <c r="AI38" s="426"/>
      <c r="AJ38" s="426"/>
      <c r="AK38" s="426"/>
      <c r="AL38" s="210"/>
      <c r="AM38" s="427" t="str">
        <f t="shared" si="0"/>
        <v/>
      </c>
      <c r="AN38" s="427"/>
      <c r="AO38" s="426"/>
      <c r="AP38" s="426"/>
      <c r="AQ38" s="426"/>
      <c r="AR38" s="426"/>
      <c r="AS38" s="426"/>
      <c r="AT38" s="426"/>
      <c r="AU38" s="426"/>
      <c r="AV38" s="426"/>
      <c r="AW38" s="426"/>
      <c r="AX38" s="426"/>
      <c r="AY38" s="426"/>
      <c r="AZ38" s="426"/>
      <c r="BA38" s="426"/>
      <c r="BB38" s="426"/>
      <c r="BC38" s="426"/>
      <c r="BD38" s="210"/>
      <c r="BE38" s="427" t="str">
        <f t="shared" si="1"/>
        <v/>
      </c>
      <c r="BF38" s="427"/>
      <c r="BG38" s="426"/>
      <c r="BH38" s="426"/>
      <c r="BI38" s="426"/>
      <c r="BJ38" s="426"/>
      <c r="BK38" s="426"/>
      <c r="BL38" s="426"/>
      <c r="BM38" s="426"/>
      <c r="BN38" s="426"/>
      <c r="BO38" s="426"/>
      <c r="BP38" s="426"/>
      <c r="BQ38" s="426"/>
      <c r="BR38" s="426"/>
      <c r="BS38" s="426"/>
      <c r="BT38" s="426"/>
      <c r="BU38" s="426"/>
      <c r="BV38" s="210"/>
      <c r="BW38" s="427">
        <f t="shared" si="2"/>
        <v>15</v>
      </c>
      <c r="BX38" s="427"/>
      <c r="BY38" s="426" t="str">
        <f>IF('各会計、関係団体の財政状況及び健全化判断比率'!B72="","",'各会計、関係団体の財政状況及び健全化判断比率'!B72)</f>
        <v>南部広域市町村圏事務組合（南斎場特別会計）</v>
      </c>
      <c r="BZ38" s="426"/>
      <c r="CA38" s="426"/>
      <c r="CB38" s="426"/>
      <c r="CC38" s="426"/>
      <c r="CD38" s="426"/>
      <c r="CE38" s="426"/>
      <c r="CF38" s="426"/>
      <c r="CG38" s="426"/>
      <c r="CH38" s="426"/>
      <c r="CI38" s="426"/>
      <c r="CJ38" s="426"/>
      <c r="CK38" s="426"/>
      <c r="CL38" s="426"/>
      <c r="CM38" s="426"/>
      <c r="CN38" s="210"/>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07"/>
      <c r="DG38" s="428" t="str">
        <f>IF('各会計、関係団体の財政状況及び健全化判断比率'!BR11="","",'各会計、関係団体の財政状況及び健全化判断比率'!BR11)</f>
        <v/>
      </c>
      <c r="DH38" s="428"/>
      <c r="DI38" s="214"/>
      <c r="DJ38" s="182"/>
      <c r="DK38" s="182"/>
      <c r="DL38" s="182"/>
      <c r="DM38" s="182"/>
      <c r="DN38" s="182"/>
      <c r="DO38" s="182"/>
    </row>
    <row r="39" spans="1:119" ht="32.25" customHeight="1" x14ac:dyDescent="0.15">
      <c r="A39" s="183"/>
      <c r="B39" s="209"/>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0"/>
      <c r="U39" s="427" t="str">
        <f t="shared" si="4"/>
        <v/>
      </c>
      <c r="V39" s="427"/>
      <c r="W39" s="426"/>
      <c r="X39" s="426"/>
      <c r="Y39" s="426"/>
      <c r="Z39" s="426"/>
      <c r="AA39" s="426"/>
      <c r="AB39" s="426"/>
      <c r="AC39" s="426"/>
      <c r="AD39" s="426"/>
      <c r="AE39" s="426"/>
      <c r="AF39" s="426"/>
      <c r="AG39" s="426"/>
      <c r="AH39" s="426"/>
      <c r="AI39" s="426"/>
      <c r="AJ39" s="426"/>
      <c r="AK39" s="426"/>
      <c r="AL39" s="210"/>
      <c r="AM39" s="427" t="str">
        <f t="shared" si="0"/>
        <v/>
      </c>
      <c r="AN39" s="427"/>
      <c r="AO39" s="426"/>
      <c r="AP39" s="426"/>
      <c r="AQ39" s="426"/>
      <c r="AR39" s="426"/>
      <c r="AS39" s="426"/>
      <c r="AT39" s="426"/>
      <c r="AU39" s="426"/>
      <c r="AV39" s="426"/>
      <c r="AW39" s="426"/>
      <c r="AX39" s="426"/>
      <c r="AY39" s="426"/>
      <c r="AZ39" s="426"/>
      <c r="BA39" s="426"/>
      <c r="BB39" s="426"/>
      <c r="BC39" s="426"/>
      <c r="BD39" s="210"/>
      <c r="BE39" s="427" t="str">
        <f t="shared" si="1"/>
        <v/>
      </c>
      <c r="BF39" s="427"/>
      <c r="BG39" s="426"/>
      <c r="BH39" s="426"/>
      <c r="BI39" s="426"/>
      <c r="BJ39" s="426"/>
      <c r="BK39" s="426"/>
      <c r="BL39" s="426"/>
      <c r="BM39" s="426"/>
      <c r="BN39" s="426"/>
      <c r="BO39" s="426"/>
      <c r="BP39" s="426"/>
      <c r="BQ39" s="426"/>
      <c r="BR39" s="426"/>
      <c r="BS39" s="426"/>
      <c r="BT39" s="426"/>
      <c r="BU39" s="426"/>
      <c r="BV39" s="210"/>
      <c r="BW39" s="427">
        <f t="shared" si="2"/>
        <v>16</v>
      </c>
      <c r="BX39" s="427"/>
      <c r="BY39" s="426" t="str">
        <f>IF('各会計、関係団体の財政状況及び健全化判断比率'!B73="","",'各会計、関係団体の財政状況及び健全化判断比率'!B73)</f>
        <v>那覇市・南風原町環境施設組合</v>
      </c>
      <c r="BZ39" s="426"/>
      <c r="CA39" s="426"/>
      <c r="CB39" s="426"/>
      <c r="CC39" s="426"/>
      <c r="CD39" s="426"/>
      <c r="CE39" s="426"/>
      <c r="CF39" s="426"/>
      <c r="CG39" s="426"/>
      <c r="CH39" s="426"/>
      <c r="CI39" s="426"/>
      <c r="CJ39" s="426"/>
      <c r="CK39" s="426"/>
      <c r="CL39" s="426"/>
      <c r="CM39" s="426"/>
      <c r="CN39" s="210"/>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07"/>
      <c r="DG39" s="428" t="str">
        <f>IF('各会計、関係団体の財政状況及び健全化判断比率'!BR12="","",'各会計、関係団体の財政状況及び健全化判断比率'!BR12)</f>
        <v/>
      </c>
      <c r="DH39" s="428"/>
      <c r="DI39" s="214"/>
      <c r="DJ39" s="182"/>
      <c r="DK39" s="182"/>
      <c r="DL39" s="182"/>
      <c r="DM39" s="182"/>
      <c r="DN39" s="182"/>
      <c r="DO39" s="182"/>
    </row>
    <row r="40" spans="1:119" ht="32.25" customHeight="1" x14ac:dyDescent="0.15">
      <c r="A40" s="183"/>
      <c r="B40" s="209"/>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0"/>
      <c r="U40" s="427" t="str">
        <f t="shared" si="4"/>
        <v/>
      </c>
      <c r="V40" s="427"/>
      <c r="W40" s="426"/>
      <c r="X40" s="426"/>
      <c r="Y40" s="426"/>
      <c r="Z40" s="426"/>
      <c r="AA40" s="426"/>
      <c r="AB40" s="426"/>
      <c r="AC40" s="426"/>
      <c r="AD40" s="426"/>
      <c r="AE40" s="426"/>
      <c r="AF40" s="426"/>
      <c r="AG40" s="426"/>
      <c r="AH40" s="426"/>
      <c r="AI40" s="426"/>
      <c r="AJ40" s="426"/>
      <c r="AK40" s="426"/>
      <c r="AL40" s="210"/>
      <c r="AM40" s="427" t="str">
        <f t="shared" si="0"/>
        <v/>
      </c>
      <c r="AN40" s="427"/>
      <c r="AO40" s="426"/>
      <c r="AP40" s="426"/>
      <c r="AQ40" s="426"/>
      <c r="AR40" s="426"/>
      <c r="AS40" s="426"/>
      <c r="AT40" s="426"/>
      <c r="AU40" s="426"/>
      <c r="AV40" s="426"/>
      <c r="AW40" s="426"/>
      <c r="AX40" s="426"/>
      <c r="AY40" s="426"/>
      <c r="AZ40" s="426"/>
      <c r="BA40" s="426"/>
      <c r="BB40" s="426"/>
      <c r="BC40" s="426"/>
      <c r="BD40" s="210"/>
      <c r="BE40" s="427" t="str">
        <f t="shared" si="1"/>
        <v/>
      </c>
      <c r="BF40" s="427"/>
      <c r="BG40" s="426"/>
      <c r="BH40" s="426"/>
      <c r="BI40" s="426"/>
      <c r="BJ40" s="426"/>
      <c r="BK40" s="426"/>
      <c r="BL40" s="426"/>
      <c r="BM40" s="426"/>
      <c r="BN40" s="426"/>
      <c r="BO40" s="426"/>
      <c r="BP40" s="426"/>
      <c r="BQ40" s="426"/>
      <c r="BR40" s="426"/>
      <c r="BS40" s="426"/>
      <c r="BT40" s="426"/>
      <c r="BU40" s="426"/>
      <c r="BV40" s="210"/>
      <c r="BW40" s="427">
        <f t="shared" si="2"/>
        <v>17</v>
      </c>
      <c r="BX40" s="427"/>
      <c r="BY40" s="426" t="str">
        <f>IF('各会計、関係団体の財政状況及び健全化判断比率'!B74="","",'各会計、関係団体の財政状況及び健全化判断比率'!B74)</f>
        <v>那覇港管理組合（一般会計）</v>
      </c>
      <c r="BZ40" s="426"/>
      <c r="CA40" s="426"/>
      <c r="CB40" s="426"/>
      <c r="CC40" s="426"/>
      <c r="CD40" s="426"/>
      <c r="CE40" s="426"/>
      <c r="CF40" s="426"/>
      <c r="CG40" s="426"/>
      <c r="CH40" s="426"/>
      <c r="CI40" s="426"/>
      <c r="CJ40" s="426"/>
      <c r="CK40" s="426"/>
      <c r="CL40" s="426"/>
      <c r="CM40" s="426"/>
      <c r="CN40" s="210"/>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07"/>
      <c r="DG40" s="428" t="str">
        <f>IF('各会計、関係団体の財政状況及び健全化判断比率'!BR13="","",'各会計、関係団体の財政状況及び健全化判断比率'!BR13)</f>
        <v/>
      </c>
      <c r="DH40" s="428"/>
      <c r="DI40" s="214"/>
      <c r="DJ40" s="182"/>
      <c r="DK40" s="182"/>
      <c r="DL40" s="182"/>
      <c r="DM40" s="182"/>
      <c r="DN40" s="182"/>
      <c r="DO40" s="182"/>
    </row>
    <row r="41" spans="1:119" ht="32.25" customHeight="1" x14ac:dyDescent="0.15">
      <c r="A41" s="183"/>
      <c r="B41" s="209"/>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0"/>
      <c r="U41" s="427" t="str">
        <f t="shared" si="4"/>
        <v/>
      </c>
      <c r="V41" s="427"/>
      <c r="W41" s="426"/>
      <c r="X41" s="426"/>
      <c r="Y41" s="426"/>
      <c r="Z41" s="426"/>
      <c r="AA41" s="426"/>
      <c r="AB41" s="426"/>
      <c r="AC41" s="426"/>
      <c r="AD41" s="426"/>
      <c r="AE41" s="426"/>
      <c r="AF41" s="426"/>
      <c r="AG41" s="426"/>
      <c r="AH41" s="426"/>
      <c r="AI41" s="426"/>
      <c r="AJ41" s="426"/>
      <c r="AK41" s="426"/>
      <c r="AL41" s="210"/>
      <c r="AM41" s="427" t="str">
        <f t="shared" si="0"/>
        <v/>
      </c>
      <c r="AN41" s="427"/>
      <c r="AO41" s="426"/>
      <c r="AP41" s="426"/>
      <c r="AQ41" s="426"/>
      <c r="AR41" s="426"/>
      <c r="AS41" s="426"/>
      <c r="AT41" s="426"/>
      <c r="AU41" s="426"/>
      <c r="AV41" s="426"/>
      <c r="AW41" s="426"/>
      <c r="AX41" s="426"/>
      <c r="AY41" s="426"/>
      <c r="AZ41" s="426"/>
      <c r="BA41" s="426"/>
      <c r="BB41" s="426"/>
      <c r="BC41" s="426"/>
      <c r="BD41" s="210"/>
      <c r="BE41" s="427" t="str">
        <f t="shared" si="1"/>
        <v/>
      </c>
      <c r="BF41" s="427"/>
      <c r="BG41" s="426"/>
      <c r="BH41" s="426"/>
      <c r="BI41" s="426"/>
      <c r="BJ41" s="426"/>
      <c r="BK41" s="426"/>
      <c r="BL41" s="426"/>
      <c r="BM41" s="426"/>
      <c r="BN41" s="426"/>
      <c r="BO41" s="426"/>
      <c r="BP41" s="426"/>
      <c r="BQ41" s="426"/>
      <c r="BR41" s="426"/>
      <c r="BS41" s="426"/>
      <c r="BT41" s="426"/>
      <c r="BU41" s="426"/>
      <c r="BV41" s="210"/>
      <c r="BW41" s="427">
        <f t="shared" si="2"/>
        <v>18</v>
      </c>
      <c r="BX41" s="427"/>
      <c r="BY41" s="426" t="str">
        <f>IF('各会計、関係団体の財政状況及び健全化判断比率'!B75="","",'各会計、関係団体の財政状況及び健全化判断比率'!B75)</f>
        <v>那覇港管理組合（特別会計）</v>
      </c>
      <c r="BZ41" s="426"/>
      <c r="CA41" s="426"/>
      <c r="CB41" s="426"/>
      <c r="CC41" s="426"/>
      <c r="CD41" s="426"/>
      <c r="CE41" s="426"/>
      <c r="CF41" s="426"/>
      <c r="CG41" s="426"/>
      <c r="CH41" s="426"/>
      <c r="CI41" s="426"/>
      <c r="CJ41" s="426"/>
      <c r="CK41" s="426"/>
      <c r="CL41" s="426"/>
      <c r="CM41" s="426"/>
      <c r="CN41" s="210"/>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07"/>
      <c r="DG41" s="428" t="str">
        <f>IF('各会計、関係団体の財政状況及び健全化判断比率'!BR14="","",'各会計、関係団体の財政状況及び健全化判断比率'!BR14)</f>
        <v/>
      </c>
      <c r="DH41" s="428"/>
      <c r="DI41" s="214"/>
      <c r="DJ41" s="182"/>
      <c r="DK41" s="182"/>
      <c r="DL41" s="182"/>
      <c r="DM41" s="182"/>
      <c r="DN41" s="182"/>
      <c r="DO41" s="182"/>
    </row>
    <row r="42" spans="1:119" ht="32.25" customHeight="1" x14ac:dyDescent="0.15">
      <c r="A42" s="182"/>
      <c r="B42" s="209"/>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0"/>
      <c r="U42" s="427" t="str">
        <f t="shared" si="4"/>
        <v/>
      </c>
      <c r="V42" s="427"/>
      <c r="W42" s="426"/>
      <c r="X42" s="426"/>
      <c r="Y42" s="426"/>
      <c r="Z42" s="426"/>
      <c r="AA42" s="426"/>
      <c r="AB42" s="426"/>
      <c r="AC42" s="426"/>
      <c r="AD42" s="426"/>
      <c r="AE42" s="426"/>
      <c r="AF42" s="426"/>
      <c r="AG42" s="426"/>
      <c r="AH42" s="426"/>
      <c r="AI42" s="426"/>
      <c r="AJ42" s="426"/>
      <c r="AK42" s="426"/>
      <c r="AL42" s="210"/>
      <c r="AM42" s="427" t="str">
        <f t="shared" si="0"/>
        <v/>
      </c>
      <c r="AN42" s="427"/>
      <c r="AO42" s="426"/>
      <c r="AP42" s="426"/>
      <c r="AQ42" s="426"/>
      <c r="AR42" s="426"/>
      <c r="AS42" s="426"/>
      <c r="AT42" s="426"/>
      <c r="AU42" s="426"/>
      <c r="AV42" s="426"/>
      <c r="AW42" s="426"/>
      <c r="AX42" s="426"/>
      <c r="AY42" s="426"/>
      <c r="AZ42" s="426"/>
      <c r="BA42" s="426"/>
      <c r="BB42" s="426"/>
      <c r="BC42" s="426"/>
      <c r="BD42" s="210"/>
      <c r="BE42" s="427" t="str">
        <f t="shared" si="1"/>
        <v/>
      </c>
      <c r="BF42" s="427"/>
      <c r="BG42" s="426"/>
      <c r="BH42" s="426"/>
      <c r="BI42" s="426"/>
      <c r="BJ42" s="426"/>
      <c r="BK42" s="426"/>
      <c r="BL42" s="426"/>
      <c r="BM42" s="426"/>
      <c r="BN42" s="426"/>
      <c r="BO42" s="426"/>
      <c r="BP42" s="426"/>
      <c r="BQ42" s="426"/>
      <c r="BR42" s="426"/>
      <c r="BS42" s="426"/>
      <c r="BT42" s="426"/>
      <c r="BU42" s="426"/>
      <c r="BV42" s="210"/>
      <c r="BW42" s="427">
        <f t="shared" si="2"/>
        <v>19</v>
      </c>
      <c r="BX42" s="427"/>
      <c r="BY42" s="426" t="str">
        <f>IF('各会計、関係団体の財政状況及び健全化判断比率'!B76="","",'各会計、関係団体の財政状況及び健全化判断比率'!B76)</f>
        <v>沖縄県後期高齢者医療広域連合（一般会計）</v>
      </c>
      <c r="BZ42" s="426"/>
      <c r="CA42" s="426"/>
      <c r="CB42" s="426"/>
      <c r="CC42" s="426"/>
      <c r="CD42" s="426"/>
      <c r="CE42" s="426"/>
      <c r="CF42" s="426"/>
      <c r="CG42" s="426"/>
      <c r="CH42" s="426"/>
      <c r="CI42" s="426"/>
      <c r="CJ42" s="426"/>
      <c r="CK42" s="426"/>
      <c r="CL42" s="426"/>
      <c r="CM42" s="426"/>
      <c r="CN42" s="210"/>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07"/>
      <c r="DG42" s="428" t="str">
        <f>IF('各会計、関係団体の財政状況及び健全化判断比率'!BR15="","",'各会計、関係団体の財政状況及び健全化判断比率'!BR15)</f>
        <v/>
      </c>
      <c r="DH42" s="428"/>
      <c r="DI42" s="214"/>
      <c r="DJ42" s="182"/>
      <c r="DK42" s="182"/>
      <c r="DL42" s="182"/>
      <c r="DM42" s="182"/>
      <c r="DN42" s="182"/>
      <c r="DO42" s="182"/>
    </row>
    <row r="43" spans="1:119" ht="32.25" customHeight="1" x14ac:dyDescent="0.15">
      <c r="A43" s="182"/>
      <c r="B43" s="209"/>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0"/>
      <c r="U43" s="427" t="str">
        <f t="shared" si="4"/>
        <v/>
      </c>
      <c r="V43" s="427"/>
      <c r="W43" s="426"/>
      <c r="X43" s="426"/>
      <c r="Y43" s="426"/>
      <c r="Z43" s="426"/>
      <c r="AA43" s="426"/>
      <c r="AB43" s="426"/>
      <c r="AC43" s="426"/>
      <c r="AD43" s="426"/>
      <c r="AE43" s="426"/>
      <c r="AF43" s="426"/>
      <c r="AG43" s="426"/>
      <c r="AH43" s="426"/>
      <c r="AI43" s="426"/>
      <c r="AJ43" s="426"/>
      <c r="AK43" s="426"/>
      <c r="AL43" s="210"/>
      <c r="AM43" s="427" t="str">
        <f t="shared" si="0"/>
        <v/>
      </c>
      <c r="AN43" s="427"/>
      <c r="AO43" s="426"/>
      <c r="AP43" s="426"/>
      <c r="AQ43" s="426"/>
      <c r="AR43" s="426"/>
      <c r="AS43" s="426"/>
      <c r="AT43" s="426"/>
      <c r="AU43" s="426"/>
      <c r="AV43" s="426"/>
      <c r="AW43" s="426"/>
      <c r="AX43" s="426"/>
      <c r="AY43" s="426"/>
      <c r="AZ43" s="426"/>
      <c r="BA43" s="426"/>
      <c r="BB43" s="426"/>
      <c r="BC43" s="426"/>
      <c r="BD43" s="210"/>
      <c r="BE43" s="427" t="str">
        <f t="shared" si="1"/>
        <v/>
      </c>
      <c r="BF43" s="427"/>
      <c r="BG43" s="426"/>
      <c r="BH43" s="426"/>
      <c r="BI43" s="426"/>
      <c r="BJ43" s="426"/>
      <c r="BK43" s="426"/>
      <c r="BL43" s="426"/>
      <c r="BM43" s="426"/>
      <c r="BN43" s="426"/>
      <c r="BO43" s="426"/>
      <c r="BP43" s="426"/>
      <c r="BQ43" s="426"/>
      <c r="BR43" s="426"/>
      <c r="BS43" s="426"/>
      <c r="BT43" s="426"/>
      <c r="BU43" s="426"/>
      <c r="BV43" s="210"/>
      <c r="BW43" s="427">
        <f t="shared" si="2"/>
        <v>20</v>
      </c>
      <c r="BX43" s="427"/>
      <c r="BY43" s="426" t="str">
        <f>IF('各会計、関係団体の財政状況及び健全化判断比率'!B77="","",'各会計、関係団体の財政状況及び健全化判断比率'!B77)</f>
        <v>沖縄県後期高齢者医療広域連合（特別会計）</v>
      </c>
      <c r="BZ43" s="426"/>
      <c r="CA43" s="426"/>
      <c r="CB43" s="426"/>
      <c r="CC43" s="426"/>
      <c r="CD43" s="426"/>
      <c r="CE43" s="426"/>
      <c r="CF43" s="426"/>
      <c r="CG43" s="426"/>
      <c r="CH43" s="426"/>
      <c r="CI43" s="426"/>
      <c r="CJ43" s="426"/>
      <c r="CK43" s="426"/>
      <c r="CL43" s="426"/>
      <c r="CM43" s="426"/>
      <c r="CN43" s="210"/>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07"/>
      <c r="DG43" s="428" t="str">
        <f>IF('各会計、関係団体の財政状況及び健全化判断比率'!BR16="","",'各会計、関係団体の財政状況及び健全化判断比率'!BR16)</f>
        <v/>
      </c>
      <c r="DH43" s="428"/>
      <c r="DI43" s="214"/>
      <c r="DJ43" s="182"/>
      <c r="DK43" s="182"/>
      <c r="DL43" s="182"/>
      <c r="DM43" s="182"/>
      <c r="DN43" s="182"/>
      <c r="DO43" s="182"/>
    </row>
    <row r="44" spans="1:119" ht="13.5" customHeight="1" thickBot="1" x14ac:dyDescent="0.2">
      <c r="A44" s="182"/>
      <c r="B44" s="215"/>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CY44" s="216"/>
      <c r="CZ44" s="216"/>
      <c r="DA44" s="216"/>
      <c r="DB44" s="216"/>
      <c r="DC44" s="216"/>
      <c r="DD44" s="216"/>
      <c r="DE44" s="216"/>
      <c r="DF44" s="216"/>
      <c r="DG44" s="216"/>
      <c r="DH44" s="216"/>
      <c r="DI44" s="217"/>
      <c r="DJ44" s="182"/>
      <c r="DK44" s="182"/>
      <c r="DL44" s="182"/>
      <c r="DM44" s="182"/>
      <c r="DN44" s="182"/>
      <c r="DO44" s="182"/>
    </row>
    <row r="45" spans="1:119" x14ac:dyDescent="0.15">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182"/>
    </row>
    <row r="46" spans="1:119" x14ac:dyDescent="0.15">
      <c r="B46" s="182" t="s">
        <v>208</v>
      </c>
      <c r="C46" s="182"/>
      <c r="D46" s="182"/>
      <c r="E46" s="182" t="s">
        <v>209</v>
      </c>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row>
    <row r="47" spans="1:119" x14ac:dyDescent="0.15">
      <c r="B47" s="182"/>
      <c r="C47" s="182"/>
      <c r="D47" s="182"/>
      <c r="E47" s="182" t="s">
        <v>210</v>
      </c>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row>
    <row r="48" spans="1:119" x14ac:dyDescent="0.15">
      <c r="B48" s="182"/>
      <c r="C48" s="182"/>
      <c r="D48" s="182"/>
      <c r="E48" s="182" t="s">
        <v>211</v>
      </c>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2"/>
      <c r="BZ48" s="182"/>
      <c r="CA48" s="182"/>
      <c r="CB48" s="182"/>
      <c r="CC48" s="182"/>
      <c r="CD48" s="182"/>
      <c r="CE48" s="182"/>
      <c r="CF48" s="182"/>
      <c r="CG48" s="182"/>
      <c r="CH48" s="182"/>
      <c r="CI48" s="182"/>
      <c r="CJ48" s="182"/>
      <c r="CK48" s="182"/>
      <c r="CL48" s="182"/>
      <c r="CM48" s="182"/>
      <c r="CN48" s="182"/>
      <c r="CO48" s="182"/>
      <c r="CP48" s="182"/>
      <c r="CQ48" s="182"/>
      <c r="CR48" s="182"/>
      <c r="CS48" s="182"/>
      <c r="CT48" s="182"/>
      <c r="CU48" s="182"/>
      <c r="CV48" s="182"/>
      <c r="CW48" s="182"/>
      <c r="CX48" s="182"/>
      <c r="CY48" s="182"/>
      <c r="CZ48" s="182"/>
      <c r="DA48" s="182"/>
      <c r="DB48" s="182"/>
      <c r="DC48" s="182"/>
      <c r="DD48" s="182"/>
      <c r="DE48" s="182"/>
      <c r="DF48" s="182"/>
      <c r="DG48" s="182"/>
      <c r="DH48" s="182"/>
      <c r="DI48" s="182"/>
    </row>
    <row r="49" spans="5:5" x14ac:dyDescent="0.15">
      <c r="E49" s="218" t="s">
        <v>212</v>
      </c>
    </row>
    <row r="50" spans="5:5" x14ac:dyDescent="0.15">
      <c r="E50" s="184" t="s">
        <v>213</v>
      </c>
    </row>
    <row r="51" spans="5:5" x14ac:dyDescent="0.15">
      <c r="E51" s="184" t="s">
        <v>214</v>
      </c>
    </row>
    <row r="52" spans="5:5" x14ac:dyDescent="0.15">
      <c r="E52" s="184" t="s">
        <v>215</v>
      </c>
    </row>
    <row r="53" spans="5:5" x14ac:dyDescent="0.15"/>
    <row r="54" spans="5:5" x14ac:dyDescent="0.15"/>
    <row r="55" spans="5:5" x14ac:dyDescent="0.15"/>
    <row r="56" spans="5:5" x14ac:dyDescent="0.15"/>
  </sheetData>
  <sheetProtection algorithmName="SHA-512" hashValue="TkhkrtU8WarkaDwXUaytydzT8Riiu05e7zg/+2uIsAyBgm3ERN/zdRs1RcG28p4md0cNr+hEz7L1+r0XU2k9uQ==" saltValue="OGoWVqSMT8Ulds5G33eJP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view="pageBreakPreview" topLeftCell="H37"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576</v>
      </c>
      <c r="G33" s="29" t="s">
        <v>577</v>
      </c>
      <c r="H33" s="29" t="s">
        <v>578</v>
      </c>
      <c r="I33" s="29" t="s">
        <v>579</v>
      </c>
      <c r="J33" s="30" t="s">
        <v>580</v>
      </c>
      <c r="K33" s="22"/>
      <c r="L33" s="22"/>
      <c r="M33" s="22"/>
      <c r="N33" s="22"/>
      <c r="O33" s="22"/>
      <c r="P33" s="22"/>
    </row>
    <row r="34" spans="1:16" ht="39" customHeight="1" x14ac:dyDescent="0.15">
      <c r="A34" s="22"/>
      <c r="B34" s="31"/>
      <c r="C34" s="1249" t="s">
        <v>584</v>
      </c>
      <c r="D34" s="1249"/>
      <c r="E34" s="1250"/>
      <c r="F34" s="32">
        <v>16.34</v>
      </c>
      <c r="G34" s="33">
        <v>16.559999999999999</v>
      </c>
      <c r="H34" s="33">
        <v>17.34</v>
      </c>
      <c r="I34" s="33">
        <v>17.760000000000002</v>
      </c>
      <c r="J34" s="34">
        <v>16.48</v>
      </c>
      <c r="K34" s="22"/>
      <c r="L34" s="22"/>
      <c r="M34" s="22"/>
      <c r="N34" s="22"/>
      <c r="O34" s="22"/>
      <c r="P34" s="22"/>
    </row>
    <row r="35" spans="1:16" ht="39" customHeight="1" x14ac:dyDescent="0.15">
      <c r="A35" s="22"/>
      <c r="B35" s="35"/>
      <c r="C35" s="1243" t="s">
        <v>585</v>
      </c>
      <c r="D35" s="1244"/>
      <c r="E35" s="1245"/>
      <c r="F35" s="36">
        <v>4.07</v>
      </c>
      <c r="G35" s="37">
        <v>6.31</v>
      </c>
      <c r="H35" s="37">
        <v>6.48</v>
      </c>
      <c r="I35" s="37">
        <v>5.33</v>
      </c>
      <c r="J35" s="38">
        <v>11.29</v>
      </c>
      <c r="K35" s="22"/>
      <c r="L35" s="22"/>
      <c r="M35" s="22"/>
      <c r="N35" s="22"/>
      <c r="O35" s="22"/>
      <c r="P35" s="22"/>
    </row>
    <row r="36" spans="1:16" ht="39" customHeight="1" x14ac:dyDescent="0.15">
      <c r="A36" s="22"/>
      <c r="B36" s="35"/>
      <c r="C36" s="1243" t="s">
        <v>586</v>
      </c>
      <c r="D36" s="1244"/>
      <c r="E36" s="1245"/>
      <c r="F36" s="36">
        <v>4.3899999999999997</v>
      </c>
      <c r="G36" s="37">
        <v>5</v>
      </c>
      <c r="H36" s="37">
        <v>5.51</v>
      </c>
      <c r="I36" s="37">
        <v>6.25</v>
      </c>
      <c r="J36" s="38">
        <v>6.31</v>
      </c>
      <c r="K36" s="22"/>
      <c r="L36" s="22"/>
      <c r="M36" s="22"/>
      <c r="N36" s="22"/>
      <c r="O36" s="22"/>
      <c r="P36" s="22"/>
    </row>
    <row r="37" spans="1:16" ht="39" customHeight="1" x14ac:dyDescent="0.15">
      <c r="A37" s="22"/>
      <c r="B37" s="35"/>
      <c r="C37" s="1243" t="s">
        <v>587</v>
      </c>
      <c r="D37" s="1244"/>
      <c r="E37" s="1245"/>
      <c r="F37" s="36">
        <v>0.66</v>
      </c>
      <c r="G37" s="37">
        <v>1.02</v>
      </c>
      <c r="H37" s="37">
        <v>1.31</v>
      </c>
      <c r="I37" s="37">
        <v>0.97</v>
      </c>
      <c r="J37" s="38">
        <v>1.61</v>
      </c>
      <c r="K37" s="22"/>
      <c r="L37" s="22"/>
      <c r="M37" s="22"/>
      <c r="N37" s="22"/>
      <c r="O37" s="22"/>
      <c r="P37" s="22"/>
    </row>
    <row r="38" spans="1:16" ht="39" customHeight="1" x14ac:dyDescent="0.15">
      <c r="A38" s="22"/>
      <c r="B38" s="35"/>
      <c r="C38" s="1243" t="s">
        <v>588</v>
      </c>
      <c r="D38" s="1244"/>
      <c r="E38" s="1245"/>
      <c r="F38" s="36" t="s">
        <v>589</v>
      </c>
      <c r="G38" s="37">
        <v>1.02</v>
      </c>
      <c r="H38" s="37">
        <v>0.42</v>
      </c>
      <c r="I38" s="37">
        <v>0.71</v>
      </c>
      <c r="J38" s="38">
        <v>7.0000000000000007E-2</v>
      </c>
      <c r="K38" s="22"/>
      <c r="L38" s="22"/>
      <c r="M38" s="22"/>
      <c r="N38" s="22"/>
      <c r="O38" s="22"/>
      <c r="P38" s="22"/>
    </row>
    <row r="39" spans="1:16" ht="39" customHeight="1" x14ac:dyDescent="0.15">
      <c r="A39" s="22"/>
      <c r="B39" s="35"/>
      <c r="C39" s="1243" t="s">
        <v>590</v>
      </c>
      <c r="D39" s="1244"/>
      <c r="E39" s="1245"/>
      <c r="F39" s="36">
        <v>0.28000000000000003</v>
      </c>
      <c r="G39" s="37">
        <v>0.03</v>
      </c>
      <c r="H39" s="37">
        <v>0.03</v>
      </c>
      <c r="I39" s="37">
        <v>0.02</v>
      </c>
      <c r="J39" s="38">
        <v>0.02</v>
      </c>
      <c r="K39" s="22"/>
      <c r="L39" s="22"/>
      <c r="M39" s="22"/>
      <c r="N39" s="22"/>
      <c r="O39" s="22"/>
      <c r="P39" s="22"/>
    </row>
    <row r="40" spans="1:16" ht="39" customHeight="1" x14ac:dyDescent="0.15">
      <c r="A40" s="22"/>
      <c r="B40" s="35"/>
      <c r="C40" s="1243" t="s">
        <v>591</v>
      </c>
      <c r="D40" s="1244"/>
      <c r="E40" s="1245"/>
      <c r="F40" s="36">
        <v>0.01</v>
      </c>
      <c r="G40" s="37">
        <v>0.02</v>
      </c>
      <c r="H40" s="37">
        <v>0</v>
      </c>
      <c r="I40" s="37">
        <v>0</v>
      </c>
      <c r="J40" s="38">
        <v>0</v>
      </c>
      <c r="K40" s="22"/>
      <c r="L40" s="22"/>
      <c r="M40" s="22"/>
      <c r="N40" s="22"/>
      <c r="O40" s="22"/>
      <c r="P40" s="22"/>
    </row>
    <row r="41" spans="1:16" ht="39" customHeight="1" x14ac:dyDescent="0.15">
      <c r="A41" s="22"/>
      <c r="B41" s="35"/>
      <c r="C41" s="1243" t="s">
        <v>592</v>
      </c>
      <c r="D41" s="1244"/>
      <c r="E41" s="1245"/>
      <c r="F41" s="36">
        <v>0</v>
      </c>
      <c r="G41" s="37">
        <v>0</v>
      </c>
      <c r="H41" s="37">
        <v>0</v>
      </c>
      <c r="I41" s="37">
        <v>0</v>
      </c>
      <c r="J41" s="38">
        <v>0</v>
      </c>
      <c r="K41" s="22"/>
      <c r="L41" s="22"/>
      <c r="M41" s="22"/>
      <c r="N41" s="22"/>
      <c r="O41" s="22"/>
      <c r="P41" s="22"/>
    </row>
    <row r="42" spans="1:16" ht="39" customHeight="1" x14ac:dyDescent="0.15">
      <c r="A42" s="22"/>
      <c r="B42" s="39"/>
      <c r="C42" s="1243" t="s">
        <v>593</v>
      </c>
      <c r="D42" s="1244"/>
      <c r="E42" s="1245"/>
      <c r="F42" s="36" t="s">
        <v>535</v>
      </c>
      <c r="G42" s="37" t="s">
        <v>535</v>
      </c>
      <c r="H42" s="37" t="s">
        <v>535</v>
      </c>
      <c r="I42" s="37" t="s">
        <v>535</v>
      </c>
      <c r="J42" s="38" t="s">
        <v>535</v>
      </c>
      <c r="K42" s="22"/>
      <c r="L42" s="22"/>
      <c r="M42" s="22"/>
      <c r="N42" s="22"/>
      <c r="O42" s="22"/>
      <c r="P42" s="22"/>
    </row>
    <row r="43" spans="1:16" ht="39" customHeight="1" thickBot="1" x14ac:dyDescent="0.2">
      <c r="A43" s="22"/>
      <c r="B43" s="40"/>
      <c r="C43" s="1246" t="s">
        <v>594</v>
      </c>
      <c r="D43" s="1247"/>
      <c r="E43" s="1248"/>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sglwC0WCheCFQJh5wpGw3GedMBVmiAE8e2RuUXE8+KkCyYUBdJNgIOGo1b+w4u3JrEdRGO9QAtlarkGeahXLQ==" saltValue="0/0kSsJyeS+ynrPo3chT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view="pageBreakPreview" topLeftCell="E46" zoomScale="55" zoomScaleNormal="100" zoomScaleSheetLayoutView="55" workbookViewId="0">
      <selection activeCell="E47" sqref="E47:J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15">
      <c r="A45" s="48"/>
      <c r="B45" s="1269" t="s">
        <v>11</v>
      </c>
      <c r="C45" s="1270"/>
      <c r="D45" s="58"/>
      <c r="E45" s="1275" t="s">
        <v>12</v>
      </c>
      <c r="F45" s="1275"/>
      <c r="G45" s="1275"/>
      <c r="H45" s="1275"/>
      <c r="I45" s="1275"/>
      <c r="J45" s="1276"/>
      <c r="K45" s="59">
        <v>12881</v>
      </c>
      <c r="L45" s="60">
        <v>12814</v>
      </c>
      <c r="M45" s="60">
        <v>12636</v>
      </c>
      <c r="N45" s="60">
        <v>12062</v>
      </c>
      <c r="O45" s="61">
        <v>11787</v>
      </c>
      <c r="P45" s="48"/>
      <c r="Q45" s="48"/>
      <c r="R45" s="48"/>
      <c r="S45" s="48"/>
      <c r="T45" s="48"/>
      <c r="U45" s="48"/>
    </row>
    <row r="46" spans="1:21" ht="30.75" customHeight="1" x14ac:dyDescent="0.15">
      <c r="A46" s="48"/>
      <c r="B46" s="1271"/>
      <c r="C46" s="1272"/>
      <c r="D46" s="62"/>
      <c r="E46" s="1253" t="s">
        <v>13</v>
      </c>
      <c r="F46" s="1253"/>
      <c r="G46" s="1253"/>
      <c r="H46" s="1253"/>
      <c r="I46" s="1253"/>
      <c r="J46" s="1254"/>
      <c r="K46" s="63" t="s">
        <v>535</v>
      </c>
      <c r="L46" s="64" t="s">
        <v>535</v>
      </c>
      <c r="M46" s="64" t="s">
        <v>535</v>
      </c>
      <c r="N46" s="64" t="s">
        <v>535</v>
      </c>
      <c r="O46" s="65" t="s">
        <v>535</v>
      </c>
      <c r="P46" s="48"/>
      <c r="Q46" s="48"/>
      <c r="R46" s="48"/>
      <c r="S46" s="48"/>
      <c r="T46" s="48"/>
      <c r="U46" s="48"/>
    </row>
    <row r="47" spans="1:21" ht="30.75" customHeight="1" x14ac:dyDescent="0.15">
      <c r="A47" s="48"/>
      <c r="B47" s="1271"/>
      <c r="C47" s="1272"/>
      <c r="D47" s="62"/>
      <c r="E47" s="1253" t="s">
        <v>14</v>
      </c>
      <c r="F47" s="1253"/>
      <c r="G47" s="1253"/>
      <c r="H47" s="1253"/>
      <c r="I47" s="1253"/>
      <c r="J47" s="1254"/>
      <c r="K47" s="63" t="s">
        <v>535</v>
      </c>
      <c r="L47" s="64" t="s">
        <v>535</v>
      </c>
      <c r="M47" s="64" t="s">
        <v>535</v>
      </c>
      <c r="N47" s="64" t="s">
        <v>535</v>
      </c>
      <c r="O47" s="65" t="s">
        <v>535</v>
      </c>
      <c r="P47" s="48"/>
      <c r="Q47" s="48"/>
      <c r="R47" s="48"/>
      <c r="S47" s="48"/>
      <c r="T47" s="48"/>
      <c r="U47" s="48"/>
    </row>
    <row r="48" spans="1:21" ht="30.75" customHeight="1" x14ac:dyDescent="0.15">
      <c r="A48" s="48"/>
      <c r="B48" s="1271"/>
      <c r="C48" s="1272"/>
      <c r="D48" s="62"/>
      <c r="E48" s="1253" t="s">
        <v>15</v>
      </c>
      <c r="F48" s="1253"/>
      <c r="G48" s="1253"/>
      <c r="H48" s="1253"/>
      <c r="I48" s="1253"/>
      <c r="J48" s="1254"/>
      <c r="K48" s="63">
        <v>793</v>
      </c>
      <c r="L48" s="64">
        <v>739</v>
      </c>
      <c r="M48" s="64">
        <v>730</v>
      </c>
      <c r="N48" s="64">
        <v>651</v>
      </c>
      <c r="O48" s="65">
        <v>595</v>
      </c>
      <c r="P48" s="48"/>
      <c r="Q48" s="48"/>
      <c r="R48" s="48"/>
      <c r="S48" s="48"/>
      <c r="T48" s="48"/>
      <c r="U48" s="48"/>
    </row>
    <row r="49" spans="1:21" ht="30.75" customHeight="1" x14ac:dyDescent="0.15">
      <c r="A49" s="48"/>
      <c r="B49" s="1271"/>
      <c r="C49" s="1272"/>
      <c r="D49" s="62"/>
      <c r="E49" s="1253" t="s">
        <v>16</v>
      </c>
      <c r="F49" s="1253"/>
      <c r="G49" s="1253"/>
      <c r="H49" s="1253"/>
      <c r="I49" s="1253"/>
      <c r="J49" s="1254"/>
      <c r="K49" s="63">
        <v>1013</v>
      </c>
      <c r="L49" s="64">
        <v>883</v>
      </c>
      <c r="M49" s="64">
        <v>850</v>
      </c>
      <c r="N49" s="64">
        <v>697</v>
      </c>
      <c r="O49" s="65">
        <v>376</v>
      </c>
      <c r="P49" s="48"/>
      <c r="Q49" s="48"/>
      <c r="R49" s="48"/>
      <c r="S49" s="48"/>
      <c r="T49" s="48"/>
      <c r="U49" s="48"/>
    </row>
    <row r="50" spans="1:21" ht="30.75" customHeight="1" x14ac:dyDescent="0.15">
      <c r="A50" s="48"/>
      <c r="B50" s="1271"/>
      <c r="C50" s="1272"/>
      <c r="D50" s="62"/>
      <c r="E50" s="1253" t="s">
        <v>17</v>
      </c>
      <c r="F50" s="1253"/>
      <c r="G50" s="1253"/>
      <c r="H50" s="1253"/>
      <c r="I50" s="1253"/>
      <c r="J50" s="1254"/>
      <c r="K50" s="63">
        <v>295</v>
      </c>
      <c r="L50" s="64">
        <v>295</v>
      </c>
      <c r="M50" s="64">
        <v>263</v>
      </c>
      <c r="N50" s="64">
        <v>238</v>
      </c>
      <c r="O50" s="65">
        <v>211</v>
      </c>
      <c r="P50" s="48"/>
      <c r="Q50" s="48"/>
      <c r="R50" s="48"/>
      <c r="S50" s="48"/>
      <c r="T50" s="48"/>
      <c r="U50" s="48"/>
    </row>
    <row r="51" spans="1:21" ht="30.75" customHeight="1" x14ac:dyDescent="0.15">
      <c r="A51" s="48"/>
      <c r="B51" s="1273"/>
      <c r="C51" s="1274"/>
      <c r="D51" s="66"/>
      <c r="E51" s="1253" t="s">
        <v>18</v>
      </c>
      <c r="F51" s="1253"/>
      <c r="G51" s="1253"/>
      <c r="H51" s="1253"/>
      <c r="I51" s="1253"/>
      <c r="J51" s="1254"/>
      <c r="K51" s="63">
        <v>4</v>
      </c>
      <c r="L51" s="64">
        <v>2</v>
      </c>
      <c r="M51" s="64">
        <v>0</v>
      </c>
      <c r="N51" s="64">
        <v>0</v>
      </c>
      <c r="O51" s="65">
        <v>0</v>
      </c>
      <c r="P51" s="48"/>
      <c r="Q51" s="48"/>
      <c r="R51" s="48"/>
      <c r="S51" s="48"/>
      <c r="T51" s="48"/>
      <c r="U51" s="48"/>
    </row>
    <row r="52" spans="1:21" ht="30.75" customHeight="1" x14ac:dyDescent="0.15">
      <c r="A52" s="48"/>
      <c r="B52" s="1251" t="s">
        <v>19</v>
      </c>
      <c r="C52" s="1252"/>
      <c r="D52" s="66"/>
      <c r="E52" s="1253" t="s">
        <v>20</v>
      </c>
      <c r="F52" s="1253"/>
      <c r="G52" s="1253"/>
      <c r="H52" s="1253"/>
      <c r="I52" s="1253"/>
      <c r="J52" s="1254"/>
      <c r="K52" s="63">
        <v>7452</v>
      </c>
      <c r="L52" s="64">
        <v>7712</v>
      </c>
      <c r="M52" s="64">
        <v>7760</v>
      </c>
      <c r="N52" s="64">
        <v>7758</v>
      </c>
      <c r="O52" s="65">
        <v>7321</v>
      </c>
      <c r="P52" s="48"/>
      <c r="Q52" s="48"/>
      <c r="R52" s="48"/>
      <c r="S52" s="48"/>
      <c r="T52" s="48"/>
      <c r="U52" s="48"/>
    </row>
    <row r="53" spans="1:21" ht="30.75" customHeight="1" thickBot="1" x14ac:dyDescent="0.2">
      <c r="A53" s="48"/>
      <c r="B53" s="1255" t="s">
        <v>21</v>
      </c>
      <c r="C53" s="1256"/>
      <c r="D53" s="67"/>
      <c r="E53" s="1257" t="s">
        <v>22</v>
      </c>
      <c r="F53" s="1257"/>
      <c r="G53" s="1257"/>
      <c r="H53" s="1257"/>
      <c r="I53" s="1257"/>
      <c r="J53" s="1258"/>
      <c r="K53" s="68">
        <v>7534</v>
      </c>
      <c r="L53" s="69">
        <v>7021</v>
      </c>
      <c r="M53" s="69">
        <v>6719</v>
      </c>
      <c r="N53" s="69">
        <v>5890</v>
      </c>
      <c r="O53" s="70">
        <v>5648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595</v>
      </c>
      <c r="P55" s="48"/>
      <c r="Q55" s="48"/>
      <c r="R55" s="48"/>
      <c r="S55" s="48"/>
      <c r="T55" s="48"/>
      <c r="U55" s="48"/>
    </row>
    <row r="56" spans="1:21" ht="31.5" customHeight="1" thickBot="1" x14ac:dyDescent="0.2">
      <c r="A56" s="48"/>
      <c r="B56" s="76"/>
      <c r="C56" s="77"/>
      <c r="D56" s="77"/>
      <c r="E56" s="78"/>
      <c r="F56" s="78"/>
      <c r="G56" s="78"/>
      <c r="H56" s="78"/>
      <c r="I56" s="78"/>
      <c r="J56" s="79" t="s">
        <v>2</v>
      </c>
      <c r="K56" s="80" t="s">
        <v>596</v>
      </c>
      <c r="L56" s="81" t="s">
        <v>597</v>
      </c>
      <c r="M56" s="81" t="s">
        <v>598</v>
      </c>
      <c r="N56" s="81" t="s">
        <v>599</v>
      </c>
      <c r="O56" s="82" t="s">
        <v>600</v>
      </c>
      <c r="P56" s="48"/>
      <c r="Q56" s="48"/>
      <c r="R56" s="48"/>
      <c r="S56" s="48"/>
      <c r="T56" s="48"/>
      <c r="U56" s="48"/>
    </row>
    <row r="57" spans="1:21" ht="31.5" customHeight="1" x14ac:dyDescent="0.15">
      <c r="B57" s="1259" t="s">
        <v>25</v>
      </c>
      <c r="C57" s="1260"/>
      <c r="D57" s="1263" t="s">
        <v>26</v>
      </c>
      <c r="E57" s="1264"/>
      <c r="F57" s="1264"/>
      <c r="G57" s="1264"/>
      <c r="H57" s="1264"/>
      <c r="I57" s="1264"/>
      <c r="J57" s="1265"/>
      <c r="K57" s="83"/>
      <c r="L57" s="84"/>
      <c r="M57" s="84"/>
      <c r="N57" s="84"/>
      <c r="O57" s="85"/>
    </row>
    <row r="58" spans="1:21" ht="31.5" customHeight="1" thickBot="1" x14ac:dyDescent="0.2">
      <c r="B58" s="1261"/>
      <c r="C58" s="1262"/>
      <c r="D58" s="1266" t="s">
        <v>27</v>
      </c>
      <c r="E58" s="1267"/>
      <c r="F58" s="1267"/>
      <c r="G58" s="1267"/>
      <c r="H58" s="1267"/>
      <c r="I58" s="1267"/>
      <c r="J58" s="126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7FL8bAM9z3kEc4wSKQH1y0XO+0NIEJLBt/IHL+tk0ZNDNiGwFU1kUuQOfXTo4sNvY57bH+aZoLXBXcvJmf7Kw==" saltValue="90QIDLqU0zYRGJnjbfr9w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view="pageBreakPreview" topLeftCell="J49"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576</v>
      </c>
      <c r="J40" s="100" t="s">
        <v>577</v>
      </c>
      <c r="K40" s="100" t="s">
        <v>578</v>
      </c>
      <c r="L40" s="100" t="s">
        <v>579</v>
      </c>
      <c r="M40" s="101" t="s">
        <v>580</v>
      </c>
    </row>
    <row r="41" spans="2:13" ht="27.75" customHeight="1" x14ac:dyDescent="0.15">
      <c r="B41" s="1289" t="s">
        <v>30</v>
      </c>
      <c r="C41" s="1290"/>
      <c r="D41" s="102"/>
      <c r="E41" s="1291" t="s">
        <v>31</v>
      </c>
      <c r="F41" s="1291"/>
      <c r="G41" s="1291"/>
      <c r="H41" s="1292"/>
      <c r="I41" s="103">
        <v>137854</v>
      </c>
      <c r="J41" s="104">
        <v>135733</v>
      </c>
      <c r="K41" s="104">
        <v>134136</v>
      </c>
      <c r="L41" s="104">
        <v>133436</v>
      </c>
      <c r="M41" s="105">
        <v>136123</v>
      </c>
    </row>
    <row r="42" spans="2:13" ht="27.75" customHeight="1" x14ac:dyDescent="0.15">
      <c r="B42" s="1279"/>
      <c r="C42" s="1280"/>
      <c r="D42" s="106"/>
      <c r="E42" s="1283" t="s">
        <v>32</v>
      </c>
      <c r="F42" s="1283"/>
      <c r="G42" s="1283"/>
      <c r="H42" s="1284"/>
      <c r="I42" s="107">
        <v>1454</v>
      </c>
      <c r="J42" s="108">
        <v>1129</v>
      </c>
      <c r="K42" s="108">
        <v>890</v>
      </c>
      <c r="L42" s="108">
        <v>669</v>
      </c>
      <c r="M42" s="109">
        <v>471</v>
      </c>
    </row>
    <row r="43" spans="2:13" ht="27.75" customHeight="1" x14ac:dyDescent="0.15">
      <c r="B43" s="1279"/>
      <c r="C43" s="1280"/>
      <c r="D43" s="106"/>
      <c r="E43" s="1283" t="s">
        <v>33</v>
      </c>
      <c r="F43" s="1283"/>
      <c r="G43" s="1283"/>
      <c r="H43" s="1284"/>
      <c r="I43" s="107">
        <v>7999</v>
      </c>
      <c r="J43" s="108">
        <v>7653</v>
      </c>
      <c r="K43" s="108">
        <v>7462</v>
      </c>
      <c r="L43" s="108">
        <v>7242</v>
      </c>
      <c r="M43" s="109">
        <v>6912</v>
      </c>
    </row>
    <row r="44" spans="2:13" ht="27.75" customHeight="1" x14ac:dyDescent="0.15">
      <c r="B44" s="1279"/>
      <c r="C44" s="1280"/>
      <c r="D44" s="106"/>
      <c r="E44" s="1283" t="s">
        <v>34</v>
      </c>
      <c r="F44" s="1283"/>
      <c r="G44" s="1283"/>
      <c r="H44" s="1284"/>
      <c r="I44" s="107">
        <v>6565</v>
      </c>
      <c r="J44" s="108">
        <v>6192</v>
      </c>
      <c r="K44" s="108">
        <v>5371</v>
      </c>
      <c r="L44" s="108">
        <v>4815</v>
      </c>
      <c r="M44" s="109">
        <v>4714</v>
      </c>
    </row>
    <row r="45" spans="2:13" ht="27.75" customHeight="1" x14ac:dyDescent="0.15">
      <c r="B45" s="1279"/>
      <c r="C45" s="1280"/>
      <c r="D45" s="106"/>
      <c r="E45" s="1283" t="s">
        <v>35</v>
      </c>
      <c r="F45" s="1283"/>
      <c r="G45" s="1283"/>
      <c r="H45" s="1284"/>
      <c r="I45" s="107">
        <v>15893</v>
      </c>
      <c r="J45" s="108">
        <v>15315</v>
      </c>
      <c r="K45" s="108">
        <v>15080</v>
      </c>
      <c r="L45" s="108">
        <v>14853</v>
      </c>
      <c r="M45" s="109">
        <v>14214</v>
      </c>
    </row>
    <row r="46" spans="2:13" ht="27.75" customHeight="1" x14ac:dyDescent="0.15">
      <c r="B46" s="1279"/>
      <c r="C46" s="1280"/>
      <c r="D46" s="110"/>
      <c r="E46" s="1283" t="s">
        <v>36</v>
      </c>
      <c r="F46" s="1283"/>
      <c r="G46" s="1283"/>
      <c r="H46" s="1284"/>
      <c r="I46" s="107">
        <v>10</v>
      </c>
      <c r="J46" s="108">
        <v>6</v>
      </c>
      <c r="K46" s="108">
        <v>3</v>
      </c>
      <c r="L46" s="108">
        <v>3</v>
      </c>
      <c r="M46" s="109">
        <v>2</v>
      </c>
    </row>
    <row r="47" spans="2:13" ht="27.75" customHeight="1" x14ac:dyDescent="0.15">
      <c r="B47" s="1279"/>
      <c r="C47" s="1280"/>
      <c r="D47" s="111"/>
      <c r="E47" s="1293" t="s">
        <v>37</v>
      </c>
      <c r="F47" s="1294"/>
      <c r="G47" s="1294"/>
      <c r="H47" s="1295"/>
      <c r="I47" s="107" t="s">
        <v>535</v>
      </c>
      <c r="J47" s="108" t="s">
        <v>535</v>
      </c>
      <c r="K47" s="108" t="s">
        <v>535</v>
      </c>
      <c r="L47" s="108" t="s">
        <v>535</v>
      </c>
      <c r="M47" s="109" t="s">
        <v>535</v>
      </c>
    </row>
    <row r="48" spans="2:13" ht="27.75" customHeight="1" x14ac:dyDescent="0.15">
      <c r="B48" s="1279"/>
      <c r="C48" s="1280"/>
      <c r="D48" s="106"/>
      <c r="E48" s="1283" t="s">
        <v>38</v>
      </c>
      <c r="F48" s="1283"/>
      <c r="G48" s="1283"/>
      <c r="H48" s="1284"/>
      <c r="I48" s="107" t="s">
        <v>535</v>
      </c>
      <c r="J48" s="108" t="s">
        <v>535</v>
      </c>
      <c r="K48" s="108" t="s">
        <v>535</v>
      </c>
      <c r="L48" s="108" t="s">
        <v>535</v>
      </c>
      <c r="M48" s="109" t="s">
        <v>535</v>
      </c>
    </row>
    <row r="49" spans="2:13" ht="27.75" customHeight="1" x14ac:dyDescent="0.15">
      <c r="B49" s="1281"/>
      <c r="C49" s="1282"/>
      <c r="D49" s="106"/>
      <c r="E49" s="1283" t="s">
        <v>39</v>
      </c>
      <c r="F49" s="1283"/>
      <c r="G49" s="1283"/>
      <c r="H49" s="1284"/>
      <c r="I49" s="107" t="s">
        <v>535</v>
      </c>
      <c r="J49" s="108" t="s">
        <v>535</v>
      </c>
      <c r="K49" s="108" t="s">
        <v>535</v>
      </c>
      <c r="L49" s="108" t="s">
        <v>535</v>
      </c>
      <c r="M49" s="109" t="s">
        <v>535</v>
      </c>
    </row>
    <row r="50" spans="2:13" ht="27.75" customHeight="1" x14ac:dyDescent="0.15">
      <c r="B50" s="1277" t="s">
        <v>40</v>
      </c>
      <c r="C50" s="1278"/>
      <c r="D50" s="112"/>
      <c r="E50" s="1283" t="s">
        <v>41</v>
      </c>
      <c r="F50" s="1283"/>
      <c r="G50" s="1283"/>
      <c r="H50" s="1284"/>
      <c r="I50" s="107">
        <v>21941</v>
      </c>
      <c r="J50" s="108">
        <v>19690</v>
      </c>
      <c r="K50" s="108">
        <v>18158</v>
      </c>
      <c r="L50" s="108">
        <v>21021</v>
      </c>
      <c r="M50" s="109">
        <v>18871</v>
      </c>
    </row>
    <row r="51" spans="2:13" ht="27.75" customHeight="1" x14ac:dyDescent="0.15">
      <c r="B51" s="1279"/>
      <c r="C51" s="1280"/>
      <c r="D51" s="106"/>
      <c r="E51" s="1283" t="s">
        <v>42</v>
      </c>
      <c r="F51" s="1283"/>
      <c r="G51" s="1283"/>
      <c r="H51" s="1284"/>
      <c r="I51" s="107">
        <v>20748</v>
      </c>
      <c r="J51" s="108">
        <v>20383</v>
      </c>
      <c r="K51" s="108">
        <v>19998</v>
      </c>
      <c r="L51" s="108">
        <v>19785</v>
      </c>
      <c r="M51" s="109">
        <v>19613</v>
      </c>
    </row>
    <row r="52" spans="2:13" ht="27.75" customHeight="1" x14ac:dyDescent="0.15">
      <c r="B52" s="1281"/>
      <c r="C52" s="1282"/>
      <c r="D52" s="106"/>
      <c r="E52" s="1283" t="s">
        <v>43</v>
      </c>
      <c r="F52" s="1283"/>
      <c r="G52" s="1283"/>
      <c r="H52" s="1284"/>
      <c r="I52" s="107">
        <v>77480</v>
      </c>
      <c r="J52" s="108">
        <v>77871</v>
      </c>
      <c r="K52" s="108">
        <v>78441</v>
      </c>
      <c r="L52" s="108">
        <v>79149</v>
      </c>
      <c r="M52" s="109">
        <v>81430</v>
      </c>
    </row>
    <row r="53" spans="2:13" ht="27.75" customHeight="1" thickBot="1" x14ac:dyDescent="0.2">
      <c r="B53" s="1285" t="s">
        <v>44</v>
      </c>
      <c r="C53" s="1286"/>
      <c r="D53" s="113"/>
      <c r="E53" s="1287" t="s">
        <v>45</v>
      </c>
      <c r="F53" s="1287"/>
      <c r="G53" s="1287"/>
      <c r="H53" s="1288"/>
      <c r="I53" s="114">
        <v>49606</v>
      </c>
      <c r="J53" s="115">
        <v>48085</v>
      </c>
      <c r="K53" s="115">
        <v>46343</v>
      </c>
      <c r="L53" s="115">
        <v>41064</v>
      </c>
      <c r="M53" s="116">
        <v>42521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d/zasZqrY2F/rAM0n/ijpFIdAMyZkx4Voc67gWvJ6Rb7TiScjBvFwqDXf96ymk8LMvNWZi2D7JTUUmDLePrkg==" saltValue="HySZlqdso0B7O3PWlBBuh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view="pageBreakPreview" topLeftCell="D57" zoomScale="57" zoomScaleNormal="70" zoomScaleSheetLayoutView="57" workbookViewId="0">
      <selection activeCell="F53" sqref="F5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578</v>
      </c>
      <c r="G54" s="125" t="s">
        <v>579</v>
      </c>
      <c r="H54" s="126" t="s">
        <v>580</v>
      </c>
    </row>
    <row r="55" spans="2:8" ht="52.5" customHeight="1" x14ac:dyDescent="0.15">
      <c r="B55" s="127"/>
      <c r="C55" s="1304" t="s">
        <v>48</v>
      </c>
      <c r="D55" s="1304"/>
      <c r="E55" s="1305"/>
      <c r="F55" s="128">
        <v>5419</v>
      </c>
      <c r="G55" s="128">
        <v>5331</v>
      </c>
      <c r="H55" s="129">
        <v>3105</v>
      </c>
    </row>
    <row r="56" spans="2:8" ht="52.5" customHeight="1" x14ac:dyDescent="0.15">
      <c r="B56" s="130"/>
      <c r="C56" s="1306" t="s">
        <v>49</v>
      </c>
      <c r="D56" s="1306"/>
      <c r="E56" s="1307"/>
      <c r="F56" s="131">
        <v>3451</v>
      </c>
      <c r="G56" s="131">
        <v>5321</v>
      </c>
      <c r="H56" s="132">
        <v>5322</v>
      </c>
    </row>
    <row r="57" spans="2:8" ht="53.25" customHeight="1" x14ac:dyDescent="0.15">
      <c r="B57" s="130"/>
      <c r="C57" s="1308" t="s">
        <v>50</v>
      </c>
      <c r="D57" s="1308"/>
      <c r="E57" s="1309"/>
      <c r="F57" s="133">
        <v>8132</v>
      </c>
      <c r="G57" s="133">
        <v>8628</v>
      </c>
      <c r="H57" s="134">
        <v>8238</v>
      </c>
    </row>
    <row r="58" spans="2:8" ht="45.75" customHeight="1" x14ac:dyDescent="0.15">
      <c r="B58" s="135"/>
      <c r="C58" s="1296" t="s">
        <v>617</v>
      </c>
      <c r="D58" s="1297"/>
      <c r="E58" s="1298"/>
      <c r="F58" s="384">
        <v>3871</v>
      </c>
      <c r="G58" s="384">
        <v>3872</v>
      </c>
      <c r="H58" s="385">
        <v>3659</v>
      </c>
    </row>
    <row r="59" spans="2:8" ht="45.75" customHeight="1" x14ac:dyDescent="0.15">
      <c r="B59" s="135"/>
      <c r="C59" s="1296" t="s">
        <v>618</v>
      </c>
      <c r="D59" s="1297"/>
      <c r="E59" s="1298"/>
      <c r="F59" s="384">
        <v>1518</v>
      </c>
      <c r="G59" s="384">
        <v>1521</v>
      </c>
      <c r="H59" s="385">
        <v>1521</v>
      </c>
    </row>
    <row r="60" spans="2:8" ht="45.75" customHeight="1" x14ac:dyDescent="0.15">
      <c r="B60" s="135"/>
      <c r="C60" s="1296" t="s">
        <v>619</v>
      </c>
      <c r="D60" s="1297"/>
      <c r="E60" s="1298"/>
      <c r="F60" s="384">
        <v>1040</v>
      </c>
      <c r="G60" s="384">
        <v>1241</v>
      </c>
      <c r="H60" s="385">
        <v>1155</v>
      </c>
    </row>
    <row r="61" spans="2:8" ht="45.75" customHeight="1" x14ac:dyDescent="0.15">
      <c r="B61" s="135"/>
      <c r="C61" s="1296" t="s">
        <v>620</v>
      </c>
      <c r="D61" s="1297"/>
      <c r="E61" s="1298"/>
      <c r="F61" s="384">
        <v>859</v>
      </c>
      <c r="G61" s="384">
        <v>859</v>
      </c>
      <c r="H61" s="385">
        <v>860</v>
      </c>
    </row>
    <row r="62" spans="2:8" ht="45.75" customHeight="1" thickBot="1" x14ac:dyDescent="0.2">
      <c r="B62" s="136"/>
      <c r="C62" s="1299" t="s">
        <v>621</v>
      </c>
      <c r="D62" s="1300"/>
      <c r="E62" s="1301"/>
      <c r="F62" s="386">
        <v>213</v>
      </c>
      <c r="G62" s="386">
        <v>315</v>
      </c>
      <c r="H62" s="387">
        <v>416</v>
      </c>
    </row>
    <row r="63" spans="2:8" ht="52.5" customHeight="1" thickBot="1" x14ac:dyDescent="0.2">
      <c r="B63" s="137"/>
      <c r="C63" s="1302" t="s">
        <v>51</v>
      </c>
      <c r="D63" s="1302"/>
      <c r="E63" s="1303"/>
      <c r="F63" s="138">
        <v>17003</v>
      </c>
      <c r="G63" s="138">
        <v>19280</v>
      </c>
      <c r="H63" s="139">
        <v>16665</v>
      </c>
    </row>
    <row r="64" spans="2:8" ht="15" customHeight="1" x14ac:dyDescent="0.15"/>
  </sheetData>
  <sheetProtection algorithmName="SHA-512" hashValue="NRakwxuh42osuUhm210GTrqOe35jUtGddWZpFe0Q5jtvK0pn/QoY2t4mwm7Yi5N3xuuzwK5OzFli6TBzhhp0+w==" saltValue="KXQQzHuUzeiLptHqHjek1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760F4-43D5-4C29-A144-536C59B61A9F}">
  <sheetPr>
    <pageSetUpPr fitToPage="1"/>
  </sheetPr>
  <dimension ref="A1:WZM160"/>
  <sheetViews>
    <sheetView showGridLines="0" tabSelected="1" topLeftCell="A13" zoomScale="80" zoomScaleNormal="80" zoomScaleSheetLayoutView="55" workbookViewId="0">
      <selection activeCell="AN48" sqref="AN48"/>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88"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89"/>
      <c r="DG4" s="289"/>
      <c r="DH4" s="289"/>
      <c r="DI4" s="289"/>
      <c r="DJ4" s="289"/>
      <c r="DK4" s="289"/>
      <c r="DL4" s="289"/>
      <c r="DM4" s="289"/>
      <c r="DN4" s="289"/>
      <c r="DO4" s="289"/>
      <c r="DP4" s="289"/>
      <c r="DQ4" s="289"/>
      <c r="DR4" s="289"/>
      <c r="DS4" s="289"/>
      <c r="DT4" s="289"/>
      <c r="DU4" s="289"/>
      <c r="DV4" s="289"/>
      <c r="DW4" s="289"/>
    </row>
    <row r="5" spans="1:143" s="288"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89"/>
      <c r="DG5" s="289"/>
      <c r="DH5" s="289"/>
      <c r="DI5" s="289"/>
      <c r="DJ5" s="289"/>
      <c r="DK5" s="289"/>
      <c r="DL5" s="289"/>
      <c r="DM5" s="289"/>
      <c r="DN5" s="289"/>
      <c r="DO5" s="289"/>
      <c r="DP5" s="289"/>
      <c r="DQ5" s="289"/>
      <c r="DR5" s="289"/>
      <c r="DS5" s="289"/>
      <c r="DT5" s="289"/>
      <c r="DU5" s="289"/>
      <c r="DV5" s="289"/>
      <c r="DW5" s="289"/>
    </row>
    <row r="6" spans="1:143" s="288"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89"/>
      <c r="DG6" s="289"/>
      <c r="DH6" s="289"/>
      <c r="DI6" s="289"/>
      <c r="DJ6" s="289"/>
      <c r="DK6" s="289"/>
      <c r="DL6" s="289"/>
      <c r="DM6" s="289"/>
      <c r="DN6" s="289"/>
      <c r="DO6" s="289"/>
      <c r="DP6" s="289"/>
      <c r="DQ6" s="289"/>
      <c r="DR6" s="289"/>
      <c r="DS6" s="289"/>
      <c r="DT6" s="289"/>
      <c r="DU6" s="289"/>
      <c r="DV6" s="289"/>
      <c r="DW6" s="289"/>
    </row>
    <row r="7" spans="1:143" s="288"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89"/>
      <c r="DG7" s="289"/>
      <c r="DH7" s="289"/>
      <c r="DI7" s="289"/>
      <c r="DJ7" s="289"/>
      <c r="DK7" s="289"/>
      <c r="DL7" s="289"/>
      <c r="DM7" s="289"/>
      <c r="DN7" s="289"/>
      <c r="DO7" s="289"/>
      <c r="DP7" s="289"/>
      <c r="DQ7" s="289"/>
      <c r="DR7" s="289"/>
      <c r="DS7" s="289"/>
      <c r="DT7" s="289"/>
      <c r="DU7" s="289"/>
      <c r="DV7" s="289"/>
      <c r="DW7" s="289"/>
    </row>
    <row r="8" spans="1:143" s="288"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89"/>
      <c r="DG8" s="289"/>
      <c r="DH8" s="289"/>
      <c r="DI8" s="289"/>
      <c r="DJ8" s="289"/>
      <c r="DK8" s="289"/>
      <c r="DL8" s="289"/>
      <c r="DM8" s="289"/>
      <c r="DN8" s="289"/>
      <c r="DO8" s="289"/>
      <c r="DP8" s="289"/>
      <c r="DQ8" s="289"/>
      <c r="DR8" s="289"/>
      <c r="DS8" s="289"/>
      <c r="DT8" s="289"/>
      <c r="DU8" s="289"/>
      <c r="DV8" s="289"/>
      <c r="DW8" s="289"/>
    </row>
    <row r="9" spans="1:143" s="288"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89"/>
      <c r="DG9" s="289"/>
      <c r="DH9" s="289"/>
      <c r="DI9" s="289"/>
      <c r="DJ9" s="289"/>
      <c r="DK9" s="289"/>
      <c r="DL9" s="289"/>
      <c r="DM9" s="289"/>
      <c r="DN9" s="289"/>
      <c r="DO9" s="289"/>
      <c r="DP9" s="289"/>
      <c r="DQ9" s="289"/>
      <c r="DR9" s="289"/>
      <c r="DS9" s="289"/>
      <c r="DT9" s="289"/>
      <c r="DU9" s="289"/>
      <c r="DV9" s="289"/>
      <c r="DW9" s="289"/>
    </row>
    <row r="10" spans="1:143" s="288"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89"/>
      <c r="DG10" s="289"/>
      <c r="DH10" s="289"/>
      <c r="DI10" s="289"/>
      <c r="DJ10" s="289"/>
      <c r="DK10" s="289"/>
      <c r="DL10" s="289"/>
      <c r="DM10" s="289"/>
      <c r="DN10" s="289"/>
      <c r="DO10" s="289"/>
      <c r="DP10" s="289"/>
      <c r="DQ10" s="289"/>
      <c r="DR10" s="289"/>
      <c r="DS10" s="289"/>
      <c r="DT10" s="289"/>
      <c r="DU10" s="289"/>
      <c r="DV10" s="289"/>
      <c r="DW10" s="289"/>
      <c r="EM10" s="288" t="s">
        <v>632</v>
      </c>
    </row>
    <row r="11" spans="1:143" s="288"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89"/>
      <c r="DG11" s="289"/>
      <c r="DH11" s="289"/>
      <c r="DI11" s="289"/>
      <c r="DJ11" s="289"/>
      <c r="DK11" s="289"/>
      <c r="DL11" s="289"/>
      <c r="DM11" s="289"/>
      <c r="DN11" s="289"/>
      <c r="DO11" s="289"/>
      <c r="DP11" s="289"/>
      <c r="DQ11" s="289"/>
      <c r="DR11" s="289"/>
      <c r="DS11" s="289"/>
      <c r="DT11" s="289"/>
      <c r="DU11" s="289"/>
      <c r="DV11" s="289"/>
      <c r="DW11" s="289"/>
    </row>
    <row r="12" spans="1:143" s="288"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89"/>
      <c r="DG12" s="289"/>
      <c r="DH12" s="289"/>
      <c r="DI12" s="289"/>
      <c r="DJ12" s="289"/>
      <c r="DK12" s="289"/>
      <c r="DL12" s="289"/>
      <c r="DM12" s="289"/>
      <c r="DN12" s="289"/>
      <c r="DO12" s="289"/>
      <c r="DP12" s="289"/>
      <c r="DQ12" s="289"/>
      <c r="DR12" s="289"/>
      <c r="DS12" s="289"/>
      <c r="DT12" s="289"/>
      <c r="DU12" s="289"/>
      <c r="DV12" s="289"/>
      <c r="DW12" s="289"/>
      <c r="EM12" s="288" t="s">
        <v>632</v>
      </c>
    </row>
    <row r="13" spans="1:143" s="288"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89"/>
      <c r="DG13" s="289"/>
      <c r="DH13" s="289"/>
      <c r="DI13" s="289"/>
      <c r="DJ13" s="289"/>
      <c r="DK13" s="289"/>
      <c r="DL13" s="289"/>
      <c r="DM13" s="289"/>
      <c r="DN13" s="289"/>
      <c r="DO13" s="289"/>
      <c r="DP13" s="289"/>
      <c r="DQ13" s="289"/>
      <c r="DR13" s="289"/>
      <c r="DS13" s="289"/>
      <c r="DT13" s="289"/>
      <c r="DU13" s="289"/>
      <c r="DV13" s="289"/>
      <c r="DW13" s="289"/>
    </row>
    <row r="14" spans="1:143" s="288"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89"/>
      <c r="DG14" s="289"/>
      <c r="DH14" s="289"/>
      <c r="DI14" s="289"/>
      <c r="DJ14" s="289"/>
      <c r="DK14" s="289"/>
      <c r="DL14" s="289"/>
      <c r="DM14" s="289"/>
      <c r="DN14" s="289"/>
      <c r="DO14" s="289"/>
      <c r="DP14" s="289"/>
      <c r="DQ14" s="289"/>
      <c r="DR14" s="289"/>
      <c r="DS14" s="289"/>
      <c r="DT14" s="289"/>
      <c r="DU14" s="289"/>
      <c r="DV14" s="289"/>
      <c r="DW14" s="289"/>
    </row>
    <row r="15" spans="1:143" s="288"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89"/>
      <c r="DG15" s="289"/>
      <c r="DH15" s="289"/>
      <c r="DI15" s="289"/>
      <c r="DJ15" s="289"/>
      <c r="DK15" s="289"/>
      <c r="DL15" s="289"/>
      <c r="DM15" s="289"/>
      <c r="DN15" s="289"/>
      <c r="DO15" s="289"/>
      <c r="DP15" s="289"/>
      <c r="DQ15" s="289"/>
      <c r="DR15" s="289"/>
      <c r="DS15" s="289"/>
      <c r="DT15" s="289"/>
      <c r="DU15" s="289"/>
      <c r="DV15" s="289"/>
      <c r="DW15" s="289"/>
    </row>
    <row r="16" spans="1:143" s="288"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89"/>
      <c r="DG16" s="289"/>
      <c r="DH16" s="289"/>
      <c r="DI16" s="289"/>
      <c r="DJ16" s="289"/>
      <c r="DK16" s="289"/>
      <c r="DL16" s="289"/>
      <c r="DM16" s="289"/>
      <c r="DN16" s="289"/>
      <c r="DO16" s="289"/>
      <c r="DP16" s="289"/>
      <c r="DQ16" s="289"/>
      <c r="DR16" s="289"/>
      <c r="DS16" s="289"/>
      <c r="DT16" s="289"/>
      <c r="DU16" s="289"/>
      <c r="DV16" s="289"/>
      <c r="DW16" s="289"/>
    </row>
    <row r="17" spans="1:351" s="288"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89"/>
      <c r="DG17" s="289"/>
      <c r="DH17" s="289"/>
      <c r="DI17" s="289"/>
      <c r="DJ17" s="289"/>
      <c r="DK17" s="289"/>
      <c r="DL17" s="289"/>
      <c r="DM17" s="289"/>
      <c r="DN17" s="289"/>
      <c r="DO17" s="289"/>
      <c r="DP17" s="289"/>
      <c r="DQ17" s="289"/>
      <c r="DR17" s="289"/>
      <c r="DS17" s="289"/>
      <c r="DT17" s="289"/>
      <c r="DU17" s="289"/>
      <c r="DV17" s="289"/>
      <c r="DW17" s="289"/>
    </row>
    <row r="18" spans="1:351" s="288"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89"/>
      <c r="DG18" s="289"/>
      <c r="DH18" s="289"/>
      <c r="DI18" s="289"/>
      <c r="DJ18" s="289"/>
      <c r="DK18" s="289"/>
      <c r="DL18" s="289"/>
      <c r="DM18" s="289"/>
      <c r="DN18" s="289"/>
      <c r="DO18" s="289"/>
      <c r="DP18" s="289"/>
      <c r="DQ18" s="289"/>
      <c r="DR18" s="289"/>
      <c r="DS18" s="289"/>
      <c r="DT18" s="289"/>
      <c r="DU18" s="289"/>
      <c r="DV18" s="289"/>
      <c r="DW18" s="289"/>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631</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628</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2" t="s">
        <v>633</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ht="13.5" x14ac:dyDescent="0.15">
      <c r="B44" s="389"/>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ht="13.5" x14ac:dyDescent="0.15">
      <c r="B45" s="389"/>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ht="13.5" x14ac:dyDescent="0.15">
      <c r="B46" s="389"/>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ht="13.5" x14ac:dyDescent="0.15">
      <c r="B47" s="389"/>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626</v>
      </c>
    </row>
    <row r="50" spans="1:109" ht="13.5" x14ac:dyDescent="0.15">
      <c r="B50" s="389"/>
      <c r="G50" s="1321"/>
      <c r="H50" s="1321"/>
      <c r="I50" s="1321"/>
      <c r="J50" s="1321"/>
      <c r="K50" s="398"/>
      <c r="L50" s="398"/>
      <c r="M50" s="397"/>
      <c r="N50" s="397"/>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576</v>
      </c>
      <c r="BQ50" s="1325"/>
      <c r="BR50" s="1325"/>
      <c r="BS50" s="1325"/>
      <c r="BT50" s="1325"/>
      <c r="BU50" s="1325"/>
      <c r="BV50" s="1325"/>
      <c r="BW50" s="1325"/>
      <c r="BX50" s="1325" t="s">
        <v>577</v>
      </c>
      <c r="BY50" s="1325"/>
      <c r="BZ50" s="1325"/>
      <c r="CA50" s="1325"/>
      <c r="CB50" s="1325"/>
      <c r="CC50" s="1325"/>
      <c r="CD50" s="1325"/>
      <c r="CE50" s="1325"/>
      <c r="CF50" s="1325" t="s">
        <v>578</v>
      </c>
      <c r="CG50" s="1325"/>
      <c r="CH50" s="1325"/>
      <c r="CI50" s="1325"/>
      <c r="CJ50" s="1325"/>
      <c r="CK50" s="1325"/>
      <c r="CL50" s="1325"/>
      <c r="CM50" s="1325"/>
      <c r="CN50" s="1325" t="s">
        <v>579</v>
      </c>
      <c r="CO50" s="1325"/>
      <c r="CP50" s="1325"/>
      <c r="CQ50" s="1325"/>
      <c r="CR50" s="1325"/>
      <c r="CS50" s="1325"/>
      <c r="CT50" s="1325"/>
      <c r="CU50" s="1325"/>
      <c r="CV50" s="1325" t="s">
        <v>580</v>
      </c>
      <c r="CW50" s="1325"/>
      <c r="CX50" s="1325"/>
      <c r="CY50" s="1325"/>
      <c r="CZ50" s="1325"/>
      <c r="DA50" s="1325"/>
      <c r="DB50" s="1325"/>
      <c r="DC50" s="1325"/>
    </row>
    <row r="51" spans="1:109" ht="13.5" customHeight="1" x14ac:dyDescent="0.15">
      <c r="B51" s="389"/>
      <c r="G51" s="1311"/>
      <c r="H51" s="1311"/>
      <c r="I51" s="1329"/>
      <c r="J51" s="1329"/>
      <c r="K51" s="1326"/>
      <c r="L51" s="1326"/>
      <c r="M51" s="1326"/>
      <c r="N51" s="1326"/>
      <c r="AM51" s="396"/>
      <c r="AN51" s="1327" t="s">
        <v>625</v>
      </c>
      <c r="AO51" s="1327"/>
      <c r="AP51" s="1327"/>
      <c r="AQ51" s="1327"/>
      <c r="AR51" s="1327"/>
      <c r="AS51" s="1327"/>
      <c r="AT51" s="1327"/>
      <c r="AU51" s="1327"/>
      <c r="AV51" s="1327"/>
      <c r="AW51" s="1327"/>
      <c r="AX51" s="1327"/>
      <c r="AY51" s="1327"/>
      <c r="AZ51" s="1327"/>
      <c r="BA51" s="1327"/>
      <c r="BB51" s="1327" t="s">
        <v>623</v>
      </c>
      <c r="BC51" s="1327"/>
      <c r="BD51" s="1327"/>
      <c r="BE51" s="1327"/>
      <c r="BF51" s="1327"/>
      <c r="BG51" s="1327"/>
      <c r="BH51" s="1327"/>
      <c r="BI51" s="1327"/>
      <c r="BJ51" s="1327"/>
      <c r="BK51" s="1327"/>
      <c r="BL51" s="1327"/>
      <c r="BM51" s="1327"/>
      <c r="BN51" s="1327"/>
      <c r="BO51" s="1327"/>
      <c r="BP51" s="1310">
        <v>81.8</v>
      </c>
      <c r="BQ51" s="1310"/>
      <c r="BR51" s="1310"/>
      <c r="BS51" s="1310"/>
      <c r="BT51" s="1310"/>
      <c r="BU51" s="1310"/>
      <c r="BV51" s="1310"/>
      <c r="BW51" s="1310"/>
      <c r="BX51" s="1310">
        <v>77.5</v>
      </c>
      <c r="BY51" s="1310"/>
      <c r="BZ51" s="1310"/>
      <c r="CA51" s="1310"/>
      <c r="CB51" s="1310"/>
      <c r="CC51" s="1310"/>
      <c r="CD51" s="1310"/>
      <c r="CE51" s="1310"/>
      <c r="CF51" s="1310">
        <v>74.2</v>
      </c>
      <c r="CG51" s="1310"/>
      <c r="CH51" s="1310"/>
      <c r="CI51" s="1310"/>
      <c r="CJ51" s="1310"/>
      <c r="CK51" s="1310"/>
      <c r="CL51" s="1310"/>
      <c r="CM51" s="1310"/>
      <c r="CN51" s="1310">
        <v>64.900000000000006</v>
      </c>
      <c r="CO51" s="1310"/>
      <c r="CP51" s="1310"/>
      <c r="CQ51" s="1310"/>
      <c r="CR51" s="1310"/>
      <c r="CS51" s="1310"/>
      <c r="CT51" s="1310"/>
      <c r="CU51" s="1310"/>
      <c r="CV51" s="1310">
        <v>65</v>
      </c>
      <c r="CW51" s="1310"/>
      <c r="CX51" s="1310"/>
      <c r="CY51" s="1310"/>
      <c r="CZ51" s="1310"/>
      <c r="DA51" s="1310"/>
      <c r="DB51" s="1310"/>
      <c r="DC51" s="1310"/>
    </row>
    <row r="52" spans="1:109" ht="13.5" x14ac:dyDescent="0.15">
      <c r="B52" s="389"/>
      <c r="G52" s="1311"/>
      <c r="H52" s="1311"/>
      <c r="I52" s="1329"/>
      <c r="J52" s="1329"/>
      <c r="K52" s="1326"/>
      <c r="L52" s="1326"/>
      <c r="M52" s="1326"/>
      <c r="N52" s="1326"/>
      <c r="AM52" s="39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5" x14ac:dyDescent="0.15">
      <c r="A53" s="404"/>
      <c r="B53" s="389"/>
      <c r="G53" s="1311"/>
      <c r="H53" s="1311"/>
      <c r="I53" s="1321"/>
      <c r="J53" s="1321"/>
      <c r="K53" s="1326"/>
      <c r="L53" s="1326"/>
      <c r="M53" s="1326"/>
      <c r="N53" s="1326"/>
      <c r="AM53" s="396"/>
      <c r="AN53" s="1327"/>
      <c r="AO53" s="1327"/>
      <c r="AP53" s="1327"/>
      <c r="AQ53" s="1327"/>
      <c r="AR53" s="1327"/>
      <c r="AS53" s="1327"/>
      <c r="AT53" s="1327"/>
      <c r="AU53" s="1327"/>
      <c r="AV53" s="1327"/>
      <c r="AW53" s="1327"/>
      <c r="AX53" s="1327"/>
      <c r="AY53" s="1327"/>
      <c r="AZ53" s="1327"/>
      <c r="BA53" s="1327"/>
      <c r="BB53" s="1327" t="s">
        <v>630</v>
      </c>
      <c r="BC53" s="1327"/>
      <c r="BD53" s="1327"/>
      <c r="BE53" s="1327"/>
      <c r="BF53" s="1327"/>
      <c r="BG53" s="1327"/>
      <c r="BH53" s="1327"/>
      <c r="BI53" s="1327"/>
      <c r="BJ53" s="1327"/>
      <c r="BK53" s="1327"/>
      <c r="BL53" s="1327"/>
      <c r="BM53" s="1327"/>
      <c r="BN53" s="1327"/>
      <c r="BO53" s="1327"/>
      <c r="BP53" s="1310">
        <v>41.4</v>
      </c>
      <c r="BQ53" s="1310"/>
      <c r="BR53" s="1310"/>
      <c r="BS53" s="1310"/>
      <c r="BT53" s="1310"/>
      <c r="BU53" s="1310"/>
      <c r="BV53" s="1310"/>
      <c r="BW53" s="1310"/>
      <c r="BX53" s="1310">
        <v>41.4</v>
      </c>
      <c r="BY53" s="1310"/>
      <c r="BZ53" s="1310"/>
      <c r="CA53" s="1310"/>
      <c r="CB53" s="1310"/>
      <c r="CC53" s="1310"/>
      <c r="CD53" s="1310"/>
      <c r="CE53" s="1310"/>
      <c r="CF53" s="1310">
        <v>41.6</v>
      </c>
      <c r="CG53" s="1310"/>
      <c r="CH53" s="1310"/>
      <c r="CI53" s="1310"/>
      <c r="CJ53" s="1310"/>
      <c r="CK53" s="1310"/>
      <c r="CL53" s="1310"/>
      <c r="CM53" s="1310"/>
      <c r="CN53" s="1310">
        <v>42.4</v>
      </c>
      <c r="CO53" s="1310"/>
      <c r="CP53" s="1310"/>
      <c r="CQ53" s="1310"/>
      <c r="CR53" s="1310"/>
      <c r="CS53" s="1310"/>
      <c r="CT53" s="1310"/>
      <c r="CU53" s="1310"/>
      <c r="CV53" s="1310">
        <v>42.8</v>
      </c>
      <c r="CW53" s="1310"/>
      <c r="CX53" s="1310"/>
      <c r="CY53" s="1310"/>
      <c r="CZ53" s="1310"/>
      <c r="DA53" s="1310"/>
      <c r="DB53" s="1310"/>
      <c r="DC53" s="1310"/>
    </row>
    <row r="54" spans="1:109" ht="13.5" x14ac:dyDescent="0.15">
      <c r="A54" s="404"/>
      <c r="B54" s="389"/>
      <c r="G54" s="1311"/>
      <c r="H54" s="1311"/>
      <c r="I54" s="1321"/>
      <c r="J54" s="1321"/>
      <c r="K54" s="1326"/>
      <c r="L54" s="1326"/>
      <c r="M54" s="1326"/>
      <c r="N54" s="1326"/>
      <c r="AM54" s="39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5" x14ac:dyDescent="0.15">
      <c r="A55" s="404"/>
      <c r="B55" s="389"/>
      <c r="G55" s="1321"/>
      <c r="H55" s="1321"/>
      <c r="I55" s="1321"/>
      <c r="J55" s="1321"/>
      <c r="K55" s="1326"/>
      <c r="L55" s="1326"/>
      <c r="M55" s="1326"/>
      <c r="N55" s="1326"/>
      <c r="AN55" s="1325" t="s">
        <v>624</v>
      </c>
      <c r="AO55" s="1325"/>
      <c r="AP55" s="1325"/>
      <c r="AQ55" s="1325"/>
      <c r="AR55" s="1325"/>
      <c r="AS55" s="1325"/>
      <c r="AT55" s="1325"/>
      <c r="AU55" s="1325"/>
      <c r="AV55" s="1325"/>
      <c r="AW55" s="1325"/>
      <c r="AX55" s="1325"/>
      <c r="AY55" s="1325"/>
      <c r="AZ55" s="1325"/>
      <c r="BA55" s="1325"/>
      <c r="BB55" s="1327" t="s">
        <v>623</v>
      </c>
      <c r="BC55" s="1327"/>
      <c r="BD55" s="1327"/>
      <c r="BE55" s="1327"/>
      <c r="BF55" s="1327"/>
      <c r="BG55" s="1327"/>
      <c r="BH55" s="1327"/>
      <c r="BI55" s="1327"/>
      <c r="BJ55" s="1327"/>
      <c r="BK55" s="1327"/>
      <c r="BL55" s="1327"/>
      <c r="BM55" s="1327"/>
      <c r="BN55" s="1327"/>
      <c r="BO55" s="1327"/>
      <c r="BP55" s="1310">
        <v>38.9</v>
      </c>
      <c r="BQ55" s="1310"/>
      <c r="BR55" s="1310"/>
      <c r="BS55" s="1310"/>
      <c r="BT55" s="1310"/>
      <c r="BU55" s="1310"/>
      <c r="BV55" s="1310"/>
      <c r="BW55" s="1310"/>
      <c r="BX55" s="1310">
        <v>37.6</v>
      </c>
      <c r="BY55" s="1310"/>
      <c r="BZ55" s="1310"/>
      <c r="CA55" s="1310"/>
      <c r="CB55" s="1310"/>
      <c r="CC55" s="1310"/>
      <c r="CD55" s="1310"/>
      <c r="CE55" s="1310"/>
      <c r="CF55" s="1310">
        <v>34</v>
      </c>
      <c r="CG55" s="1310"/>
      <c r="CH55" s="1310"/>
      <c r="CI55" s="1310"/>
      <c r="CJ55" s="1310"/>
      <c r="CK55" s="1310"/>
      <c r="CL55" s="1310"/>
      <c r="CM55" s="1310"/>
      <c r="CN55" s="1310">
        <v>33.9</v>
      </c>
      <c r="CO55" s="1310"/>
      <c r="CP55" s="1310"/>
      <c r="CQ55" s="1310"/>
      <c r="CR55" s="1310"/>
      <c r="CS55" s="1310"/>
      <c r="CT55" s="1310"/>
      <c r="CU55" s="1310"/>
      <c r="CV55" s="1310">
        <v>31.5</v>
      </c>
      <c r="CW55" s="1310"/>
      <c r="CX55" s="1310"/>
      <c r="CY55" s="1310"/>
      <c r="CZ55" s="1310"/>
      <c r="DA55" s="1310"/>
      <c r="DB55" s="1310"/>
      <c r="DC55" s="1310"/>
    </row>
    <row r="56" spans="1:109" ht="13.5" x14ac:dyDescent="0.15">
      <c r="A56" s="404"/>
      <c r="B56" s="389"/>
      <c r="G56" s="1321"/>
      <c r="H56" s="1321"/>
      <c r="I56" s="1321"/>
      <c r="J56" s="1321"/>
      <c r="K56" s="1326"/>
      <c r="L56" s="1326"/>
      <c r="M56" s="1326"/>
      <c r="N56" s="1326"/>
      <c r="AN56" s="1325"/>
      <c r="AO56" s="1325"/>
      <c r="AP56" s="1325"/>
      <c r="AQ56" s="1325"/>
      <c r="AR56" s="1325"/>
      <c r="AS56" s="1325"/>
      <c r="AT56" s="1325"/>
      <c r="AU56" s="1325"/>
      <c r="AV56" s="1325"/>
      <c r="AW56" s="1325"/>
      <c r="AX56" s="1325"/>
      <c r="AY56" s="1325"/>
      <c r="AZ56" s="1325"/>
      <c r="BA56" s="1325"/>
      <c r="BB56" s="1327"/>
      <c r="BC56" s="1327"/>
      <c r="BD56" s="1327"/>
      <c r="BE56" s="1327"/>
      <c r="BF56" s="1327"/>
      <c r="BG56" s="1327"/>
      <c r="BH56" s="1327"/>
      <c r="BI56" s="1327"/>
      <c r="BJ56" s="1327"/>
      <c r="BK56" s="1327"/>
      <c r="BL56" s="1327"/>
      <c r="BM56" s="1327"/>
      <c r="BN56" s="1327"/>
      <c r="BO56" s="1327"/>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4" customFormat="1" ht="13.5" x14ac:dyDescent="0.15">
      <c r="B57" s="410"/>
      <c r="G57" s="1321"/>
      <c r="H57" s="1321"/>
      <c r="I57" s="1328"/>
      <c r="J57" s="1328"/>
      <c r="K57" s="1326"/>
      <c r="L57" s="1326"/>
      <c r="M57" s="1326"/>
      <c r="N57" s="1326"/>
      <c r="AM57" s="388"/>
      <c r="AN57" s="1325"/>
      <c r="AO57" s="1325"/>
      <c r="AP57" s="1325"/>
      <c r="AQ57" s="1325"/>
      <c r="AR57" s="1325"/>
      <c r="AS57" s="1325"/>
      <c r="AT57" s="1325"/>
      <c r="AU57" s="1325"/>
      <c r="AV57" s="1325"/>
      <c r="AW57" s="1325"/>
      <c r="AX57" s="1325"/>
      <c r="AY57" s="1325"/>
      <c r="AZ57" s="1325"/>
      <c r="BA57" s="1325"/>
      <c r="BB57" s="1327" t="s">
        <v>630</v>
      </c>
      <c r="BC57" s="1327"/>
      <c r="BD57" s="1327"/>
      <c r="BE57" s="1327"/>
      <c r="BF57" s="1327"/>
      <c r="BG57" s="1327"/>
      <c r="BH57" s="1327"/>
      <c r="BI57" s="1327"/>
      <c r="BJ57" s="1327"/>
      <c r="BK57" s="1327"/>
      <c r="BL57" s="1327"/>
      <c r="BM57" s="1327"/>
      <c r="BN57" s="1327"/>
      <c r="BO57" s="1327"/>
      <c r="BP57" s="1310">
        <v>59.3</v>
      </c>
      <c r="BQ57" s="1310"/>
      <c r="BR57" s="1310"/>
      <c r="BS57" s="1310"/>
      <c r="BT57" s="1310"/>
      <c r="BU57" s="1310"/>
      <c r="BV57" s="1310"/>
      <c r="BW57" s="1310"/>
      <c r="BX57" s="1310">
        <v>60</v>
      </c>
      <c r="BY57" s="1310"/>
      <c r="BZ57" s="1310"/>
      <c r="CA57" s="1310"/>
      <c r="CB57" s="1310"/>
      <c r="CC57" s="1310"/>
      <c r="CD57" s="1310"/>
      <c r="CE57" s="1310"/>
      <c r="CF57" s="1310">
        <v>61.1</v>
      </c>
      <c r="CG57" s="1310"/>
      <c r="CH57" s="1310"/>
      <c r="CI57" s="1310"/>
      <c r="CJ57" s="1310"/>
      <c r="CK57" s="1310"/>
      <c r="CL57" s="1310"/>
      <c r="CM57" s="1310"/>
      <c r="CN57" s="1310">
        <v>61.9</v>
      </c>
      <c r="CO57" s="1310"/>
      <c r="CP57" s="1310"/>
      <c r="CQ57" s="1310"/>
      <c r="CR57" s="1310"/>
      <c r="CS57" s="1310"/>
      <c r="CT57" s="1310"/>
      <c r="CU57" s="1310"/>
      <c r="CV57" s="1310">
        <v>62.6</v>
      </c>
      <c r="CW57" s="1310"/>
      <c r="CX57" s="1310"/>
      <c r="CY57" s="1310"/>
      <c r="CZ57" s="1310"/>
      <c r="DA57" s="1310"/>
      <c r="DB57" s="1310"/>
      <c r="DC57" s="1310"/>
      <c r="DD57" s="415"/>
      <c r="DE57" s="410"/>
    </row>
    <row r="58" spans="1:109" s="404" customFormat="1" ht="13.5" x14ac:dyDescent="0.15">
      <c r="A58" s="388"/>
      <c r="B58" s="410"/>
      <c r="G58" s="1321"/>
      <c r="H58" s="1321"/>
      <c r="I58" s="1328"/>
      <c r="J58" s="1328"/>
      <c r="K58" s="1326"/>
      <c r="L58" s="1326"/>
      <c r="M58" s="1326"/>
      <c r="N58" s="1326"/>
      <c r="AM58" s="388"/>
      <c r="AN58" s="1325"/>
      <c r="AO58" s="1325"/>
      <c r="AP58" s="1325"/>
      <c r="AQ58" s="1325"/>
      <c r="AR58" s="1325"/>
      <c r="AS58" s="1325"/>
      <c r="AT58" s="1325"/>
      <c r="AU58" s="1325"/>
      <c r="AV58" s="1325"/>
      <c r="AW58" s="1325"/>
      <c r="AX58" s="1325"/>
      <c r="AY58" s="1325"/>
      <c r="AZ58" s="1325"/>
      <c r="BA58" s="1325"/>
      <c r="BB58" s="1327"/>
      <c r="BC58" s="1327"/>
      <c r="BD58" s="1327"/>
      <c r="BE58" s="1327"/>
      <c r="BF58" s="1327"/>
      <c r="BG58" s="1327"/>
      <c r="BH58" s="1327"/>
      <c r="BI58" s="1327"/>
      <c r="BJ58" s="1327"/>
      <c r="BK58" s="1327"/>
      <c r="BL58" s="1327"/>
      <c r="BM58" s="1327"/>
      <c r="BN58" s="1327"/>
      <c r="BO58" s="1327"/>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629</v>
      </c>
    </row>
    <row r="64" spans="1:109" ht="13.5" x14ac:dyDescent="0.15">
      <c r="B64" s="389"/>
      <c r="G64" s="405"/>
      <c r="I64" s="407"/>
      <c r="J64" s="407"/>
      <c r="K64" s="407"/>
      <c r="L64" s="407"/>
      <c r="M64" s="407"/>
      <c r="N64" s="406"/>
      <c r="AM64" s="405"/>
      <c r="AN64" s="405" t="s">
        <v>628</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2" t="s">
        <v>627</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ht="13.5" x14ac:dyDescent="0.15">
      <c r="B66" s="389"/>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ht="13.5" x14ac:dyDescent="0.15">
      <c r="B67" s="389"/>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ht="13.5" x14ac:dyDescent="0.15">
      <c r="B68" s="389"/>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ht="13.5" x14ac:dyDescent="0.15">
      <c r="B69" s="389"/>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626</v>
      </c>
    </row>
    <row r="72" spans="2:107" ht="13.5" x14ac:dyDescent="0.15">
      <c r="B72" s="389"/>
      <c r="G72" s="1321"/>
      <c r="H72" s="1321"/>
      <c r="I72" s="1321"/>
      <c r="J72" s="1321"/>
      <c r="K72" s="398"/>
      <c r="L72" s="398"/>
      <c r="M72" s="397"/>
      <c r="N72" s="397"/>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576</v>
      </c>
      <c r="BQ72" s="1325"/>
      <c r="BR72" s="1325"/>
      <c r="BS72" s="1325"/>
      <c r="BT72" s="1325"/>
      <c r="BU72" s="1325"/>
      <c r="BV72" s="1325"/>
      <c r="BW72" s="1325"/>
      <c r="BX72" s="1325" t="s">
        <v>577</v>
      </c>
      <c r="BY72" s="1325"/>
      <c r="BZ72" s="1325"/>
      <c r="CA72" s="1325"/>
      <c r="CB72" s="1325"/>
      <c r="CC72" s="1325"/>
      <c r="CD72" s="1325"/>
      <c r="CE72" s="1325"/>
      <c r="CF72" s="1325" t="s">
        <v>578</v>
      </c>
      <c r="CG72" s="1325"/>
      <c r="CH72" s="1325"/>
      <c r="CI72" s="1325"/>
      <c r="CJ72" s="1325"/>
      <c r="CK72" s="1325"/>
      <c r="CL72" s="1325"/>
      <c r="CM72" s="1325"/>
      <c r="CN72" s="1325" t="s">
        <v>579</v>
      </c>
      <c r="CO72" s="1325"/>
      <c r="CP72" s="1325"/>
      <c r="CQ72" s="1325"/>
      <c r="CR72" s="1325"/>
      <c r="CS72" s="1325"/>
      <c r="CT72" s="1325"/>
      <c r="CU72" s="1325"/>
      <c r="CV72" s="1325" t="s">
        <v>580</v>
      </c>
      <c r="CW72" s="1325"/>
      <c r="CX72" s="1325"/>
      <c r="CY72" s="1325"/>
      <c r="CZ72" s="1325"/>
      <c r="DA72" s="1325"/>
      <c r="DB72" s="1325"/>
      <c r="DC72" s="1325"/>
    </row>
    <row r="73" spans="2:107" ht="13.5" x14ac:dyDescent="0.15">
      <c r="B73" s="389"/>
      <c r="G73" s="1311"/>
      <c r="H73" s="1311"/>
      <c r="I73" s="1311"/>
      <c r="J73" s="1311"/>
      <c r="K73" s="1330"/>
      <c r="L73" s="1330"/>
      <c r="M73" s="1330"/>
      <c r="N73" s="1330"/>
      <c r="AM73" s="396"/>
      <c r="AN73" s="1327" t="s">
        <v>625</v>
      </c>
      <c r="AO73" s="1327"/>
      <c r="AP73" s="1327"/>
      <c r="AQ73" s="1327"/>
      <c r="AR73" s="1327"/>
      <c r="AS73" s="1327"/>
      <c r="AT73" s="1327"/>
      <c r="AU73" s="1327"/>
      <c r="AV73" s="1327"/>
      <c r="AW73" s="1327"/>
      <c r="AX73" s="1327"/>
      <c r="AY73" s="1327"/>
      <c r="AZ73" s="1327"/>
      <c r="BA73" s="1327"/>
      <c r="BB73" s="1327" t="s">
        <v>623</v>
      </c>
      <c r="BC73" s="1327"/>
      <c r="BD73" s="1327"/>
      <c r="BE73" s="1327"/>
      <c r="BF73" s="1327"/>
      <c r="BG73" s="1327"/>
      <c r="BH73" s="1327"/>
      <c r="BI73" s="1327"/>
      <c r="BJ73" s="1327"/>
      <c r="BK73" s="1327"/>
      <c r="BL73" s="1327"/>
      <c r="BM73" s="1327"/>
      <c r="BN73" s="1327"/>
      <c r="BO73" s="1327"/>
      <c r="BP73" s="1310">
        <v>81.8</v>
      </c>
      <c r="BQ73" s="1310"/>
      <c r="BR73" s="1310"/>
      <c r="BS73" s="1310"/>
      <c r="BT73" s="1310"/>
      <c r="BU73" s="1310"/>
      <c r="BV73" s="1310"/>
      <c r="BW73" s="1310"/>
      <c r="BX73" s="1310">
        <v>77.5</v>
      </c>
      <c r="BY73" s="1310"/>
      <c r="BZ73" s="1310"/>
      <c r="CA73" s="1310"/>
      <c r="CB73" s="1310"/>
      <c r="CC73" s="1310"/>
      <c r="CD73" s="1310"/>
      <c r="CE73" s="1310"/>
      <c r="CF73" s="1310">
        <v>74.2</v>
      </c>
      <c r="CG73" s="1310"/>
      <c r="CH73" s="1310"/>
      <c r="CI73" s="1310"/>
      <c r="CJ73" s="1310"/>
      <c r="CK73" s="1310"/>
      <c r="CL73" s="1310"/>
      <c r="CM73" s="1310"/>
      <c r="CN73" s="1310">
        <v>64.900000000000006</v>
      </c>
      <c r="CO73" s="1310"/>
      <c r="CP73" s="1310"/>
      <c r="CQ73" s="1310"/>
      <c r="CR73" s="1310"/>
      <c r="CS73" s="1310"/>
      <c r="CT73" s="1310"/>
      <c r="CU73" s="1310"/>
      <c r="CV73" s="1310">
        <v>65</v>
      </c>
      <c r="CW73" s="1310"/>
      <c r="CX73" s="1310"/>
      <c r="CY73" s="1310"/>
      <c r="CZ73" s="1310"/>
      <c r="DA73" s="1310"/>
      <c r="DB73" s="1310"/>
      <c r="DC73" s="1310"/>
    </row>
    <row r="74" spans="2:107" ht="13.5" x14ac:dyDescent="0.15">
      <c r="B74" s="389"/>
      <c r="G74" s="1311"/>
      <c r="H74" s="1311"/>
      <c r="I74" s="1311"/>
      <c r="J74" s="1311"/>
      <c r="K74" s="1330"/>
      <c r="L74" s="1330"/>
      <c r="M74" s="1330"/>
      <c r="N74" s="1330"/>
      <c r="AM74" s="39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5" x14ac:dyDescent="0.15">
      <c r="B75" s="389"/>
      <c r="G75" s="1311"/>
      <c r="H75" s="1311"/>
      <c r="I75" s="1321"/>
      <c r="J75" s="1321"/>
      <c r="K75" s="1326"/>
      <c r="L75" s="1326"/>
      <c r="M75" s="1326"/>
      <c r="N75" s="1326"/>
      <c r="AM75" s="396"/>
      <c r="AN75" s="1327"/>
      <c r="AO75" s="1327"/>
      <c r="AP75" s="1327"/>
      <c r="AQ75" s="1327"/>
      <c r="AR75" s="1327"/>
      <c r="AS75" s="1327"/>
      <c r="AT75" s="1327"/>
      <c r="AU75" s="1327"/>
      <c r="AV75" s="1327"/>
      <c r="AW75" s="1327"/>
      <c r="AX75" s="1327"/>
      <c r="AY75" s="1327"/>
      <c r="AZ75" s="1327"/>
      <c r="BA75" s="1327"/>
      <c r="BB75" s="1327" t="s">
        <v>622</v>
      </c>
      <c r="BC75" s="1327"/>
      <c r="BD75" s="1327"/>
      <c r="BE75" s="1327"/>
      <c r="BF75" s="1327"/>
      <c r="BG75" s="1327"/>
      <c r="BH75" s="1327"/>
      <c r="BI75" s="1327"/>
      <c r="BJ75" s="1327"/>
      <c r="BK75" s="1327"/>
      <c r="BL75" s="1327"/>
      <c r="BM75" s="1327"/>
      <c r="BN75" s="1327"/>
      <c r="BO75" s="1327"/>
      <c r="BP75" s="1310">
        <v>12.8</v>
      </c>
      <c r="BQ75" s="1310"/>
      <c r="BR75" s="1310"/>
      <c r="BS75" s="1310"/>
      <c r="BT75" s="1310"/>
      <c r="BU75" s="1310"/>
      <c r="BV75" s="1310"/>
      <c r="BW75" s="1310"/>
      <c r="BX75" s="1310">
        <v>12.2</v>
      </c>
      <c r="BY75" s="1310"/>
      <c r="BZ75" s="1310"/>
      <c r="CA75" s="1310"/>
      <c r="CB75" s="1310"/>
      <c r="CC75" s="1310"/>
      <c r="CD75" s="1310"/>
      <c r="CE75" s="1310"/>
      <c r="CF75" s="1310">
        <v>11.5</v>
      </c>
      <c r="CG75" s="1310"/>
      <c r="CH75" s="1310"/>
      <c r="CI75" s="1310"/>
      <c r="CJ75" s="1310"/>
      <c r="CK75" s="1310"/>
      <c r="CL75" s="1310"/>
      <c r="CM75" s="1310"/>
      <c r="CN75" s="1310">
        <v>10.4</v>
      </c>
      <c r="CO75" s="1310"/>
      <c r="CP75" s="1310"/>
      <c r="CQ75" s="1310"/>
      <c r="CR75" s="1310"/>
      <c r="CS75" s="1310"/>
      <c r="CT75" s="1310"/>
      <c r="CU75" s="1310"/>
      <c r="CV75" s="1310">
        <v>9.5</v>
      </c>
      <c r="CW75" s="1310"/>
      <c r="CX75" s="1310"/>
      <c r="CY75" s="1310"/>
      <c r="CZ75" s="1310"/>
      <c r="DA75" s="1310"/>
      <c r="DB75" s="1310"/>
      <c r="DC75" s="1310"/>
    </row>
    <row r="76" spans="2:107" ht="13.5" x14ac:dyDescent="0.15">
      <c r="B76" s="389"/>
      <c r="G76" s="1311"/>
      <c r="H76" s="1311"/>
      <c r="I76" s="1321"/>
      <c r="J76" s="1321"/>
      <c r="K76" s="1326"/>
      <c r="L76" s="1326"/>
      <c r="M76" s="1326"/>
      <c r="N76" s="1326"/>
      <c r="AM76" s="39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5" x14ac:dyDescent="0.15">
      <c r="B77" s="389"/>
      <c r="G77" s="1321"/>
      <c r="H77" s="1321"/>
      <c r="I77" s="1321"/>
      <c r="J77" s="1321"/>
      <c r="K77" s="1330"/>
      <c r="L77" s="1330"/>
      <c r="M77" s="1330"/>
      <c r="N77" s="1330"/>
      <c r="AN77" s="1325" t="s">
        <v>624</v>
      </c>
      <c r="AO77" s="1325"/>
      <c r="AP77" s="1325"/>
      <c r="AQ77" s="1325"/>
      <c r="AR77" s="1325"/>
      <c r="AS77" s="1325"/>
      <c r="AT77" s="1325"/>
      <c r="AU77" s="1325"/>
      <c r="AV77" s="1325"/>
      <c r="AW77" s="1325"/>
      <c r="AX77" s="1325"/>
      <c r="AY77" s="1325"/>
      <c r="AZ77" s="1325"/>
      <c r="BA77" s="1325"/>
      <c r="BB77" s="1327" t="s">
        <v>623</v>
      </c>
      <c r="BC77" s="1327"/>
      <c r="BD77" s="1327"/>
      <c r="BE77" s="1327"/>
      <c r="BF77" s="1327"/>
      <c r="BG77" s="1327"/>
      <c r="BH77" s="1327"/>
      <c r="BI77" s="1327"/>
      <c r="BJ77" s="1327"/>
      <c r="BK77" s="1327"/>
      <c r="BL77" s="1327"/>
      <c r="BM77" s="1327"/>
      <c r="BN77" s="1327"/>
      <c r="BO77" s="1327"/>
      <c r="BP77" s="1310">
        <v>38.9</v>
      </c>
      <c r="BQ77" s="1310"/>
      <c r="BR77" s="1310"/>
      <c r="BS77" s="1310"/>
      <c r="BT77" s="1310"/>
      <c r="BU77" s="1310"/>
      <c r="BV77" s="1310"/>
      <c r="BW77" s="1310"/>
      <c r="BX77" s="1310">
        <v>37.6</v>
      </c>
      <c r="BY77" s="1310"/>
      <c r="BZ77" s="1310"/>
      <c r="CA77" s="1310"/>
      <c r="CB77" s="1310"/>
      <c r="CC77" s="1310"/>
      <c r="CD77" s="1310"/>
      <c r="CE77" s="1310"/>
      <c r="CF77" s="1310">
        <v>34</v>
      </c>
      <c r="CG77" s="1310"/>
      <c r="CH77" s="1310"/>
      <c r="CI77" s="1310"/>
      <c r="CJ77" s="1310"/>
      <c r="CK77" s="1310"/>
      <c r="CL77" s="1310"/>
      <c r="CM77" s="1310"/>
      <c r="CN77" s="1310">
        <v>33.9</v>
      </c>
      <c r="CO77" s="1310"/>
      <c r="CP77" s="1310"/>
      <c r="CQ77" s="1310"/>
      <c r="CR77" s="1310"/>
      <c r="CS77" s="1310"/>
      <c r="CT77" s="1310"/>
      <c r="CU77" s="1310"/>
      <c r="CV77" s="1310">
        <v>31.5</v>
      </c>
      <c r="CW77" s="1310"/>
      <c r="CX77" s="1310"/>
      <c r="CY77" s="1310"/>
      <c r="CZ77" s="1310"/>
      <c r="DA77" s="1310"/>
      <c r="DB77" s="1310"/>
      <c r="DC77" s="1310"/>
    </row>
    <row r="78" spans="2:107" ht="13.5" x14ac:dyDescent="0.15">
      <c r="B78" s="389"/>
      <c r="G78" s="1321"/>
      <c r="H78" s="1321"/>
      <c r="I78" s="1321"/>
      <c r="J78" s="1321"/>
      <c r="K78" s="1330"/>
      <c r="L78" s="1330"/>
      <c r="M78" s="1330"/>
      <c r="N78" s="1330"/>
      <c r="AN78" s="1325"/>
      <c r="AO78" s="1325"/>
      <c r="AP78" s="1325"/>
      <c r="AQ78" s="1325"/>
      <c r="AR78" s="1325"/>
      <c r="AS78" s="1325"/>
      <c r="AT78" s="1325"/>
      <c r="AU78" s="1325"/>
      <c r="AV78" s="1325"/>
      <c r="AW78" s="1325"/>
      <c r="AX78" s="1325"/>
      <c r="AY78" s="1325"/>
      <c r="AZ78" s="1325"/>
      <c r="BA78" s="1325"/>
      <c r="BB78" s="1327"/>
      <c r="BC78" s="1327"/>
      <c r="BD78" s="1327"/>
      <c r="BE78" s="1327"/>
      <c r="BF78" s="1327"/>
      <c r="BG78" s="1327"/>
      <c r="BH78" s="1327"/>
      <c r="BI78" s="1327"/>
      <c r="BJ78" s="1327"/>
      <c r="BK78" s="1327"/>
      <c r="BL78" s="1327"/>
      <c r="BM78" s="1327"/>
      <c r="BN78" s="1327"/>
      <c r="BO78" s="1327"/>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5" x14ac:dyDescent="0.15">
      <c r="B79" s="389"/>
      <c r="G79" s="1321"/>
      <c r="H79" s="1321"/>
      <c r="I79" s="1328"/>
      <c r="J79" s="1328"/>
      <c r="K79" s="1331"/>
      <c r="L79" s="1331"/>
      <c r="M79" s="1331"/>
      <c r="N79" s="1331"/>
      <c r="AN79" s="1325"/>
      <c r="AO79" s="1325"/>
      <c r="AP79" s="1325"/>
      <c r="AQ79" s="1325"/>
      <c r="AR79" s="1325"/>
      <c r="AS79" s="1325"/>
      <c r="AT79" s="1325"/>
      <c r="AU79" s="1325"/>
      <c r="AV79" s="1325"/>
      <c r="AW79" s="1325"/>
      <c r="AX79" s="1325"/>
      <c r="AY79" s="1325"/>
      <c r="AZ79" s="1325"/>
      <c r="BA79" s="1325"/>
      <c r="BB79" s="1327" t="s">
        <v>622</v>
      </c>
      <c r="BC79" s="1327"/>
      <c r="BD79" s="1327"/>
      <c r="BE79" s="1327"/>
      <c r="BF79" s="1327"/>
      <c r="BG79" s="1327"/>
      <c r="BH79" s="1327"/>
      <c r="BI79" s="1327"/>
      <c r="BJ79" s="1327"/>
      <c r="BK79" s="1327"/>
      <c r="BL79" s="1327"/>
      <c r="BM79" s="1327"/>
      <c r="BN79" s="1327"/>
      <c r="BO79" s="1327"/>
      <c r="BP79" s="1310">
        <v>6.4</v>
      </c>
      <c r="BQ79" s="1310"/>
      <c r="BR79" s="1310"/>
      <c r="BS79" s="1310"/>
      <c r="BT79" s="1310"/>
      <c r="BU79" s="1310"/>
      <c r="BV79" s="1310"/>
      <c r="BW79" s="1310"/>
      <c r="BX79" s="1310">
        <v>6.1</v>
      </c>
      <c r="BY79" s="1310"/>
      <c r="BZ79" s="1310"/>
      <c r="CA79" s="1310"/>
      <c r="CB79" s="1310"/>
      <c r="CC79" s="1310"/>
      <c r="CD79" s="1310"/>
      <c r="CE79" s="1310"/>
      <c r="CF79" s="1310">
        <v>5.9</v>
      </c>
      <c r="CG79" s="1310"/>
      <c r="CH79" s="1310"/>
      <c r="CI79" s="1310"/>
      <c r="CJ79" s="1310"/>
      <c r="CK79" s="1310"/>
      <c r="CL79" s="1310"/>
      <c r="CM79" s="1310"/>
      <c r="CN79" s="1310">
        <v>5.7</v>
      </c>
      <c r="CO79" s="1310"/>
      <c r="CP79" s="1310"/>
      <c r="CQ79" s="1310"/>
      <c r="CR79" s="1310"/>
      <c r="CS79" s="1310"/>
      <c r="CT79" s="1310"/>
      <c r="CU79" s="1310"/>
      <c r="CV79" s="1310">
        <v>5.4</v>
      </c>
      <c r="CW79" s="1310"/>
      <c r="CX79" s="1310"/>
      <c r="CY79" s="1310"/>
      <c r="CZ79" s="1310"/>
      <c r="DA79" s="1310"/>
      <c r="DB79" s="1310"/>
      <c r="DC79" s="1310"/>
    </row>
    <row r="80" spans="2:107" ht="13.5" x14ac:dyDescent="0.15">
      <c r="B80" s="389"/>
      <c r="G80" s="1321"/>
      <c r="H80" s="1321"/>
      <c r="I80" s="1328"/>
      <c r="J80" s="1328"/>
      <c r="K80" s="1331"/>
      <c r="L80" s="1331"/>
      <c r="M80" s="1331"/>
      <c r="N80" s="1331"/>
      <c r="AN80" s="1325"/>
      <c r="AO80" s="1325"/>
      <c r="AP80" s="1325"/>
      <c r="AQ80" s="1325"/>
      <c r="AR80" s="1325"/>
      <c r="AS80" s="1325"/>
      <c r="AT80" s="1325"/>
      <c r="AU80" s="1325"/>
      <c r="AV80" s="1325"/>
      <c r="AW80" s="1325"/>
      <c r="AX80" s="1325"/>
      <c r="AY80" s="1325"/>
      <c r="AZ80" s="1325"/>
      <c r="BA80" s="1325"/>
      <c r="BB80" s="1327"/>
      <c r="BC80" s="1327"/>
      <c r="BD80" s="1327"/>
      <c r="BE80" s="1327"/>
      <c r="BF80" s="1327"/>
      <c r="BG80" s="1327"/>
      <c r="BH80" s="1327"/>
      <c r="BI80" s="1327"/>
      <c r="BJ80" s="1327"/>
      <c r="BK80" s="1327"/>
      <c r="BL80" s="1327"/>
      <c r="BM80" s="1327"/>
      <c r="BN80" s="1327"/>
      <c r="BO80" s="1327"/>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MyDeh6zp36ecrlJ+hhbbKKCL433YQCitBm9Ib/nTe3VxJ5CkPFTC9ceUe7SQ3GkuujACe4kU3KpojONvufqd6Q==" saltValue="pzD5T8tb66k7FR0Fm5ECpg=="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BP55:BW56"/>
    <mergeCell ref="BP57:BW58"/>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94706-D800-4532-845C-73289FA40A0A}">
  <sheetPr>
    <pageSetUpPr fitToPage="1"/>
  </sheetPr>
  <dimension ref="A1:DR125"/>
  <sheetViews>
    <sheetView showGridLines="0" topLeftCell="A76" zoomScale="80" zoomScaleNormal="80" zoomScaleSheetLayoutView="70" workbookViewId="0">
      <selection activeCell="AN43" sqref="AN43:DC47"/>
    </sheetView>
  </sheetViews>
  <sheetFormatPr defaultColWidth="0" defaultRowHeight="13.5" customHeight="1" zeroHeight="1" x14ac:dyDescent="0.15"/>
  <cols>
    <col min="1" max="34" width="2.5" style="289" customWidth="1"/>
    <col min="35" max="122" width="2.5" style="288" customWidth="1"/>
    <col min="123" max="16384" width="2.5" style="288" hidden="1"/>
  </cols>
  <sheetData>
    <row r="1" spans="1:34"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1:34" x14ac:dyDescent="0.15">
      <c r="S2" s="288"/>
      <c r="AH2" s="288"/>
    </row>
    <row r="3" spans="1: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1:34" x14ac:dyDescent="0.15"/>
    <row r="5" spans="1:34" x14ac:dyDescent="0.15"/>
    <row r="6" spans="1:34" x14ac:dyDescent="0.15"/>
    <row r="7" spans="1:34" x14ac:dyDescent="0.15"/>
    <row r="8" spans="1:34" x14ac:dyDescent="0.15"/>
    <row r="9" spans="1:34" x14ac:dyDescent="0.15">
      <c r="AH9" s="288"/>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523</v>
      </c>
    </row>
  </sheetData>
  <sheetProtection algorithmName="SHA-512" hashValue="jYcHtjV8z03EgjM5KZXvmpn6FC2rPeJWmNzIgfFhQcZqIyAgdTSG9FjZNYQl5B70j6RJl58b9VQ4MlC+vm1Ocw==" saltValue="rMLaGWL6vOwI1QHpHx9YQ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B0A69-76CD-47E1-B82B-E57F92A4FA46}">
  <sheetPr>
    <pageSetUpPr fitToPage="1"/>
  </sheetPr>
  <dimension ref="A1:DR125"/>
  <sheetViews>
    <sheetView showGridLines="0" topLeftCell="A76" zoomScale="80" zoomScaleNormal="80" zoomScaleSheetLayoutView="55" workbookViewId="0">
      <selection activeCell="AN43" sqref="AN43:DC47"/>
    </sheetView>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c r="AG59" s="288"/>
      <c r="AH59" s="288"/>
    </row>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523</v>
      </c>
    </row>
  </sheetData>
  <sheetProtection algorithmName="SHA-512" hashValue="zRx/VfKlf6Am9vu5rZOmHTgNB5ja277klRzwbyTSiOUhs0DAr8ZhoQN7s4n0G+R3YqToxTGY+Sk+bs2UhC1E9w==" saltValue="iLVCtwRdwVoU0f/eHkiVW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6" customWidth="1"/>
    <col min="2" max="8" width="13.375" style="146" customWidth="1"/>
    <col min="9" max="16384" width="11.125" style="146"/>
  </cols>
  <sheetData>
    <row r="1" spans="1:8" x14ac:dyDescent="0.15">
      <c r="A1" s="140"/>
      <c r="B1" s="141"/>
      <c r="C1" s="142"/>
      <c r="D1" s="143"/>
      <c r="E1" s="144"/>
      <c r="F1" s="144"/>
      <c r="G1" s="144"/>
      <c r="H1" s="145"/>
    </row>
    <row r="2" spans="1:8" x14ac:dyDescent="0.15">
      <c r="A2" s="147"/>
      <c r="B2" s="148"/>
      <c r="C2" s="149"/>
      <c r="D2" s="150" t="s">
        <v>52</v>
      </c>
      <c r="E2" s="151"/>
      <c r="F2" s="152" t="s">
        <v>573</v>
      </c>
      <c r="G2" s="153"/>
      <c r="H2" s="154"/>
    </row>
    <row r="3" spans="1:8" x14ac:dyDescent="0.15">
      <c r="A3" s="150" t="s">
        <v>566</v>
      </c>
      <c r="B3" s="155"/>
      <c r="C3" s="156"/>
      <c r="D3" s="157">
        <v>73016</v>
      </c>
      <c r="E3" s="158"/>
      <c r="F3" s="159">
        <v>46395</v>
      </c>
      <c r="G3" s="160"/>
      <c r="H3" s="161"/>
    </row>
    <row r="4" spans="1:8" x14ac:dyDescent="0.15">
      <c r="A4" s="162"/>
      <c r="B4" s="163"/>
      <c r="C4" s="164"/>
      <c r="D4" s="165">
        <v>5599</v>
      </c>
      <c r="E4" s="166"/>
      <c r="F4" s="167">
        <v>26304</v>
      </c>
      <c r="G4" s="168"/>
      <c r="H4" s="169"/>
    </row>
    <row r="5" spans="1:8" x14ac:dyDescent="0.15">
      <c r="A5" s="150" t="s">
        <v>568</v>
      </c>
      <c r="B5" s="155"/>
      <c r="C5" s="156"/>
      <c r="D5" s="157">
        <v>66915</v>
      </c>
      <c r="E5" s="158"/>
      <c r="F5" s="159">
        <v>48088</v>
      </c>
      <c r="G5" s="160"/>
      <c r="H5" s="161"/>
    </row>
    <row r="6" spans="1:8" x14ac:dyDescent="0.15">
      <c r="A6" s="162"/>
      <c r="B6" s="163"/>
      <c r="C6" s="164"/>
      <c r="D6" s="165">
        <v>6950</v>
      </c>
      <c r="E6" s="166"/>
      <c r="F6" s="167">
        <v>25183</v>
      </c>
      <c r="G6" s="168"/>
      <c r="H6" s="169"/>
    </row>
    <row r="7" spans="1:8" x14ac:dyDescent="0.15">
      <c r="A7" s="150" t="s">
        <v>569</v>
      </c>
      <c r="B7" s="155"/>
      <c r="C7" s="156"/>
      <c r="D7" s="157">
        <v>54685</v>
      </c>
      <c r="E7" s="158"/>
      <c r="F7" s="159">
        <v>46457</v>
      </c>
      <c r="G7" s="160"/>
      <c r="H7" s="161"/>
    </row>
    <row r="8" spans="1:8" x14ac:dyDescent="0.15">
      <c r="A8" s="162"/>
      <c r="B8" s="163"/>
      <c r="C8" s="164"/>
      <c r="D8" s="165">
        <v>12457</v>
      </c>
      <c r="E8" s="166"/>
      <c r="F8" s="167">
        <v>24020</v>
      </c>
      <c r="G8" s="168"/>
      <c r="H8" s="169"/>
    </row>
    <row r="9" spans="1:8" x14ac:dyDescent="0.15">
      <c r="A9" s="150" t="s">
        <v>570</v>
      </c>
      <c r="B9" s="155"/>
      <c r="C9" s="156"/>
      <c r="D9" s="157">
        <v>67428</v>
      </c>
      <c r="E9" s="158"/>
      <c r="F9" s="159">
        <v>51849</v>
      </c>
      <c r="G9" s="160"/>
      <c r="H9" s="161"/>
    </row>
    <row r="10" spans="1:8" x14ac:dyDescent="0.15">
      <c r="A10" s="162"/>
      <c r="B10" s="163"/>
      <c r="C10" s="164"/>
      <c r="D10" s="165">
        <v>10566</v>
      </c>
      <c r="E10" s="166"/>
      <c r="F10" s="167">
        <v>26326</v>
      </c>
      <c r="G10" s="168"/>
      <c r="H10" s="169"/>
    </row>
    <row r="11" spans="1:8" x14ac:dyDescent="0.15">
      <c r="A11" s="150" t="s">
        <v>571</v>
      </c>
      <c r="B11" s="155"/>
      <c r="C11" s="156"/>
      <c r="D11" s="157">
        <v>72052</v>
      </c>
      <c r="E11" s="158"/>
      <c r="F11" s="159">
        <v>52191</v>
      </c>
      <c r="G11" s="160"/>
      <c r="H11" s="161"/>
    </row>
    <row r="12" spans="1:8" x14ac:dyDescent="0.15">
      <c r="A12" s="162"/>
      <c r="B12" s="163"/>
      <c r="C12" s="170"/>
      <c r="D12" s="165">
        <v>10076</v>
      </c>
      <c r="E12" s="166"/>
      <c r="F12" s="167">
        <v>26807</v>
      </c>
      <c r="G12" s="168"/>
      <c r="H12" s="169"/>
    </row>
    <row r="13" spans="1:8" x14ac:dyDescent="0.15">
      <c r="A13" s="150"/>
      <c r="B13" s="155"/>
      <c r="C13" s="171"/>
      <c r="D13" s="172">
        <v>66819</v>
      </c>
      <c r="E13" s="173"/>
      <c r="F13" s="174">
        <v>48996</v>
      </c>
      <c r="G13" s="175"/>
      <c r="H13" s="161"/>
    </row>
    <row r="14" spans="1:8" x14ac:dyDescent="0.15">
      <c r="A14" s="162"/>
      <c r="B14" s="163"/>
      <c r="C14" s="164"/>
      <c r="D14" s="165">
        <v>9130</v>
      </c>
      <c r="E14" s="166"/>
      <c r="F14" s="167">
        <v>25728</v>
      </c>
      <c r="G14" s="168"/>
      <c r="H14" s="169"/>
    </row>
    <row r="17" spans="1:11" x14ac:dyDescent="0.15">
      <c r="A17" s="146" t="s">
        <v>53</v>
      </c>
    </row>
    <row r="18" spans="1:11" x14ac:dyDescent="0.15">
      <c r="A18" s="176"/>
      <c r="B18" s="176" t="str">
        <f>実質収支比率等に係る経年分析!F$46</f>
        <v>H28</v>
      </c>
      <c r="C18" s="176" t="str">
        <f>実質収支比率等に係る経年分析!G$46</f>
        <v>H29</v>
      </c>
      <c r="D18" s="176" t="str">
        <f>実質収支比率等に係る経年分析!H$46</f>
        <v>H30</v>
      </c>
      <c r="E18" s="176" t="str">
        <f>実質収支比率等に係る経年分析!I$46</f>
        <v>R01</v>
      </c>
      <c r="F18" s="176" t="str">
        <f>実質収支比率等に係る経年分析!J$46</f>
        <v>R02</v>
      </c>
    </row>
    <row r="19" spans="1:11" x14ac:dyDescent="0.15">
      <c r="A19" s="176" t="s">
        <v>54</v>
      </c>
      <c r="B19" s="176">
        <f>ROUND(VALUE(SUBSTITUTE(実質収支比率等に係る経年分析!F$48,"▲","-")),2)</f>
        <v>4.08</v>
      </c>
      <c r="C19" s="176">
        <f>ROUND(VALUE(SUBSTITUTE(実質収支比率等に係る経年分析!G$48,"▲","-")),2)</f>
        <v>6.34</v>
      </c>
      <c r="D19" s="176">
        <f>ROUND(VALUE(SUBSTITUTE(実質収支比率等に係る経年分析!H$48,"▲","-")),2)</f>
        <v>6.49</v>
      </c>
      <c r="E19" s="176">
        <f>ROUND(VALUE(SUBSTITUTE(実質収支比率等に係る経年分析!I$48,"▲","-")),2)</f>
        <v>5.34</v>
      </c>
      <c r="F19" s="176">
        <f>ROUND(VALUE(SUBSTITUTE(実質収支比率等に係る経年分析!J$48,"▲","-")),2)</f>
        <v>11.3</v>
      </c>
    </row>
    <row r="20" spans="1:11" x14ac:dyDescent="0.15">
      <c r="A20" s="176" t="s">
        <v>55</v>
      </c>
      <c r="B20" s="176">
        <f>ROUND(VALUE(SUBSTITUTE(実質収支比率等に係る経年分析!F$47,"▲","-")),2)</f>
        <v>11.04</v>
      </c>
      <c r="C20" s="176">
        <f>ROUND(VALUE(SUBSTITUTE(実質収支比率等に係る経年分析!G$47,"▲","-")),2)</f>
        <v>9.27</v>
      </c>
      <c r="D20" s="176">
        <f>ROUND(VALUE(SUBSTITUTE(実質収支比率等に係る経年分析!H$47,"▲","-")),2)</f>
        <v>7.88</v>
      </c>
      <c r="E20" s="176">
        <f>ROUND(VALUE(SUBSTITUTE(実質収支比率等に係る経年分析!I$47,"▲","-")),2)</f>
        <v>7.66</v>
      </c>
      <c r="F20" s="176">
        <f>ROUND(VALUE(SUBSTITUTE(実質収支比率等に係る経年分析!J$47,"▲","-")),2)</f>
        <v>4.34</v>
      </c>
    </row>
    <row r="21" spans="1:11" x14ac:dyDescent="0.15">
      <c r="A21" s="176" t="s">
        <v>56</v>
      </c>
      <c r="B21" s="176">
        <f>IF(ISNUMBER(VALUE(SUBSTITUTE(実質収支比率等に係る経年分析!F$49,"▲","-"))),ROUND(VALUE(SUBSTITUTE(実質収支比率等に係る経年分析!F$49,"▲","-")),2),NA())</f>
        <v>-0.05</v>
      </c>
      <c r="C21" s="176">
        <f>IF(ISNUMBER(VALUE(SUBSTITUTE(実質収支比率等に係る経年分析!G$49,"▲","-"))),ROUND(VALUE(SUBSTITUTE(実質収支比率等に係る経年分析!G$49,"▲","-")),2),NA())</f>
        <v>0.83</v>
      </c>
      <c r="D21" s="176">
        <f>IF(ISNUMBER(VALUE(SUBSTITUTE(実質収支比率等に係る経年分析!H$49,"▲","-"))),ROUND(VALUE(SUBSTITUTE(実質収支比率等に係る経年分析!H$49,"▲","-")),2),NA())</f>
        <v>-1.1399999999999999</v>
      </c>
      <c r="E21" s="176">
        <f>IF(ISNUMBER(VALUE(SUBSTITUTE(実質収支比率等に係る経年分析!I$49,"▲","-"))),ROUND(VALUE(SUBSTITUTE(実質収支比率等に係る経年分析!I$49,"▲","-")),2),NA())</f>
        <v>-1.2</v>
      </c>
      <c r="F21" s="176">
        <f>IF(ISNUMBER(VALUE(SUBSTITUTE(実質収支比率等に係る経年分析!J$49,"▲","-"))),ROUND(VALUE(SUBSTITUTE(実質収支比率等に係る経年分析!J$49,"▲","-")),2),NA())</f>
        <v>3</v>
      </c>
    </row>
    <row r="24" spans="1:11" x14ac:dyDescent="0.15">
      <c r="A24" s="146" t="s">
        <v>57</v>
      </c>
    </row>
    <row r="25" spans="1:11" x14ac:dyDescent="0.15">
      <c r="A25" s="177"/>
      <c r="B25" s="177" t="str">
        <f>連結実質赤字比率に係る赤字・黒字の構成分析!F$33</f>
        <v>H28</v>
      </c>
      <c r="C25" s="177"/>
      <c r="D25" s="177" t="str">
        <f>連結実質赤字比率に係る赤字・黒字の構成分析!G$33</f>
        <v>H29</v>
      </c>
      <c r="E25" s="177"/>
      <c r="F25" s="177" t="str">
        <f>連結実質赤字比率に係る赤字・黒字の構成分析!H$33</f>
        <v>H30</v>
      </c>
      <c r="G25" s="177"/>
      <c r="H25" s="177" t="str">
        <f>連結実質赤字比率に係る赤字・黒字の構成分析!I$33</f>
        <v>R01</v>
      </c>
      <c r="I25" s="177"/>
      <c r="J25" s="177" t="str">
        <f>連結実質赤字比率に係る赤字・黒字の構成分析!J$33</f>
        <v>R02</v>
      </c>
      <c r="K25" s="177"/>
    </row>
    <row r="26" spans="1:11" x14ac:dyDescent="0.15">
      <c r="A26" s="177"/>
      <c r="B26" s="177" t="s">
        <v>58</v>
      </c>
      <c r="C26" s="177" t="s">
        <v>59</v>
      </c>
      <c r="D26" s="177" t="s">
        <v>58</v>
      </c>
      <c r="E26" s="177" t="s">
        <v>59</v>
      </c>
      <c r="F26" s="177" t="s">
        <v>58</v>
      </c>
      <c r="G26" s="177" t="s">
        <v>59</v>
      </c>
      <c r="H26" s="177" t="s">
        <v>58</v>
      </c>
      <c r="I26" s="177" t="s">
        <v>59</v>
      </c>
      <c r="J26" s="177" t="s">
        <v>58</v>
      </c>
      <c r="K26" s="177" t="s">
        <v>59</v>
      </c>
    </row>
    <row r="27" spans="1:11" x14ac:dyDescent="0.15">
      <c r="A27" s="177" t="str">
        <f>IF(連結実質赤字比率に係る赤字・黒字の構成分析!C$43="",NA(),連結実質赤字比率に係る赤字・黒字の構成分析!C$43)</f>
        <v>その他会計（黒字）</v>
      </c>
      <c r="B27" s="177" t="e">
        <f>IF(ROUND(VALUE(SUBSTITUTE(連結実質赤字比率に係る赤字・黒字の構成分析!F$43,"▲", "-")), 2) &lt; 0, ABS(ROUND(VALUE(SUBSTITUTE(連結実質赤字比率に係る赤字・黒字の構成分析!F$43,"▲", "-")), 2)), NA())</f>
        <v>#N/A</v>
      </c>
      <c r="C27" s="177">
        <f>IF(ROUND(VALUE(SUBSTITUTE(連結実質赤字比率に係る赤字・黒字の構成分析!F$43,"▲", "-")), 2) &gt;= 0, ABS(ROUND(VALUE(SUBSTITUTE(連結実質赤字比率に係る赤字・黒字の構成分析!F$43,"▲", "-")), 2)), NA())</f>
        <v>0</v>
      </c>
      <c r="D27" s="177" t="e">
        <f>IF(ROUND(VALUE(SUBSTITUTE(連結実質赤字比率に係る赤字・黒字の構成分析!G$43,"▲", "-")), 2) &lt; 0, ABS(ROUND(VALUE(SUBSTITUTE(連結実質赤字比率に係る赤字・黒字の構成分析!G$43,"▲", "-")), 2)), NA())</f>
        <v>#N/A</v>
      </c>
      <c r="E27" s="177">
        <f>IF(ROUND(VALUE(SUBSTITUTE(連結実質赤字比率に係る赤字・黒字の構成分析!G$43,"▲", "-")), 2) &gt;= 0, ABS(ROUND(VALUE(SUBSTITUTE(連結実質赤字比率に係る赤字・黒字の構成分析!G$43,"▲", "-")), 2)), NA())</f>
        <v>0</v>
      </c>
      <c r="F27" s="177" t="e">
        <f>IF(ROUND(VALUE(SUBSTITUTE(連結実質赤字比率に係る赤字・黒字の構成分析!H$43,"▲", "-")), 2) &lt; 0, ABS(ROUND(VALUE(SUBSTITUTE(連結実質赤字比率に係る赤字・黒字の構成分析!H$43,"▲", "-")), 2)), NA())</f>
        <v>#N/A</v>
      </c>
      <c r="G27" s="177">
        <f>IF(ROUND(VALUE(SUBSTITUTE(連結実質赤字比率に係る赤字・黒字の構成分析!H$43,"▲", "-")), 2) &gt;= 0, ABS(ROUND(VALUE(SUBSTITUTE(連結実質赤字比率に係る赤字・黒字の構成分析!H$43,"▲", "-")), 2)), NA())</f>
        <v>0</v>
      </c>
      <c r="H27" s="177" t="e">
        <f>IF(ROUND(VALUE(SUBSTITUTE(連結実質赤字比率に係る赤字・黒字の構成分析!I$43,"▲", "-")), 2) &lt; 0, ABS(ROUND(VALUE(SUBSTITUTE(連結実質赤字比率に係る赤字・黒字の構成分析!I$43,"▲", "-")), 2)), NA())</f>
        <v>#N/A</v>
      </c>
      <c r="I27" s="177">
        <f>IF(ROUND(VALUE(SUBSTITUTE(連結実質赤字比率に係る赤字・黒字の構成分析!I$43,"▲", "-")), 2) &gt;= 0, ABS(ROUND(VALUE(SUBSTITUTE(連結実質赤字比率に係る赤字・黒字の構成分析!I$43,"▲", "-")), 2)), NA())</f>
        <v>0</v>
      </c>
      <c r="J27" s="177" t="e">
        <f>IF(ROUND(VALUE(SUBSTITUTE(連結実質赤字比率に係る赤字・黒字の構成分析!J$43,"▲", "-")), 2) &lt; 0, ABS(ROUND(VALUE(SUBSTITUTE(連結実質赤字比率に係る赤字・黒字の構成分析!J$43,"▲", "-")), 2)), NA())</f>
        <v>#N/A</v>
      </c>
      <c r="K27" s="177">
        <f>IF(ROUND(VALUE(SUBSTITUTE(連結実質赤字比率に係る赤字・黒字の構成分析!J$43,"▲", "-")), 2) &gt;= 0, ABS(ROUND(VALUE(SUBSTITUTE(連結実質赤字比率に係る赤字・黒字の構成分析!J$43,"▲", "-")), 2)), NA())</f>
        <v>0</v>
      </c>
    </row>
    <row r="28" spans="1:11" x14ac:dyDescent="0.15">
      <c r="A28" s="177" t="str">
        <f>IF(連結実質赤字比率に係る赤字・黒字の構成分析!C$42="",NA(),連結実質赤字比率に係る赤字・黒字の構成分析!C$42)</f>
        <v>その他会計（赤字）</v>
      </c>
      <c r="B28" s="177" t="e">
        <f>IF(ROUND(VALUE(SUBSTITUTE(連結実質赤字比率に係る赤字・黒字の構成分析!F$42,"▲", "-")), 2) &lt; 0, ABS(ROUND(VALUE(SUBSTITUTE(連結実質赤字比率に係る赤字・黒字の構成分析!F$42,"▲", "-")), 2)), NA())</f>
        <v>#VALUE!</v>
      </c>
      <c r="C28" s="177" t="e">
        <f>IF(ROUND(VALUE(SUBSTITUTE(連結実質赤字比率に係る赤字・黒字の構成分析!F$42,"▲", "-")), 2) &gt;= 0, ABS(ROUND(VALUE(SUBSTITUTE(連結実質赤字比率に係る赤字・黒字の構成分析!F$42,"▲", "-")), 2)), NA())</f>
        <v>#VALUE!</v>
      </c>
      <c r="D28" s="177" t="e">
        <f>IF(ROUND(VALUE(SUBSTITUTE(連結実質赤字比率に係る赤字・黒字の構成分析!G$42,"▲", "-")), 2) &lt; 0, ABS(ROUND(VALUE(SUBSTITUTE(連結実質赤字比率に係る赤字・黒字の構成分析!G$42,"▲", "-")), 2)), NA())</f>
        <v>#VALUE!</v>
      </c>
      <c r="E28" s="177" t="e">
        <f>IF(ROUND(VALUE(SUBSTITUTE(連結実質赤字比率に係る赤字・黒字の構成分析!G$42,"▲", "-")), 2) &gt;= 0, ABS(ROUND(VALUE(SUBSTITUTE(連結実質赤字比率に係る赤字・黒字の構成分析!G$42,"▲", "-")), 2)), NA())</f>
        <v>#VALUE!</v>
      </c>
      <c r="F28" s="177" t="e">
        <f>IF(ROUND(VALUE(SUBSTITUTE(連結実質赤字比率に係る赤字・黒字の構成分析!H$42,"▲", "-")), 2) &lt; 0, ABS(ROUND(VALUE(SUBSTITUTE(連結実質赤字比率に係る赤字・黒字の構成分析!H$42,"▲", "-")), 2)), NA())</f>
        <v>#VALUE!</v>
      </c>
      <c r="G28" s="177" t="e">
        <f>IF(ROUND(VALUE(SUBSTITUTE(連結実質赤字比率に係る赤字・黒字の構成分析!H$42,"▲", "-")), 2) &gt;= 0, ABS(ROUND(VALUE(SUBSTITUTE(連結実質赤字比率に係る赤字・黒字の構成分析!H$42,"▲", "-")), 2)), NA())</f>
        <v>#VALUE!</v>
      </c>
      <c r="H28" s="177" t="e">
        <f>IF(ROUND(VALUE(SUBSTITUTE(連結実質赤字比率に係る赤字・黒字の構成分析!I$42,"▲", "-")), 2) &lt; 0, ABS(ROUND(VALUE(SUBSTITUTE(連結実質赤字比率に係る赤字・黒字の構成分析!I$42,"▲", "-")), 2)), NA())</f>
        <v>#VALUE!</v>
      </c>
      <c r="I28" s="177" t="e">
        <f>IF(ROUND(VALUE(SUBSTITUTE(連結実質赤字比率に係る赤字・黒字の構成分析!I$42,"▲", "-")), 2) &gt;= 0, ABS(ROUND(VALUE(SUBSTITUTE(連結実質赤字比率に係る赤字・黒字の構成分析!I$42,"▲", "-")), 2)), NA())</f>
        <v>#VALUE!</v>
      </c>
      <c r="J28" s="177" t="e">
        <f>IF(ROUND(VALUE(SUBSTITUTE(連結実質赤字比率に係る赤字・黒字の構成分析!J$42,"▲", "-")), 2) &lt; 0, ABS(ROUND(VALUE(SUBSTITUTE(連結実質赤字比率に係る赤字・黒字の構成分析!J$42,"▲", "-")), 2)), NA())</f>
        <v>#VALUE!</v>
      </c>
      <c r="K28" s="177" t="e">
        <f>IF(ROUND(VALUE(SUBSTITUTE(連結実質赤字比率に係る赤字・黒字の構成分析!J$42,"▲", "-")), 2) &gt;= 0, ABS(ROUND(VALUE(SUBSTITUTE(連結実質赤字比率に係る赤字・黒字の構成分析!J$42,"▲", "-")), 2)), NA())</f>
        <v>#VALUE!</v>
      </c>
    </row>
    <row r="29" spans="1:11" x14ac:dyDescent="0.15">
      <c r="A29" s="177" t="str">
        <f>IF(連結実質赤字比率に係る赤字・黒字の構成分析!C$41="",NA(),連結実質赤字比率に係る赤字・黒字の構成分析!C$41)</f>
        <v>母子父子寡婦福祉資金貸付事業特別会計</v>
      </c>
      <c r="B29" s="177" t="e">
        <f>IF(ROUND(VALUE(SUBSTITUTE(連結実質赤字比率に係る赤字・黒字の構成分析!F$41,"▲", "-")), 2) &lt; 0, ABS(ROUND(VALUE(SUBSTITUTE(連結実質赤字比率に係る赤字・黒字の構成分析!F$41,"▲", "-")), 2)), NA())</f>
        <v>#N/A</v>
      </c>
      <c r="C29" s="177">
        <f>IF(ROUND(VALUE(SUBSTITUTE(連結実質赤字比率に係る赤字・黒字の構成分析!F$41,"▲", "-")), 2) &gt;= 0, ABS(ROUND(VALUE(SUBSTITUTE(連結実質赤字比率に係る赤字・黒字の構成分析!F$41,"▲", "-")), 2)), NA())</f>
        <v>0</v>
      </c>
      <c r="D29" s="177" t="e">
        <f>IF(ROUND(VALUE(SUBSTITUTE(連結実質赤字比率に係る赤字・黒字の構成分析!G$41,"▲", "-")), 2) &lt; 0, ABS(ROUND(VALUE(SUBSTITUTE(連結実質赤字比率に係る赤字・黒字の構成分析!G$41,"▲", "-")), 2)), NA())</f>
        <v>#N/A</v>
      </c>
      <c r="E29" s="177">
        <f>IF(ROUND(VALUE(SUBSTITUTE(連結実質赤字比率に係る赤字・黒字の構成分析!G$41,"▲", "-")), 2) &gt;= 0, ABS(ROUND(VALUE(SUBSTITUTE(連結実質赤字比率に係る赤字・黒字の構成分析!G$41,"▲", "-")), 2)), NA())</f>
        <v>0</v>
      </c>
      <c r="F29" s="177" t="e">
        <f>IF(ROUND(VALUE(SUBSTITUTE(連結実質赤字比率に係る赤字・黒字の構成分析!H$41,"▲", "-")), 2) &lt; 0, ABS(ROUND(VALUE(SUBSTITUTE(連結実質赤字比率に係る赤字・黒字の構成分析!H$41,"▲", "-")), 2)), NA())</f>
        <v>#N/A</v>
      </c>
      <c r="G29" s="177">
        <f>IF(ROUND(VALUE(SUBSTITUTE(連結実質赤字比率に係る赤字・黒字の構成分析!H$41,"▲", "-")), 2) &gt;= 0, ABS(ROUND(VALUE(SUBSTITUTE(連結実質赤字比率に係る赤字・黒字の構成分析!H$41,"▲", "-")), 2)), NA())</f>
        <v>0</v>
      </c>
      <c r="H29" s="177" t="e">
        <f>IF(ROUND(VALUE(SUBSTITUTE(連結実質赤字比率に係る赤字・黒字の構成分析!I$41,"▲", "-")), 2) &lt; 0, ABS(ROUND(VALUE(SUBSTITUTE(連結実質赤字比率に係る赤字・黒字の構成分析!I$41,"▲", "-")), 2)), NA())</f>
        <v>#N/A</v>
      </c>
      <c r="I29" s="177">
        <f>IF(ROUND(VALUE(SUBSTITUTE(連結実質赤字比率に係る赤字・黒字の構成分析!I$41,"▲", "-")), 2) &gt;= 0, ABS(ROUND(VALUE(SUBSTITUTE(連結実質赤字比率に係る赤字・黒字の構成分析!I$41,"▲", "-")), 2)), NA())</f>
        <v>0</v>
      </c>
      <c r="J29" s="177" t="e">
        <f>IF(ROUND(VALUE(SUBSTITUTE(連結実質赤字比率に係る赤字・黒字の構成分析!J$41,"▲", "-")), 2) &lt; 0, ABS(ROUND(VALUE(SUBSTITUTE(連結実質赤字比率に係る赤字・黒字の構成分析!J$41,"▲", "-")), 2)), NA())</f>
        <v>#N/A</v>
      </c>
      <c r="K29" s="177">
        <f>IF(ROUND(VALUE(SUBSTITUTE(連結実質赤字比率に係る赤字・黒字の構成分析!J$41,"▲", "-")), 2) &gt;= 0, ABS(ROUND(VALUE(SUBSTITUTE(連結実質赤字比率に係る赤字・黒字の構成分析!J$41,"▲", "-")), 2)), NA())</f>
        <v>0</v>
      </c>
    </row>
    <row r="30" spans="1:11" x14ac:dyDescent="0.15">
      <c r="A30" s="177" t="str">
        <f>IF(連結実質赤字比率に係る赤字・黒字の構成分析!C$40="",NA(),連結実質赤字比率に係る赤字・黒字の構成分析!C$40)</f>
        <v>土地区画整理事業特別会計</v>
      </c>
      <c r="B30" s="177" t="e">
        <f>IF(ROUND(VALUE(SUBSTITUTE(連結実質赤字比率に係る赤字・黒字の構成分析!F$40,"▲", "-")), 2) &lt; 0, ABS(ROUND(VALUE(SUBSTITUTE(連結実質赤字比率に係る赤字・黒字の構成分析!F$40,"▲", "-")), 2)), NA())</f>
        <v>#N/A</v>
      </c>
      <c r="C30" s="177">
        <f>IF(ROUND(VALUE(SUBSTITUTE(連結実質赤字比率に係る赤字・黒字の構成分析!F$40,"▲", "-")), 2) &gt;= 0, ABS(ROUND(VALUE(SUBSTITUTE(連結実質赤字比率に係る赤字・黒字の構成分析!F$40,"▲", "-")), 2)), NA())</f>
        <v>0.01</v>
      </c>
      <c r="D30" s="177" t="e">
        <f>IF(ROUND(VALUE(SUBSTITUTE(連結実質赤字比率に係る赤字・黒字の構成分析!G$40,"▲", "-")), 2) &lt; 0, ABS(ROUND(VALUE(SUBSTITUTE(連結実質赤字比率に係る赤字・黒字の構成分析!G$40,"▲", "-")), 2)), NA())</f>
        <v>#N/A</v>
      </c>
      <c r="E30" s="177">
        <f>IF(ROUND(VALUE(SUBSTITUTE(連結実質赤字比率に係る赤字・黒字の構成分析!G$40,"▲", "-")), 2) &gt;= 0, ABS(ROUND(VALUE(SUBSTITUTE(連結実質赤字比率に係る赤字・黒字の構成分析!G$40,"▲", "-")), 2)), NA())</f>
        <v>0.02</v>
      </c>
      <c r="F30" s="177" t="e">
        <f>IF(ROUND(VALUE(SUBSTITUTE(連結実質赤字比率に係る赤字・黒字の構成分析!H$40,"▲", "-")), 2) &lt; 0, ABS(ROUND(VALUE(SUBSTITUTE(連結実質赤字比率に係る赤字・黒字の構成分析!H$40,"▲", "-")), 2)), NA())</f>
        <v>#N/A</v>
      </c>
      <c r="G30" s="177">
        <f>IF(ROUND(VALUE(SUBSTITUTE(連結実質赤字比率に係る赤字・黒字の構成分析!H$40,"▲", "-")), 2) &gt;= 0, ABS(ROUND(VALUE(SUBSTITUTE(連結実質赤字比率に係る赤字・黒字の構成分析!H$40,"▲", "-")), 2)), NA())</f>
        <v>0</v>
      </c>
      <c r="H30" s="177" t="e">
        <f>IF(ROUND(VALUE(SUBSTITUTE(連結実質赤字比率に係る赤字・黒字の構成分析!I$40,"▲", "-")), 2) &lt; 0, ABS(ROUND(VALUE(SUBSTITUTE(連結実質赤字比率に係る赤字・黒字の構成分析!I$40,"▲", "-")), 2)), NA())</f>
        <v>#N/A</v>
      </c>
      <c r="I30" s="177">
        <f>IF(ROUND(VALUE(SUBSTITUTE(連結実質赤字比率に係る赤字・黒字の構成分析!I$40,"▲", "-")), 2) &gt;= 0, ABS(ROUND(VALUE(SUBSTITUTE(連結実質赤字比率に係る赤字・黒字の構成分析!I$40,"▲", "-")), 2)), NA())</f>
        <v>0</v>
      </c>
      <c r="J30" s="177" t="e">
        <f>IF(ROUND(VALUE(SUBSTITUTE(連結実質赤字比率に係る赤字・黒字の構成分析!J$40,"▲", "-")), 2) &lt; 0, ABS(ROUND(VALUE(SUBSTITUTE(連結実質赤字比率に係る赤字・黒字の構成分析!J$40,"▲", "-")), 2)), NA())</f>
        <v>#N/A</v>
      </c>
      <c r="K30" s="177">
        <f>IF(ROUND(VALUE(SUBSTITUTE(連結実質赤字比率に係る赤字・黒字の構成分析!J$40,"▲", "-")), 2) &gt;= 0, ABS(ROUND(VALUE(SUBSTITUTE(連結実質赤字比率に係る赤字・黒字の構成分析!J$40,"▲", "-")), 2)), NA())</f>
        <v>0</v>
      </c>
    </row>
    <row r="31" spans="1:11" x14ac:dyDescent="0.15">
      <c r="A31" s="177" t="str">
        <f>IF(連結実質赤字比率に係る赤字・黒字の構成分析!C$39="",NA(),連結実質赤字比率に係る赤字・黒字の構成分析!C$39)</f>
        <v>後期高齢者医療特別会計</v>
      </c>
      <c r="B31" s="177" t="e">
        <f>IF(ROUND(VALUE(SUBSTITUTE(連結実質赤字比率に係る赤字・黒字の構成分析!F$39,"▲", "-")), 2) &lt; 0, ABS(ROUND(VALUE(SUBSTITUTE(連結実質赤字比率に係る赤字・黒字の構成分析!F$39,"▲", "-")), 2)), NA())</f>
        <v>#N/A</v>
      </c>
      <c r="C31" s="177">
        <f>IF(ROUND(VALUE(SUBSTITUTE(連結実質赤字比率に係る赤字・黒字の構成分析!F$39,"▲", "-")), 2) &gt;= 0, ABS(ROUND(VALUE(SUBSTITUTE(連結実質赤字比率に係る赤字・黒字の構成分析!F$39,"▲", "-")), 2)), NA())</f>
        <v>0.28000000000000003</v>
      </c>
      <c r="D31" s="177" t="e">
        <f>IF(ROUND(VALUE(SUBSTITUTE(連結実質赤字比率に係る赤字・黒字の構成分析!G$39,"▲", "-")), 2) &lt; 0, ABS(ROUND(VALUE(SUBSTITUTE(連結実質赤字比率に係る赤字・黒字の構成分析!G$39,"▲", "-")), 2)), NA())</f>
        <v>#N/A</v>
      </c>
      <c r="E31" s="177">
        <f>IF(ROUND(VALUE(SUBSTITUTE(連結実質赤字比率に係る赤字・黒字の構成分析!G$39,"▲", "-")), 2) &gt;= 0, ABS(ROUND(VALUE(SUBSTITUTE(連結実質赤字比率に係る赤字・黒字の構成分析!G$39,"▲", "-")), 2)), NA())</f>
        <v>0.03</v>
      </c>
      <c r="F31" s="177" t="e">
        <f>IF(ROUND(VALUE(SUBSTITUTE(連結実質赤字比率に係る赤字・黒字の構成分析!H$39,"▲", "-")), 2) &lt; 0, ABS(ROUND(VALUE(SUBSTITUTE(連結実質赤字比率に係る赤字・黒字の構成分析!H$39,"▲", "-")), 2)), NA())</f>
        <v>#N/A</v>
      </c>
      <c r="G31" s="177">
        <f>IF(ROUND(VALUE(SUBSTITUTE(連結実質赤字比率に係る赤字・黒字の構成分析!H$39,"▲", "-")), 2) &gt;= 0, ABS(ROUND(VALUE(SUBSTITUTE(連結実質赤字比率に係る赤字・黒字の構成分析!H$39,"▲", "-")), 2)), NA())</f>
        <v>0.03</v>
      </c>
      <c r="H31" s="177" t="e">
        <f>IF(ROUND(VALUE(SUBSTITUTE(連結実質赤字比率に係る赤字・黒字の構成分析!I$39,"▲", "-")), 2) &lt; 0, ABS(ROUND(VALUE(SUBSTITUTE(連結実質赤字比率に係る赤字・黒字の構成分析!I$39,"▲", "-")), 2)), NA())</f>
        <v>#N/A</v>
      </c>
      <c r="I31" s="177">
        <f>IF(ROUND(VALUE(SUBSTITUTE(連結実質赤字比率に係る赤字・黒字の構成分析!I$39,"▲", "-")), 2) &gt;= 0, ABS(ROUND(VALUE(SUBSTITUTE(連結実質赤字比率に係る赤字・黒字の構成分析!I$39,"▲", "-")), 2)), NA())</f>
        <v>0.02</v>
      </c>
      <c r="J31" s="177" t="e">
        <f>IF(ROUND(VALUE(SUBSTITUTE(連結実質赤字比率に係る赤字・黒字の構成分析!J$39,"▲", "-")), 2) &lt; 0, ABS(ROUND(VALUE(SUBSTITUTE(連結実質赤字比率に係る赤字・黒字の構成分析!J$39,"▲", "-")), 2)), NA())</f>
        <v>#N/A</v>
      </c>
      <c r="K31" s="177">
        <f>IF(ROUND(VALUE(SUBSTITUTE(連結実質赤字比率に係る赤字・黒字の構成分析!J$39,"▲", "-")), 2) &gt;= 0, ABS(ROUND(VALUE(SUBSTITUTE(連結実質赤字比率に係る赤字・黒字の構成分析!J$39,"▲", "-")), 2)), NA())</f>
        <v>0.02</v>
      </c>
    </row>
    <row r="32" spans="1:11" x14ac:dyDescent="0.15">
      <c r="A32" s="177" t="str">
        <f>IF(連結実質赤字比率に係る赤字・黒字の構成分析!C$38="",NA(),連結実質赤字比率に係る赤字・黒字の構成分析!C$38)</f>
        <v>国民健康保険事業特別会計</v>
      </c>
      <c r="B32" s="177">
        <f>IF(ROUND(VALUE(SUBSTITUTE(連結実質赤字比率に係る赤字・黒字の構成分析!F$38,"▲", "-")), 2) &lt; 0, ABS(ROUND(VALUE(SUBSTITUTE(連結実質赤字比率に係る赤字・黒字の構成分析!F$38,"▲", "-")), 2)), NA())</f>
        <v>0.85</v>
      </c>
      <c r="C32" s="177" t="e">
        <f>IF(ROUND(VALUE(SUBSTITUTE(連結実質赤字比率に係る赤字・黒字の構成分析!F$38,"▲", "-")), 2) &gt;= 0, ABS(ROUND(VALUE(SUBSTITUTE(連結実質赤字比率に係る赤字・黒字の構成分析!F$38,"▲", "-")), 2)), NA())</f>
        <v>#N/A</v>
      </c>
      <c r="D32" s="177" t="e">
        <f>IF(ROUND(VALUE(SUBSTITUTE(連結実質赤字比率に係る赤字・黒字の構成分析!G$38,"▲", "-")), 2) &lt; 0, ABS(ROUND(VALUE(SUBSTITUTE(連結実質赤字比率に係る赤字・黒字の構成分析!G$38,"▲", "-")), 2)), NA())</f>
        <v>#N/A</v>
      </c>
      <c r="E32" s="177">
        <f>IF(ROUND(VALUE(SUBSTITUTE(連結実質赤字比率に係る赤字・黒字の構成分析!G$38,"▲", "-")), 2) &gt;= 0, ABS(ROUND(VALUE(SUBSTITUTE(連結実質赤字比率に係る赤字・黒字の構成分析!G$38,"▲", "-")), 2)), NA())</f>
        <v>1.02</v>
      </c>
      <c r="F32" s="177" t="e">
        <f>IF(ROUND(VALUE(SUBSTITUTE(連結実質赤字比率に係る赤字・黒字の構成分析!H$38,"▲", "-")), 2) &lt; 0, ABS(ROUND(VALUE(SUBSTITUTE(連結実質赤字比率に係る赤字・黒字の構成分析!H$38,"▲", "-")), 2)), NA())</f>
        <v>#N/A</v>
      </c>
      <c r="G32" s="177">
        <f>IF(ROUND(VALUE(SUBSTITUTE(連結実質赤字比率に係る赤字・黒字の構成分析!H$38,"▲", "-")), 2) &gt;= 0, ABS(ROUND(VALUE(SUBSTITUTE(連結実質赤字比率に係る赤字・黒字の構成分析!H$38,"▲", "-")), 2)), NA())</f>
        <v>0.42</v>
      </c>
      <c r="H32" s="177" t="e">
        <f>IF(ROUND(VALUE(SUBSTITUTE(連結実質赤字比率に係る赤字・黒字の構成分析!I$38,"▲", "-")), 2) &lt; 0, ABS(ROUND(VALUE(SUBSTITUTE(連結実質赤字比率に係る赤字・黒字の構成分析!I$38,"▲", "-")), 2)), NA())</f>
        <v>#N/A</v>
      </c>
      <c r="I32" s="177">
        <f>IF(ROUND(VALUE(SUBSTITUTE(連結実質赤字比率に係る赤字・黒字の構成分析!I$38,"▲", "-")), 2) &gt;= 0, ABS(ROUND(VALUE(SUBSTITUTE(連結実質赤字比率に係る赤字・黒字の構成分析!I$38,"▲", "-")), 2)), NA())</f>
        <v>0.71</v>
      </c>
      <c r="J32" s="177" t="e">
        <f>IF(ROUND(VALUE(SUBSTITUTE(連結実質赤字比率に係る赤字・黒字の構成分析!J$38,"▲", "-")), 2) &lt; 0, ABS(ROUND(VALUE(SUBSTITUTE(連結実質赤字比率に係る赤字・黒字の構成分析!J$38,"▲", "-")), 2)), NA())</f>
        <v>#N/A</v>
      </c>
      <c r="K32" s="177">
        <f>IF(ROUND(VALUE(SUBSTITUTE(連結実質赤字比率に係る赤字・黒字の構成分析!J$38,"▲", "-")), 2) &gt;= 0, ABS(ROUND(VALUE(SUBSTITUTE(連結実質赤字比率に係る赤字・黒字の構成分析!J$38,"▲", "-")), 2)), NA())</f>
        <v>7.0000000000000007E-2</v>
      </c>
    </row>
    <row r="33" spans="1:16" x14ac:dyDescent="0.15">
      <c r="A33" s="177" t="str">
        <f>IF(連結実質赤字比率に係る赤字・黒字の構成分析!C$37="",NA(),連結実質赤字比率に係る赤字・黒字の構成分析!C$37)</f>
        <v>介護保険事業特別会計</v>
      </c>
      <c r="B33" s="177" t="e">
        <f>IF(ROUND(VALUE(SUBSTITUTE(連結実質赤字比率に係る赤字・黒字の構成分析!F$37,"▲", "-")), 2) &lt; 0, ABS(ROUND(VALUE(SUBSTITUTE(連結実質赤字比率に係る赤字・黒字の構成分析!F$37,"▲", "-")), 2)), NA())</f>
        <v>#N/A</v>
      </c>
      <c r="C33" s="177">
        <f>IF(ROUND(VALUE(SUBSTITUTE(連結実質赤字比率に係る赤字・黒字の構成分析!F$37,"▲", "-")), 2) &gt;= 0, ABS(ROUND(VALUE(SUBSTITUTE(連結実質赤字比率に係る赤字・黒字の構成分析!F$37,"▲", "-")), 2)), NA())</f>
        <v>0.66</v>
      </c>
      <c r="D33" s="177" t="e">
        <f>IF(ROUND(VALUE(SUBSTITUTE(連結実質赤字比率に係る赤字・黒字の構成分析!G$37,"▲", "-")), 2) &lt; 0, ABS(ROUND(VALUE(SUBSTITUTE(連結実質赤字比率に係る赤字・黒字の構成分析!G$37,"▲", "-")), 2)), NA())</f>
        <v>#N/A</v>
      </c>
      <c r="E33" s="177">
        <f>IF(ROUND(VALUE(SUBSTITUTE(連結実質赤字比率に係る赤字・黒字の構成分析!G$37,"▲", "-")), 2) &gt;= 0, ABS(ROUND(VALUE(SUBSTITUTE(連結実質赤字比率に係る赤字・黒字の構成分析!G$37,"▲", "-")), 2)), NA())</f>
        <v>1.02</v>
      </c>
      <c r="F33" s="177" t="e">
        <f>IF(ROUND(VALUE(SUBSTITUTE(連結実質赤字比率に係る赤字・黒字の構成分析!H$37,"▲", "-")), 2) &lt; 0, ABS(ROUND(VALUE(SUBSTITUTE(連結実質赤字比率に係る赤字・黒字の構成分析!H$37,"▲", "-")), 2)), NA())</f>
        <v>#N/A</v>
      </c>
      <c r="G33" s="177">
        <f>IF(ROUND(VALUE(SUBSTITUTE(連結実質赤字比率に係る赤字・黒字の構成分析!H$37,"▲", "-")), 2) &gt;= 0, ABS(ROUND(VALUE(SUBSTITUTE(連結実質赤字比率に係る赤字・黒字の構成分析!H$37,"▲", "-")), 2)), NA())</f>
        <v>1.31</v>
      </c>
      <c r="H33" s="177" t="e">
        <f>IF(ROUND(VALUE(SUBSTITUTE(連結実質赤字比率に係る赤字・黒字の構成分析!I$37,"▲", "-")), 2) &lt; 0, ABS(ROUND(VALUE(SUBSTITUTE(連結実質赤字比率に係る赤字・黒字の構成分析!I$37,"▲", "-")), 2)), NA())</f>
        <v>#N/A</v>
      </c>
      <c r="I33" s="177">
        <f>IF(ROUND(VALUE(SUBSTITUTE(連結実質赤字比率に係る赤字・黒字の構成分析!I$37,"▲", "-")), 2) &gt;= 0, ABS(ROUND(VALUE(SUBSTITUTE(連結実質赤字比率に係る赤字・黒字の構成分析!I$37,"▲", "-")), 2)), NA())</f>
        <v>0.97</v>
      </c>
      <c r="J33" s="177" t="e">
        <f>IF(ROUND(VALUE(SUBSTITUTE(連結実質赤字比率に係る赤字・黒字の構成分析!J$37,"▲", "-")), 2) &lt; 0, ABS(ROUND(VALUE(SUBSTITUTE(連結実質赤字比率に係る赤字・黒字の構成分析!J$37,"▲", "-")), 2)), NA())</f>
        <v>#N/A</v>
      </c>
      <c r="K33" s="177">
        <f>IF(ROUND(VALUE(SUBSTITUTE(連結実質赤字比率に係る赤字・黒字の構成分析!J$37,"▲", "-")), 2) &gt;= 0, ABS(ROUND(VALUE(SUBSTITUTE(連結実質赤字比率に係る赤字・黒字の構成分析!J$37,"▲", "-")), 2)), NA())</f>
        <v>1.61</v>
      </c>
    </row>
    <row r="34" spans="1:16" x14ac:dyDescent="0.15">
      <c r="A34" s="177" t="str">
        <f>IF(連結実質赤字比率に係る赤字・黒字の構成分析!C$36="",NA(),連結実質赤字比率に係る赤字・黒字の構成分析!C$36)</f>
        <v>下水道事業会計</v>
      </c>
      <c r="B34" s="177" t="e">
        <f>IF(ROUND(VALUE(SUBSTITUTE(連結実質赤字比率に係る赤字・黒字の構成分析!F$36,"▲", "-")), 2) &lt; 0, ABS(ROUND(VALUE(SUBSTITUTE(連結実質赤字比率に係る赤字・黒字の構成分析!F$36,"▲", "-")), 2)), NA())</f>
        <v>#N/A</v>
      </c>
      <c r="C34" s="177">
        <f>IF(ROUND(VALUE(SUBSTITUTE(連結実質赤字比率に係る赤字・黒字の構成分析!F$36,"▲", "-")), 2) &gt;= 0, ABS(ROUND(VALUE(SUBSTITUTE(連結実質赤字比率に係る赤字・黒字の構成分析!F$36,"▲", "-")), 2)), NA())</f>
        <v>4.3899999999999997</v>
      </c>
      <c r="D34" s="177" t="e">
        <f>IF(ROUND(VALUE(SUBSTITUTE(連結実質赤字比率に係る赤字・黒字の構成分析!G$36,"▲", "-")), 2) &lt; 0, ABS(ROUND(VALUE(SUBSTITUTE(連結実質赤字比率に係る赤字・黒字の構成分析!G$36,"▲", "-")), 2)), NA())</f>
        <v>#N/A</v>
      </c>
      <c r="E34" s="177">
        <f>IF(ROUND(VALUE(SUBSTITUTE(連結実質赤字比率に係る赤字・黒字の構成分析!G$36,"▲", "-")), 2) &gt;= 0, ABS(ROUND(VALUE(SUBSTITUTE(連結実質赤字比率に係る赤字・黒字の構成分析!G$36,"▲", "-")), 2)), NA())</f>
        <v>5</v>
      </c>
      <c r="F34" s="177" t="e">
        <f>IF(ROUND(VALUE(SUBSTITUTE(連結実質赤字比率に係る赤字・黒字の構成分析!H$36,"▲", "-")), 2) &lt; 0, ABS(ROUND(VALUE(SUBSTITUTE(連結実質赤字比率に係る赤字・黒字の構成分析!H$36,"▲", "-")), 2)), NA())</f>
        <v>#N/A</v>
      </c>
      <c r="G34" s="177">
        <f>IF(ROUND(VALUE(SUBSTITUTE(連結実質赤字比率に係る赤字・黒字の構成分析!H$36,"▲", "-")), 2) &gt;= 0, ABS(ROUND(VALUE(SUBSTITUTE(連結実質赤字比率に係る赤字・黒字の構成分析!H$36,"▲", "-")), 2)), NA())</f>
        <v>5.51</v>
      </c>
      <c r="H34" s="177" t="e">
        <f>IF(ROUND(VALUE(SUBSTITUTE(連結実質赤字比率に係る赤字・黒字の構成分析!I$36,"▲", "-")), 2) &lt; 0, ABS(ROUND(VALUE(SUBSTITUTE(連結実質赤字比率に係る赤字・黒字の構成分析!I$36,"▲", "-")), 2)), NA())</f>
        <v>#N/A</v>
      </c>
      <c r="I34" s="177">
        <f>IF(ROUND(VALUE(SUBSTITUTE(連結実質赤字比率に係る赤字・黒字の構成分析!I$36,"▲", "-")), 2) &gt;= 0, ABS(ROUND(VALUE(SUBSTITUTE(連結実質赤字比率に係る赤字・黒字の構成分析!I$36,"▲", "-")), 2)), NA())</f>
        <v>6.25</v>
      </c>
      <c r="J34" s="177" t="e">
        <f>IF(ROUND(VALUE(SUBSTITUTE(連結実質赤字比率に係る赤字・黒字の構成分析!J$36,"▲", "-")), 2) &lt; 0, ABS(ROUND(VALUE(SUBSTITUTE(連結実質赤字比率に係る赤字・黒字の構成分析!J$36,"▲", "-")), 2)), NA())</f>
        <v>#N/A</v>
      </c>
      <c r="K34" s="177">
        <f>IF(ROUND(VALUE(SUBSTITUTE(連結実質赤字比率に係る赤字・黒字の構成分析!J$36,"▲", "-")), 2) &gt;= 0, ABS(ROUND(VALUE(SUBSTITUTE(連結実質赤字比率に係る赤字・黒字の構成分析!J$36,"▲", "-")), 2)), NA())</f>
        <v>6.31</v>
      </c>
    </row>
    <row r="35" spans="1:16" x14ac:dyDescent="0.15">
      <c r="A35" s="177" t="str">
        <f>IF(連結実質赤字比率に係る赤字・黒字の構成分析!C$35="",NA(),連結実質赤字比率に係る赤字・黒字の構成分析!C$35)</f>
        <v>一般会計</v>
      </c>
      <c r="B35" s="177" t="e">
        <f>IF(ROUND(VALUE(SUBSTITUTE(連結実質赤字比率に係る赤字・黒字の構成分析!F$35,"▲", "-")), 2) &lt; 0, ABS(ROUND(VALUE(SUBSTITUTE(連結実質赤字比率に係る赤字・黒字の構成分析!F$35,"▲", "-")), 2)), NA())</f>
        <v>#N/A</v>
      </c>
      <c r="C35" s="177">
        <f>IF(ROUND(VALUE(SUBSTITUTE(連結実質赤字比率に係る赤字・黒字の構成分析!F$35,"▲", "-")), 2) &gt;= 0, ABS(ROUND(VALUE(SUBSTITUTE(連結実質赤字比率に係る赤字・黒字の構成分析!F$35,"▲", "-")), 2)), NA())</f>
        <v>4.07</v>
      </c>
      <c r="D35" s="177" t="e">
        <f>IF(ROUND(VALUE(SUBSTITUTE(連結実質赤字比率に係る赤字・黒字の構成分析!G$35,"▲", "-")), 2) &lt; 0, ABS(ROUND(VALUE(SUBSTITUTE(連結実質赤字比率に係る赤字・黒字の構成分析!G$35,"▲", "-")), 2)), NA())</f>
        <v>#N/A</v>
      </c>
      <c r="E35" s="177">
        <f>IF(ROUND(VALUE(SUBSTITUTE(連結実質赤字比率に係る赤字・黒字の構成分析!G$35,"▲", "-")), 2) &gt;= 0, ABS(ROUND(VALUE(SUBSTITUTE(連結実質赤字比率に係る赤字・黒字の構成分析!G$35,"▲", "-")), 2)), NA())</f>
        <v>6.31</v>
      </c>
      <c r="F35" s="177" t="e">
        <f>IF(ROUND(VALUE(SUBSTITUTE(連結実質赤字比率に係る赤字・黒字の構成分析!H$35,"▲", "-")), 2) &lt; 0, ABS(ROUND(VALUE(SUBSTITUTE(連結実質赤字比率に係る赤字・黒字の構成分析!H$35,"▲", "-")), 2)), NA())</f>
        <v>#N/A</v>
      </c>
      <c r="G35" s="177">
        <f>IF(ROUND(VALUE(SUBSTITUTE(連結実質赤字比率に係る赤字・黒字の構成分析!H$35,"▲", "-")), 2) &gt;= 0, ABS(ROUND(VALUE(SUBSTITUTE(連結実質赤字比率に係る赤字・黒字の構成分析!H$35,"▲", "-")), 2)), NA())</f>
        <v>6.48</v>
      </c>
      <c r="H35" s="177" t="e">
        <f>IF(ROUND(VALUE(SUBSTITUTE(連結実質赤字比率に係る赤字・黒字の構成分析!I$35,"▲", "-")), 2) &lt; 0, ABS(ROUND(VALUE(SUBSTITUTE(連結実質赤字比率に係る赤字・黒字の構成分析!I$35,"▲", "-")), 2)), NA())</f>
        <v>#N/A</v>
      </c>
      <c r="I35" s="177">
        <f>IF(ROUND(VALUE(SUBSTITUTE(連結実質赤字比率に係る赤字・黒字の構成分析!I$35,"▲", "-")), 2) &gt;= 0, ABS(ROUND(VALUE(SUBSTITUTE(連結実質赤字比率に係る赤字・黒字の構成分析!I$35,"▲", "-")), 2)), NA())</f>
        <v>5.33</v>
      </c>
      <c r="J35" s="177" t="e">
        <f>IF(ROUND(VALUE(SUBSTITUTE(連結実質赤字比率に係る赤字・黒字の構成分析!J$35,"▲", "-")), 2) &lt; 0, ABS(ROUND(VALUE(SUBSTITUTE(連結実質赤字比率に係る赤字・黒字の構成分析!J$35,"▲", "-")), 2)), NA())</f>
        <v>#N/A</v>
      </c>
      <c r="K35" s="177">
        <f>IF(ROUND(VALUE(SUBSTITUTE(連結実質赤字比率に係る赤字・黒字の構成分析!J$35,"▲", "-")), 2) &gt;= 0, ABS(ROUND(VALUE(SUBSTITUTE(連結実質赤字比率に係る赤字・黒字の構成分析!J$35,"▲", "-")), 2)), NA())</f>
        <v>11.29</v>
      </c>
    </row>
    <row r="36" spans="1:16" x14ac:dyDescent="0.15">
      <c r="A36" s="177" t="str">
        <f>IF(連結実質赤字比率に係る赤字・黒字の構成分析!C$34="",NA(),連結実質赤字比率に係る赤字・黒字の構成分析!C$34)</f>
        <v>水道事業会計</v>
      </c>
      <c r="B36" s="177" t="e">
        <f>IF(ROUND(VALUE(SUBSTITUTE(連結実質赤字比率に係る赤字・黒字の構成分析!F$34,"▲", "-")), 2) &lt; 0, ABS(ROUND(VALUE(SUBSTITUTE(連結実質赤字比率に係る赤字・黒字の構成分析!F$34,"▲", "-")), 2)), NA())</f>
        <v>#N/A</v>
      </c>
      <c r="C36" s="177">
        <f>IF(ROUND(VALUE(SUBSTITUTE(連結実質赤字比率に係る赤字・黒字の構成分析!F$34,"▲", "-")), 2) &gt;= 0, ABS(ROUND(VALUE(SUBSTITUTE(連結実質赤字比率に係る赤字・黒字の構成分析!F$34,"▲", "-")), 2)), NA())</f>
        <v>16.34</v>
      </c>
      <c r="D36" s="177" t="e">
        <f>IF(ROUND(VALUE(SUBSTITUTE(連結実質赤字比率に係る赤字・黒字の構成分析!G$34,"▲", "-")), 2) &lt; 0, ABS(ROUND(VALUE(SUBSTITUTE(連結実質赤字比率に係る赤字・黒字の構成分析!G$34,"▲", "-")), 2)), NA())</f>
        <v>#N/A</v>
      </c>
      <c r="E36" s="177">
        <f>IF(ROUND(VALUE(SUBSTITUTE(連結実質赤字比率に係る赤字・黒字の構成分析!G$34,"▲", "-")), 2) &gt;= 0, ABS(ROUND(VALUE(SUBSTITUTE(連結実質赤字比率に係る赤字・黒字の構成分析!G$34,"▲", "-")), 2)), NA())</f>
        <v>16.559999999999999</v>
      </c>
      <c r="F36" s="177" t="e">
        <f>IF(ROUND(VALUE(SUBSTITUTE(連結実質赤字比率に係る赤字・黒字の構成分析!H$34,"▲", "-")), 2) &lt; 0, ABS(ROUND(VALUE(SUBSTITUTE(連結実質赤字比率に係る赤字・黒字の構成分析!H$34,"▲", "-")), 2)), NA())</f>
        <v>#N/A</v>
      </c>
      <c r="G36" s="177">
        <f>IF(ROUND(VALUE(SUBSTITUTE(連結実質赤字比率に係る赤字・黒字の構成分析!H$34,"▲", "-")), 2) &gt;= 0, ABS(ROUND(VALUE(SUBSTITUTE(連結実質赤字比率に係る赤字・黒字の構成分析!H$34,"▲", "-")), 2)), NA())</f>
        <v>17.34</v>
      </c>
      <c r="H36" s="177" t="e">
        <f>IF(ROUND(VALUE(SUBSTITUTE(連結実質赤字比率に係る赤字・黒字の構成分析!I$34,"▲", "-")), 2) &lt; 0, ABS(ROUND(VALUE(SUBSTITUTE(連結実質赤字比率に係る赤字・黒字の構成分析!I$34,"▲", "-")), 2)), NA())</f>
        <v>#N/A</v>
      </c>
      <c r="I36" s="177">
        <f>IF(ROUND(VALUE(SUBSTITUTE(連結実質赤字比率に係る赤字・黒字の構成分析!I$34,"▲", "-")), 2) &gt;= 0, ABS(ROUND(VALUE(SUBSTITUTE(連結実質赤字比率に係る赤字・黒字の構成分析!I$34,"▲", "-")), 2)), NA())</f>
        <v>17.760000000000002</v>
      </c>
      <c r="J36" s="177" t="e">
        <f>IF(ROUND(VALUE(SUBSTITUTE(連結実質赤字比率に係る赤字・黒字の構成分析!J$34,"▲", "-")), 2) &lt; 0, ABS(ROUND(VALUE(SUBSTITUTE(連結実質赤字比率に係る赤字・黒字の構成分析!J$34,"▲", "-")), 2)), NA())</f>
        <v>#N/A</v>
      </c>
      <c r="K36" s="177">
        <f>IF(ROUND(VALUE(SUBSTITUTE(連結実質赤字比率に係る赤字・黒字の構成分析!J$34,"▲", "-")), 2) &gt;= 0, ABS(ROUND(VALUE(SUBSTITUTE(連結実質赤字比率に係る赤字・黒字の構成分析!J$34,"▲", "-")), 2)), NA())</f>
        <v>16.48</v>
      </c>
    </row>
    <row r="39" spans="1:16" x14ac:dyDescent="0.15">
      <c r="A39" s="146" t="s">
        <v>60</v>
      </c>
    </row>
    <row r="40" spans="1:16" x14ac:dyDescent="0.15">
      <c r="A40" s="178"/>
      <c r="B40" s="178" t="str">
        <f>'実質公債費比率（分子）の構造'!K$44</f>
        <v>H28</v>
      </c>
      <c r="C40" s="178"/>
      <c r="D40" s="178"/>
      <c r="E40" s="178" t="str">
        <f>'実質公債費比率（分子）の構造'!L$44</f>
        <v>H29</v>
      </c>
      <c r="F40" s="178"/>
      <c r="G40" s="178"/>
      <c r="H40" s="178" t="str">
        <f>'実質公債費比率（分子）の構造'!M$44</f>
        <v>H30</v>
      </c>
      <c r="I40" s="178"/>
      <c r="J40" s="178"/>
      <c r="K40" s="178" t="str">
        <f>'実質公債費比率（分子）の構造'!N$44</f>
        <v>R01</v>
      </c>
      <c r="L40" s="178"/>
      <c r="M40" s="178"/>
      <c r="N40" s="178" t="str">
        <f>'実質公債費比率（分子）の構造'!O$44</f>
        <v>R02</v>
      </c>
      <c r="O40" s="178"/>
      <c r="P40" s="178"/>
    </row>
    <row r="41" spans="1:16" x14ac:dyDescent="0.15">
      <c r="A41" s="178"/>
      <c r="B41" s="178" t="s">
        <v>61</v>
      </c>
      <c r="C41" s="178"/>
      <c r="D41" s="178" t="s">
        <v>62</v>
      </c>
      <c r="E41" s="178" t="s">
        <v>61</v>
      </c>
      <c r="F41" s="178"/>
      <c r="G41" s="178" t="s">
        <v>62</v>
      </c>
      <c r="H41" s="178" t="s">
        <v>61</v>
      </c>
      <c r="I41" s="178"/>
      <c r="J41" s="178" t="s">
        <v>62</v>
      </c>
      <c r="K41" s="178" t="s">
        <v>61</v>
      </c>
      <c r="L41" s="178"/>
      <c r="M41" s="178" t="s">
        <v>62</v>
      </c>
      <c r="N41" s="178" t="s">
        <v>61</v>
      </c>
      <c r="O41" s="178"/>
      <c r="P41" s="178" t="s">
        <v>62</v>
      </c>
    </row>
    <row r="42" spans="1:16" x14ac:dyDescent="0.15">
      <c r="A42" s="178" t="s">
        <v>63</v>
      </c>
      <c r="B42" s="178"/>
      <c r="C42" s="178"/>
      <c r="D42" s="178">
        <f>'実質公債費比率（分子）の構造'!K$52</f>
        <v>7452</v>
      </c>
      <c r="E42" s="178"/>
      <c r="F42" s="178"/>
      <c r="G42" s="178">
        <f>'実質公債費比率（分子）の構造'!L$52</f>
        <v>7712</v>
      </c>
      <c r="H42" s="178"/>
      <c r="I42" s="178"/>
      <c r="J42" s="178">
        <f>'実質公債費比率（分子）の構造'!M$52</f>
        <v>7760</v>
      </c>
      <c r="K42" s="178"/>
      <c r="L42" s="178"/>
      <c r="M42" s="178">
        <f>'実質公債費比率（分子）の構造'!N$52</f>
        <v>7758</v>
      </c>
      <c r="N42" s="178"/>
      <c r="O42" s="178"/>
      <c r="P42" s="178">
        <f>'実質公債費比率（分子）の構造'!O$52</f>
        <v>7321</v>
      </c>
    </row>
    <row r="43" spans="1:16" x14ac:dyDescent="0.15">
      <c r="A43" s="178" t="s">
        <v>64</v>
      </c>
      <c r="B43" s="178">
        <f>'実質公債費比率（分子）の構造'!K$51</f>
        <v>4</v>
      </c>
      <c r="C43" s="178"/>
      <c r="D43" s="178"/>
      <c r="E43" s="178">
        <f>'実質公債費比率（分子）の構造'!L$51</f>
        <v>2</v>
      </c>
      <c r="F43" s="178"/>
      <c r="G43" s="178"/>
      <c r="H43" s="178">
        <f>'実質公債費比率（分子）の構造'!M$51</f>
        <v>0</v>
      </c>
      <c r="I43" s="178"/>
      <c r="J43" s="178"/>
      <c r="K43" s="178">
        <f>'実質公債費比率（分子）の構造'!N$51</f>
        <v>0</v>
      </c>
      <c r="L43" s="178"/>
      <c r="M43" s="178"/>
      <c r="N43" s="178">
        <f>'実質公債費比率（分子）の構造'!O$51</f>
        <v>0</v>
      </c>
      <c r="O43" s="178"/>
      <c r="P43" s="178"/>
    </row>
    <row r="44" spans="1:16" x14ac:dyDescent="0.15">
      <c r="A44" s="178" t="s">
        <v>65</v>
      </c>
      <c r="B44" s="178">
        <f>'実質公債費比率（分子）の構造'!K$50</f>
        <v>295</v>
      </c>
      <c r="C44" s="178"/>
      <c r="D44" s="178"/>
      <c r="E44" s="178">
        <f>'実質公債費比率（分子）の構造'!L$50</f>
        <v>295</v>
      </c>
      <c r="F44" s="178"/>
      <c r="G44" s="178"/>
      <c r="H44" s="178">
        <f>'実質公債費比率（分子）の構造'!M$50</f>
        <v>263</v>
      </c>
      <c r="I44" s="178"/>
      <c r="J44" s="178"/>
      <c r="K44" s="178">
        <f>'実質公債費比率（分子）の構造'!N$50</f>
        <v>238</v>
      </c>
      <c r="L44" s="178"/>
      <c r="M44" s="178"/>
      <c r="N44" s="178">
        <f>'実質公債費比率（分子）の構造'!O$50</f>
        <v>211</v>
      </c>
      <c r="O44" s="178"/>
      <c r="P44" s="178"/>
    </row>
    <row r="45" spans="1:16" x14ac:dyDescent="0.15">
      <c r="A45" s="178" t="s">
        <v>66</v>
      </c>
      <c r="B45" s="178">
        <f>'実質公債費比率（分子）の構造'!K$49</f>
        <v>1013</v>
      </c>
      <c r="C45" s="178"/>
      <c r="D45" s="178"/>
      <c r="E45" s="178">
        <f>'実質公債費比率（分子）の構造'!L$49</f>
        <v>883</v>
      </c>
      <c r="F45" s="178"/>
      <c r="G45" s="178"/>
      <c r="H45" s="178">
        <f>'実質公債費比率（分子）の構造'!M$49</f>
        <v>850</v>
      </c>
      <c r="I45" s="178"/>
      <c r="J45" s="178"/>
      <c r="K45" s="178">
        <f>'実質公債費比率（分子）の構造'!N$49</f>
        <v>697</v>
      </c>
      <c r="L45" s="178"/>
      <c r="M45" s="178"/>
      <c r="N45" s="178">
        <f>'実質公債費比率（分子）の構造'!O$49</f>
        <v>376</v>
      </c>
      <c r="O45" s="178"/>
      <c r="P45" s="178"/>
    </row>
    <row r="46" spans="1:16" x14ac:dyDescent="0.15">
      <c r="A46" s="178" t="s">
        <v>67</v>
      </c>
      <c r="B46" s="178">
        <f>'実質公債費比率（分子）の構造'!K$48</f>
        <v>793</v>
      </c>
      <c r="C46" s="178"/>
      <c r="D46" s="178"/>
      <c r="E46" s="178">
        <f>'実質公債費比率（分子）の構造'!L$48</f>
        <v>739</v>
      </c>
      <c r="F46" s="178"/>
      <c r="G46" s="178"/>
      <c r="H46" s="178">
        <f>'実質公債費比率（分子）の構造'!M$48</f>
        <v>730</v>
      </c>
      <c r="I46" s="178"/>
      <c r="J46" s="178"/>
      <c r="K46" s="178">
        <f>'実質公債費比率（分子）の構造'!N$48</f>
        <v>651</v>
      </c>
      <c r="L46" s="178"/>
      <c r="M46" s="178"/>
      <c r="N46" s="178">
        <f>'実質公債費比率（分子）の構造'!O$48</f>
        <v>595</v>
      </c>
      <c r="O46" s="178"/>
      <c r="P46" s="178"/>
    </row>
    <row r="47" spans="1:16" x14ac:dyDescent="0.15">
      <c r="A47" s="178" t="s">
        <v>68</v>
      </c>
      <c r="B47" s="178" t="str">
        <f>'実質公債費比率（分子）の構造'!K$47</f>
        <v>-</v>
      </c>
      <c r="C47" s="178"/>
      <c r="D47" s="178"/>
      <c r="E47" s="178" t="str">
        <f>'実質公債費比率（分子）の構造'!L$47</f>
        <v>-</v>
      </c>
      <c r="F47" s="178"/>
      <c r="G47" s="178"/>
      <c r="H47" s="178" t="str">
        <f>'実質公債費比率（分子）の構造'!M$47</f>
        <v>-</v>
      </c>
      <c r="I47" s="178"/>
      <c r="J47" s="178"/>
      <c r="K47" s="178" t="str">
        <f>'実質公債費比率（分子）の構造'!N$47</f>
        <v>-</v>
      </c>
      <c r="L47" s="178"/>
      <c r="M47" s="178"/>
      <c r="N47" s="178" t="str">
        <f>'実質公債費比率（分子）の構造'!O$47</f>
        <v>-</v>
      </c>
      <c r="O47" s="178"/>
      <c r="P47" s="178"/>
    </row>
    <row r="48" spans="1:16" x14ac:dyDescent="0.15">
      <c r="A48" s="178" t="s">
        <v>69</v>
      </c>
      <c r="B48" s="178" t="str">
        <f>'実質公債費比率（分子）の構造'!K$46</f>
        <v>-</v>
      </c>
      <c r="C48" s="178"/>
      <c r="D48" s="178"/>
      <c r="E48" s="178" t="str">
        <f>'実質公債費比率（分子）の構造'!L$46</f>
        <v>-</v>
      </c>
      <c r="F48" s="178"/>
      <c r="G48" s="178"/>
      <c r="H48" s="178" t="str">
        <f>'実質公債費比率（分子）の構造'!M$46</f>
        <v>-</v>
      </c>
      <c r="I48" s="178"/>
      <c r="J48" s="178"/>
      <c r="K48" s="178" t="str">
        <f>'実質公債費比率（分子）の構造'!N$46</f>
        <v>-</v>
      </c>
      <c r="L48" s="178"/>
      <c r="M48" s="178"/>
      <c r="N48" s="178" t="str">
        <f>'実質公債費比率（分子）の構造'!O$46</f>
        <v>-</v>
      </c>
      <c r="O48" s="178"/>
      <c r="P48" s="178"/>
    </row>
    <row r="49" spans="1:16" x14ac:dyDescent="0.15">
      <c r="A49" s="178" t="s">
        <v>70</v>
      </c>
      <c r="B49" s="178">
        <f>'実質公債費比率（分子）の構造'!K$45</f>
        <v>12881</v>
      </c>
      <c r="C49" s="178"/>
      <c r="D49" s="178"/>
      <c r="E49" s="178">
        <f>'実質公債費比率（分子）の構造'!L$45</f>
        <v>12814</v>
      </c>
      <c r="F49" s="178"/>
      <c r="G49" s="178"/>
      <c r="H49" s="178">
        <f>'実質公債費比率（分子）の構造'!M$45</f>
        <v>12636</v>
      </c>
      <c r="I49" s="178"/>
      <c r="J49" s="178"/>
      <c r="K49" s="178">
        <f>'実質公債費比率（分子）の構造'!N$45</f>
        <v>12062</v>
      </c>
      <c r="L49" s="178"/>
      <c r="M49" s="178"/>
      <c r="N49" s="178">
        <f>'実質公債費比率（分子）の構造'!O$45</f>
        <v>11787</v>
      </c>
      <c r="O49" s="178"/>
      <c r="P49" s="178"/>
    </row>
    <row r="50" spans="1:16" x14ac:dyDescent="0.15">
      <c r="A50" s="178" t="s">
        <v>71</v>
      </c>
      <c r="B50" s="178" t="e">
        <f>NA()</f>
        <v>#N/A</v>
      </c>
      <c r="C50" s="178">
        <f>IF(ISNUMBER('実質公債費比率（分子）の構造'!K$53),'実質公債費比率（分子）の構造'!K$53,NA())</f>
        <v>7534</v>
      </c>
      <c r="D50" s="178" t="e">
        <f>NA()</f>
        <v>#N/A</v>
      </c>
      <c r="E50" s="178" t="e">
        <f>NA()</f>
        <v>#N/A</v>
      </c>
      <c r="F50" s="178">
        <f>IF(ISNUMBER('実質公債費比率（分子）の構造'!L$53),'実質公債費比率（分子）の構造'!L$53,NA())</f>
        <v>7021</v>
      </c>
      <c r="G50" s="178" t="e">
        <f>NA()</f>
        <v>#N/A</v>
      </c>
      <c r="H50" s="178" t="e">
        <f>NA()</f>
        <v>#N/A</v>
      </c>
      <c r="I50" s="178">
        <f>IF(ISNUMBER('実質公債費比率（分子）の構造'!M$53),'実質公債費比率（分子）の構造'!M$53,NA())</f>
        <v>6719</v>
      </c>
      <c r="J50" s="178" t="e">
        <f>NA()</f>
        <v>#N/A</v>
      </c>
      <c r="K50" s="178" t="e">
        <f>NA()</f>
        <v>#N/A</v>
      </c>
      <c r="L50" s="178">
        <f>IF(ISNUMBER('実質公債費比率（分子）の構造'!N$53),'実質公債費比率（分子）の構造'!N$53,NA())</f>
        <v>5890</v>
      </c>
      <c r="M50" s="178" t="e">
        <f>NA()</f>
        <v>#N/A</v>
      </c>
      <c r="N50" s="178" t="e">
        <f>NA()</f>
        <v>#N/A</v>
      </c>
      <c r="O50" s="178">
        <f>IF(ISNUMBER('実質公債費比率（分子）の構造'!O$53),'実質公債費比率（分子）の構造'!O$53,NA())</f>
        <v>5648</v>
      </c>
      <c r="P50" s="178" t="e">
        <f>NA()</f>
        <v>#N/A</v>
      </c>
    </row>
    <row r="53" spans="1:16" x14ac:dyDescent="0.15">
      <c r="A53" s="146" t="s">
        <v>72</v>
      </c>
    </row>
    <row r="54" spans="1:16" x14ac:dyDescent="0.15">
      <c r="A54" s="177"/>
      <c r="B54" s="177" t="str">
        <f>'将来負担比率（分子）の構造'!I$40</f>
        <v>H28</v>
      </c>
      <c r="C54" s="177"/>
      <c r="D54" s="177"/>
      <c r="E54" s="177" t="str">
        <f>'将来負担比率（分子）の構造'!J$40</f>
        <v>H29</v>
      </c>
      <c r="F54" s="177"/>
      <c r="G54" s="177"/>
      <c r="H54" s="177" t="str">
        <f>'将来負担比率（分子）の構造'!K$40</f>
        <v>H30</v>
      </c>
      <c r="I54" s="177"/>
      <c r="J54" s="177"/>
      <c r="K54" s="177" t="str">
        <f>'将来負担比率（分子）の構造'!L$40</f>
        <v>R01</v>
      </c>
      <c r="L54" s="177"/>
      <c r="M54" s="177"/>
      <c r="N54" s="177" t="str">
        <f>'将来負担比率（分子）の構造'!M$40</f>
        <v>R02</v>
      </c>
      <c r="O54" s="177"/>
      <c r="P54" s="177"/>
    </row>
    <row r="55" spans="1:16" x14ac:dyDescent="0.15">
      <c r="A55" s="177"/>
      <c r="B55" s="177" t="s">
        <v>73</v>
      </c>
      <c r="C55" s="177"/>
      <c r="D55" s="177" t="s">
        <v>74</v>
      </c>
      <c r="E55" s="177" t="s">
        <v>73</v>
      </c>
      <c r="F55" s="177"/>
      <c r="G55" s="177" t="s">
        <v>74</v>
      </c>
      <c r="H55" s="177" t="s">
        <v>73</v>
      </c>
      <c r="I55" s="177"/>
      <c r="J55" s="177" t="s">
        <v>74</v>
      </c>
      <c r="K55" s="177" t="s">
        <v>73</v>
      </c>
      <c r="L55" s="177"/>
      <c r="M55" s="177" t="s">
        <v>74</v>
      </c>
      <c r="N55" s="177" t="s">
        <v>73</v>
      </c>
      <c r="O55" s="177"/>
      <c r="P55" s="177" t="s">
        <v>74</v>
      </c>
    </row>
    <row r="56" spans="1:16" x14ac:dyDescent="0.15">
      <c r="A56" s="177" t="s">
        <v>43</v>
      </c>
      <c r="B56" s="177"/>
      <c r="C56" s="177"/>
      <c r="D56" s="177">
        <f>'将来負担比率（分子）の構造'!I$52</f>
        <v>77480</v>
      </c>
      <c r="E56" s="177"/>
      <c r="F56" s="177"/>
      <c r="G56" s="177">
        <f>'将来負担比率（分子）の構造'!J$52</f>
        <v>77871</v>
      </c>
      <c r="H56" s="177"/>
      <c r="I56" s="177"/>
      <c r="J56" s="177">
        <f>'将来負担比率（分子）の構造'!K$52</f>
        <v>78441</v>
      </c>
      <c r="K56" s="177"/>
      <c r="L56" s="177"/>
      <c r="M56" s="177">
        <f>'将来負担比率（分子）の構造'!L$52</f>
        <v>79149</v>
      </c>
      <c r="N56" s="177"/>
      <c r="O56" s="177"/>
      <c r="P56" s="177">
        <f>'将来負担比率（分子）の構造'!M$52</f>
        <v>81430</v>
      </c>
    </row>
    <row r="57" spans="1:16" x14ac:dyDescent="0.15">
      <c r="A57" s="177" t="s">
        <v>42</v>
      </c>
      <c r="B57" s="177"/>
      <c r="C57" s="177"/>
      <c r="D57" s="177">
        <f>'将来負担比率（分子）の構造'!I$51</f>
        <v>20748</v>
      </c>
      <c r="E57" s="177"/>
      <c r="F57" s="177"/>
      <c r="G57" s="177">
        <f>'将来負担比率（分子）の構造'!J$51</f>
        <v>20383</v>
      </c>
      <c r="H57" s="177"/>
      <c r="I57" s="177"/>
      <c r="J57" s="177">
        <f>'将来負担比率（分子）の構造'!K$51</f>
        <v>19998</v>
      </c>
      <c r="K57" s="177"/>
      <c r="L57" s="177"/>
      <c r="M57" s="177">
        <f>'将来負担比率（分子）の構造'!L$51</f>
        <v>19785</v>
      </c>
      <c r="N57" s="177"/>
      <c r="O57" s="177"/>
      <c r="P57" s="177">
        <f>'将来負担比率（分子）の構造'!M$51</f>
        <v>19613</v>
      </c>
    </row>
    <row r="58" spans="1:16" x14ac:dyDescent="0.15">
      <c r="A58" s="177" t="s">
        <v>41</v>
      </c>
      <c r="B58" s="177"/>
      <c r="C58" s="177"/>
      <c r="D58" s="177">
        <f>'将来負担比率（分子）の構造'!I$50</f>
        <v>21941</v>
      </c>
      <c r="E58" s="177"/>
      <c r="F58" s="177"/>
      <c r="G58" s="177">
        <f>'将来負担比率（分子）の構造'!J$50</f>
        <v>19690</v>
      </c>
      <c r="H58" s="177"/>
      <c r="I58" s="177"/>
      <c r="J58" s="177">
        <f>'将来負担比率（分子）の構造'!K$50</f>
        <v>18158</v>
      </c>
      <c r="K58" s="177"/>
      <c r="L58" s="177"/>
      <c r="M58" s="177">
        <f>'将来負担比率（分子）の構造'!L$50</f>
        <v>21021</v>
      </c>
      <c r="N58" s="177"/>
      <c r="O58" s="177"/>
      <c r="P58" s="177">
        <f>'将来負担比率（分子）の構造'!M$50</f>
        <v>18871</v>
      </c>
    </row>
    <row r="59" spans="1:16" x14ac:dyDescent="0.15">
      <c r="A59" s="177" t="s">
        <v>39</v>
      </c>
      <c r="B59" s="177" t="str">
        <f>'将来負担比率（分子）の構造'!I$49</f>
        <v>-</v>
      </c>
      <c r="C59" s="177"/>
      <c r="D59" s="177"/>
      <c r="E59" s="177" t="str">
        <f>'将来負担比率（分子）の構造'!J$49</f>
        <v>-</v>
      </c>
      <c r="F59" s="177"/>
      <c r="G59" s="177"/>
      <c r="H59" s="177" t="str">
        <f>'将来負担比率（分子）の構造'!K$49</f>
        <v>-</v>
      </c>
      <c r="I59" s="177"/>
      <c r="J59" s="177"/>
      <c r="K59" s="177" t="str">
        <f>'将来負担比率（分子）の構造'!L$49</f>
        <v>-</v>
      </c>
      <c r="L59" s="177"/>
      <c r="M59" s="177"/>
      <c r="N59" s="177" t="str">
        <f>'将来負担比率（分子）の構造'!M$49</f>
        <v>-</v>
      </c>
      <c r="O59" s="177"/>
      <c r="P59" s="177"/>
    </row>
    <row r="60" spans="1:16" x14ac:dyDescent="0.15">
      <c r="A60" s="177" t="s">
        <v>38</v>
      </c>
      <c r="B60" s="177" t="str">
        <f>'将来負担比率（分子）の構造'!I$48</f>
        <v>-</v>
      </c>
      <c r="C60" s="177"/>
      <c r="D60" s="177"/>
      <c r="E60" s="177" t="str">
        <f>'将来負担比率（分子）の構造'!J$48</f>
        <v>-</v>
      </c>
      <c r="F60" s="177"/>
      <c r="G60" s="177"/>
      <c r="H60" s="177" t="str">
        <f>'将来負担比率（分子）の構造'!K$48</f>
        <v>-</v>
      </c>
      <c r="I60" s="177"/>
      <c r="J60" s="177"/>
      <c r="K60" s="177" t="str">
        <f>'将来負担比率（分子）の構造'!L$48</f>
        <v>-</v>
      </c>
      <c r="L60" s="177"/>
      <c r="M60" s="177"/>
      <c r="N60" s="177" t="str">
        <f>'将来負担比率（分子）の構造'!M$48</f>
        <v>-</v>
      </c>
      <c r="O60" s="177"/>
      <c r="P60" s="177"/>
    </row>
    <row r="61" spans="1:16" x14ac:dyDescent="0.15">
      <c r="A61" s="177" t="s">
        <v>36</v>
      </c>
      <c r="B61" s="177">
        <f>'将来負担比率（分子）の構造'!I$46</f>
        <v>10</v>
      </c>
      <c r="C61" s="177"/>
      <c r="D61" s="177"/>
      <c r="E61" s="177">
        <f>'将来負担比率（分子）の構造'!J$46</f>
        <v>6</v>
      </c>
      <c r="F61" s="177"/>
      <c r="G61" s="177"/>
      <c r="H61" s="177">
        <f>'将来負担比率（分子）の構造'!K$46</f>
        <v>3</v>
      </c>
      <c r="I61" s="177"/>
      <c r="J61" s="177"/>
      <c r="K61" s="177">
        <f>'将来負担比率（分子）の構造'!L$46</f>
        <v>3</v>
      </c>
      <c r="L61" s="177"/>
      <c r="M61" s="177"/>
      <c r="N61" s="177">
        <f>'将来負担比率（分子）の構造'!M$46</f>
        <v>2</v>
      </c>
      <c r="O61" s="177"/>
      <c r="P61" s="177"/>
    </row>
    <row r="62" spans="1:16" x14ac:dyDescent="0.15">
      <c r="A62" s="177" t="s">
        <v>35</v>
      </c>
      <c r="B62" s="177">
        <f>'将来負担比率（分子）の構造'!I$45</f>
        <v>15893</v>
      </c>
      <c r="C62" s="177"/>
      <c r="D62" s="177"/>
      <c r="E62" s="177">
        <f>'将来負担比率（分子）の構造'!J$45</f>
        <v>15315</v>
      </c>
      <c r="F62" s="177"/>
      <c r="G62" s="177"/>
      <c r="H62" s="177">
        <f>'将来負担比率（分子）の構造'!K$45</f>
        <v>15080</v>
      </c>
      <c r="I62" s="177"/>
      <c r="J62" s="177"/>
      <c r="K62" s="177">
        <f>'将来負担比率（分子）の構造'!L$45</f>
        <v>14853</v>
      </c>
      <c r="L62" s="177"/>
      <c r="M62" s="177"/>
      <c r="N62" s="177">
        <f>'将来負担比率（分子）の構造'!M$45</f>
        <v>14214</v>
      </c>
      <c r="O62" s="177"/>
      <c r="P62" s="177"/>
    </row>
    <row r="63" spans="1:16" x14ac:dyDescent="0.15">
      <c r="A63" s="177" t="s">
        <v>34</v>
      </c>
      <c r="B63" s="177">
        <f>'将来負担比率（分子）の構造'!I$44</f>
        <v>6565</v>
      </c>
      <c r="C63" s="177"/>
      <c r="D63" s="177"/>
      <c r="E63" s="177">
        <f>'将来負担比率（分子）の構造'!J$44</f>
        <v>6192</v>
      </c>
      <c r="F63" s="177"/>
      <c r="G63" s="177"/>
      <c r="H63" s="177">
        <f>'将来負担比率（分子）の構造'!K$44</f>
        <v>5371</v>
      </c>
      <c r="I63" s="177"/>
      <c r="J63" s="177"/>
      <c r="K63" s="177">
        <f>'将来負担比率（分子）の構造'!L$44</f>
        <v>4815</v>
      </c>
      <c r="L63" s="177"/>
      <c r="M63" s="177"/>
      <c r="N63" s="177">
        <f>'将来負担比率（分子）の構造'!M$44</f>
        <v>4714</v>
      </c>
      <c r="O63" s="177"/>
      <c r="P63" s="177"/>
    </row>
    <row r="64" spans="1:16" x14ac:dyDescent="0.15">
      <c r="A64" s="177" t="s">
        <v>33</v>
      </c>
      <c r="B64" s="177">
        <f>'将来負担比率（分子）の構造'!I$43</f>
        <v>7999</v>
      </c>
      <c r="C64" s="177"/>
      <c r="D64" s="177"/>
      <c r="E64" s="177">
        <f>'将来負担比率（分子）の構造'!J$43</f>
        <v>7653</v>
      </c>
      <c r="F64" s="177"/>
      <c r="G64" s="177"/>
      <c r="H64" s="177">
        <f>'将来負担比率（分子）の構造'!K$43</f>
        <v>7462</v>
      </c>
      <c r="I64" s="177"/>
      <c r="J64" s="177"/>
      <c r="K64" s="177">
        <f>'将来負担比率（分子）の構造'!L$43</f>
        <v>7242</v>
      </c>
      <c r="L64" s="177"/>
      <c r="M64" s="177"/>
      <c r="N64" s="177">
        <f>'将来負担比率（分子）の構造'!M$43</f>
        <v>6912</v>
      </c>
      <c r="O64" s="177"/>
      <c r="P64" s="177"/>
    </row>
    <row r="65" spans="1:16" x14ac:dyDescent="0.15">
      <c r="A65" s="177" t="s">
        <v>32</v>
      </c>
      <c r="B65" s="177">
        <f>'将来負担比率（分子）の構造'!I$42</f>
        <v>1454</v>
      </c>
      <c r="C65" s="177"/>
      <c r="D65" s="177"/>
      <c r="E65" s="177">
        <f>'将来負担比率（分子）の構造'!J$42</f>
        <v>1129</v>
      </c>
      <c r="F65" s="177"/>
      <c r="G65" s="177"/>
      <c r="H65" s="177">
        <f>'将来負担比率（分子）の構造'!K$42</f>
        <v>890</v>
      </c>
      <c r="I65" s="177"/>
      <c r="J65" s="177"/>
      <c r="K65" s="177">
        <f>'将来負担比率（分子）の構造'!L$42</f>
        <v>669</v>
      </c>
      <c r="L65" s="177"/>
      <c r="M65" s="177"/>
      <c r="N65" s="177">
        <f>'将来負担比率（分子）の構造'!M$42</f>
        <v>471</v>
      </c>
      <c r="O65" s="177"/>
      <c r="P65" s="177"/>
    </row>
    <row r="66" spans="1:16" x14ac:dyDescent="0.15">
      <c r="A66" s="177" t="s">
        <v>31</v>
      </c>
      <c r="B66" s="177">
        <f>'将来負担比率（分子）の構造'!I$41</f>
        <v>137854</v>
      </c>
      <c r="C66" s="177"/>
      <c r="D66" s="177"/>
      <c r="E66" s="177">
        <f>'将来負担比率（分子）の構造'!J$41</f>
        <v>135733</v>
      </c>
      <c r="F66" s="177"/>
      <c r="G66" s="177"/>
      <c r="H66" s="177">
        <f>'将来負担比率（分子）の構造'!K$41</f>
        <v>134136</v>
      </c>
      <c r="I66" s="177"/>
      <c r="J66" s="177"/>
      <c r="K66" s="177">
        <f>'将来負担比率（分子）の構造'!L$41</f>
        <v>133436</v>
      </c>
      <c r="L66" s="177"/>
      <c r="M66" s="177"/>
      <c r="N66" s="177">
        <f>'将来負担比率（分子）の構造'!M$41</f>
        <v>136123</v>
      </c>
      <c r="O66" s="177"/>
      <c r="P66" s="177"/>
    </row>
    <row r="67" spans="1:16" x14ac:dyDescent="0.15">
      <c r="A67" s="177" t="s">
        <v>75</v>
      </c>
      <c r="B67" s="177" t="e">
        <f>NA()</f>
        <v>#N/A</v>
      </c>
      <c r="C67" s="177">
        <f>IF(ISNUMBER('将来負担比率（分子）の構造'!I$53), IF('将来負担比率（分子）の構造'!I$53 &lt; 0, 0, '将来負担比率（分子）の構造'!I$53), NA())</f>
        <v>49606</v>
      </c>
      <c r="D67" s="177" t="e">
        <f>NA()</f>
        <v>#N/A</v>
      </c>
      <c r="E67" s="177" t="e">
        <f>NA()</f>
        <v>#N/A</v>
      </c>
      <c r="F67" s="177">
        <f>IF(ISNUMBER('将来負担比率（分子）の構造'!J$53), IF('将来負担比率（分子）の構造'!J$53 &lt; 0, 0, '将来負担比率（分子）の構造'!J$53), NA())</f>
        <v>48085</v>
      </c>
      <c r="G67" s="177" t="e">
        <f>NA()</f>
        <v>#N/A</v>
      </c>
      <c r="H67" s="177" t="e">
        <f>NA()</f>
        <v>#N/A</v>
      </c>
      <c r="I67" s="177">
        <f>IF(ISNUMBER('将来負担比率（分子）の構造'!K$53), IF('将来負担比率（分子）の構造'!K$53 &lt; 0, 0, '将来負担比率（分子）の構造'!K$53), NA())</f>
        <v>46343</v>
      </c>
      <c r="J67" s="177" t="e">
        <f>NA()</f>
        <v>#N/A</v>
      </c>
      <c r="K67" s="177" t="e">
        <f>NA()</f>
        <v>#N/A</v>
      </c>
      <c r="L67" s="177">
        <f>IF(ISNUMBER('将来負担比率（分子）の構造'!L$53), IF('将来負担比率（分子）の構造'!L$53 &lt; 0, 0, '将来負担比率（分子）の構造'!L$53), NA())</f>
        <v>41064</v>
      </c>
      <c r="M67" s="177" t="e">
        <f>NA()</f>
        <v>#N/A</v>
      </c>
      <c r="N67" s="177" t="e">
        <f>NA()</f>
        <v>#N/A</v>
      </c>
      <c r="O67" s="177">
        <f>IF(ISNUMBER('将来負担比率（分子）の構造'!M$53), IF('将来負担比率（分子）の構造'!M$53 &lt; 0, 0, '将来負担比率（分子）の構造'!M$53), NA())</f>
        <v>42521</v>
      </c>
      <c r="P67" s="177" t="e">
        <f>NA()</f>
        <v>#N/A</v>
      </c>
    </row>
    <row r="70" spans="1:16" x14ac:dyDescent="0.15">
      <c r="A70" s="179" t="s">
        <v>76</v>
      </c>
      <c r="B70" s="179"/>
      <c r="C70" s="179"/>
      <c r="D70" s="179"/>
      <c r="E70" s="179"/>
      <c r="F70" s="179"/>
    </row>
    <row r="71" spans="1:16" x14ac:dyDescent="0.15">
      <c r="A71" s="180"/>
      <c r="B71" s="180" t="str">
        <f>基金残高に係る経年分析!F54</f>
        <v>H30</v>
      </c>
      <c r="C71" s="180" t="str">
        <f>基金残高に係る経年分析!G54</f>
        <v>R01</v>
      </c>
      <c r="D71" s="180" t="str">
        <f>基金残高に係る経年分析!H54</f>
        <v>R02</v>
      </c>
    </row>
    <row r="72" spans="1:16" x14ac:dyDescent="0.15">
      <c r="A72" s="180" t="s">
        <v>77</v>
      </c>
      <c r="B72" s="181">
        <f>基金残高に係る経年分析!F55</f>
        <v>5419</v>
      </c>
      <c r="C72" s="181">
        <f>基金残高に係る経年分析!G55</f>
        <v>5331</v>
      </c>
      <c r="D72" s="181">
        <f>基金残高に係る経年分析!H55</f>
        <v>3105</v>
      </c>
    </row>
    <row r="73" spans="1:16" x14ac:dyDescent="0.15">
      <c r="A73" s="180" t="s">
        <v>78</v>
      </c>
      <c r="B73" s="181">
        <f>基金残高に係る経年分析!F56</f>
        <v>3451</v>
      </c>
      <c r="C73" s="181">
        <f>基金残高に係る経年分析!G56</f>
        <v>5321</v>
      </c>
      <c r="D73" s="181">
        <f>基金残高に係る経年分析!H56</f>
        <v>5322</v>
      </c>
    </row>
    <row r="74" spans="1:16" x14ac:dyDescent="0.15">
      <c r="A74" s="180" t="s">
        <v>79</v>
      </c>
      <c r="B74" s="181">
        <f>基金残高に係る経年分析!F57</f>
        <v>8132</v>
      </c>
      <c r="C74" s="181">
        <f>基金残高に係る経年分析!G57</f>
        <v>8628</v>
      </c>
      <c r="D74" s="181">
        <f>基金残高に係る経年分析!H57</f>
        <v>8238</v>
      </c>
    </row>
  </sheetData>
  <sheetProtection algorithmName="SHA-512" hashValue="q4HkjWU+BMUzo22rAqbAeLqCRhpQ1IalRVnfcmN1JqinL3p4wSG70n2HArJ9LCj1mx5wxwhGJw7D9/6g0DjMow==" saltValue="W30fxC5bFsDe7u7AKVDQ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view="pageBreakPreview" zoomScale="60" zoomScaleNormal="51" workbookViewId="0"/>
  </sheetViews>
  <sheetFormatPr defaultColWidth="0" defaultRowHeight="11.25" customHeight="1" zeroHeight="1" x14ac:dyDescent="0.15"/>
  <cols>
    <col min="1" max="95" width="1.625" style="222" customWidth="1"/>
    <col min="96" max="133" width="1.625" style="239" customWidth="1"/>
    <col min="134" max="143" width="1.625" style="222" customWidth="1"/>
    <col min="144" max="16384" width="0" style="222" hidden="1"/>
  </cols>
  <sheetData>
    <row r="1" spans="2:143" ht="22.5" customHeight="1" thickBot="1" x14ac:dyDescent="0.2">
      <c r="B1" s="219"/>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799" t="s">
        <v>216</v>
      </c>
      <c r="DI1" s="800"/>
      <c r="DJ1" s="800"/>
      <c r="DK1" s="800"/>
      <c r="DL1" s="800"/>
      <c r="DM1" s="800"/>
      <c r="DN1" s="801"/>
      <c r="DO1" s="222"/>
      <c r="DP1" s="799" t="s">
        <v>217</v>
      </c>
      <c r="DQ1" s="800"/>
      <c r="DR1" s="800"/>
      <c r="DS1" s="800"/>
      <c r="DT1" s="800"/>
      <c r="DU1" s="800"/>
      <c r="DV1" s="800"/>
      <c r="DW1" s="800"/>
      <c r="DX1" s="800"/>
      <c r="DY1" s="800"/>
      <c r="DZ1" s="800"/>
      <c r="EA1" s="800"/>
      <c r="EB1" s="800"/>
      <c r="EC1" s="801"/>
      <c r="ED1" s="220"/>
      <c r="EE1" s="220"/>
      <c r="EF1" s="220"/>
      <c r="EG1" s="220"/>
      <c r="EH1" s="220"/>
      <c r="EI1" s="220"/>
      <c r="EJ1" s="220"/>
      <c r="EK1" s="220"/>
      <c r="EL1" s="220"/>
      <c r="EM1" s="220"/>
    </row>
    <row r="2" spans="2:143" ht="22.5" customHeight="1" x14ac:dyDescent="0.15">
      <c r="B2" s="223" t="s">
        <v>218</v>
      </c>
      <c r="R2" s="224"/>
      <c r="S2" s="224"/>
      <c r="T2" s="224"/>
      <c r="U2" s="224"/>
      <c r="V2" s="224"/>
      <c r="W2" s="224"/>
      <c r="X2" s="224"/>
      <c r="Y2" s="224"/>
      <c r="Z2" s="224"/>
      <c r="AA2" s="224"/>
      <c r="AB2" s="224"/>
      <c r="AC2" s="224"/>
      <c r="AE2" s="225"/>
      <c r="AF2" s="225"/>
      <c r="AG2" s="225"/>
      <c r="AH2" s="225"/>
      <c r="AI2" s="225"/>
      <c r="AJ2" s="224"/>
      <c r="AK2" s="224"/>
      <c r="AL2" s="224"/>
      <c r="AM2" s="224"/>
      <c r="AN2" s="224"/>
      <c r="AO2" s="224"/>
      <c r="AP2" s="224"/>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row>
    <row r="3" spans="2:143" ht="11.25" customHeight="1" x14ac:dyDescent="0.15">
      <c r="B3" s="741" t="s">
        <v>219</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220</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221</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222</v>
      </c>
      <c r="S4" s="742"/>
      <c r="T4" s="742"/>
      <c r="U4" s="742"/>
      <c r="V4" s="742"/>
      <c r="W4" s="742"/>
      <c r="X4" s="742"/>
      <c r="Y4" s="743"/>
      <c r="Z4" s="741" t="s">
        <v>223</v>
      </c>
      <c r="AA4" s="742"/>
      <c r="AB4" s="742"/>
      <c r="AC4" s="743"/>
      <c r="AD4" s="741" t="s">
        <v>224</v>
      </c>
      <c r="AE4" s="742"/>
      <c r="AF4" s="742"/>
      <c r="AG4" s="742"/>
      <c r="AH4" s="742"/>
      <c r="AI4" s="742"/>
      <c r="AJ4" s="742"/>
      <c r="AK4" s="743"/>
      <c r="AL4" s="741" t="s">
        <v>223</v>
      </c>
      <c r="AM4" s="742"/>
      <c r="AN4" s="742"/>
      <c r="AO4" s="743"/>
      <c r="AP4" s="802" t="s">
        <v>225</v>
      </c>
      <c r="AQ4" s="802"/>
      <c r="AR4" s="802"/>
      <c r="AS4" s="802"/>
      <c r="AT4" s="802"/>
      <c r="AU4" s="802"/>
      <c r="AV4" s="802"/>
      <c r="AW4" s="802"/>
      <c r="AX4" s="802"/>
      <c r="AY4" s="802"/>
      <c r="AZ4" s="802"/>
      <c r="BA4" s="802"/>
      <c r="BB4" s="802"/>
      <c r="BC4" s="802"/>
      <c r="BD4" s="802"/>
      <c r="BE4" s="802"/>
      <c r="BF4" s="802"/>
      <c r="BG4" s="802" t="s">
        <v>226</v>
      </c>
      <c r="BH4" s="802"/>
      <c r="BI4" s="802"/>
      <c r="BJ4" s="802"/>
      <c r="BK4" s="802"/>
      <c r="BL4" s="802"/>
      <c r="BM4" s="802"/>
      <c r="BN4" s="802"/>
      <c r="BO4" s="802" t="s">
        <v>223</v>
      </c>
      <c r="BP4" s="802"/>
      <c r="BQ4" s="802"/>
      <c r="BR4" s="802"/>
      <c r="BS4" s="802" t="s">
        <v>227</v>
      </c>
      <c r="BT4" s="802"/>
      <c r="BU4" s="802"/>
      <c r="BV4" s="802"/>
      <c r="BW4" s="802"/>
      <c r="BX4" s="802"/>
      <c r="BY4" s="802"/>
      <c r="BZ4" s="802"/>
      <c r="CA4" s="802"/>
      <c r="CB4" s="802"/>
      <c r="CD4" s="784" t="s">
        <v>228</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26" customFormat="1" ht="11.25" customHeight="1" x14ac:dyDescent="0.15">
      <c r="B5" s="746" t="s">
        <v>229</v>
      </c>
      <c r="C5" s="747"/>
      <c r="D5" s="747"/>
      <c r="E5" s="747"/>
      <c r="F5" s="747"/>
      <c r="G5" s="747"/>
      <c r="H5" s="747"/>
      <c r="I5" s="747"/>
      <c r="J5" s="747"/>
      <c r="K5" s="747"/>
      <c r="L5" s="747"/>
      <c r="M5" s="747"/>
      <c r="N5" s="747"/>
      <c r="O5" s="747"/>
      <c r="P5" s="747"/>
      <c r="Q5" s="748"/>
      <c r="R5" s="735">
        <v>50121541</v>
      </c>
      <c r="S5" s="736"/>
      <c r="T5" s="736"/>
      <c r="U5" s="736"/>
      <c r="V5" s="736"/>
      <c r="W5" s="736"/>
      <c r="X5" s="736"/>
      <c r="Y5" s="779"/>
      <c r="Z5" s="797">
        <v>25</v>
      </c>
      <c r="AA5" s="797"/>
      <c r="AB5" s="797"/>
      <c r="AC5" s="797"/>
      <c r="AD5" s="798">
        <v>50121541</v>
      </c>
      <c r="AE5" s="798"/>
      <c r="AF5" s="798"/>
      <c r="AG5" s="798"/>
      <c r="AH5" s="798"/>
      <c r="AI5" s="798"/>
      <c r="AJ5" s="798"/>
      <c r="AK5" s="798"/>
      <c r="AL5" s="780">
        <v>73.900000000000006</v>
      </c>
      <c r="AM5" s="751"/>
      <c r="AN5" s="751"/>
      <c r="AO5" s="781"/>
      <c r="AP5" s="746" t="s">
        <v>230</v>
      </c>
      <c r="AQ5" s="747"/>
      <c r="AR5" s="747"/>
      <c r="AS5" s="747"/>
      <c r="AT5" s="747"/>
      <c r="AU5" s="747"/>
      <c r="AV5" s="747"/>
      <c r="AW5" s="747"/>
      <c r="AX5" s="747"/>
      <c r="AY5" s="747"/>
      <c r="AZ5" s="747"/>
      <c r="BA5" s="747"/>
      <c r="BB5" s="747"/>
      <c r="BC5" s="747"/>
      <c r="BD5" s="747"/>
      <c r="BE5" s="747"/>
      <c r="BF5" s="748"/>
      <c r="BG5" s="680">
        <v>49064329</v>
      </c>
      <c r="BH5" s="681"/>
      <c r="BI5" s="681"/>
      <c r="BJ5" s="681"/>
      <c r="BK5" s="681"/>
      <c r="BL5" s="681"/>
      <c r="BM5" s="681"/>
      <c r="BN5" s="682"/>
      <c r="BO5" s="713">
        <v>97.9</v>
      </c>
      <c r="BP5" s="713"/>
      <c r="BQ5" s="713"/>
      <c r="BR5" s="713"/>
      <c r="BS5" s="714" t="s">
        <v>231</v>
      </c>
      <c r="BT5" s="714"/>
      <c r="BU5" s="714"/>
      <c r="BV5" s="714"/>
      <c r="BW5" s="714"/>
      <c r="BX5" s="714"/>
      <c r="BY5" s="714"/>
      <c r="BZ5" s="714"/>
      <c r="CA5" s="714"/>
      <c r="CB5" s="777"/>
      <c r="CD5" s="784" t="s">
        <v>225</v>
      </c>
      <c r="CE5" s="785"/>
      <c r="CF5" s="785"/>
      <c r="CG5" s="785"/>
      <c r="CH5" s="785"/>
      <c r="CI5" s="785"/>
      <c r="CJ5" s="785"/>
      <c r="CK5" s="785"/>
      <c r="CL5" s="785"/>
      <c r="CM5" s="785"/>
      <c r="CN5" s="785"/>
      <c r="CO5" s="785"/>
      <c r="CP5" s="785"/>
      <c r="CQ5" s="786"/>
      <c r="CR5" s="784" t="s">
        <v>232</v>
      </c>
      <c r="CS5" s="785"/>
      <c r="CT5" s="785"/>
      <c r="CU5" s="785"/>
      <c r="CV5" s="785"/>
      <c r="CW5" s="785"/>
      <c r="CX5" s="785"/>
      <c r="CY5" s="786"/>
      <c r="CZ5" s="784" t="s">
        <v>223</v>
      </c>
      <c r="DA5" s="785"/>
      <c r="DB5" s="785"/>
      <c r="DC5" s="786"/>
      <c r="DD5" s="784" t="s">
        <v>233</v>
      </c>
      <c r="DE5" s="785"/>
      <c r="DF5" s="785"/>
      <c r="DG5" s="785"/>
      <c r="DH5" s="785"/>
      <c r="DI5" s="785"/>
      <c r="DJ5" s="785"/>
      <c r="DK5" s="785"/>
      <c r="DL5" s="785"/>
      <c r="DM5" s="785"/>
      <c r="DN5" s="785"/>
      <c r="DO5" s="785"/>
      <c r="DP5" s="786"/>
      <c r="DQ5" s="784" t="s">
        <v>234</v>
      </c>
      <c r="DR5" s="785"/>
      <c r="DS5" s="785"/>
      <c r="DT5" s="785"/>
      <c r="DU5" s="785"/>
      <c r="DV5" s="785"/>
      <c r="DW5" s="785"/>
      <c r="DX5" s="785"/>
      <c r="DY5" s="785"/>
      <c r="DZ5" s="785"/>
      <c r="EA5" s="785"/>
      <c r="EB5" s="785"/>
      <c r="EC5" s="786"/>
    </row>
    <row r="6" spans="2:143" ht="11.25" customHeight="1" x14ac:dyDescent="0.15">
      <c r="B6" s="677" t="s">
        <v>235</v>
      </c>
      <c r="C6" s="678"/>
      <c r="D6" s="678"/>
      <c r="E6" s="678"/>
      <c r="F6" s="678"/>
      <c r="G6" s="678"/>
      <c r="H6" s="678"/>
      <c r="I6" s="678"/>
      <c r="J6" s="678"/>
      <c r="K6" s="678"/>
      <c r="L6" s="678"/>
      <c r="M6" s="678"/>
      <c r="N6" s="678"/>
      <c r="O6" s="678"/>
      <c r="P6" s="678"/>
      <c r="Q6" s="679"/>
      <c r="R6" s="680">
        <v>579499</v>
      </c>
      <c r="S6" s="681"/>
      <c r="T6" s="681"/>
      <c r="U6" s="681"/>
      <c r="V6" s="681"/>
      <c r="W6" s="681"/>
      <c r="X6" s="681"/>
      <c r="Y6" s="682"/>
      <c r="Z6" s="713">
        <v>0.3</v>
      </c>
      <c r="AA6" s="713"/>
      <c r="AB6" s="713"/>
      <c r="AC6" s="713"/>
      <c r="AD6" s="714">
        <v>579499</v>
      </c>
      <c r="AE6" s="714"/>
      <c r="AF6" s="714"/>
      <c r="AG6" s="714"/>
      <c r="AH6" s="714"/>
      <c r="AI6" s="714"/>
      <c r="AJ6" s="714"/>
      <c r="AK6" s="714"/>
      <c r="AL6" s="683">
        <v>0.9</v>
      </c>
      <c r="AM6" s="684"/>
      <c r="AN6" s="684"/>
      <c r="AO6" s="715"/>
      <c r="AP6" s="677" t="s">
        <v>236</v>
      </c>
      <c r="AQ6" s="678"/>
      <c r="AR6" s="678"/>
      <c r="AS6" s="678"/>
      <c r="AT6" s="678"/>
      <c r="AU6" s="678"/>
      <c r="AV6" s="678"/>
      <c r="AW6" s="678"/>
      <c r="AX6" s="678"/>
      <c r="AY6" s="678"/>
      <c r="AZ6" s="678"/>
      <c r="BA6" s="678"/>
      <c r="BB6" s="678"/>
      <c r="BC6" s="678"/>
      <c r="BD6" s="678"/>
      <c r="BE6" s="678"/>
      <c r="BF6" s="679"/>
      <c r="BG6" s="680">
        <v>49064329</v>
      </c>
      <c r="BH6" s="681"/>
      <c r="BI6" s="681"/>
      <c r="BJ6" s="681"/>
      <c r="BK6" s="681"/>
      <c r="BL6" s="681"/>
      <c r="BM6" s="681"/>
      <c r="BN6" s="682"/>
      <c r="BO6" s="713">
        <v>97.9</v>
      </c>
      <c r="BP6" s="713"/>
      <c r="BQ6" s="713"/>
      <c r="BR6" s="713"/>
      <c r="BS6" s="714" t="s">
        <v>231</v>
      </c>
      <c r="BT6" s="714"/>
      <c r="BU6" s="714"/>
      <c r="BV6" s="714"/>
      <c r="BW6" s="714"/>
      <c r="BX6" s="714"/>
      <c r="BY6" s="714"/>
      <c r="BZ6" s="714"/>
      <c r="CA6" s="714"/>
      <c r="CB6" s="777"/>
      <c r="CD6" s="738" t="s">
        <v>237</v>
      </c>
      <c r="CE6" s="739"/>
      <c r="CF6" s="739"/>
      <c r="CG6" s="739"/>
      <c r="CH6" s="739"/>
      <c r="CI6" s="739"/>
      <c r="CJ6" s="739"/>
      <c r="CK6" s="739"/>
      <c r="CL6" s="739"/>
      <c r="CM6" s="739"/>
      <c r="CN6" s="739"/>
      <c r="CO6" s="739"/>
      <c r="CP6" s="739"/>
      <c r="CQ6" s="740"/>
      <c r="CR6" s="680">
        <v>723754</v>
      </c>
      <c r="CS6" s="681"/>
      <c r="CT6" s="681"/>
      <c r="CU6" s="681"/>
      <c r="CV6" s="681"/>
      <c r="CW6" s="681"/>
      <c r="CX6" s="681"/>
      <c r="CY6" s="682"/>
      <c r="CZ6" s="780">
        <v>0.4</v>
      </c>
      <c r="DA6" s="751"/>
      <c r="DB6" s="751"/>
      <c r="DC6" s="783"/>
      <c r="DD6" s="686">
        <v>4400</v>
      </c>
      <c r="DE6" s="681"/>
      <c r="DF6" s="681"/>
      <c r="DG6" s="681"/>
      <c r="DH6" s="681"/>
      <c r="DI6" s="681"/>
      <c r="DJ6" s="681"/>
      <c r="DK6" s="681"/>
      <c r="DL6" s="681"/>
      <c r="DM6" s="681"/>
      <c r="DN6" s="681"/>
      <c r="DO6" s="681"/>
      <c r="DP6" s="682"/>
      <c r="DQ6" s="686">
        <v>723710</v>
      </c>
      <c r="DR6" s="681"/>
      <c r="DS6" s="681"/>
      <c r="DT6" s="681"/>
      <c r="DU6" s="681"/>
      <c r="DV6" s="681"/>
      <c r="DW6" s="681"/>
      <c r="DX6" s="681"/>
      <c r="DY6" s="681"/>
      <c r="DZ6" s="681"/>
      <c r="EA6" s="681"/>
      <c r="EB6" s="681"/>
      <c r="EC6" s="727"/>
    </row>
    <row r="7" spans="2:143" ht="11.25" customHeight="1" x14ac:dyDescent="0.15">
      <c r="B7" s="677" t="s">
        <v>238</v>
      </c>
      <c r="C7" s="678"/>
      <c r="D7" s="678"/>
      <c r="E7" s="678"/>
      <c r="F7" s="678"/>
      <c r="G7" s="678"/>
      <c r="H7" s="678"/>
      <c r="I7" s="678"/>
      <c r="J7" s="678"/>
      <c r="K7" s="678"/>
      <c r="L7" s="678"/>
      <c r="M7" s="678"/>
      <c r="N7" s="678"/>
      <c r="O7" s="678"/>
      <c r="P7" s="678"/>
      <c r="Q7" s="679"/>
      <c r="R7" s="680">
        <v>20504</v>
      </c>
      <c r="S7" s="681"/>
      <c r="T7" s="681"/>
      <c r="U7" s="681"/>
      <c r="V7" s="681"/>
      <c r="W7" s="681"/>
      <c r="X7" s="681"/>
      <c r="Y7" s="682"/>
      <c r="Z7" s="713">
        <v>0</v>
      </c>
      <c r="AA7" s="713"/>
      <c r="AB7" s="713"/>
      <c r="AC7" s="713"/>
      <c r="AD7" s="714">
        <v>20504</v>
      </c>
      <c r="AE7" s="714"/>
      <c r="AF7" s="714"/>
      <c r="AG7" s="714"/>
      <c r="AH7" s="714"/>
      <c r="AI7" s="714"/>
      <c r="AJ7" s="714"/>
      <c r="AK7" s="714"/>
      <c r="AL7" s="683">
        <v>0</v>
      </c>
      <c r="AM7" s="684"/>
      <c r="AN7" s="684"/>
      <c r="AO7" s="715"/>
      <c r="AP7" s="677" t="s">
        <v>239</v>
      </c>
      <c r="AQ7" s="678"/>
      <c r="AR7" s="678"/>
      <c r="AS7" s="678"/>
      <c r="AT7" s="678"/>
      <c r="AU7" s="678"/>
      <c r="AV7" s="678"/>
      <c r="AW7" s="678"/>
      <c r="AX7" s="678"/>
      <c r="AY7" s="678"/>
      <c r="AZ7" s="678"/>
      <c r="BA7" s="678"/>
      <c r="BB7" s="678"/>
      <c r="BC7" s="678"/>
      <c r="BD7" s="678"/>
      <c r="BE7" s="678"/>
      <c r="BF7" s="679"/>
      <c r="BG7" s="680">
        <v>21253117</v>
      </c>
      <c r="BH7" s="681"/>
      <c r="BI7" s="681"/>
      <c r="BJ7" s="681"/>
      <c r="BK7" s="681"/>
      <c r="BL7" s="681"/>
      <c r="BM7" s="681"/>
      <c r="BN7" s="682"/>
      <c r="BO7" s="713">
        <v>42.4</v>
      </c>
      <c r="BP7" s="713"/>
      <c r="BQ7" s="713"/>
      <c r="BR7" s="713"/>
      <c r="BS7" s="714" t="s">
        <v>231</v>
      </c>
      <c r="BT7" s="714"/>
      <c r="BU7" s="714"/>
      <c r="BV7" s="714"/>
      <c r="BW7" s="714"/>
      <c r="BX7" s="714"/>
      <c r="BY7" s="714"/>
      <c r="BZ7" s="714"/>
      <c r="CA7" s="714"/>
      <c r="CB7" s="777"/>
      <c r="CD7" s="719" t="s">
        <v>240</v>
      </c>
      <c r="CE7" s="720"/>
      <c r="CF7" s="720"/>
      <c r="CG7" s="720"/>
      <c r="CH7" s="720"/>
      <c r="CI7" s="720"/>
      <c r="CJ7" s="720"/>
      <c r="CK7" s="720"/>
      <c r="CL7" s="720"/>
      <c r="CM7" s="720"/>
      <c r="CN7" s="720"/>
      <c r="CO7" s="720"/>
      <c r="CP7" s="720"/>
      <c r="CQ7" s="721"/>
      <c r="CR7" s="680">
        <v>53008883</v>
      </c>
      <c r="CS7" s="681"/>
      <c r="CT7" s="681"/>
      <c r="CU7" s="681"/>
      <c r="CV7" s="681"/>
      <c r="CW7" s="681"/>
      <c r="CX7" s="681"/>
      <c r="CY7" s="682"/>
      <c r="CZ7" s="713">
        <v>27.7</v>
      </c>
      <c r="DA7" s="713"/>
      <c r="DB7" s="713"/>
      <c r="DC7" s="713"/>
      <c r="DD7" s="686">
        <v>8049436</v>
      </c>
      <c r="DE7" s="681"/>
      <c r="DF7" s="681"/>
      <c r="DG7" s="681"/>
      <c r="DH7" s="681"/>
      <c r="DI7" s="681"/>
      <c r="DJ7" s="681"/>
      <c r="DK7" s="681"/>
      <c r="DL7" s="681"/>
      <c r="DM7" s="681"/>
      <c r="DN7" s="681"/>
      <c r="DO7" s="681"/>
      <c r="DP7" s="682"/>
      <c r="DQ7" s="686">
        <v>9729346</v>
      </c>
      <c r="DR7" s="681"/>
      <c r="DS7" s="681"/>
      <c r="DT7" s="681"/>
      <c r="DU7" s="681"/>
      <c r="DV7" s="681"/>
      <c r="DW7" s="681"/>
      <c r="DX7" s="681"/>
      <c r="DY7" s="681"/>
      <c r="DZ7" s="681"/>
      <c r="EA7" s="681"/>
      <c r="EB7" s="681"/>
      <c r="EC7" s="727"/>
    </row>
    <row r="8" spans="2:143" ht="11.25" customHeight="1" x14ac:dyDescent="0.15">
      <c r="B8" s="677" t="s">
        <v>241</v>
      </c>
      <c r="C8" s="678"/>
      <c r="D8" s="678"/>
      <c r="E8" s="678"/>
      <c r="F8" s="678"/>
      <c r="G8" s="678"/>
      <c r="H8" s="678"/>
      <c r="I8" s="678"/>
      <c r="J8" s="678"/>
      <c r="K8" s="678"/>
      <c r="L8" s="678"/>
      <c r="M8" s="678"/>
      <c r="N8" s="678"/>
      <c r="O8" s="678"/>
      <c r="P8" s="678"/>
      <c r="Q8" s="679"/>
      <c r="R8" s="680">
        <v>61086</v>
      </c>
      <c r="S8" s="681"/>
      <c r="T8" s="681"/>
      <c r="U8" s="681"/>
      <c r="V8" s="681"/>
      <c r="W8" s="681"/>
      <c r="X8" s="681"/>
      <c r="Y8" s="682"/>
      <c r="Z8" s="713">
        <v>0</v>
      </c>
      <c r="AA8" s="713"/>
      <c r="AB8" s="713"/>
      <c r="AC8" s="713"/>
      <c r="AD8" s="714">
        <v>61086</v>
      </c>
      <c r="AE8" s="714"/>
      <c r="AF8" s="714"/>
      <c r="AG8" s="714"/>
      <c r="AH8" s="714"/>
      <c r="AI8" s="714"/>
      <c r="AJ8" s="714"/>
      <c r="AK8" s="714"/>
      <c r="AL8" s="683">
        <v>0.1</v>
      </c>
      <c r="AM8" s="684"/>
      <c r="AN8" s="684"/>
      <c r="AO8" s="715"/>
      <c r="AP8" s="677" t="s">
        <v>242</v>
      </c>
      <c r="AQ8" s="678"/>
      <c r="AR8" s="678"/>
      <c r="AS8" s="678"/>
      <c r="AT8" s="678"/>
      <c r="AU8" s="678"/>
      <c r="AV8" s="678"/>
      <c r="AW8" s="678"/>
      <c r="AX8" s="678"/>
      <c r="AY8" s="678"/>
      <c r="AZ8" s="678"/>
      <c r="BA8" s="678"/>
      <c r="BB8" s="678"/>
      <c r="BC8" s="678"/>
      <c r="BD8" s="678"/>
      <c r="BE8" s="678"/>
      <c r="BF8" s="679"/>
      <c r="BG8" s="680">
        <v>517350</v>
      </c>
      <c r="BH8" s="681"/>
      <c r="BI8" s="681"/>
      <c r="BJ8" s="681"/>
      <c r="BK8" s="681"/>
      <c r="BL8" s="681"/>
      <c r="BM8" s="681"/>
      <c r="BN8" s="682"/>
      <c r="BO8" s="713">
        <v>1</v>
      </c>
      <c r="BP8" s="713"/>
      <c r="BQ8" s="713"/>
      <c r="BR8" s="713"/>
      <c r="BS8" s="686" t="s">
        <v>243</v>
      </c>
      <c r="BT8" s="681"/>
      <c r="BU8" s="681"/>
      <c r="BV8" s="681"/>
      <c r="BW8" s="681"/>
      <c r="BX8" s="681"/>
      <c r="BY8" s="681"/>
      <c r="BZ8" s="681"/>
      <c r="CA8" s="681"/>
      <c r="CB8" s="727"/>
      <c r="CD8" s="719" t="s">
        <v>244</v>
      </c>
      <c r="CE8" s="720"/>
      <c r="CF8" s="720"/>
      <c r="CG8" s="720"/>
      <c r="CH8" s="720"/>
      <c r="CI8" s="720"/>
      <c r="CJ8" s="720"/>
      <c r="CK8" s="720"/>
      <c r="CL8" s="720"/>
      <c r="CM8" s="720"/>
      <c r="CN8" s="720"/>
      <c r="CO8" s="720"/>
      <c r="CP8" s="720"/>
      <c r="CQ8" s="721"/>
      <c r="CR8" s="680">
        <v>81561959</v>
      </c>
      <c r="CS8" s="681"/>
      <c r="CT8" s="681"/>
      <c r="CU8" s="681"/>
      <c r="CV8" s="681"/>
      <c r="CW8" s="681"/>
      <c r="CX8" s="681"/>
      <c r="CY8" s="682"/>
      <c r="CZ8" s="713">
        <v>42.6</v>
      </c>
      <c r="DA8" s="713"/>
      <c r="DB8" s="713"/>
      <c r="DC8" s="713"/>
      <c r="DD8" s="686">
        <v>1125489</v>
      </c>
      <c r="DE8" s="681"/>
      <c r="DF8" s="681"/>
      <c r="DG8" s="681"/>
      <c r="DH8" s="681"/>
      <c r="DI8" s="681"/>
      <c r="DJ8" s="681"/>
      <c r="DK8" s="681"/>
      <c r="DL8" s="681"/>
      <c r="DM8" s="681"/>
      <c r="DN8" s="681"/>
      <c r="DO8" s="681"/>
      <c r="DP8" s="682"/>
      <c r="DQ8" s="686">
        <v>31952131</v>
      </c>
      <c r="DR8" s="681"/>
      <c r="DS8" s="681"/>
      <c r="DT8" s="681"/>
      <c r="DU8" s="681"/>
      <c r="DV8" s="681"/>
      <c r="DW8" s="681"/>
      <c r="DX8" s="681"/>
      <c r="DY8" s="681"/>
      <c r="DZ8" s="681"/>
      <c r="EA8" s="681"/>
      <c r="EB8" s="681"/>
      <c r="EC8" s="727"/>
    </row>
    <row r="9" spans="2:143" ht="11.25" customHeight="1" x14ac:dyDescent="0.15">
      <c r="B9" s="677" t="s">
        <v>245</v>
      </c>
      <c r="C9" s="678"/>
      <c r="D9" s="678"/>
      <c r="E9" s="678"/>
      <c r="F9" s="678"/>
      <c r="G9" s="678"/>
      <c r="H9" s="678"/>
      <c r="I9" s="678"/>
      <c r="J9" s="678"/>
      <c r="K9" s="678"/>
      <c r="L9" s="678"/>
      <c r="M9" s="678"/>
      <c r="N9" s="678"/>
      <c r="O9" s="678"/>
      <c r="P9" s="678"/>
      <c r="Q9" s="679"/>
      <c r="R9" s="680">
        <v>67503</v>
      </c>
      <c r="S9" s="681"/>
      <c r="T9" s="681"/>
      <c r="U9" s="681"/>
      <c r="V9" s="681"/>
      <c r="W9" s="681"/>
      <c r="X9" s="681"/>
      <c r="Y9" s="682"/>
      <c r="Z9" s="713">
        <v>0</v>
      </c>
      <c r="AA9" s="713"/>
      <c r="AB9" s="713"/>
      <c r="AC9" s="713"/>
      <c r="AD9" s="714">
        <v>67503</v>
      </c>
      <c r="AE9" s="714"/>
      <c r="AF9" s="714"/>
      <c r="AG9" s="714"/>
      <c r="AH9" s="714"/>
      <c r="AI9" s="714"/>
      <c r="AJ9" s="714"/>
      <c r="AK9" s="714"/>
      <c r="AL9" s="683">
        <v>0.1</v>
      </c>
      <c r="AM9" s="684"/>
      <c r="AN9" s="684"/>
      <c r="AO9" s="715"/>
      <c r="AP9" s="677" t="s">
        <v>246</v>
      </c>
      <c r="AQ9" s="678"/>
      <c r="AR9" s="678"/>
      <c r="AS9" s="678"/>
      <c r="AT9" s="678"/>
      <c r="AU9" s="678"/>
      <c r="AV9" s="678"/>
      <c r="AW9" s="678"/>
      <c r="AX9" s="678"/>
      <c r="AY9" s="678"/>
      <c r="AZ9" s="678"/>
      <c r="BA9" s="678"/>
      <c r="BB9" s="678"/>
      <c r="BC9" s="678"/>
      <c r="BD9" s="678"/>
      <c r="BE9" s="678"/>
      <c r="BF9" s="679"/>
      <c r="BG9" s="680">
        <v>16712360</v>
      </c>
      <c r="BH9" s="681"/>
      <c r="BI9" s="681"/>
      <c r="BJ9" s="681"/>
      <c r="BK9" s="681"/>
      <c r="BL9" s="681"/>
      <c r="BM9" s="681"/>
      <c r="BN9" s="682"/>
      <c r="BO9" s="713">
        <v>33.299999999999997</v>
      </c>
      <c r="BP9" s="713"/>
      <c r="BQ9" s="713"/>
      <c r="BR9" s="713"/>
      <c r="BS9" s="686" t="s">
        <v>243</v>
      </c>
      <c r="BT9" s="681"/>
      <c r="BU9" s="681"/>
      <c r="BV9" s="681"/>
      <c r="BW9" s="681"/>
      <c r="BX9" s="681"/>
      <c r="BY9" s="681"/>
      <c r="BZ9" s="681"/>
      <c r="CA9" s="681"/>
      <c r="CB9" s="727"/>
      <c r="CD9" s="719" t="s">
        <v>247</v>
      </c>
      <c r="CE9" s="720"/>
      <c r="CF9" s="720"/>
      <c r="CG9" s="720"/>
      <c r="CH9" s="720"/>
      <c r="CI9" s="720"/>
      <c r="CJ9" s="720"/>
      <c r="CK9" s="720"/>
      <c r="CL9" s="720"/>
      <c r="CM9" s="720"/>
      <c r="CN9" s="720"/>
      <c r="CO9" s="720"/>
      <c r="CP9" s="720"/>
      <c r="CQ9" s="721"/>
      <c r="CR9" s="680">
        <v>9690740</v>
      </c>
      <c r="CS9" s="681"/>
      <c r="CT9" s="681"/>
      <c r="CU9" s="681"/>
      <c r="CV9" s="681"/>
      <c r="CW9" s="681"/>
      <c r="CX9" s="681"/>
      <c r="CY9" s="682"/>
      <c r="CZ9" s="713">
        <v>5.0999999999999996</v>
      </c>
      <c r="DA9" s="713"/>
      <c r="DB9" s="713"/>
      <c r="DC9" s="713"/>
      <c r="DD9" s="686">
        <v>93300</v>
      </c>
      <c r="DE9" s="681"/>
      <c r="DF9" s="681"/>
      <c r="DG9" s="681"/>
      <c r="DH9" s="681"/>
      <c r="DI9" s="681"/>
      <c r="DJ9" s="681"/>
      <c r="DK9" s="681"/>
      <c r="DL9" s="681"/>
      <c r="DM9" s="681"/>
      <c r="DN9" s="681"/>
      <c r="DO9" s="681"/>
      <c r="DP9" s="682"/>
      <c r="DQ9" s="686">
        <v>7708084</v>
      </c>
      <c r="DR9" s="681"/>
      <c r="DS9" s="681"/>
      <c r="DT9" s="681"/>
      <c r="DU9" s="681"/>
      <c r="DV9" s="681"/>
      <c r="DW9" s="681"/>
      <c r="DX9" s="681"/>
      <c r="DY9" s="681"/>
      <c r="DZ9" s="681"/>
      <c r="EA9" s="681"/>
      <c r="EB9" s="681"/>
      <c r="EC9" s="727"/>
    </row>
    <row r="10" spans="2:143" ht="11.25" customHeight="1" x14ac:dyDescent="0.15">
      <c r="B10" s="677" t="s">
        <v>248</v>
      </c>
      <c r="C10" s="678"/>
      <c r="D10" s="678"/>
      <c r="E10" s="678"/>
      <c r="F10" s="678"/>
      <c r="G10" s="678"/>
      <c r="H10" s="678"/>
      <c r="I10" s="678"/>
      <c r="J10" s="678"/>
      <c r="K10" s="678"/>
      <c r="L10" s="678"/>
      <c r="M10" s="678"/>
      <c r="N10" s="678"/>
      <c r="O10" s="678"/>
      <c r="P10" s="678"/>
      <c r="Q10" s="679"/>
      <c r="R10" s="680" t="s">
        <v>243</v>
      </c>
      <c r="S10" s="681"/>
      <c r="T10" s="681"/>
      <c r="U10" s="681"/>
      <c r="V10" s="681"/>
      <c r="W10" s="681"/>
      <c r="X10" s="681"/>
      <c r="Y10" s="682"/>
      <c r="Z10" s="713" t="s">
        <v>231</v>
      </c>
      <c r="AA10" s="713"/>
      <c r="AB10" s="713"/>
      <c r="AC10" s="713"/>
      <c r="AD10" s="714" t="s">
        <v>243</v>
      </c>
      <c r="AE10" s="714"/>
      <c r="AF10" s="714"/>
      <c r="AG10" s="714"/>
      <c r="AH10" s="714"/>
      <c r="AI10" s="714"/>
      <c r="AJ10" s="714"/>
      <c r="AK10" s="714"/>
      <c r="AL10" s="683" t="s">
        <v>243</v>
      </c>
      <c r="AM10" s="684"/>
      <c r="AN10" s="684"/>
      <c r="AO10" s="715"/>
      <c r="AP10" s="677" t="s">
        <v>249</v>
      </c>
      <c r="AQ10" s="678"/>
      <c r="AR10" s="678"/>
      <c r="AS10" s="678"/>
      <c r="AT10" s="678"/>
      <c r="AU10" s="678"/>
      <c r="AV10" s="678"/>
      <c r="AW10" s="678"/>
      <c r="AX10" s="678"/>
      <c r="AY10" s="678"/>
      <c r="AZ10" s="678"/>
      <c r="BA10" s="678"/>
      <c r="BB10" s="678"/>
      <c r="BC10" s="678"/>
      <c r="BD10" s="678"/>
      <c r="BE10" s="678"/>
      <c r="BF10" s="679"/>
      <c r="BG10" s="680">
        <v>1193089</v>
      </c>
      <c r="BH10" s="681"/>
      <c r="BI10" s="681"/>
      <c r="BJ10" s="681"/>
      <c r="BK10" s="681"/>
      <c r="BL10" s="681"/>
      <c r="BM10" s="681"/>
      <c r="BN10" s="682"/>
      <c r="BO10" s="713">
        <v>2.4</v>
      </c>
      <c r="BP10" s="713"/>
      <c r="BQ10" s="713"/>
      <c r="BR10" s="713"/>
      <c r="BS10" s="686" t="s">
        <v>231</v>
      </c>
      <c r="BT10" s="681"/>
      <c r="BU10" s="681"/>
      <c r="BV10" s="681"/>
      <c r="BW10" s="681"/>
      <c r="BX10" s="681"/>
      <c r="BY10" s="681"/>
      <c r="BZ10" s="681"/>
      <c r="CA10" s="681"/>
      <c r="CB10" s="727"/>
      <c r="CD10" s="719" t="s">
        <v>250</v>
      </c>
      <c r="CE10" s="720"/>
      <c r="CF10" s="720"/>
      <c r="CG10" s="720"/>
      <c r="CH10" s="720"/>
      <c r="CI10" s="720"/>
      <c r="CJ10" s="720"/>
      <c r="CK10" s="720"/>
      <c r="CL10" s="720"/>
      <c r="CM10" s="720"/>
      <c r="CN10" s="720"/>
      <c r="CO10" s="720"/>
      <c r="CP10" s="720"/>
      <c r="CQ10" s="721"/>
      <c r="CR10" s="680">
        <v>35497</v>
      </c>
      <c r="CS10" s="681"/>
      <c r="CT10" s="681"/>
      <c r="CU10" s="681"/>
      <c r="CV10" s="681"/>
      <c r="CW10" s="681"/>
      <c r="CX10" s="681"/>
      <c r="CY10" s="682"/>
      <c r="CZ10" s="713">
        <v>0</v>
      </c>
      <c r="DA10" s="713"/>
      <c r="DB10" s="713"/>
      <c r="DC10" s="713"/>
      <c r="DD10" s="686" t="s">
        <v>231</v>
      </c>
      <c r="DE10" s="681"/>
      <c r="DF10" s="681"/>
      <c r="DG10" s="681"/>
      <c r="DH10" s="681"/>
      <c r="DI10" s="681"/>
      <c r="DJ10" s="681"/>
      <c r="DK10" s="681"/>
      <c r="DL10" s="681"/>
      <c r="DM10" s="681"/>
      <c r="DN10" s="681"/>
      <c r="DO10" s="681"/>
      <c r="DP10" s="682"/>
      <c r="DQ10" s="686">
        <v>31033</v>
      </c>
      <c r="DR10" s="681"/>
      <c r="DS10" s="681"/>
      <c r="DT10" s="681"/>
      <c r="DU10" s="681"/>
      <c r="DV10" s="681"/>
      <c r="DW10" s="681"/>
      <c r="DX10" s="681"/>
      <c r="DY10" s="681"/>
      <c r="DZ10" s="681"/>
      <c r="EA10" s="681"/>
      <c r="EB10" s="681"/>
      <c r="EC10" s="727"/>
    </row>
    <row r="11" spans="2:143" ht="11.25" customHeight="1" x14ac:dyDescent="0.15">
      <c r="B11" s="677" t="s">
        <v>251</v>
      </c>
      <c r="C11" s="678"/>
      <c r="D11" s="678"/>
      <c r="E11" s="678"/>
      <c r="F11" s="678"/>
      <c r="G11" s="678"/>
      <c r="H11" s="678"/>
      <c r="I11" s="678"/>
      <c r="J11" s="678"/>
      <c r="K11" s="678"/>
      <c r="L11" s="678"/>
      <c r="M11" s="678"/>
      <c r="N11" s="678"/>
      <c r="O11" s="678"/>
      <c r="P11" s="678"/>
      <c r="Q11" s="679"/>
      <c r="R11" s="680">
        <v>7034900</v>
      </c>
      <c r="S11" s="681"/>
      <c r="T11" s="681"/>
      <c r="U11" s="681"/>
      <c r="V11" s="681"/>
      <c r="W11" s="681"/>
      <c r="X11" s="681"/>
      <c r="Y11" s="682"/>
      <c r="Z11" s="683">
        <v>3.5</v>
      </c>
      <c r="AA11" s="684"/>
      <c r="AB11" s="684"/>
      <c r="AC11" s="685"/>
      <c r="AD11" s="686">
        <v>7034900</v>
      </c>
      <c r="AE11" s="681"/>
      <c r="AF11" s="681"/>
      <c r="AG11" s="681"/>
      <c r="AH11" s="681"/>
      <c r="AI11" s="681"/>
      <c r="AJ11" s="681"/>
      <c r="AK11" s="682"/>
      <c r="AL11" s="683">
        <v>10.4</v>
      </c>
      <c r="AM11" s="684"/>
      <c r="AN11" s="684"/>
      <c r="AO11" s="715"/>
      <c r="AP11" s="677" t="s">
        <v>252</v>
      </c>
      <c r="AQ11" s="678"/>
      <c r="AR11" s="678"/>
      <c r="AS11" s="678"/>
      <c r="AT11" s="678"/>
      <c r="AU11" s="678"/>
      <c r="AV11" s="678"/>
      <c r="AW11" s="678"/>
      <c r="AX11" s="678"/>
      <c r="AY11" s="678"/>
      <c r="AZ11" s="678"/>
      <c r="BA11" s="678"/>
      <c r="BB11" s="678"/>
      <c r="BC11" s="678"/>
      <c r="BD11" s="678"/>
      <c r="BE11" s="678"/>
      <c r="BF11" s="679"/>
      <c r="BG11" s="680">
        <v>2830318</v>
      </c>
      <c r="BH11" s="681"/>
      <c r="BI11" s="681"/>
      <c r="BJ11" s="681"/>
      <c r="BK11" s="681"/>
      <c r="BL11" s="681"/>
      <c r="BM11" s="681"/>
      <c r="BN11" s="682"/>
      <c r="BO11" s="713">
        <v>5.6</v>
      </c>
      <c r="BP11" s="713"/>
      <c r="BQ11" s="713"/>
      <c r="BR11" s="713"/>
      <c r="BS11" s="686" t="s">
        <v>243</v>
      </c>
      <c r="BT11" s="681"/>
      <c r="BU11" s="681"/>
      <c r="BV11" s="681"/>
      <c r="BW11" s="681"/>
      <c r="BX11" s="681"/>
      <c r="BY11" s="681"/>
      <c r="BZ11" s="681"/>
      <c r="CA11" s="681"/>
      <c r="CB11" s="727"/>
      <c r="CD11" s="719" t="s">
        <v>253</v>
      </c>
      <c r="CE11" s="720"/>
      <c r="CF11" s="720"/>
      <c r="CG11" s="720"/>
      <c r="CH11" s="720"/>
      <c r="CI11" s="720"/>
      <c r="CJ11" s="720"/>
      <c r="CK11" s="720"/>
      <c r="CL11" s="720"/>
      <c r="CM11" s="720"/>
      <c r="CN11" s="720"/>
      <c r="CO11" s="720"/>
      <c r="CP11" s="720"/>
      <c r="CQ11" s="721"/>
      <c r="CR11" s="680">
        <v>210962</v>
      </c>
      <c r="CS11" s="681"/>
      <c r="CT11" s="681"/>
      <c r="CU11" s="681"/>
      <c r="CV11" s="681"/>
      <c r="CW11" s="681"/>
      <c r="CX11" s="681"/>
      <c r="CY11" s="682"/>
      <c r="CZ11" s="713">
        <v>0.1</v>
      </c>
      <c r="DA11" s="713"/>
      <c r="DB11" s="713"/>
      <c r="DC11" s="713"/>
      <c r="DD11" s="686">
        <v>108030</v>
      </c>
      <c r="DE11" s="681"/>
      <c r="DF11" s="681"/>
      <c r="DG11" s="681"/>
      <c r="DH11" s="681"/>
      <c r="DI11" s="681"/>
      <c r="DJ11" s="681"/>
      <c r="DK11" s="681"/>
      <c r="DL11" s="681"/>
      <c r="DM11" s="681"/>
      <c r="DN11" s="681"/>
      <c r="DO11" s="681"/>
      <c r="DP11" s="682"/>
      <c r="DQ11" s="686">
        <v>89579</v>
      </c>
      <c r="DR11" s="681"/>
      <c r="DS11" s="681"/>
      <c r="DT11" s="681"/>
      <c r="DU11" s="681"/>
      <c r="DV11" s="681"/>
      <c r="DW11" s="681"/>
      <c r="DX11" s="681"/>
      <c r="DY11" s="681"/>
      <c r="DZ11" s="681"/>
      <c r="EA11" s="681"/>
      <c r="EB11" s="681"/>
      <c r="EC11" s="727"/>
    </row>
    <row r="12" spans="2:143" ht="11.25" customHeight="1" x14ac:dyDescent="0.15">
      <c r="B12" s="677" t="s">
        <v>254</v>
      </c>
      <c r="C12" s="678"/>
      <c r="D12" s="678"/>
      <c r="E12" s="678"/>
      <c r="F12" s="678"/>
      <c r="G12" s="678"/>
      <c r="H12" s="678"/>
      <c r="I12" s="678"/>
      <c r="J12" s="678"/>
      <c r="K12" s="678"/>
      <c r="L12" s="678"/>
      <c r="M12" s="678"/>
      <c r="N12" s="678"/>
      <c r="O12" s="678"/>
      <c r="P12" s="678"/>
      <c r="Q12" s="679"/>
      <c r="R12" s="680" t="s">
        <v>243</v>
      </c>
      <c r="S12" s="681"/>
      <c r="T12" s="681"/>
      <c r="U12" s="681"/>
      <c r="V12" s="681"/>
      <c r="W12" s="681"/>
      <c r="X12" s="681"/>
      <c r="Y12" s="682"/>
      <c r="Z12" s="713" t="s">
        <v>231</v>
      </c>
      <c r="AA12" s="713"/>
      <c r="AB12" s="713"/>
      <c r="AC12" s="713"/>
      <c r="AD12" s="714" t="s">
        <v>243</v>
      </c>
      <c r="AE12" s="714"/>
      <c r="AF12" s="714"/>
      <c r="AG12" s="714"/>
      <c r="AH12" s="714"/>
      <c r="AI12" s="714"/>
      <c r="AJ12" s="714"/>
      <c r="AK12" s="714"/>
      <c r="AL12" s="683" t="s">
        <v>243</v>
      </c>
      <c r="AM12" s="684"/>
      <c r="AN12" s="684"/>
      <c r="AO12" s="715"/>
      <c r="AP12" s="677" t="s">
        <v>255</v>
      </c>
      <c r="AQ12" s="678"/>
      <c r="AR12" s="678"/>
      <c r="AS12" s="678"/>
      <c r="AT12" s="678"/>
      <c r="AU12" s="678"/>
      <c r="AV12" s="678"/>
      <c r="AW12" s="678"/>
      <c r="AX12" s="678"/>
      <c r="AY12" s="678"/>
      <c r="AZ12" s="678"/>
      <c r="BA12" s="678"/>
      <c r="BB12" s="678"/>
      <c r="BC12" s="678"/>
      <c r="BD12" s="678"/>
      <c r="BE12" s="678"/>
      <c r="BF12" s="679"/>
      <c r="BG12" s="680">
        <v>23510747</v>
      </c>
      <c r="BH12" s="681"/>
      <c r="BI12" s="681"/>
      <c r="BJ12" s="681"/>
      <c r="BK12" s="681"/>
      <c r="BL12" s="681"/>
      <c r="BM12" s="681"/>
      <c r="BN12" s="682"/>
      <c r="BO12" s="713">
        <v>46.9</v>
      </c>
      <c r="BP12" s="713"/>
      <c r="BQ12" s="713"/>
      <c r="BR12" s="713"/>
      <c r="BS12" s="686" t="s">
        <v>243</v>
      </c>
      <c r="BT12" s="681"/>
      <c r="BU12" s="681"/>
      <c r="BV12" s="681"/>
      <c r="BW12" s="681"/>
      <c r="BX12" s="681"/>
      <c r="BY12" s="681"/>
      <c r="BZ12" s="681"/>
      <c r="CA12" s="681"/>
      <c r="CB12" s="727"/>
      <c r="CD12" s="719" t="s">
        <v>256</v>
      </c>
      <c r="CE12" s="720"/>
      <c r="CF12" s="720"/>
      <c r="CG12" s="720"/>
      <c r="CH12" s="720"/>
      <c r="CI12" s="720"/>
      <c r="CJ12" s="720"/>
      <c r="CK12" s="720"/>
      <c r="CL12" s="720"/>
      <c r="CM12" s="720"/>
      <c r="CN12" s="720"/>
      <c r="CO12" s="720"/>
      <c r="CP12" s="720"/>
      <c r="CQ12" s="721"/>
      <c r="CR12" s="680">
        <v>2594441</v>
      </c>
      <c r="CS12" s="681"/>
      <c r="CT12" s="681"/>
      <c r="CU12" s="681"/>
      <c r="CV12" s="681"/>
      <c r="CW12" s="681"/>
      <c r="CX12" s="681"/>
      <c r="CY12" s="682"/>
      <c r="CZ12" s="713">
        <v>1.4</v>
      </c>
      <c r="DA12" s="713"/>
      <c r="DB12" s="713"/>
      <c r="DC12" s="713"/>
      <c r="DD12" s="686">
        <v>541884</v>
      </c>
      <c r="DE12" s="681"/>
      <c r="DF12" s="681"/>
      <c r="DG12" s="681"/>
      <c r="DH12" s="681"/>
      <c r="DI12" s="681"/>
      <c r="DJ12" s="681"/>
      <c r="DK12" s="681"/>
      <c r="DL12" s="681"/>
      <c r="DM12" s="681"/>
      <c r="DN12" s="681"/>
      <c r="DO12" s="681"/>
      <c r="DP12" s="682"/>
      <c r="DQ12" s="686">
        <v>1780454</v>
      </c>
      <c r="DR12" s="681"/>
      <c r="DS12" s="681"/>
      <c r="DT12" s="681"/>
      <c r="DU12" s="681"/>
      <c r="DV12" s="681"/>
      <c r="DW12" s="681"/>
      <c r="DX12" s="681"/>
      <c r="DY12" s="681"/>
      <c r="DZ12" s="681"/>
      <c r="EA12" s="681"/>
      <c r="EB12" s="681"/>
      <c r="EC12" s="727"/>
    </row>
    <row r="13" spans="2:143" ht="11.25" customHeight="1" x14ac:dyDescent="0.15">
      <c r="B13" s="677" t="s">
        <v>257</v>
      </c>
      <c r="C13" s="678"/>
      <c r="D13" s="678"/>
      <c r="E13" s="678"/>
      <c r="F13" s="678"/>
      <c r="G13" s="678"/>
      <c r="H13" s="678"/>
      <c r="I13" s="678"/>
      <c r="J13" s="678"/>
      <c r="K13" s="678"/>
      <c r="L13" s="678"/>
      <c r="M13" s="678"/>
      <c r="N13" s="678"/>
      <c r="O13" s="678"/>
      <c r="P13" s="678"/>
      <c r="Q13" s="679"/>
      <c r="R13" s="680" t="s">
        <v>231</v>
      </c>
      <c r="S13" s="681"/>
      <c r="T13" s="681"/>
      <c r="U13" s="681"/>
      <c r="V13" s="681"/>
      <c r="W13" s="681"/>
      <c r="X13" s="681"/>
      <c r="Y13" s="682"/>
      <c r="Z13" s="713" t="s">
        <v>231</v>
      </c>
      <c r="AA13" s="713"/>
      <c r="AB13" s="713"/>
      <c r="AC13" s="713"/>
      <c r="AD13" s="714" t="s">
        <v>231</v>
      </c>
      <c r="AE13" s="714"/>
      <c r="AF13" s="714"/>
      <c r="AG13" s="714"/>
      <c r="AH13" s="714"/>
      <c r="AI13" s="714"/>
      <c r="AJ13" s="714"/>
      <c r="AK13" s="714"/>
      <c r="AL13" s="683" t="s">
        <v>243</v>
      </c>
      <c r="AM13" s="684"/>
      <c r="AN13" s="684"/>
      <c r="AO13" s="715"/>
      <c r="AP13" s="677" t="s">
        <v>258</v>
      </c>
      <c r="AQ13" s="678"/>
      <c r="AR13" s="678"/>
      <c r="AS13" s="678"/>
      <c r="AT13" s="678"/>
      <c r="AU13" s="678"/>
      <c r="AV13" s="678"/>
      <c r="AW13" s="678"/>
      <c r="AX13" s="678"/>
      <c r="AY13" s="678"/>
      <c r="AZ13" s="678"/>
      <c r="BA13" s="678"/>
      <c r="BB13" s="678"/>
      <c r="BC13" s="678"/>
      <c r="BD13" s="678"/>
      <c r="BE13" s="678"/>
      <c r="BF13" s="679"/>
      <c r="BG13" s="680">
        <v>22801780</v>
      </c>
      <c r="BH13" s="681"/>
      <c r="BI13" s="681"/>
      <c r="BJ13" s="681"/>
      <c r="BK13" s="681"/>
      <c r="BL13" s="681"/>
      <c r="BM13" s="681"/>
      <c r="BN13" s="682"/>
      <c r="BO13" s="713">
        <v>45.5</v>
      </c>
      <c r="BP13" s="713"/>
      <c r="BQ13" s="713"/>
      <c r="BR13" s="713"/>
      <c r="BS13" s="686" t="s">
        <v>231</v>
      </c>
      <c r="BT13" s="681"/>
      <c r="BU13" s="681"/>
      <c r="BV13" s="681"/>
      <c r="BW13" s="681"/>
      <c r="BX13" s="681"/>
      <c r="BY13" s="681"/>
      <c r="BZ13" s="681"/>
      <c r="CA13" s="681"/>
      <c r="CB13" s="727"/>
      <c r="CD13" s="719" t="s">
        <v>259</v>
      </c>
      <c r="CE13" s="720"/>
      <c r="CF13" s="720"/>
      <c r="CG13" s="720"/>
      <c r="CH13" s="720"/>
      <c r="CI13" s="720"/>
      <c r="CJ13" s="720"/>
      <c r="CK13" s="720"/>
      <c r="CL13" s="720"/>
      <c r="CM13" s="720"/>
      <c r="CN13" s="720"/>
      <c r="CO13" s="720"/>
      <c r="CP13" s="720"/>
      <c r="CQ13" s="721"/>
      <c r="CR13" s="680">
        <v>11824849</v>
      </c>
      <c r="CS13" s="681"/>
      <c r="CT13" s="681"/>
      <c r="CU13" s="681"/>
      <c r="CV13" s="681"/>
      <c r="CW13" s="681"/>
      <c r="CX13" s="681"/>
      <c r="CY13" s="682"/>
      <c r="CZ13" s="713">
        <v>6.2</v>
      </c>
      <c r="DA13" s="713"/>
      <c r="DB13" s="713"/>
      <c r="DC13" s="713"/>
      <c r="DD13" s="686">
        <v>6816353</v>
      </c>
      <c r="DE13" s="681"/>
      <c r="DF13" s="681"/>
      <c r="DG13" s="681"/>
      <c r="DH13" s="681"/>
      <c r="DI13" s="681"/>
      <c r="DJ13" s="681"/>
      <c r="DK13" s="681"/>
      <c r="DL13" s="681"/>
      <c r="DM13" s="681"/>
      <c r="DN13" s="681"/>
      <c r="DO13" s="681"/>
      <c r="DP13" s="682"/>
      <c r="DQ13" s="686">
        <v>4659441</v>
      </c>
      <c r="DR13" s="681"/>
      <c r="DS13" s="681"/>
      <c r="DT13" s="681"/>
      <c r="DU13" s="681"/>
      <c r="DV13" s="681"/>
      <c r="DW13" s="681"/>
      <c r="DX13" s="681"/>
      <c r="DY13" s="681"/>
      <c r="DZ13" s="681"/>
      <c r="EA13" s="681"/>
      <c r="EB13" s="681"/>
      <c r="EC13" s="727"/>
    </row>
    <row r="14" spans="2:143" ht="11.25" customHeight="1" x14ac:dyDescent="0.15">
      <c r="B14" s="677" t="s">
        <v>260</v>
      </c>
      <c r="C14" s="678"/>
      <c r="D14" s="678"/>
      <c r="E14" s="678"/>
      <c r="F14" s="678"/>
      <c r="G14" s="678"/>
      <c r="H14" s="678"/>
      <c r="I14" s="678"/>
      <c r="J14" s="678"/>
      <c r="K14" s="678"/>
      <c r="L14" s="678"/>
      <c r="M14" s="678"/>
      <c r="N14" s="678"/>
      <c r="O14" s="678"/>
      <c r="P14" s="678"/>
      <c r="Q14" s="679"/>
      <c r="R14" s="680" t="s">
        <v>231</v>
      </c>
      <c r="S14" s="681"/>
      <c r="T14" s="681"/>
      <c r="U14" s="681"/>
      <c r="V14" s="681"/>
      <c r="W14" s="681"/>
      <c r="X14" s="681"/>
      <c r="Y14" s="682"/>
      <c r="Z14" s="713" t="s">
        <v>243</v>
      </c>
      <c r="AA14" s="713"/>
      <c r="AB14" s="713"/>
      <c r="AC14" s="713"/>
      <c r="AD14" s="714" t="s">
        <v>231</v>
      </c>
      <c r="AE14" s="714"/>
      <c r="AF14" s="714"/>
      <c r="AG14" s="714"/>
      <c r="AH14" s="714"/>
      <c r="AI14" s="714"/>
      <c r="AJ14" s="714"/>
      <c r="AK14" s="714"/>
      <c r="AL14" s="683" t="s">
        <v>243</v>
      </c>
      <c r="AM14" s="684"/>
      <c r="AN14" s="684"/>
      <c r="AO14" s="715"/>
      <c r="AP14" s="677" t="s">
        <v>261</v>
      </c>
      <c r="AQ14" s="678"/>
      <c r="AR14" s="678"/>
      <c r="AS14" s="678"/>
      <c r="AT14" s="678"/>
      <c r="AU14" s="678"/>
      <c r="AV14" s="678"/>
      <c r="AW14" s="678"/>
      <c r="AX14" s="678"/>
      <c r="AY14" s="678"/>
      <c r="AZ14" s="678"/>
      <c r="BA14" s="678"/>
      <c r="BB14" s="678"/>
      <c r="BC14" s="678"/>
      <c r="BD14" s="678"/>
      <c r="BE14" s="678"/>
      <c r="BF14" s="679"/>
      <c r="BG14" s="680">
        <v>799176</v>
      </c>
      <c r="BH14" s="681"/>
      <c r="BI14" s="681"/>
      <c r="BJ14" s="681"/>
      <c r="BK14" s="681"/>
      <c r="BL14" s="681"/>
      <c r="BM14" s="681"/>
      <c r="BN14" s="682"/>
      <c r="BO14" s="713">
        <v>1.6</v>
      </c>
      <c r="BP14" s="713"/>
      <c r="BQ14" s="713"/>
      <c r="BR14" s="713"/>
      <c r="BS14" s="686" t="s">
        <v>243</v>
      </c>
      <c r="BT14" s="681"/>
      <c r="BU14" s="681"/>
      <c r="BV14" s="681"/>
      <c r="BW14" s="681"/>
      <c r="BX14" s="681"/>
      <c r="BY14" s="681"/>
      <c r="BZ14" s="681"/>
      <c r="CA14" s="681"/>
      <c r="CB14" s="727"/>
      <c r="CD14" s="719" t="s">
        <v>262</v>
      </c>
      <c r="CE14" s="720"/>
      <c r="CF14" s="720"/>
      <c r="CG14" s="720"/>
      <c r="CH14" s="720"/>
      <c r="CI14" s="720"/>
      <c r="CJ14" s="720"/>
      <c r="CK14" s="720"/>
      <c r="CL14" s="720"/>
      <c r="CM14" s="720"/>
      <c r="CN14" s="720"/>
      <c r="CO14" s="720"/>
      <c r="CP14" s="720"/>
      <c r="CQ14" s="721"/>
      <c r="CR14" s="680">
        <v>3119762</v>
      </c>
      <c r="CS14" s="681"/>
      <c r="CT14" s="681"/>
      <c r="CU14" s="681"/>
      <c r="CV14" s="681"/>
      <c r="CW14" s="681"/>
      <c r="CX14" s="681"/>
      <c r="CY14" s="682"/>
      <c r="CZ14" s="713">
        <v>1.6</v>
      </c>
      <c r="DA14" s="713"/>
      <c r="DB14" s="713"/>
      <c r="DC14" s="713"/>
      <c r="DD14" s="686">
        <v>291612</v>
      </c>
      <c r="DE14" s="681"/>
      <c r="DF14" s="681"/>
      <c r="DG14" s="681"/>
      <c r="DH14" s="681"/>
      <c r="DI14" s="681"/>
      <c r="DJ14" s="681"/>
      <c r="DK14" s="681"/>
      <c r="DL14" s="681"/>
      <c r="DM14" s="681"/>
      <c r="DN14" s="681"/>
      <c r="DO14" s="681"/>
      <c r="DP14" s="682"/>
      <c r="DQ14" s="686">
        <v>2705044</v>
      </c>
      <c r="DR14" s="681"/>
      <c r="DS14" s="681"/>
      <c r="DT14" s="681"/>
      <c r="DU14" s="681"/>
      <c r="DV14" s="681"/>
      <c r="DW14" s="681"/>
      <c r="DX14" s="681"/>
      <c r="DY14" s="681"/>
      <c r="DZ14" s="681"/>
      <c r="EA14" s="681"/>
      <c r="EB14" s="681"/>
      <c r="EC14" s="727"/>
    </row>
    <row r="15" spans="2:143" ht="11.25" customHeight="1" x14ac:dyDescent="0.15">
      <c r="B15" s="677" t="s">
        <v>263</v>
      </c>
      <c r="C15" s="678"/>
      <c r="D15" s="678"/>
      <c r="E15" s="678"/>
      <c r="F15" s="678"/>
      <c r="G15" s="678"/>
      <c r="H15" s="678"/>
      <c r="I15" s="678"/>
      <c r="J15" s="678"/>
      <c r="K15" s="678"/>
      <c r="L15" s="678"/>
      <c r="M15" s="678"/>
      <c r="N15" s="678"/>
      <c r="O15" s="678"/>
      <c r="P15" s="678"/>
      <c r="Q15" s="679"/>
      <c r="R15" s="680" t="s">
        <v>231</v>
      </c>
      <c r="S15" s="681"/>
      <c r="T15" s="681"/>
      <c r="U15" s="681"/>
      <c r="V15" s="681"/>
      <c r="W15" s="681"/>
      <c r="X15" s="681"/>
      <c r="Y15" s="682"/>
      <c r="Z15" s="713" t="s">
        <v>243</v>
      </c>
      <c r="AA15" s="713"/>
      <c r="AB15" s="713"/>
      <c r="AC15" s="713"/>
      <c r="AD15" s="714" t="s">
        <v>243</v>
      </c>
      <c r="AE15" s="714"/>
      <c r="AF15" s="714"/>
      <c r="AG15" s="714"/>
      <c r="AH15" s="714"/>
      <c r="AI15" s="714"/>
      <c r="AJ15" s="714"/>
      <c r="AK15" s="714"/>
      <c r="AL15" s="683" t="s">
        <v>231</v>
      </c>
      <c r="AM15" s="684"/>
      <c r="AN15" s="684"/>
      <c r="AO15" s="715"/>
      <c r="AP15" s="677" t="s">
        <v>264</v>
      </c>
      <c r="AQ15" s="678"/>
      <c r="AR15" s="678"/>
      <c r="AS15" s="678"/>
      <c r="AT15" s="678"/>
      <c r="AU15" s="678"/>
      <c r="AV15" s="678"/>
      <c r="AW15" s="678"/>
      <c r="AX15" s="678"/>
      <c r="AY15" s="678"/>
      <c r="AZ15" s="678"/>
      <c r="BA15" s="678"/>
      <c r="BB15" s="678"/>
      <c r="BC15" s="678"/>
      <c r="BD15" s="678"/>
      <c r="BE15" s="678"/>
      <c r="BF15" s="679"/>
      <c r="BG15" s="680">
        <v>3501289</v>
      </c>
      <c r="BH15" s="681"/>
      <c r="BI15" s="681"/>
      <c r="BJ15" s="681"/>
      <c r="BK15" s="681"/>
      <c r="BL15" s="681"/>
      <c r="BM15" s="681"/>
      <c r="BN15" s="682"/>
      <c r="BO15" s="713">
        <v>7</v>
      </c>
      <c r="BP15" s="713"/>
      <c r="BQ15" s="713"/>
      <c r="BR15" s="713"/>
      <c r="BS15" s="686" t="s">
        <v>243</v>
      </c>
      <c r="BT15" s="681"/>
      <c r="BU15" s="681"/>
      <c r="BV15" s="681"/>
      <c r="BW15" s="681"/>
      <c r="BX15" s="681"/>
      <c r="BY15" s="681"/>
      <c r="BZ15" s="681"/>
      <c r="CA15" s="681"/>
      <c r="CB15" s="727"/>
      <c r="CD15" s="719" t="s">
        <v>265</v>
      </c>
      <c r="CE15" s="720"/>
      <c r="CF15" s="720"/>
      <c r="CG15" s="720"/>
      <c r="CH15" s="720"/>
      <c r="CI15" s="720"/>
      <c r="CJ15" s="720"/>
      <c r="CK15" s="720"/>
      <c r="CL15" s="720"/>
      <c r="CM15" s="720"/>
      <c r="CN15" s="720"/>
      <c r="CO15" s="720"/>
      <c r="CP15" s="720"/>
      <c r="CQ15" s="721"/>
      <c r="CR15" s="680">
        <v>16999191</v>
      </c>
      <c r="CS15" s="681"/>
      <c r="CT15" s="681"/>
      <c r="CU15" s="681"/>
      <c r="CV15" s="681"/>
      <c r="CW15" s="681"/>
      <c r="CX15" s="681"/>
      <c r="CY15" s="682"/>
      <c r="CZ15" s="713">
        <v>8.9</v>
      </c>
      <c r="DA15" s="713"/>
      <c r="DB15" s="713"/>
      <c r="DC15" s="713"/>
      <c r="DD15" s="686">
        <v>6059897</v>
      </c>
      <c r="DE15" s="681"/>
      <c r="DF15" s="681"/>
      <c r="DG15" s="681"/>
      <c r="DH15" s="681"/>
      <c r="DI15" s="681"/>
      <c r="DJ15" s="681"/>
      <c r="DK15" s="681"/>
      <c r="DL15" s="681"/>
      <c r="DM15" s="681"/>
      <c r="DN15" s="681"/>
      <c r="DO15" s="681"/>
      <c r="DP15" s="682"/>
      <c r="DQ15" s="686">
        <v>8358420</v>
      </c>
      <c r="DR15" s="681"/>
      <c r="DS15" s="681"/>
      <c r="DT15" s="681"/>
      <c r="DU15" s="681"/>
      <c r="DV15" s="681"/>
      <c r="DW15" s="681"/>
      <c r="DX15" s="681"/>
      <c r="DY15" s="681"/>
      <c r="DZ15" s="681"/>
      <c r="EA15" s="681"/>
      <c r="EB15" s="681"/>
      <c r="EC15" s="727"/>
    </row>
    <row r="16" spans="2:143" ht="11.25" customHeight="1" x14ac:dyDescent="0.15">
      <c r="B16" s="677" t="s">
        <v>266</v>
      </c>
      <c r="C16" s="678"/>
      <c r="D16" s="678"/>
      <c r="E16" s="678"/>
      <c r="F16" s="678"/>
      <c r="G16" s="678"/>
      <c r="H16" s="678"/>
      <c r="I16" s="678"/>
      <c r="J16" s="678"/>
      <c r="K16" s="678"/>
      <c r="L16" s="678"/>
      <c r="M16" s="678"/>
      <c r="N16" s="678"/>
      <c r="O16" s="678"/>
      <c r="P16" s="678"/>
      <c r="Q16" s="679"/>
      <c r="R16" s="680">
        <v>33360</v>
      </c>
      <c r="S16" s="681"/>
      <c r="T16" s="681"/>
      <c r="U16" s="681"/>
      <c r="V16" s="681"/>
      <c r="W16" s="681"/>
      <c r="X16" s="681"/>
      <c r="Y16" s="682"/>
      <c r="Z16" s="713">
        <v>0</v>
      </c>
      <c r="AA16" s="713"/>
      <c r="AB16" s="713"/>
      <c r="AC16" s="713"/>
      <c r="AD16" s="714">
        <v>33360</v>
      </c>
      <c r="AE16" s="714"/>
      <c r="AF16" s="714"/>
      <c r="AG16" s="714"/>
      <c r="AH16" s="714"/>
      <c r="AI16" s="714"/>
      <c r="AJ16" s="714"/>
      <c r="AK16" s="714"/>
      <c r="AL16" s="683">
        <v>0</v>
      </c>
      <c r="AM16" s="684"/>
      <c r="AN16" s="684"/>
      <c r="AO16" s="715"/>
      <c r="AP16" s="677" t="s">
        <v>267</v>
      </c>
      <c r="AQ16" s="678"/>
      <c r="AR16" s="678"/>
      <c r="AS16" s="678"/>
      <c r="AT16" s="678"/>
      <c r="AU16" s="678"/>
      <c r="AV16" s="678"/>
      <c r="AW16" s="678"/>
      <c r="AX16" s="678"/>
      <c r="AY16" s="678"/>
      <c r="AZ16" s="678"/>
      <c r="BA16" s="678"/>
      <c r="BB16" s="678"/>
      <c r="BC16" s="678"/>
      <c r="BD16" s="678"/>
      <c r="BE16" s="678"/>
      <c r="BF16" s="679"/>
      <c r="BG16" s="680" t="s">
        <v>243</v>
      </c>
      <c r="BH16" s="681"/>
      <c r="BI16" s="681"/>
      <c r="BJ16" s="681"/>
      <c r="BK16" s="681"/>
      <c r="BL16" s="681"/>
      <c r="BM16" s="681"/>
      <c r="BN16" s="682"/>
      <c r="BO16" s="713" t="s">
        <v>231</v>
      </c>
      <c r="BP16" s="713"/>
      <c r="BQ16" s="713"/>
      <c r="BR16" s="713"/>
      <c r="BS16" s="686" t="s">
        <v>231</v>
      </c>
      <c r="BT16" s="681"/>
      <c r="BU16" s="681"/>
      <c r="BV16" s="681"/>
      <c r="BW16" s="681"/>
      <c r="BX16" s="681"/>
      <c r="BY16" s="681"/>
      <c r="BZ16" s="681"/>
      <c r="CA16" s="681"/>
      <c r="CB16" s="727"/>
      <c r="CD16" s="719" t="s">
        <v>268</v>
      </c>
      <c r="CE16" s="720"/>
      <c r="CF16" s="720"/>
      <c r="CG16" s="720"/>
      <c r="CH16" s="720"/>
      <c r="CI16" s="720"/>
      <c r="CJ16" s="720"/>
      <c r="CK16" s="720"/>
      <c r="CL16" s="720"/>
      <c r="CM16" s="720"/>
      <c r="CN16" s="720"/>
      <c r="CO16" s="720"/>
      <c r="CP16" s="720"/>
      <c r="CQ16" s="721"/>
      <c r="CR16" s="680" t="s">
        <v>243</v>
      </c>
      <c r="CS16" s="681"/>
      <c r="CT16" s="681"/>
      <c r="CU16" s="681"/>
      <c r="CV16" s="681"/>
      <c r="CW16" s="681"/>
      <c r="CX16" s="681"/>
      <c r="CY16" s="682"/>
      <c r="CZ16" s="713" t="s">
        <v>243</v>
      </c>
      <c r="DA16" s="713"/>
      <c r="DB16" s="713"/>
      <c r="DC16" s="713"/>
      <c r="DD16" s="686" t="s">
        <v>243</v>
      </c>
      <c r="DE16" s="681"/>
      <c r="DF16" s="681"/>
      <c r="DG16" s="681"/>
      <c r="DH16" s="681"/>
      <c r="DI16" s="681"/>
      <c r="DJ16" s="681"/>
      <c r="DK16" s="681"/>
      <c r="DL16" s="681"/>
      <c r="DM16" s="681"/>
      <c r="DN16" s="681"/>
      <c r="DO16" s="681"/>
      <c r="DP16" s="682"/>
      <c r="DQ16" s="686" t="s">
        <v>243</v>
      </c>
      <c r="DR16" s="681"/>
      <c r="DS16" s="681"/>
      <c r="DT16" s="681"/>
      <c r="DU16" s="681"/>
      <c r="DV16" s="681"/>
      <c r="DW16" s="681"/>
      <c r="DX16" s="681"/>
      <c r="DY16" s="681"/>
      <c r="DZ16" s="681"/>
      <c r="EA16" s="681"/>
      <c r="EB16" s="681"/>
      <c r="EC16" s="727"/>
    </row>
    <row r="17" spans="2:133" ht="11.25" customHeight="1" x14ac:dyDescent="0.15">
      <c r="B17" s="677" t="s">
        <v>269</v>
      </c>
      <c r="C17" s="678"/>
      <c r="D17" s="678"/>
      <c r="E17" s="678"/>
      <c r="F17" s="678"/>
      <c r="G17" s="678"/>
      <c r="H17" s="678"/>
      <c r="I17" s="678"/>
      <c r="J17" s="678"/>
      <c r="K17" s="678"/>
      <c r="L17" s="678"/>
      <c r="M17" s="678"/>
      <c r="N17" s="678"/>
      <c r="O17" s="678"/>
      <c r="P17" s="678"/>
      <c r="Q17" s="679"/>
      <c r="R17" s="680">
        <v>608312</v>
      </c>
      <c r="S17" s="681"/>
      <c r="T17" s="681"/>
      <c r="U17" s="681"/>
      <c r="V17" s="681"/>
      <c r="W17" s="681"/>
      <c r="X17" s="681"/>
      <c r="Y17" s="682"/>
      <c r="Z17" s="713">
        <v>0.3</v>
      </c>
      <c r="AA17" s="713"/>
      <c r="AB17" s="713"/>
      <c r="AC17" s="713"/>
      <c r="AD17" s="714">
        <v>608312</v>
      </c>
      <c r="AE17" s="714"/>
      <c r="AF17" s="714"/>
      <c r="AG17" s="714"/>
      <c r="AH17" s="714"/>
      <c r="AI17" s="714"/>
      <c r="AJ17" s="714"/>
      <c r="AK17" s="714"/>
      <c r="AL17" s="683">
        <v>0.9</v>
      </c>
      <c r="AM17" s="684"/>
      <c r="AN17" s="684"/>
      <c r="AO17" s="715"/>
      <c r="AP17" s="677" t="s">
        <v>270</v>
      </c>
      <c r="AQ17" s="678"/>
      <c r="AR17" s="678"/>
      <c r="AS17" s="678"/>
      <c r="AT17" s="678"/>
      <c r="AU17" s="678"/>
      <c r="AV17" s="678"/>
      <c r="AW17" s="678"/>
      <c r="AX17" s="678"/>
      <c r="AY17" s="678"/>
      <c r="AZ17" s="678"/>
      <c r="BA17" s="678"/>
      <c r="BB17" s="678"/>
      <c r="BC17" s="678"/>
      <c r="BD17" s="678"/>
      <c r="BE17" s="678"/>
      <c r="BF17" s="679"/>
      <c r="BG17" s="680" t="s">
        <v>231</v>
      </c>
      <c r="BH17" s="681"/>
      <c r="BI17" s="681"/>
      <c r="BJ17" s="681"/>
      <c r="BK17" s="681"/>
      <c r="BL17" s="681"/>
      <c r="BM17" s="681"/>
      <c r="BN17" s="682"/>
      <c r="BO17" s="713" t="s">
        <v>243</v>
      </c>
      <c r="BP17" s="713"/>
      <c r="BQ17" s="713"/>
      <c r="BR17" s="713"/>
      <c r="BS17" s="686" t="s">
        <v>231</v>
      </c>
      <c r="BT17" s="681"/>
      <c r="BU17" s="681"/>
      <c r="BV17" s="681"/>
      <c r="BW17" s="681"/>
      <c r="BX17" s="681"/>
      <c r="BY17" s="681"/>
      <c r="BZ17" s="681"/>
      <c r="CA17" s="681"/>
      <c r="CB17" s="727"/>
      <c r="CD17" s="719" t="s">
        <v>271</v>
      </c>
      <c r="CE17" s="720"/>
      <c r="CF17" s="720"/>
      <c r="CG17" s="720"/>
      <c r="CH17" s="720"/>
      <c r="CI17" s="720"/>
      <c r="CJ17" s="720"/>
      <c r="CK17" s="720"/>
      <c r="CL17" s="720"/>
      <c r="CM17" s="720"/>
      <c r="CN17" s="720"/>
      <c r="CO17" s="720"/>
      <c r="CP17" s="720"/>
      <c r="CQ17" s="721"/>
      <c r="CR17" s="680">
        <v>11786722</v>
      </c>
      <c r="CS17" s="681"/>
      <c r="CT17" s="681"/>
      <c r="CU17" s="681"/>
      <c r="CV17" s="681"/>
      <c r="CW17" s="681"/>
      <c r="CX17" s="681"/>
      <c r="CY17" s="682"/>
      <c r="CZ17" s="713">
        <v>6.2</v>
      </c>
      <c r="DA17" s="713"/>
      <c r="DB17" s="713"/>
      <c r="DC17" s="713"/>
      <c r="DD17" s="686" t="s">
        <v>231</v>
      </c>
      <c r="DE17" s="681"/>
      <c r="DF17" s="681"/>
      <c r="DG17" s="681"/>
      <c r="DH17" s="681"/>
      <c r="DI17" s="681"/>
      <c r="DJ17" s="681"/>
      <c r="DK17" s="681"/>
      <c r="DL17" s="681"/>
      <c r="DM17" s="681"/>
      <c r="DN17" s="681"/>
      <c r="DO17" s="681"/>
      <c r="DP17" s="682"/>
      <c r="DQ17" s="686">
        <v>10506744</v>
      </c>
      <c r="DR17" s="681"/>
      <c r="DS17" s="681"/>
      <c r="DT17" s="681"/>
      <c r="DU17" s="681"/>
      <c r="DV17" s="681"/>
      <c r="DW17" s="681"/>
      <c r="DX17" s="681"/>
      <c r="DY17" s="681"/>
      <c r="DZ17" s="681"/>
      <c r="EA17" s="681"/>
      <c r="EB17" s="681"/>
      <c r="EC17" s="727"/>
    </row>
    <row r="18" spans="2:133" ht="11.25" customHeight="1" x14ac:dyDescent="0.15">
      <c r="B18" s="677" t="s">
        <v>272</v>
      </c>
      <c r="C18" s="678"/>
      <c r="D18" s="678"/>
      <c r="E18" s="678"/>
      <c r="F18" s="678"/>
      <c r="G18" s="678"/>
      <c r="H18" s="678"/>
      <c r="I18" s="678"/>
      <c r="J18" s="678"/>
      <c r="K18" s="678"/>
      <c r="L18" s="678"/>
      <c r="M18" s="678"/>
      <c r="N18" s="678"/>
      <c r="O18" s="678"/>
      <c r="P18" s="678"/>
      <c r="Q18" s="679"/>
      <c r="R18" s="680">
        <v>133102</v>
      </c>
      <c r="S18" s="681"/>
      <c r="T18" s="681"/>
      <c r="U18" s="681"/>
      <c r="V18" s="681"/>
      <c r="W18" s="681"/>
      <c r="X18" s="681"/>
      <c r="Y18" s="682"/>
      <c r="Z18" s="713">
        <v>0.1</v>
      </c>
      <c r="AA18" s="713"/>
      <c r="AB18" s="713"/>
      <c r="AC18" s="713"/>
      <c r="AD18" s="714">
        <v>133102</v>
      </c>
      <c r="AE18" s="714"/>
      <c r="AF18" s="714"/>
      <c r="AG18" s="714"/>
      <c r="AH18" s="714"/>
      <c r="AI18" s="714"/>
      <c r="AJ18" s="714"/>
      <c r="AK18" s="714"/>
      <c r="AL18" s="683">
        <v>0.2</v>
      </c>
      <c r="AM18" s="684"/>
      <c r="AN18" s="684"/>
      <c r="AO18" s="715"/>
      <c r="AP18" s="677" t="s">
        <v>273</v>
      </c>
      <c r="AQ18" s="678"/>
      <c r="AR18" s="678"/>
      <c r="AS18" s="678"/>
      <c r="AT18" s="678"/>
      <c r="AU18" s="678"/>
      <c r="AV18" s="678"/>
      <c r="AW18" s="678"/>
      <c r="AX18" s="678"/>
      <c r="AY18" s="678"/>
      <c r="AZ18" s="678"/>
      <c r="BA18" s="678"/>
      <c r="BB18" s="678"/>
      <c r="BC18" s="678"/>
      <c r="BD18" s="678"/>
      <c r="BE18" s="678"/>
      <c r="BF18" s="679"/>
      <c r="BG18" s="680" t="s">
        <v>231</v>
      </c>
      <c r="BH18" s="681"/>
      <c r="BI18" s="681"/>
      <c r="BJ18" s="681"/>
      <c r="BK18" s="681"/>
      <c r="BL18" s="681"/>
      <c r="BM18" s="681"/>
      <c r="BN18" s="682"/>
      <c r="BO18" s="713" t="s">
        <v>243</v>
      </c>
      <c r="BP18" s="713"/>
      <c r="BQ18" s="713"/>
      <c r="BR18" s="713"/>
      <c r="BS18" s="686" t="s">
        <v>243</v>
      </c>
      <c r="BT18" s="681"/>
      <c r="BU18" s="681"/>
      <c r="BV18" s="681"/>
      <c r="BW18" s="681"/>
      <c r="BX18" s="681"/>
      <c r="BY18" s="681"/>
      <c r="BZ18" s="681"/>
      <c r="CA18" s="681"/>
      <c r="CB18" s="727"/>
      <c r="CD18" s="719" t="s">
        <v>274</v>
      </c>
      <c r="CE18" s="720"/>
      <c r="CF18" s="720"/>
      <c r="CG18" s="720"/>
      <c r="CH18" s="720"/>
      <c r="CI18" s="720"/>
      <c r="CJ18" s="720"/>
      <c r="CK18" s="720"/>
      <c r="CL18" s="720"/>
      <c r="CM18" s="720"/>
      <c r="CN18" s="720"/>
      <c r="CO18" s="720"/>
      <c r="CP18" s="720"/>
      <c r="CQ18" s="721"/>
      <c r="CR18" s="680" t="s">
        <v>231</v>
      </c>
      <c r="CS18" s="681"/>
      <c r="CT18" s="681"/>
      <c r="CU18" s="681"/>
      <c r="CV18" s="681"/>
      <c r="CW18" s="681"/>
      <c r="CX18" s="681"/>
      <c r="CY18" s="682"/>
      <c r="CZ18" s="713" t="s">
        <v>231</v>
      </c>
      <c r="DA18" s="713"/>
      <c r="DB18" s="713"/>
      <c r="DC18" s="713"/>
      <c r="DD18" s="686" t="s">
        <v>231</v>
      </c>
      <c r="DE18" s="681"/>
      <c r="DF18" s="681"/>
      <c r="DG18" s="681"/>
      <c r="DH18" s="681"/>
      <c r="DI18" s="681"/>
      <c r="DJ18" s="681"/>
      <c r="DK18" s="681"/>
      <c r="DL18" s="681"/>
      <c r="DM18" s="681"/>
      <c r="DN18" s="681"/>
      <c r="DO18" s="681"/>
      <c r="DP18" s="682"/>
      <c r="DQ18" s="686" t="s">
        <v>243</v>
      </c>
      <c r="DR18" s="681"/>
      <c r="DS18" s="681"/>
      <c r="DT18" s="681"/>
      <c r="DU18" s="681"/>
      <c r="DV18" s="681"/>
      <c r="DW18" s="681"/>
      <c r="DX18" s="681"/>
      <c r="DY18" s="681"/>
      <c r="DZ18" s="681"/>
      <c r="EA18" s="681"/>
      <c r="EB18" s="681"/>
      <c r="EC18" s="727"/>
    </row>
    <row r="19" spans="2:133" ht="11.25" customHeight="1" x14ac:dyDescent="0.15">
      <c r="B19" s="677" t="s">
        <v>275</v>
      </c>
      <c r="C19" s="678"/>
      <c r="D19" s="678"/>
      <c r="E19" s="678"/>
      <c r="F19" s="678"/>
      <c r="G19" s="678"/>
      <c r="H19" s="678"/>
      <c r="I19" s="678"/>
      <c r="J19" s="678"/>
      <c r="K19" s="678"/>
      <c r="L19" s="678"/>
      <c r="M19" s="678"/>
      <c r="N19" s="678"/>
      <c r="O19" s="678"/>
      <c r="P19" s="678"/>
      <c r="Q19" s="679"/>
      <c r="R19" s="680">
        <v>109280</v>
      </c>
      <c r="S19" s="681"/>
      <c r="T19" s="681"/>
      <c r="U19" s="681"/>
      <c r="V19" s="681"/>
      <c r="W19" s="681"/>
      <c r="X19" s="681"/>
      <c r="Y19" s="682"/>
      <c r="Z19" s="713">
        <v>0.1</v>
      </c>
      <c r="AA19" s="713"/>
      <c r="AB19" s="713"/>
      <c r="AC19" s="713"/>
      <c r="AD19" s="714">
        <v>109280</v>
      </c>
      <c r="AE19" s="714"/>
      <c r="AF19" s="714"/>
      <c r="AG19" s="714"/>
      <c r="AH19" s="714"/>
      <c r="AI19" s="714"/>
      <c r="AJ19" s="714"/>
      <c r="AK19" s="714"/>
      <c r="AL19" s="683">
        <v>0.2</v>
      </c>
      <c r="AM19" s="684"/>
      <c r="AN19" s="684"/>
      <c r="AO19" s="715"/>
      <c r="AP19" s="677" t="s">
        <v>276</v>
      </c>
      <c r="AQ19" s="678"/>
      <c r="AR19" s="678"/>
      <c r="AS19" s="678"/>
      <c r="AT19" s="678"/>
      <c r="AU19" s="678"/>
      <c r="AV19" s="678"/>
      <c r="AW19" s="678"/>
      <c r="AX19" s="678"/>
      <c r="AY19" s="678"/>
      <c r="AZ19" s="678"/>
      <c r="BA19" s="678"/>
      <c r="BB19" s="678"/>
      <c r="BC19" s="678"/>
      <c r="BD19" s="678"/>
      <c r="BE19" s="678"/>
      <c r="BF19" s="679"/>
      <c r="BG19" s="680">
        <v>1057212</v>
      </c>
      <c r="BH19" s="681"/>
      <c r="BI19" s="681"/>
      <c r="BJ19" s="681"/>
      <c r="BK19" s="681"/>
      <c r="BL19" s="681"/>
      <c r="BM19" s="681"/>
      <c r="BN19" s="682"/>
      <c r="BO19" s="713">
        <v>2.1</v>
      </c>
      <c r="BP19" s="713"/>
      <c r="BQ19" s="713"/>
      <c r="BR19" s="713"/>
      <c r="BS19" s="686" t="s">
        <v>243</v>
      </c>
      <c r="BT19" s="681"/>
      <c r="BU19" s="681"/>
      <c r="BV19" s="681"/>
      <c r="BW19" s="681"/>
      <c r="BX19" s="681"/>
      <c r="BY19" s="681"/>
      <c r="BZ19" s="681"/>
      <c r="CA19" s="681"/>
      <c r="CB19" s="727"/>
      <c r="CD19" s="719" t="s">
        <v>277</v>
      </c>
      <c r="CE19" s="720"/>
      <c r="CF19" s="720"/>
      <c r="CG19" s="720"/>
      <c r="CH19" s="720"/>
      <c r="CI19" s="720"/>
      <c r="CJ19" s="720"/>
      <c r="CK19" s="720"/>
      <c r="CL19" s="720"/>
      <c r="CM19" s="720"/>
      <c r="CN19" s="720"/>
      <c r="CO19" s="720"/>
      <c r="CP19" s="720"/>
      <c r="CQ19" s="721"/>
      <c r="CR19" s="680" t="s">
        <v>231</v>
      </c>
      <c r="CS19" s="681"/>
      <c r="CT19" s="681"/>
      <c r="CU19" s="681"/>
      <c r="CV19" s="681"/>
      <c r="CW19" s="681"/>
      <c r="CX19" s="681"/>
      <c r="CY19" s="682"/>
      <c r="CZ19" s="713" t="s">
        <v>243</v>
      </c>
      <c r="DA19" s="713"/>
      <c r="DB19" s="713"/>
      <c r="DC19" s="713"/>
      <c r="DD19" s="686" t="s">
        <v>231</v>
      </c>
      <c r="DE19" s="681"/>
      <c r="DF19" s="681"/>
      <c r="DG19" s="681"/>
      <c r="DH19" s="681"/>
      <c r="DI19" s="681"/>
      <c r="DJ19" s="681"/>
      <c r="DK19" s="681"/>
      <c r="DL19" s="681"/>
      <c r="DM19" s="681"/>
      <c r="DN19" s="681"/>
      <c r="DO19" s="681"/>
      <c r="DP19" s="682"/>
      <c r="DQ19" s="686" t="s">
        <v>231</v>
      </c>
      <c r="DR19" s="681"/>
      <c r="DS19" s="681"/>
      <c r="DT19" s="681"/>
      <c r="DU19" s="681"/>
      <c r="DV19" s="681"/>
      <c r="DW19" s="681"/>
      <c r="DX19" s="681"/>
      <c r="DY19" s="681"/>
      <c r="DZ19" s="681"/>
      <c r="EA19" s="681"/>
      <c r="EB19" s="681"/>
      <c r="EC19" s="727"/>
    </row>
    <row r="20" spans="2:133" ht="11.25" customHeight="1" x14ac:dyDescent="0.15">
      <c r="B20" s="677" t="s">
        <v>278</v>
      </c>
      <c r="C20" s="678"/>
      <c r="D20" s="678"/>
      <c r="E20" s="678"/>
      <c r="F20" s="678"/>
      <c r="G20" s="678"/>
      <c r="H20" s="678"/>
      <c r="I20" s="678"/>
      <c r="J20" s="678"/>
      <c r="K20" s="678"/>
      <c r="L20" s="678"/>
      <c r="M20" s="678"/>
      <c r="N20" s="678"/>
      <c r="O20" s="678"/>
      <c r="P20" s="678"/>
      <c r="Q20" s="679"/>
      <c r="R20" s="680">
        <v>15923</v>
      </c>
      <c r="S20" s="681"/>
      <c r="T20" s="681"/>
      <c r="U20" s="681"/>
      <c r="V20" s="681"/>
      <c r="W20" s="681"/>
      <c r="X20" s="681"/>
      <c r="Y20" s="682"/>
      <c r="Z20" s="713">
        <v>0</v>
      </c>
      <c r="AA20" s="713"/>
      <c r="AB20" s="713"/>
      <c r="AC20" s="713"/>
      <c r="AD20" s="714">
        <v>15923</v>
      </c>
      <c r="AE20" s="714"/>
      <c r="AF20" s="714"/>
      <c r="AG20" s="714"/>
      <c r="AH20" s="714"/>
      <c r="AI20" s="714"/>
      <c r="AJ20" s="714"/>
      <c r="AK20" s="714"/>
      <c r="AL20" s="683">
        <v>0</v>
      </c>
      <c r="AM20" s="684"/>
      <c r="AN20" s="684"/>
      <c r="AO20" s="715"/>
      <c r="AP20" s="677" t="s">
        <v>279</v>
      </c>
      <c r="AQ20" s="678"/>
      <c r="AR20" s="678"/>
      <c r="AS20" s="678"/>
      <c r="AT20" s="678"/>
      <c r="AU20" s="678"/>
      <c r="AV20" s="678"/>
      <c r="AW20" s="678"/>
      <c r="AX20" s="678"/>
      <c r="AY20" s="678"/>
      <c r="AZ20" s="678"/>
      <c r="BA20" s="678"/>
      <c r="BB20" s="678"/>
      <c r="BC20" s="678"/>
      <c r="BD20" s="678"/>
      <c r="BE20" s="678"/>
      <c r="BF20" s="679"/>
      <c r="BG20" s="680">
        <v>1057212</v>
      </c>
      <c r="BH20" s="681"/>
      <c r="BI20" s="681"/>
      <c r="BJ20" s="681"/>
      <c r="BK20" s="681"/>
      <c r="BL20" s="681"/>
      <c r="BM20" s="681"/>
      <c r="BN20" s="682"/>
      <c r="BO20" s="713">
        <v>2.1</v>
      </c>
      <c r="BP20" s="713"/>
      <c r="BQ20" s="713"/>
      <c r="BR20" s="713"/>
      <c r="BS20" s="686" t="s">
        <v>231</v>
      </c>
      <c r="BT20" s="681"/>
      <c r="BU20" s="681"/>
      <c r="BV20" s="681"/>
      <c r="BW20" s="681"/>
      <c r="BX20" s="681"/>
      <c r="BY20" s="681"/>
      <c r="BZ20" s="681"/>
      <c r="CA20" s="681"/>
      <c r="CB20" s="727"/>
      <c r="CD20" s="719" t="s">
        <v>280</v>
      </c>
      <c r="CE20" s="720"/>
      <c r="CF20" s="720"/>
      <c r="CG20" s="720"/>
      <c r="CH20" s="720"/>
      <c r="CI20" s="720"/>
      <c r="CJ20" s="720"/>
      <c r="CK20" s="720"/>
      <c r="CL20" s="720"/>
      <c r="CM20" s="720"/>
      <c r="CN20" s="720"/>
      <c r="CO20" s="720"/>
      <c r="CP20" s="720"/>
      <c r="CQ20" s="721"/>
      <c r="CR20" s="680">
        <v>191556760</v>
      </c>
      <c r="CS20" s="681"/>
      <c r="CT20" s="681"/>
      <c r="CU20" s="681"/>
      <c r="CV20" s="681"/>
      <c r="CW20" s="681"/>
      <c r="CX20" s="681"/>
      <c r="CY20" s="682"/>
      <c r="CZ20" s="713">
        <v>100</v>
      </c>
      <c r="DA20" s="713"/>
      <c r="DB20" s="713"/>
      <c r="DC20" s="713"/>
      <c r="DD20" s="686">
        <v>23090401</v>
      </c>
      <c r="DE20" s="681"/>
      <c r="DF20" s="681"/>
      <c r="DG20" s="681"/>
      <c r="DH20" s="681"/>
      <c r="DI20" s="681"/>
      <c r="DJ20" s="681"/>
      <c r="DK20" s="681"/>
      <c r="DL20" s="681"/>
      <c r="DM20" s="681"/>
      <c r="DN20" s="681"/>
      <c r="DO20" s="681"/>
      <c r="DP20" s="682"/>
      <c r="DQ20" s="686">
        <v>78243986</v>
      </c>
      <c r="DR20" s="681"/>
      <c r="DS20" s="681"/>
      <c r="DT20" s="681"/>
      <c r="DU20" s="681"/>
      <c r="DV20" s="681"/>
      <c r="DW20" s="681"/>
      <c r="DX20" s="681"/>
      <c r="DY20" s="681"/>
      <c r="DZ20" s="681"/>
      <c r="EA20" s="681"/>
      <c r="EB20" s="681"/>
      <c r="EC20" s="727"/>
    </row>
    <row r="21" spans="2:133" ht="11.25" customHeight="1" x14ac:dyDescent="0.15">
      <c r="B21" s="677" t="s">
        <v>281</v>
      </c>
      <c r="C21" s="678"/>
      <c r="D21" s="678"/>
      <c r="E21" s="678"/>
      <c r="F21" s="678"/>
      <c r="G21" s="678"/>
      <c r="H21" s="678"/>
      <c r="I21" s="678"/>
      <c r="J21" s="678"/>
      <c r="K21" s="678"/>
      <c r="L21" s="678"/>
      <c r="M21" s="678"/>
      <c r="N21" s="678"/>
      <c r="O21" s="678"/>
      <c r="P21" s="678"/>
      <c r="Q21" s="679"/>
      <c r="R21" s="680">
        <v>7899</v>
      </c>
      <c r="S21" s="681"/>
      <c r="T21" s="681"/>
      <c r="U21" s="681"/>
      <c r="V21" s="681"/>
      <c r="W21" s="681"/>
      <c r="X21" s="681"/>
      <c r="Y21" s="682"/>
      <c r="Z21" s="713">
        <v>0</v>
      </c>
      <c r="AA21" s="713"/>
      <c r="AB21" s="713"/>
      <c r="AC21" s="713"/>
      <c r="AD21" s="714">
        <v>7899</v>
      </c>
      <c r="AE21" s="714"/>
      <c r="AF21" s="714"/>
      <c r="AG21" s="714"/>
      <c r="AH21" s="714"/>
      <c r="AI21" s="714"/>
      <c r="AJ21" s="714"/>
      <c r="AK21" s="714"/>
      <c r="AL21" s="683">
        <v>0</v>
      </c>
      <c r="AM21" s="684"/>
      <c r="AN21" s="684"/>
      <c r="AO21" s="715"/>
      <c r="AP21" s="774" t="s">
        <v>282</v>
      </c>
      <c r="AQ21" s="782"/>
      <c r="AR21" s="782"/>
      <c r="AS21" s="782"/>
      <c r="AT21" s="782"/>
      <c r="AU21" s="782"/>
      <c r="AV21" s="782"/>
      <c r="AW21" s="782"/>
      <c r="AX21" s="782"/>
      <c r="AY21" s="782"/>
      <c r="AZ21" s="782"/>
      <c r="BA21" s="782"/>
      <c r="BB21" s="782"/>
      <c r="BC21" s="782"/>
      <c r="BD21" s="782"/>
      <c r="BE21" s="782"/>
      <c r="BF21" s="776"/>
      <c r="BG21" s="680">
        <v>6119</v>
      </c>
      <c r="BH21" s="681"/>
      <c r="BI21" s="681"/>
      <c r="BJ21" s="681"/>
      <c r="BK21" s="681"/>
      <c r="BL21" s="681"/>
      <c r="BM21" s="681"/>
      <c r="BN21" s="682"/>
      <c r="BO21" s="713">
        <v>0</v>
      </c>
      <c r="BP21" s="713"/>
      <c r="BQ21" s="713"/>
      <c r="BR21" s="713"/>
      <c r="BS21" s="686" t="s">
        <v>243</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283</v>
      </c>
      <c r="C22" s="678"/>
      <c r="D22" s="678"/>
      <c r="E22" s="678"/>
      <c r="F22" s="678"/>
      <c r="G22" s="678"/>
      <c r="H22" s="678"/>
      <c r="I22" s="678"/>
      <c r="J22" s="678"/>
      <c r="K22" s="678"/>
      <c r="L22" s="678"/>
      <c r="M22" s="678"/>
      <c r="N22" s="678"/>
      <c r="O22" s="678"/>
      <c r="P22" s="678"/>
      <c r="Q22" s="679"/>
      <c r="R22" s="680">
        <v>8894480</v>
      </c>
      <c r="S22" s="681"/>
      <c r="T22" s="681"/>
      <c r="U22" s="681"/>
      <c r="V22" s="681"/>
      <c r="W22" s="681"/>
      <c r="X22" s="681"/>
      <c r="Y22" s="682"/>
      <c r="Z22" s="713">
        <v>4.4000000000000004</v>
      </c>
      <c r="AA22" s="713"/>
      <c r="AB22" s="713"/>
      <c r="AC22" s="713"/>
      <c r="AD22" s="714">
        <v>8177208</v>
      </c>
      <c r="AE22" s="714"/>
      <c r="AF22" s="714"/>
      <c r="AG22" s="714"/>
      <c r="AH22" s="714"/>
      <c r="AI22" s="714"/>
      <c r="AJ22" s="714"/>
      <c r="AK22" s="714"/>
      <c r="AL22" s="683">
        <v>12.1</v>
      </c>
      <c r="AM22" s="684"/>
      <c r="AN22" s="684"/>
      <c r="AO22" s="715"/>
      <c r="AP22" s="774" t="s">
        <v>284</v>
      </c>
      <c r="AQ22" s="782"/>
      <c r="AR22" s="782"/>
      <c r="AS22" s="782"/>
      <c r="AT22" s="782"/>
      <c r="AU22" s="782"/>
      <c r="AV22" s="782"/>
      <c r="AW22" s="782"/>
      <c r="AX22" s="782"/>
      <c r="AY22" s="782"/>
      <c r="AZ22" s="782"/>
      <c r="BA22" s="782"/>
      <c r="BB22" s="782"/>
      <c r="BC22" s="782"/>
      <c r="BD22" s="782"/>
      <c r="BE22" s="782"/>
      <c r="BF22" s="776"/>
      <c r="BG22" s="680">
        <v>1051093</v>
      </c>
      <c r="BH22" s="681"/>
      <c r="BI22" s="681"/>
      <c r="BJ22" s="681"/>
      <c r="BK22" s="681"/>
      <c r="BL22" s="681"/>
      <c r="BM22" s="681"/>
      <c r="BN22" s="682"/>
      <c r="BO22" s="713">
        <v>2.1</v>
      </c>
      <c r="BP22" s="713"/>
      <c r="BQ22" s="713"/>
      <c r="BR22" s="713"/>
      <c r="BS22" s="686" t="s">
        <v>231</v>
      </c>
      <c r="BT22" s="681"/>
      <c r="BU22" s="681"/>
      <c r="BV22" s="681"/>
      <c r="BW22" s="681"/>
      <c r="BX22" s="681"/>
      <c r="BY22" s="681"/>
      <c r="BZ22" s="681"/>
      <c r="CA22" s="681"/>
      <c r="CB22" s="727"/>
      <c r="CD22" s="784" t="s">
        <v>285</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286</v>
      </c>
      <c r="C23" s="678"/>
      <c r="D23" s="678"/>
      <c r="E23" s="678"/>
      <c r="F23" s="678"/>
      <c r="G23" s="678"/>
      <c r="H23" s="678"/>
      <c r="I23" s="678"/>
      <c r="J23" s="678"/>
      <c r="K23" s="678"/>
      <c r="L23" s="678"/>
      <c r="M23" s="678"/>
      <c r="N23" s="678"/>
      <c r="O23" s="678"/>
      <c r="P23" s="678"/>
      <c r="Q23" s="679"/>
      <c r="R23" s="680">
        <v>8177208</v>
      </c>
      <c r="S23" s="681"/>
      <c r="T23" s="681"/>
      <c r="U23" s="681"/>
      <c r="V23" s="681"/>
      <c r="W23" s="681"/>
      <c r="X23" s="681"/>
      <c r="Y23" s="682"/>
      <c r="Z23" s="713">
        <v>4.0999999999999996</v>
      </c>
      <c r="AA23" s="713"/>
      <c r="AB23" s="713"/>
      <c r="AC23" s="713"/>
      <c r="AD23" s="714">
        <v>8177208</v>
      </c>
      <c r="AE23" s="714"/>
      <c r="AF23" s="714"/>
      <c r="AG23" s="714"/>
      <c r="AH23" s="714"/>
      <c r="AI23" s="714"/>
      <c r="AJ23" s="714"/>
      <c r="AK23" s="714"/>
      <c r="AL23" s="683">
        <v>12.1</v>
      </c>
      <c r="AM23" s="684"/>
      <c r="AN23" s="684"/>
      <c r="AO23" s="715"/>
      <c r="AP23" s="774" t="s">
        <v>287</v>
      </c>
      <c r="AQ23" s="782"/>
      <c r="AR23" s="782"/>
      <c r="AS23" s="782"/>
      <c r="AT23" s="782"/>
      <c r="AU23" s="782"/>
      <c r="AV23" s="782"/>
      <c r="AW23" s="782"/>
      <c r="AX23" s="782"/>
      <c r="AY23" s="782"/>
      <c r="AZ23" s="782"/>
      <c r="BA23" s="782"/>
      <c r="BB23" s="782"/>
      <c r="BC23" s="782"/>
      <c r="BD23" s="782"/>
      <c r="BE23" s="782"/>
      <c r="BF23" s="776"/>
      <c r="BG23" s="680" t="s">
        <v>231</v>
      </c>
      <c r="BH23" s="681"/>
      <c r="BI23" s="681"/>
      <c r="BJ23" s="681"/>
      <c r="BK23" s="681"/>
      <c r="BL23" s="681"/>
      <c r="BM23" s="681"/>
      <c r="BN23" s="682"/>
      <c r="BO23" s="713" t="s">
        <v>243</v>
      </c>
      <c r="BP23" s="713"/>
      <c r="BQ23" s="713"/>
      <c r="BR23" s="713"/>
      <c r="BS23" s="686" t="s">
        <v>231</v>
      </c>
      <c r="BT23" s="681"/>
      <c r="BU23" s="681"/>
      <c r="BV23" s="681"/>
      <c r="BW23" s="681"/>
      <c r="BX23" s="681"/>
      <c r="BY23" s="681"/>
      <c r="BZ23" s="681"/>
      <c r="CA23" s="681"/>
      <c r="CB23" s="727"/>
      <c r="CD23" s="784" t="s">
        <v>225</v>
      </c>
      <c r="CE23" s="785"/>
      <c r="CF23" s="785"/>
      <c r="CG23" s="785"/>
      <c r="CH23" s="785"/>
      <c r="CI23" s="785"/>
      <c r="CJ23" s="785"/>
      <c r="CK23" s="785"/>
      <c r="CL23" s="785"/>
      <c r="CM23" s="785"/>
      <c r="CN23" s="785"/>
      <c r="CO23" s="785"/>
      <c r="CP23" s="785"/>
      <c r="CQ23" s="786"/>
      <c r="CR23" s="784" t="s">
        <v>288</v>
      </c>
      <c r="CS23" s="785"/>
      <c r="CT23" s="785"/>
      <c r="CU23" s="785"/>
      <c r="CV23" s="785"/>
      <c r="CW23" s="785"/>
      <c r="CX23" s="785"/>
      <c r="CY23" s="786"/>
      <c r="CZ23" s="784" t="s">
        <v>289</v>
      </c>
      <c r="DA23" s="785"/>
      <c r="DB23" s="785"/>
      <c r="DC23" s="786"/>
      <c r="DD23" s="784" t="s">
        <v>290</v>
      </c>
      <c r="DE23" s="785"/>
      <c r="DF23" s="785"/>
      <c r="DG23" s="785"/>
      <c r="DH23" s="785"/>
      <c r="DI23" s="785"/>
      <c r="DJ23" s="785"/>
      <c r="DK23" s="786"/>
      <c r="DL23" s="793" t="s">
        <v>291</v>
      </c>
      <c r="DM23" s="794"/>
      <c r="DN23" s="794"/>
      <c r="DO23" s="794"/>
      <c r="DP23" s="794"/>
      <c r="DQ23" s="794"/>
      <c r="DR23" s="794"/>
      <c r="DS23" s="794"/>
      <c r="DT23" s="794"/>
      <c r="DU23" s="794"/>
      <c r="DV23" s="795"/>
      <c r="DW23" s="784" t="s">
        <v>292</v>
      </c>
      <c r="DX23" s="785"/>
      <c r="DY23" s="785"/>
      <c r="DZ23" s="785"/>
      <c r="EA23" s="785"/>
      <c r="EB23" s="785"/>
      <c r="EC23" s="786"/>
    </row>
    <row r="24" spans="2:133" ht="11.25" customHeight="1" x14ac:dyDescent="0.15">
      <c r="B24" s="677" t="s">
        <v>293</v>
      </c>
      <c r="C24" s="678"/>
      <c r="D24" s="678"/>
      <c r="E24" s="678"/>
      <c r="F24" s="678"/>
      <c r="G24" s="678"/>
      <c r="H24" s="678"/>
      <c r="I24" s="678"/>
      <c r="J24" s="678"/>
      <c r="K24" s="678"/>
      <c r="L24" s="678"/>
      <c r="M24" s="678"/>
      <c r="N24" s="678"/>
      <c r="O24" s="678"/>
      <c r="P24" s="678"/>
      <c r="Q24" s="679"/>
      <c r="R24" s="680">
        <v>717036</v>
      </c>
      <c r="S24" s="681"/>
      <c r="T24" s="681"/>
      <c r="U24" s="681"/>
      <c r="V24" s="681"/>
      <c r="W24" s="681"/>
      <c r="X24" s="681"/>
      <c r="Y24" s="682"/>
      <c r="Z24" s="713">
        <v>0.4</v>
      </c>
      <c r="AA24" s="713"/>
      <c r="AB24" s="713"/>
      <c r="AC24" s="713"/>
      <c r="AD24" s="714" t="s">
        <v>231</v>
      </c>
      <c r="AE24" s="714"/>
      <c r="AF24" s="714"/>
      <c r="AG24" s="714"/>
      <c r="AH24" s="714"/>
      <c r="AI24" s="714"/>
      <c r="AJ24" s="714"/>
      <c r="AK24" s="714"/>
      <c r="AL24" s="683" t="s">
        <v>231</v>
      </c>
      <c r="AM24" s="684"/>
      <c r="AN24" s="684"/>
      <c r="AO24" s="715"/>
      <c r="AP24" s="774" t="s">
        <v>294</v>
      </c>
      <c r="AQ24" s="782"/>
      <c r="AR24" s="782"/>
      <c r="AS24" s="782"/>
      <c r="AT24" s="782"/>
      <c r="AU24" s="782"/>
      <c r="AV24" s="782"/>
      <c r="AW24" s="782"/>
      <c r="AX24" s="782"/>
      <c r="AY24" s="782"/>
      <c r="AZ24" s="782"/>
      <c r="BA24" s="782"/>
      <c r="BB24" s="782"/>
      <c r="BC24" s="782"/>
      <c r="BD24" s="782"/>
      <c r="BE24" s="782"/>
      <c r="BF24" s="776"/>
      <c r="BG24" s="680" t="s">
        <v>231</v>
      </c>
      <c r="BH24" s="681"/>
      <c r="BI24" s="681"/>
      <c r="BJ24" s="681"/>
      <c r="BK24" s="681"/>
      <c r="BL24" s="681"/>
      <c r="BM24" s="681"/>
      <c r="BN24" s="682"/>
      <c r="BO24" s="713" t="s">
        <v>243</v>
      </c>
      <c r="BP24" s="713"/>
      <c r="BQ24" s="713"/>
      <c r="BR24" s="713"/>
      <c r="BS24" s="686" t="s">
        <v>231</v>
      </c>
      <c r="BT24" s="681"/>
      <c r="BU24" s="681"/>
      <c r="BV24" s="681"/>
      <c r="BW24" s="681"/>
      <c r="BX24" s="681"/>
      <c r="BY24" s="681"/>
      <c r="BZ24" s="681"/>
      <c r="CA24" s="681"/>
      <c r="CB24" s="727"/>
      <c r="CD24" s="738" t="s">
        <v>295</v>
      </c>
      <c r="CE24" s="739"/>
      <c r="CF24" s="739"/>
      <c r="CG24" s="739"/>
      <c r="CH24" s="739"/>
      <c r="CI24" s="739"/>
      <c r="CJ24" s="739"/>
      <c r="CK24" s="739"/>
      <c r="CL24" s="739"/>
      <c r="CM24" s="739"/>
      <c r="CN24" s="739"/>
      <c r="CO24" s="739"/>
      <c r="CP24" s="739"/>
      <c r="CQ24" s="740"/>
      <c r="CR24" s="735">
        <v>92305025</v>
      </c>
      <c r="CS24" s="736"/>
      <c r="CT24" s="736"/>
      <c r="CU24" s="736"/>
      <c r="CV24" s="736"/>
      <c r="CW24" s="736"/>
      <c r="CX24" s="736"/>
      <c r="CY24" s="779"/>
      <c r="CZ24" s="780">
        <v>48.2</v>
      </c>
      <c r="DA24" s="751"/>
      <c r="DB24" s="751"/>
      <c r="DC24" s="783"/>
      <c r="DD24" s="778">
        <v>44650571</v>
      </c>
      <c r="DE24" s="736"/>
      <c r="DF24" s="736"/>
      <c r="DG24" s="736"/>
      <c r="DH24" s="736"/>
      <c r="DI24" s="736"/>
      <c r="DJ24" s="736"/>
      <c r="DK24" s="779"/>
      <c r="DL24" s="778">
        <v>43355577</v>
      </c>
      <c r="DM24" s="736"/>
      <c r="DN24" s="736"/>
      <c r="DO24" s="736"/>
      <c r="DP24" s="736"/>
      <c r="DQ24" s="736"/>
      <c r="DR24" s="736"/>
      <c r="DS24" s="736"/>
      <c r="DT24" s="736"/>
      <c r="DU24" s="736"/>
      <c r="DV24" s="779"/>
      <c r="DW24" s="780">
        <v>60.2</v>
      </c>
      <c r="DX24" s="751"/>
      <c r="DY24" s="751"/>
      <c r="DZ24" s="751"/>
      <c r="EA24" s="751"/>
      <c r="EB24" s="751"/>
      <c r="EC24" s="781"/>
    </row>
    <row r="25" spans="2:133" ht="11.25" customHeight="1" x14ac:dyDescent="0.15">
      <c r="B25" s="677" t="s">
        <v>296</v>
      </c>
      <c r="C25" s="678"/>
      <c r="D25" s="678"/>
      <c r="E25" s="678"/>
      <c r="F25" s="678"/>
      <c r="G25" s="678"/>
      <c r="H25" s="678"/>
      <c r="I25" s="678"/>
      <c r="J25" s="678"/>
      <c r="K25" s="678"/>
      <c r="L25" s="678"/>
      <c r="M25" s="678"/>
      <c r="N25" s="678"/>
      <c r="O25" s="678"/>
      <c r="P25" s="678"/>
      <c r="Q25" s="679"/>
      <c r="R25" s="680">
        <v>236</v>
      </c>
      <c r="S25" s="681"/>
      <c r="T25" s="681"/>
      <c r="U25" s="681"/>
      <c r="V25" s="681"/>
      <c r="W25" s="681"/>
      <c r="X25" s="681"/>
      <c r="Y25" s="682"/>
      <c r="Z25" s="713">
        <v>0</v>
      </c>
      <c r="AA25" s="713"/>
      <c r="AB25" s="713"/>
      <c r="AC25" s="713"/>
      <c r="AD25" s="714" t="s">
        <v>243</v>
      </c>
      <c r="AE25" s="714"/>
      <c r="AF25" s="714"/>
      <c r="AG25" s="714"/>
      <c r="AH25" s="714"/>
      <c r="AI25" s="714"/>
      <c r="AJ25" s="714"/>
      <c r="AK25" s="714"/>
      <c r="AL25" s="683" t="s">
        <v>243</v>
      </c>
      <c r="AM25" s="684"/>
      <c r="AN25" s="684"/>
      <c r="AO25" s="715"/>
      <c r="AP25" s="774" t="s">
        <v>297</v>
      </c>
      <c r="AQ25" s="782"/>
      <c r="AR25" s="782"/>
      <c r="AS25" s="782"/>
      <c r="AT25" s="782"/>
      <c r="AU25" s="782"/>
      <c r="AV25" s="782"/>
      <c r="AW25" s="782"/>
      <c r="AX25" s="782"/>
      <c r="AY25" s="782"/>
      <c r="AZ25" s="782"/>
      <c r="BA25" s="782"/>
      <c r="BB25" s="782"/>
      <c r="BC25" s="782"/>
      <c r="BD25" s="782"/>
      <c r="BE25" s="782"/>
      <c r="BF25" s="776"/>
      <c r="BG25" s="680" t="s">
        <v>231</v>
      </c>
      <c r="BH25" s="681"/>
      <c r="BI25" s="681"/>
      <c r="BJ25" s="681"/>
      <c r="BK25" s="681"/>
      <c r="BL25" s="681"/>
      <c r="BM25" s="681"/>
      <c r="BN25" s="682"/>
      <c r="BO25" s="713" t="s">
        <v>243</v>
      </c>
      <c r="BP25" s="713"/>
      <c r="BQ25" s="713"/>
      <c r="BR25" s="713"/>
      <c r="BS25" s="686" t="s">
        <v>231</v>
      </c>
      <c r="BT25" s="681"/>
      <c r="BU25" s="681"/>
      <c r="BV25" s="681"/>
      <c r="BW25" s="681"/>
      <c r="BX25" s="681"/>
      <c r="BY25" s="681"/>
      <c r="BZ25" s="681"/>
      <c r="CA25" s="681"/>
      <c r="CB25" s="727"/>
      <c r="CD25" s="719" t="s">
        <v>298</v>
      </c>
      <c r="CE25" s="720"/>
      <c r="CF25" s="720"/>
      <c r="CG25" s="720"/>
      <c r="CH25" s="720"/>
      <c r="CI25" s="720"/>
      <c r="CJ25" s="720"/>
      <c r="CK25" s="720"/>
      <c r="CL25" s="720"/>
      <c r="CM25" s="720"/>
      <c r="CN25" s="720"/>
      <c r="CO25" s="720"/>
      <c r="CP25" s="720"/>
      <c r="CQ25" s="721"/>
      <c r="CR25" s="680">
        <v>20125799</v>
      </c>
      <c r="CS25" s="699"/>
      <c r="CT25" s="699"/>
      <c r="CU25" s="699"/>
      <c r="CV25" s="699"/>
      <c r="CW25" s="699"/>
      <c r="CX25" s="699"/>
      <c r="CY25" s="700"/>
      <c r="CZ25" s="683">
        <v>10.5</v>
      </c>
      <c r="DA25" s="701"/>
      <c r="DB25" s="701"/>
      <c r="DC25" s="702"/>
      <c r="DD25" s="686">
        <v>18383960</v>
      </c>
      <c r="DE25" s="699"/>
      <c r="DF25" s="699"/>
      <c r="DG25" s="699"/>
      <c r="DH25" s="699"/>
      <c r="DI25" s="699"/>
      <c r="DJ25" s="699"/>
      <c r="DK25" s="700"/>
      <c r="DL25" s="686">
        <v>17465699</v>
      </c>
      <c r="DM25" s="699"/>
      <c r="DN25" s="699"/>
      <c r="DO25" s="699"/>
      <c r="DP25" s="699"/>
      <c r="DQ25" s="699"/>
      <c r="DR25" s="699"/>
      <c r="DS25" s="699"/>
      <c r="DT25" s="699"/>
      <c r="DU25" s="699"/>
      <c r="DV25" s="700"/>
      <c r="DW25" s="683">
        <v>24.2</v>
      </c>
      <c r="DX25" s="701"/>
      <c r="DY25" s="701"/>
      <c r="DZ25" s="701"/>
      <c r="EA25" s="701"/>
      <c r="EB25" s="701"/>
      <c r="EC25" s="722"/>
    </row>
    <row r="26" spans="2:133" ht="11.25" customHeight="1" x14ac:dyDescent="0.15">
      <c r="B26" s="677" t="s">
        <v>299</v>
      </c>
      <c r="C26" s="678"/>
      <c r="D26" s="678"/>
      <c r="E26" s="678"/>
      <c r="F26" s="678"/>
      <c r="G26" s="678"/>
      <c r="H26" s="678"/>
      <c r="I26" s="678"/>
      <c r="J26" s="678"/>
      <c r="K26" s="678"/>
      <c r="L26" s="678"/>
      <c r="M26" s="678"/>
      <c r="N26" s="678"/>
      <c r="O26" s="678"/>
      <c r="P26" s="678"/>
      <c r="Q26" s="679"/>
      <c r="R26" s="680">
        <v>67554287</v>
      </c>
      <c r="S26" s="681"/>
      <c r="T26" s="681"/>
      <c r="U26" s="681"/>
      <c r="V26" s="681"/>
      <c r="W26" s="681"/>
      <c r="X26" s="681"/>
      <c r="Y26" s="682"/>
      <c r="Z26" s="713">
        <v>33.700000000000003</v>
      </c>
      <c r="AA26" s="713"/>
      <c r="AB26" s="713"/>
      <c r="AC26" s="713"/>
      <c r="AD26" s="714">
        <v>66837015</v>
      </c>
      <c r="AE26" s="714"/>
      <c r="AF26" s="714"/>
      <c r="AG26" s="714"/>
      <c r="AH26" s="714"/>
      <c r="AI26" s="714"/>
      <c r="AJ26" s="714"/>
      <c r="AK26" s="714"/>
      <c r="AL26" s="683">
        <v>98.6</v>
      </c>
      <c r="AM26" s="684"/>
      <c r="AN26" s="684"/>
      <c r="AO26" s="715"/>
      <c r="AP26" s="774" t="s">
        <v>300</v>
      </c>
      <c r="AQ26" s="775"/>
      <c r="AR26" s="775"/>
      <c r="AS26" s="775"/>
      <c r="AT26" s="775"/>
      <c r="AU26" s="775"/>
      <c r="AV26" s="775"/>
      <c r="AW26" s="775"/>
      <c r="AX26" s="775"/>
      <c r="AY26" s="775"/>
      <c r="AZ26" s="775"/>
      <c r="BA26" s="775"/>
      <c r="BB26" s="775"/>
      <c r="BC26" s="775"/>
      <c r="BD26" s="775"/>
      <c r="BE26" s="775"/>
      <c r="BF26" s="776"/>
      <c r="BG26" s="680" t="s">
        <v>243</v>
      </c>
      <c r="BH26" s="681"/>
      <c r="BI26" s="681"/>
      <c r="BJ26" s="681"/>
      <c r="BK26" s="681"/>
      <c r="BL26" s="681"/>
      <c r="BM26" s="681"/>
      <c r="BN26" s="682"/>
      <c r="BO26" s="713" t="s">
        <v>231</v>
      </c>
      <c r="BP26" s="713"/>
      <c r="BQ26" s="713"/>
      <c r="BR26" s="713"/>
      <c r="BS26" s="686" t="s">
        <v>231</v>
      </c>
      <c r="BT26" s="681"/>
      <c r="BU26" s="681"/>
      <c r="BV26" s="681"/>
      <c r="BW26" s="681"/>
      <c r="BX26" s="681"/>
      <c r="BY26" s="681"/>
      <c r="BZ26" s="681"/>
      <c r="CA26" s="681"/>
      <c r="CB26" s="727"/>
      <c r="CD26" s="719" t="s">
        <v>301</v>
      </c>
      <c r="CE26" s="720"/>
      <c r="CF26" s="720"/>
      <c r="CG26" s="720"/>
      <c r="CH26" s="720"/>
      <c r="CI26" s="720"/>
      <c r="CJ26" s="720"/>
      <c r="CK26" s="720"/>
      <c r="CL26" s="720"/>
      <c r="CM26" s="720"/>
      <c r="CN26" s="720"/>
      <c r="CO26" s="720"/>
      <c r="CP26" s="720"/>
      <c r="CQ26" s="721"/>
      <c r="CR26" s="680">
        <v>12014376</v>
      </c>
      <c r="CS26" s="681"/>
      <c r="CT26" s="681"/>
      <c r="CU26" s="681"/>
      <c r="CV26" s="681"/>
      <c r="CW26" s="681"/>
      <c r="CX26" s="681"/>
      <c r="CY26" s="682"/>
      <c r="CZ26" s="683">
        <v>6.3</v>
      </c>
      <c r="DA26" s="701"/>
      <c r="DB26" s="701"/>
      <c r="DC26" s="702"/>
      <c r="DD26" s="686">
        <v>11203903</v>
      </c>
      <c r="DE26" s="681"/>
      <c r="DF26" s="681"/>
      <c r="DG26" s="681"/>
      <c r="DH26" s="681"/>
      <c r="DI26" s="681"/>
      <c r="DJ26" s="681"/>
      <c r="DK26" s="682"/>
      <c r="DL26" s="686" t="s">
        <v>231</v>
      </c>
      <c r="DM26" s="681"/>
      <c r="DN26" s="681"/>
      <c r="DO26" s="681"/>
      <c r="DP26" s="681"/>
      <c r="DQ26" s="681"/>
      <c r="DR26" s="681"/>
      <c r="DS26" s="681"/>
      <c r="DT26" s="681"/>
      <c r="DU26" s="681"/>
      <c r="DV26" s="682"/>
      <c r="DW26" s="683" t="s">
        <v>231</v>
      </c>
      <c r="DX26" s="701"/>
      <c r="DY26" s="701"/>
      <c r="DZ26" s="701"/>
      <c r="EA26" s="701"/>
      <c r="EB26" s="701"/>
      <c r="EC26" s="722"/>
    </row>
    <row r="27" spans="2:133" ht="11.25" customHeight="1" x14ac:dyDescent="0.15">
      <c r="B27" s="677" t="s">
        <v>302</v>
      </c>
      <c r="C27" s="678"/>
      <c r="D27" s="678"/>
      <c r="E27" s="678"/>
      <c r="F27" s="678"/>
      <c r="G27" s="678"/>
      <c r="H27" s="678"/>
      <c r="I27" s="678"/>
      <c r="J27" s="678"/>
      <c r="K27" s="678"/>
      <c r="L27" s="678"/>
      <c r="M27" s="678"/>
      <c r="N27" s="678"/>
      <c r="O27" s="678"/>
      <c r="P27" s="678"/>
      <c r="Q27" s="679"/>
      <c r="R27" s="680">
        <v>40486</v>
      </c>
      <c r="S27" s="681"/>
      <c r="T27" s="681"/>
      <c r="U27" s="681"/>
      <c r="V27" s="681"/>
      <c r="W27" s="681"/>
      <c r="X27" s="681"/>
      <c r="Y27" s="682"/>
      <c r="Z27" s="713">
        <v>0</v>
      </c>
      <c r="AA27" s="713"/>
      <c r="AB27" s="713"/>
      <c r="AC27" s="713"/>
      <c r="AD27" s="714">
        <v>40486</v>
      </c>
      <c r="AE27" s="714"/>
      <c r="AF27" s="714"/>
      <c r="AG27" s="714"/>
      <c r="AH27" s="714"/>
      <c r="AI27" s="714"/>
      <c r="AJ27" s="714"/>
      <c r="AK27" s="714"/>
      <c r="AL27" s="683">
        <v>0.1</v>
      </c>
      <c r="AM27" s="684"/>
      <c r="AN27" s="684"/>
      <c r="AO27" s="715"/>
      <c r="AP27" s="677" t="s">
        <v>303</v>
      </c>
      <c r="AQ27" s="678"/>
      <c r="AR27" s="678"/>
      <c r="AS27" s="678"/>
      <c r="AT27" s="678"/>
      <c r="AU27" s="678"/>
      <c r="AV27" s="678"/>
      <c r="AW27" s="678"/>
      <c r="AX27" s="678"/>
      <c r="AY27" s="678"/>
      <c r="AZ27" s="678"/>
      <c r="BA27" s="678"/>
      <c r="BB27" s="678"/>
      <c r="BC27" s="678"/>
      <c r="BD27" s="678"/>
      <c r="BE27" s="678"/>
      <c r="BF27" s="679"/>
      <c r="BG27" s="680">
        <v>50121541</v>
      </c>
      <c r="BH27" s="681"/>
      <c r="BI27" s="681"/>
      <c r="BJ27" s="681"/>
      <c r="BK27" s="681"/>
      <c r="BL27" s="681"/>
      <c r="BM27" s="681"/>
      <c r="BN27" s="682"/>
      <c r="BO27" s="713">
        <v>100</v>
      </c>
      <c r="BP27" s="713"/>
      <c r="BQ27" s="713"/>
      <c r="BR27" s="713"/>
      <c r="BS27" s="686" t="s">
        <v>243</v>
      </c>
      <c r="BT27" s="681"/>
      <c r="BU27" s="681"/>
      <c r="BV27" s="681"/>
      <c r="BW27" s="681"/>
      <c r="BX27" s="681"/>
      <c r="BY27" s="681"/>
      <c r="BZ27" s="681"/>
      <c r="CA27" s="681"/>
      <c r="CB27" s="727"/>
      <c r="CD27" s="719" t="s">
        <v>304</v>
      </c>
      <c r="CE27" s="720"/>
      <c r="CF27" s="720"/>
      <c r="CG27" s="720"/>
      <c r="CH27" s="720"/>
      <c r="CI27" s="720"/>
      <c r="CJ27" s="720"/>
      <c r="CK27" s="720"/>
      <c r="CL27" s="720"/>
      <c r="CM27" s="720"/>
      <c r="CN27" s="720"/>
      <c r="CO27" s="720"/>
      <c r="CP27" s="720"/>
      <c r="CQ27" s="721"/>
      <c r="CR27" s="680">
        <v>60392504</v>
      </c>
      <c r="CS27" s="699"/>
      <c r="CT27" s="699"/>
      <c r="CU27" s="699"/>
      <c r="CV27" s="699"/>
      <c r="CW27" s="699"/>
      <c r="CX27" s="699"/>
      <c r="CY27" s="700"/>
      <c r="CZ27" s="683">
        <v>31.5</v>
      </c>
      <c r="DA27" s="701"/>
      <c r="DB27" s="701"/>
      <c r="DC27" s="702"/>
      <c r="DD27" s="686">
        <v>15759867</v>
      </c>
      <c r="DE27" s="699"/>
      <c r="DF27" s="699"/>
      <c r="DG27" s="699"/>
      <c r="DH27" s="699"/>
      <c r="DI27" s="699"/>
      <c r="DJ27" s="699"/>
      <c r="DK27" s="700"/>
      <c r="DL27" s="686">
        <v>15651011</v>
      </c>
      <c r="DM27" s="699"/>
      <c r="DN27" s="699"/>
      <c r="DO27" s="699"/>
      <c r="DP27" s="699"/>
      <c r="DQ27" s="699"/>
      <c r="DR27" s="699"/>
      <c r="DS27" s="699"/>
      <c r="DT27" s="699"/>
      <c r="DU27" s="699"/>
      <c r="DV27" s="700"/>
      <c r="DW27" s="683">
        <v>21.7</v>
      </c>
      <c r="DX27" s="701"/>
      <c r="DY27" s="701"/>
      <c r="DZ27" s="701"/>
      <c r="EA27" s="701"/>
      <c r="EB27" s="701"/>
      <c r="EC27" s="722"/>
    </row>
    <row r="28" spans="2:133" ht="11.25" customHeight="1" x14ac:dyDescent="0.15">
      <c r="B28" s="677" t="s">
        <v>305</v>
      </c>
      <c r="C28" s="678"/>
      <c r="D28" s="678"/>
      <c r="E28" s="678"/>
      <c r="F28" s="678"/>
      <c r="G28" s="678"/>
      <c r="H28" s="678"/>
      <c r="I28" s="678"/>
      <c r="J28" s="678"/>
      <c r="K28" s="678"/>
      <c r="L28" s="678"/>
      <c r="M28" s="678"/>
      <c r="N28" s="678"/>
      <c r="O28" s="678"/>
      <c r="P28" s="678"/>
      <c r="Q28" s="679"/>
      <c r="R28" s="680">
        <v>648616</v>
      </c>
      <c r="S28" s="681"/>
      <c r="T28" s="681"/>
      <c r="U28" s="681"/>
      <c r="V28" s="681"/>
      <c r="W28" s="681"/>
      <c r="X28" s="681"/>
      <c r="Y28" s="682"/>
      <c r="Z28" s="713">
        <v>0.3</v>
      </c>
      <c r="AA28" s="713"/>
      <c r="AB28" s="713"/>
      <c r="AC28" s="713"/>
      <c r="AD28" s="714">
        <v>105</v>
      </c>
      <c r="AE28" s="714"/>
      <c r="AF28" s="714"/>
      <c r="AG28" s="714"/>
      <c r="AH28" s="714"/>
      <c r="AI28" s="714"/>
      <c r="AJ28" s="714"/>
      <c r="AK28" s="714"/>
      <c r="AL28" s="683">
        <v>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306</v>
      </c>
      <c r="CE28" s="720"/>
      <c r="CF28" s="720"/>
      <c r="CG28" s="720"/>
      <c r="CH28" s="720"/>
      <c r="CI28" s="720"/>
      <c r="CJ28" s="720"/>
      <c r="CK28" s="720"/>
      <c r="CL28" s="720"/>
      <c r="CM28" s="720"/>
      <c r="CN28" s="720"/>
      <c r="CO28" s="720"/>
      <c r="CP28" s="720"/>
      <c r="CQ28" s="721"/>
      <c r="CR28" s="680">
        <v>11786722</v>
      </c>
      <c r="CS28" s="681"/>
      <c r="CT28" s="681"/>
      <c r="CU28" s="681"/>
      <c r="CV28" s="681"/>
      <c r="CW28" s="681"/>
      <c r="CX28" s="681"/>
      <c r="CY28" s="682"/>
      <c r="CZ28" s="683">
        <v>6.2</v>
      </c>
      <c r="DA28" s="701"/>
      <c r="DB28" s="701"/>
      <c r="DC28" s="702"/>
      <c r="DD28" s="686">
        <v>10506744</v>
      </c>
      <c r="DE28" s="681"/>
      <c r="DF28" s="681"/>
      <c r="DG28" s="681"/>
      <c r="DH28" s="681"/>
      <c r="DI28" s="681"/>
      <c r="DJ28" s="681"/>
      <c r="DK28" s="682"/>
      <c r="DL28" s="686">
        <v>10238867</v>
      </c>
      <c r="DM28" s="681"/>
      <c r="DN28" s="681"/>
      <c r="DO28" s="681"/>
      <c r="DP28" s="681"/>
      <c r="DQ28" s="681"/>
      <c r="DR28" s="681"/>
      <c r="DS28" s="681"/>
      <c r="DT28" s="681"/>
      <c r="DU28" s="681"/>
      <c r="DV28" s="682"/>
      <c r="DW28" s="683">
        <v>14.2</v>
      </c>
      <c r="DX28" s="701"/>
      <c r="DY28" s="701"/>
      <c r="DZ28" s="701"/>
      <c r="EA28" s="701"/>
      <c r="EB28" s="701"/>
      <c r="EC28" s="722"/>
    </row>
    <row r="29" spans="2:133" ht="11.25" customHeight="1" x14ac:dyDescent="0.15">
      <c r="B29" s="677" t="s">
        <v>307</v>
      </c>
      <c r="C29" s="678"/>
      <c r="D29" s="678"/>
      <c r="E29" s="678"/>
      <c r="F29" s="678"/>
      <c r="G29" s="678"/>
      <c r="H29" s="678"/>
      <c r="I29" s="678"/>
      <c r="J29" s="678"/>
      <c r="K29" s="678"/>
      <c r="L29" s="678"/>
      <c r="M29" s="678"/>
      <c r="N29" s="678"/>
      <c r="O29" s="678"/>
      <c r="P29" s="678"/>
      <c r="Q29" s="679"/>
      <c r="R29" s="680">
        <v>2577305</v>
      </c>
      <c r="S29" s="681"/>
      <c r="T29" s="681"/>
      <c r="U29" s="681"/>
      <c r="V29" s="681"/>
      <c r="W29" s="681"/>
      <c r="X29" s="681"/>
      <c r="Y29" s="682"/>
      <c r="Z29" s="713">
        <v>1.3</v>
      </c>
      <c r="AA29" s="713"/>
      <c r="AB29" s="713"/>
      <c r="AC29" s="713"/>
      <c r="AD29" s="714">
        <v>194117</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308</v>
      </c>
      <c r="CE29" s="766"/>
      <c r="CF29" s="719" t="s">
        <v>309</v>
      </c>
      <c r="CG29" s="720"/>
      <c r="CH29" s="720"/>
      <c r="CI29" s="720"/>
      <c r="CJ29" s="720"/>
      <c r="CK29" s="720"/>
      <c r="CL29" s="720"/>
      <c r="CM29" s="720"/>
      <c r="CN29" s="720"/>
      <c r="CO29" s="720"/>
      <c r="CP29" s="720"/>
      <c r="CQ29" s="721"/>
      <c r="CR29" s="680">
        <v>11786697</v>
      </c>
      <c r="CS29" s="699"/>
      <c r="CT29" s="699"/>
      <c r="CU29" s="699"/>
      <c r="CV29" s="699"/>
      <c r="CW29" s="699"/>
      <c r="CX29" s="699"/>
      <c r="CY29" s="700"/>
      <c r="CZ29" s="683">
        <v>6.2</v>
      </c>
      <c r="DA29" s="701"/>
      <c r="DB29" s="701"/>
      <c r="DC29" s="702"/>
      <c r="DD29" s="686">
        <v>10506719</v>
      </c>
      <c r="DE29" s="699"/>
      <c r="DF29" s="699"/>
      <c r="DG29" s="699"/>
      <c r="DH29" s="699"/>
      <c r="DI29" s="699"/>
      <c r="DJ29" s="699"/>
      <c r="DK29" s="700"/>
      <c r="DL29" s="686">
        <v>10238842</v>
      </c>
      <c r="DM29" s="699"/>
      <c r="DN29" s="699"/>
      <c r="DO29" s="699"/>
      <c r="DP29" s="699"/>
      <c r="DQ29" s="699"/>
      <c r="DR29" s="699"/>
      <c r="DS29" s="699"/>
      <c r="DT29" s="699"/>
      <c r="DU29" s="699"/>
      <c r="DV29" s="700"/>
      <c r="DW29" s="683">
        <v>14.2</v>
      </c>
      <c r="DX29" s="701"/>
      <c r="DY29" s="701"/>
      <c r="DZ29" s="701"/>
      <c r="EA29" s="701"/>
      <c r="EB29" s="701"/>
      <c r="EC29" s="722"/>
    </row>
    <row r="30" spans="2:133" ht="11.25" customHeight="1" x14ac:dyDescent="0.15">
      <c r="B30" s="677" t="s">
        <v>310</v>
      </c>
      <c r="C30" s="678"/>
      <c r="D30" s="678"/>
      <c r="E30" s="678"/>
      <c r="F30" s="678"/>
      <c r="G30" s="678"/>
      <c r="H30" s="678"/>
      <c r="I30" s="678"/>
      <c r="J30" s="678"/>
      <c r="K30" s="678"/>
      <c r="L30" s="678"/>
      <c r="M30" s="678"/>
      <c r="N30" s="678"/>
      <c r="O30" s="678"/>
      <c r="P30" s="678"/>
      <c r="Q30" s="679"/>
      <c r="R30" s="680">
        <v>719487</v>
      </c>
      <c r="S30" s="681"/>
      <c r="T30" s="681"/>
      <c r="U30" s="681"/>
      <c r="V30" s="681"/>
      <c r="W30" s="681"/>
      <c r="X30" s="681"/>
      <c r="Y30" s="682"/>
      <c r="Z30" s="713">
        <v>0.4</v>
      </c>
      <c r="AA30" s="713"/>
      <c r="AB30" s="713"/>
      <c r="AC30" s="713"/>
      <c r="AD30" s="714" t="s">
        <v>231</v>
      </c>
      <c r="AE30" s="714"/>
      <c r="AF30" s="714"/>
      <c r="AG30" s="714"/>
      <c r="AH30" s="714"/>
      <c r="AI30" s="714"/>
      <c r="AJ30" s="714"/>
      <c r="AK30" s="714"/>
      <c r="AL30" s="683" t="s">
        <v>231</v>
      </c>
      <c r="AM30" s="684"/>
      <c r="AN30" s="684"/>
      <c r="AO30" s="715"/>
      <c r="AP30" s="741" t="s">
        <v>225</v>
      </c>
      <c r="AQ30" s="742"/>
      <c r="AR30" s="742"/>
      <c r="AS30" s="742"/>
      <c r="AT30" s="742"/>
      <c r="AU30" s="742"/>
      <c r="AV30" s="742"/>
      <c r="AW30" s="742"/>
      <c r="AX30" s="742"/>
      <c r="AY30" s="742"/>
      <c r="AZ30" s="742"/>
      <c r="BA30" s="742"/>
      <c r="BB30" s="742"/>
      <c r="BC30" s="742"/>
      <c r="BD30" s="742"/>
      <c r="BE30" s="742"/>
      <c r="BF30" s="743"/>
      <c r="BG30" s="741" t="s">
        <v>311</v>
      </c>
      <c r="BH30" s="754"/>
      <c r="BI30" s="754"/>
      <c r="BJ30" s="754"/>
      <c r="BK30" s="754"/>
      <c r="BL30" s="754"/>
      <c r="BM30" s="754"/>
      <c r="BN30" s="754"/>
      <c r="BO30" s="754"/>
      <c r="BP30" s="754"/>
      <c r="BQ30" s="755"/>
      <c r="BR30" s="741" t="s">
        <v>312</v>
      </c>
      <c r="BS30" s="754"/>
      <c r="BT30" s="754"/>
      <c r="BU30" s="754"/>
      <c r="BV30" s="754"/>
      <c r="BW30" s="754"/>
      <c r="BX30" s="754"/>
      <c r="BY30" s="754"/>
      <c r="BZ30" s="754"/>
      <c r="CA30" s="754"/>
      <c r="CB30" s="755"/>
      <c r="CD30" s="767"/>
      <c r="CE30" s="768"/>
      <c r="CF30" s="719" t="s">
        <v>313</v>
      </c>
      <c r="CG30" s="720"/>
      <c r="CH30" s="720"/>
      <c r="CI30" s="720"/>
      <c r="CJ30" s="720"/>
      <c r="CK30" s="720"/>
      <c r="CL30" s="720"/>
      <c r="CM30" s="720"/>
      <c r="CN30" s="720"/>
      <c r="CO30" s="720"/>
      <c r="CP30" s="720"/>
      <c r="CQ30" s="721"/>
      <c r="CR30" s="680">
        <v>10943810</v>
      </c>
      <c r="CS30" s="681"/>
      <c r="CT30" s="681"/>
      <c r="CU30" s="681"/>
      <c r="CV30" s="681"/>
      <c r="CW30" s="681"/>
      <c r="CX30" s="681"/>
      <c r="CY30" s="682"/>
      <c r="CZ30" s="683">
        <v>5.7</v>
      </c>
      <c r="DA30" s="701"/>
      <c r="DB30" s="701"/>
      <c r="DC30" s="702"/>
      <c r="DD30" s="686">
        <v>9823321</v>
      </c>
      <c r="DE30" s="681"/>
      <c r="DF30" s="681"/>
      <c r="DG30" s="681"/>
      <c r="DH30" s="681"/>
      <c r="DI30" s="681"/>
      <c r="DJ30" s="681"/>
      <c r="DK30" s="682"/>
      <c r="DL30" s="686">
        <v>9555444</v>
      </c>
      <c r="DM30" s="681"/>
      <c r="DN30" s="681"/>
      <c r="DO30" s="681"/>
      <c r="DP30" s="681"/>
      <c r="DQ30" s="681"/>
      <c r="DR30" s="681"/>
      <c r="DS30" s="681"/>
      <c r="DT30" s="681"/>
      <c r="DU30" s="681"/>
      <c r="DV30" s="682"/>
      <c r="DW30" s="683">
        <v>13.3</v>
      </c>
      <c r="DX30" s="701"/>
      <c r="DY30" s="701"/>
      <c r="DZ30" s="701"/>
      <c r="EA30" s="701"/>
      <c r="EB30" s="701"/>
      <c r="EC30" s="722"/>
    </row>
    <row r="31" spans="2:133" ht="11.25" customHeight="1" x14ac:dyDescent="0.15">
      <c r="B31" s="677" t="s">
        <v>314</v>
      </c>
      <c r="C31" s="678"/>
      <c r="D31" s="678"/>
      <c r="E31" s="678"/>
      <c r="F31" s="678"/>
      <c r="G31" s="678"/>
      <c r="H31" s="678"/>
      <c r="I31" s="678"/>
      <c r="J31" s="678"/>
      <c r="K31" s="678"/>
      <c r="L31" s="678"/>
      <c r="M31" s="678"/>
      <c r="N31" s="678"/>
      <c r="O31" s="678"/>
      <c r="P31" s="678"/>
      <c r="Q31" s="679"/>
      <c r="R31" s="680">
        <v>81793928</v>
      </c>
      <c r="S31" s="681"/>
      <c r="T31" s="681"/>
      <c r="U31" s="681"/>
      <c r="V31" s="681"/>
      <c r="W31" s="681"/>
      <c r="X31" s="681"/>
      <c r="Y31" s="682"/>
      <c r="Z31" s="713">
        <v>40.799999999999997</v>
      </c>
      <c r="AA31" s="713"/>
      <c r="AB31" s="713"/>
      <c r="AC31" s="713"/>
      <c r="AD31" s="714" t="s">
        <v>243</v>
      </c>
      <c r="AE31" s="714"/>
      <c r="AF31" s="714"/>
      <c r="AG31" s="714"/>
      <c r="AH31" s="714"/>
      <c r="AI31" s="714"/>
      <c r="AJ31" s="714"/>
      <c r="AK31" s="714"/>
      <c r="AL31" s="683" t="s">
        <v>243</v>
      </c>
      <c r="AM31" s="684"/>
      <c r="AN31" s="684"/>
      <c r="AO31" s="715"/>
      <c r="AP31" s="756" t="s">
        <v>315</v>
      </c>
      <c r="AQ31" s="757"/>
      <c r="AR31" s="757"/>
      <c r="AS31" s="757"/>
      <c r="AT31" s="762" t="s">
        <v>316</v>
      </c>
      <c r="AU31" s="227"/>
      <c r="AV31" s="227"/>
      <c r="AW31" s="227"/>
      <c r="AX31" s="746" t="s">
        <v>190</v>
      </c>
      <c r="AY31" s="747"/>
      <c r="AZ31" s="747"/>
      <c r="BA31" s="747"/>
      <c r="BB31" s="747"/>
      <c r="BC31" s="747"/>
      <c r="BD31" s="747"/>
      <c r="BE31" s="747"/>
      <c r="BF31" s="748"/>
      <c r="BG31" s="749">
        <v>98.6</v>
      </c>
      <c r="BH31" s="750"/>
      <c r="BI31" s="750"/>
      <c r="BJ31" s="750"/>
      <c r="BK31" s="750"/>
      <c r="BL31" s="750"/>
      <c r="BM31" s="751">
        <v>97.6</v>
      </c>
      <c r="BN31" s="750"/>
      <c r="BO31" s="750"/>
      <c r="BP31" s="750"/>
      <c r="BQ31" s="752"/>
      <c r="BR31" s="749">
        <v>99.4</v>
      </c>
      <c r="BS31" s="750"/>
      <c r="BT31" s="750"/>
      <c r="BU31" s="750"/>
      <c r="BV31" s="750"/>
      <c r="BW31" s="750"/>
      <c r="BX31" s="751">
        <v>98.3</v>
      </c>
      <c r="BY31" s="750"/>
      <c r="BZ31" s="750"/>
      <c r="CA31" s="750"/>
      <c r="CB31" s="752"/>
      <c r="CD31" s="767"/>
      <c r="CE31" s="768"/>
      <c r="CF31" s="719" t="s">
        <v>317</v>
      </c>
      <c r="CG31" s="720"/>
      <c r="CH31" s="720"/>
      <c r="CI31" s="720"/>
      <c r="CJ31" s="720"/>
      <c r="CK31" s="720"/>
      <c r="CL31" s="720"/>
      <c r="CM31" s="720"/>
      <c r="CN31" s="720"/>
      <c r="CO31" s="720"/>
      <c r="CP31" s="720"/>
      <c r="CQ31" s="721"/>
      <c r="CR31" s="680">
        <v>842887</v>
      </c>
      <c r="CS31" s="699"/>
      <c r="CT31" s="699"/>
      <c r="CU31" s="699"/>
      <c r="CV31" s="699"/>
      <c r="CW31" s="699"/>
      <c r="CX31" s="699"/>
      <c r="CY31" s="700"/>
      <c r="CZ31" s="683">
        <v>0.4</v>
      </c>
      <c r="DA31" s="701"/>
      <c r="DB31" s="701"/>
      <c r="DC31" s="702"/>
      <c r="DD31" s="686">
        <v>683398</v>
      </c>
      <c r="DE31" s="699"/>
      <c r="DF31" s="699"/>
      <c r="DG31" s="699"/>
      <c r="DH31" s="699"/>
      <c r="DI31" s="699"/>
      <c r="DJ31" s="699"/>
      <c r="DK31" s="700"/>
      <c r="DL31" s="686">
        <v>683398</v>
      </c>
      <c r="DM31" s="699"/>
      <c r="DN31" s="699"/>
      <c r="DO31" s="699"/>
      <c r="DP31" s="699"/>
      <c r="DQ31" s="699"/>
      <c r="DR31" s="699"/>
      <c r="DS31" s="699"/>
      <c r="DT31" s="699"/>
      <c r="DU31" s="699"/>
      <c r="DV31" s="700"/>
      <c r="DW31" s="683">
        <v>0.9</v>
      </c>
      <c r="DX31" s="701"/>
      <c r="DY31" s="701"/>
      <c r="DZ31" s="701"/>
      <c r="EA31" s="701"/>
      <c r="EB31" s="701"/>
      <c r="EC31" s="722"/>
    </row>
    <row r="32" spans="2:133" ht="11.25" customHeight="1" x14ac:dyDescent="0.15">
      <c r="B32" s="771" t="s">
        <v>318</v>
      </c>
      <c r="C32" s="772"/>
      <c r="D32" s="772"/>
      <c r="E32" s="772"/>
      <c r="F32" s="772"/>
      <c r="G32" s="772"/>
      <c r="H32" s="772"/>
      <c r="I32" s="772"/>
      <c r="J32" s="772"/>
      <c r="K32" s="772"/>
      <c r="L32" s="772"/>
      <c r="M32" s="772"/>
      <c r="N32" s="772"/>
      <c r="O32" s="772"/>
      <c r="P32" s="772"/>
      <c r="Q32" s="773"/>
      <c r="R32" s="680">
        <v>289872</v>
      </c>
      <c r="S32" s="681"/>
      <c r="T32" s="681"/>
      <c r="U32" s="681"/>
      <c r="V32" s="681"/>
      <c r="W32" s="681"/>
      <c r="X32" s="681"/>
      <c r="Y32" s="682"/>
      <c r="Z32" s="713">
        <v>0.1</v>
      </c>
      <c r="AA32" s="713"/>
      <c r="AB32" s="713"/>
      <c r="AC32" s="713"/>
      <c r="AD32" s="714">
        <v>289872</v>
      </c>
      <c r="AE32" s="714"/>
      <c r="AF32" s="714"/>
      <c r="AG32" s="714"/>
      <c r="AH32" s="714"/>
      <c r="AI32" s="714"/>
      <c r="AJ32" s="714"/>
      <c r="AK32" s="714"/>
      <c r="AL32" s="683">
        <v>0.4</v>
      </c>
      <c r="AM32" s="684"/>
      <c r="AN32" s="684"/>
      <c r="AO32" s="715"/>
      <c r="AP32" s="758"/>
      <c r="AQ32" s="759"/>
      <c r="AR32" s="759"/>
      <c r="AS32" s="759"/>
      <c r="AT32" s="763"/>
      <c r="AU32" s="226" t="s">
        <v>319</v>
      </c>
      <c r="AV32" s="226"/>
      <c r="AW32" s="226"/>
      <c r="AX32" s="677" t="s">
        <v>320</v>
      </c>
      <c r="AY32" s="678"/>
      <c r="AZ32" s="678"/>
      <c r="BA32" s="678"/>
      <c r="BB32" s="678"/>
      <c r="BC32" s="678"/>
      <c r="BD32" s="678"/>
      <c r="BE32" s="678"/>
      <c r="BF32" s="679"/>
      <c r="BG32" s="753">
        <v>98.6</v>
      </c>
      <c r="BH32" s="699"/>
      <c r="BI32" s="699"/>
      <c r="BJ32" s="699"/>
      <c r="BK32" s="699"/>
      <c r="BL32" s="699"/>
      <c r="BM32" s="684">
        <v>97.1</v>
      </c>
      <c r="BN32" s="745"/>
      <c r="BO32" s="745"/>
      <c r="BP32" s="745"/>
      <c r="BQ32" s="726"/>
      <c r="BR32" s="753">
        <v>99.3</v>
      </c>
      <c r="BS32" s="699"/>
      <c r="BT32" s="699"/>
      <c r="BU32" s="699"/>
      <c r="BV32" s="699"/>
      <c r="BW32" s="699"/>
      <c r="BX32" s="684">
        <v>97.9</v>
      </c>
      <c r="BY32" s="745"/>
      <c r="BZ32" s="745"/>
      <c r="CA32" s="745"/>
      <c r="CB32" s="726"/>
      <c r="CD32" s="769"/>
      <c r="CE32" s="770"/>
      <c r="CF32" s="719" t="s">
        <v>321</v>
      </c>
      <c r="CG32" s="720"/>
      <c r="CH32" s="720"/>
      <c r="CI32" s="720"/>
      <c r="CJ32" s="720"/>
      <c r="CK32" s="720"/>
      <c r="CL32" s="720"/>
      <c r="CM32" s="720"/>
      <c r="CN32" s="720"/>
      <c r="CO32" s="720"/>
      <c r="CP32" s="720"/>
      <c r="CQ32" s="721"/>
      <c r="CR32" s="680">
        <v>25</v>
      </c>
      <c r="CS32" s="681"/>
      <c r="CT32" s="681"/>
      <c r="CU32" s="681"/>
      <c r="CV32" s="681"/>
      <c r="CW32" s="681"/>
      <c r="CX32" s="681"/>
      <c r="CY32" s="682"/>
      <c r="CZ32" s="683">
        <v>0</v>
      </c>
      <c r="DA32" s="701"/>
      <c r="DB32" s="701"/>
      <c r="DC32" s="702"/>
      <c r="DD32" s="686">
        <v>25</v>
      </c>
      <c r="DE32" s="681"/>
      <c r="DF32" s="681"/>
      <c r="DG32" s="681"/>
      <c r="DH32" s="681"/>
      <c r="DI32" s="681"/>
      <c r="DJ32" s="681"/>
      <c r="DK32" s="682"/>
      <c r="DL32" s="686">
        <v>25</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322</v>
      </c>
      <c r="C33" s="678"/>
      <c r="D33" s="678"/>
      <c r="E33" s="678"/>
      <c r="F33" s="678"/>
      <c r="G33" s="678"/>
      <c r="H33" s="678"/>
      <c r="I33" s="678"/>
      <c r="J33" s="678"/>
      <c r="K33" s="678"/>
      <c r="L33" s="678"/>
      <c r="M33" s="678"/>
      <c r="N33" s="678"/>
      <c r="O33" s="678"/>
      <c r="P33" s="678"/>
      <c r="Q33" s="679"/>
      <c r="R33" s="680">
        <v>19310946</v>
      </c>
      <c r="S33" s="681"/>
      <c r="T33" s="681"/>
      <c r="U33" s="681"/>
      <c r="V33" s="681"/>
      <c r="W33" s="681"/>
      <c r="X33" s="681"/>
      <c r="Y33" s="682"/>
      <c r="Z33" s="713">
        <v>9.6</v>
      </c>
      <c r="AA33" s="713"/>
      <c r="AB33" s="713"/>
      <c r="AC33" s="713"/>
      <c r="AD33" s="714" t="s">
        <v>243</v>
      </c>
      <c r="AE33" s="714"/>
      <c r="AF33" s="714"/>
      <c r="AG33" s="714"/>
      <c r="AH33" s="714"/>
      <c r="AI33" s="714"/>
      <c r="AJ33" s="714"/>
      <c r="AK33" s="714"/>
      <c r="AL33" s="683" t="s">
        <v>231</v>
      </c>
      <c r="AM33" s="684"/>
      <c r="AN33" s="684"/>
      <c r="AO33" s="715"/>
      <c r="AP33" s="760"/>
      <c r="AQ33" s="761"/>
      <c r="AR33" s="761"/>
      <c r="AS33" s="761"/>
      <c r="AT33" s="764"/>
      <c r="AU33" s="228"/>
      <c r="AV33" s="228"/>
      <c r="AW33" s="228"/>
      <c r="AX33" s="661" t="s">
        <v>323</v>
      </c>
      <c r="AY33" s="662"/>
      <c r="AZ33" s="662"/>
      <c r="BA33" s="662"/>
      <c r="BB33" s="662"/>
      <c r="BC33" s="662"/>
      <c r="BD33" s="662"/>
      <c r="BE33" s="662"/>
      <c r="BF33" s="663"/>
      <c r="BG33" s="744">
        <v>98.4</v>
      </c>
      <c r="BH33" s="665"/>
      <c r="BI33" s="665"/>
      <c r="BJ33" s="665"/>
      <c r="BK33" s="665"/>
      <c r="BL33" s="665"/>
      <c r="BM33" s="707">
        <v>97.7</v>
      </c>
      <c r="BN33" s="665"/>
      <c r="BO33" s="665"/>
      <c r="BP33" s="665"/>
      <c r="BQ33" s="709"/>
      <c r="BR33" s="744">
        <v>99.3</v>
      </c>
      <c r="BS33" s="665"/>
      <c r="BT33" s="665"/>
      <c r="BU33" s="665"/>
      <c r="BV33" s="665"/>
      <c r="BW33" s="665"/>
      <c r="BX33" s="707">
        <v>98.4</v>
      </c>
      <c r="BY33" s="665"/>
      <c r="BZ33" s="665"/>
      <c r="CA33" s="665"/>
      <c r="CB33" s="709"/>
      <c r="CD33" s="719" t="s">
        <v>324</v>
      </c>
      <c r="CE33" s="720"/>
      <c r="CF33" s="720"/>
      <c r="CG33" s="720"/>
      <c r="CH33" s="720"/>
      <c r="CI33" s="720"/>
      <c r="CJ33" s="720"/>
      <c r="CK33" s="720"/>
      <c r="CL33" s="720"/>
      <c r="CM33" s="720"/>
      <c r="CN33" s="720"/>
      <c r="CO33" s="720"/>
      <c r="CP33" s="720"/>
      <c r="CQ33" s="721"/>
      <c r="CR33" s="680">
        <v>76161334</v>
      </c>
      <c r="CS33" s="699"/>
      <c r="CT33" s="699"/>
      <c r="CU33" s="699"/>
      <c r="CV33" s="699"/>
      <c r="CW33" s="699"/>
      <c r="CX33" s="699"/>
      <c r="CY33" s="700"/>
      <c r="CZ33" s="683">
        <v>39.799999999999997</v>
      </c>
      <c r="DA33" s="701"/>
      <c r="DB33" s="701"/>
      <c r="DC33" s="702"/>
      <c r="DD33" s="686">
        <v>31653678</v>
      </c>
      <c r="DE33" s="699"/>
      <c r="DF33" s="699"/>
      <c r="DG33" s="699"/>
      <c r="DH33" s="699"/>
      <c r="DI33" s="699"/>
      <c r="DJ33" s="699"/>
      <c r="DK33" s="700"/>
      <c r="DL33" s="686">
        <v>21726796</v>
      </c>
      <c r="DM33" s="699"/>
      <c r="DN33" s="699"/>
      <c r="DO33" s="699"/>
      <c r="DP33" s="699"/>
      <c r="DQ33" s="699"/>
      <c r="DR33" s="699"/>
      <c r="DS33" s="699"/>
      <c r="DT33" s="699"/>
      <c r="DU33" s="699"/>
      <c r="DV33" s="700"/>
      <c r="DW33" s="683">
        <v>30.2</v>
      </c>
      <c r="DX33" s="701"/>
      <c r="DY33" s="701"/>
      <c r="DZ33" s="701"/>
      <c r="EA33" s="701"/>
      <c r="EB33" s="701"/>
      <c r="EC33" s="722"/>
    </row>
    <row r="34" spans="2:133" ht="11.25" customHeight="1" x14ac:dyDescent="0.15">
      <c r="B34" s="677" t="s">
        <v>325</v>
      </c>
      <c r="C34" s="678"/>
      <c r="D34" s="678"/>
      <c r="E34" s="678"/>
      <c r="F34" s="678"/>
      <c r="G34" s="678"/>
      <c r="H34" s="678"/>
      <c r="I34" s="678"/>
      <c r="J34" s="678"/>
      <c r="K34" s="678"/>
      <c r="L34" s="678"/>
      <c r="M34" s="678"/>
      <c r="N34" s="678"/>
      <c r="O34" s="678"/>
      <c r="P34" s="678"/>
      <c r="Q34" s="679"/>
      <c r="R34" s="680">
        <v>570646</v>
      </c>
      <c r="S34" s="681"/>
      <c r="T34" s="681"/>
      <c r="U34" s="681"/>
      <c r="V34" s="681"/>
      <c r="W34" s="681"/>
      <c r="X34" s="681"/>
      <c r="Y34" s="682"/>
      <c r="Z34" s="713">
        <v>0.3</v>
      </c>
      <c r="AA34" s="713"/>
      <c r="AB34" s="713"/>
      <c r="AC34" s="713"/>
      <c r="AD34" s="714">
        <v>429767</v>
      </c>
      <c r="AE34" s="714"/>
      <c r="AF34" s="714"/>
      <c r="AG34" s="714"/>
      <c r="AH34" s="714"/>
      <c r="AI34" s="714"/>
      <c r="AJ34" s="714"/>
      <c r="AK34" s="714"/>
      <c r="AL34" s="683">
        <v>0.6</v>
      </c>
      <c r="AM34" s="684"/>
      <c r="AN34" s="684"/>
      <c r="AO34" s="715"/>
      <c r="AP34" s="229"/>
      <c r="AQ34" s="230"/>
      <c r="AR34" s="226"/>
      <c r="AS34" s="227"/>
      <c r="AT34" s="227"/>
      <c r="AU34" s="227"/>
      <c r="AV34" s="227"/>
      <c r="AW34" s="227"/>
      <c r="AX34" s="227"/>
      <c r="AY34" s="227"/>
      <c r="AZ34" s="227"/>
      <c r="BA34" s="227"/>
      <c r="BB34" s="227"/>
      <c r="BC34" s="227"/>
      <c r="BD34" s="227"/>
      <c r="BE34" s="227"/>
      <c r="BF34" s="227"/>
      <c r="BG34" s="230"/>
      <c r="BH34" s="230"/>
      <c r="BI34" s="230"/>
      <c r="BJ34" s="230"/>
      <c r="BK34" s="230"/>
      <c r="BL34" s="230"/>
      <c r="BM34" s="230"/>
      <c r="BN34" s="230"/>
      <c r="BO34" s="230"/>
      <c r="BP34" s="230"/>
      <c r="BQ34" s="230"/>
      <c r="BR34" s="230"/>
      <c r="BS34" s="230"/>
      <c r="BT34" s="230"/>
      <c r="BU34" s="230"/>
      <c r="BV34" s="230"/>
      <c r="BW34" s="230"/>
      <c r="BX34" s="230"/>
      <c r="BY34" s="230"/>
      <c r="BZ34" s="230"/>
      <c r="CA34" s="230"/>
      <c r="CB34" s="230"/>
      <c r="CD34" s="719" t="s">
        <v>326</v>
      </c>
      <c r="CE34" s="720"/>
      <c r="CF34" s="720"/>
      <c r="CG34" s="720"/>
      <c r="CH34" s="720"/>
      <c r="CI34" s="720"/>
      <c r="CJ34" s="720"/>
      <c r="CK34" s="720"/>
      <c r="CL34" s="720"/>
      <c r="CM34" s="720"/>
      <c r="CN34" s="720"/>
      <c r="CO34" s="720"/>
      <c r="CP34" s="720"/>
      <c r="CQ34" s="721"/>
      <c r="CR34" s="680">
        <v>15612113</v>
      </c>
      <c r="CS34" s="681"/>
      <c r="CT34" s="681"/>
      <c r="CU34" s="681"/>
      <c r="CV34" s="681"/>
      <c r="CW34" s="681"/>
      <c r="CX34" s="681"/>
      <c r="CY34" s="682"/>
      <c r="CZ34" s="683">
        <v>8.1999999999999993</v>
      </c>
      <c r="DA34" s="701"/>
      <c r="DB34" s="701"/>
      <c r="DC34" s="702"/>
      <c r="DD34" s="686">
        <v>11034915</v>
      </c>
      <c r="DE34" s="681"/>
      <c r="DF34" s="681"/>
      <c r="DG34" s="681"/>
      <c r="DH34" s="681"/>
      <c r="DI34" s="681"/>
      <c r="DJ34" s="681"/>
      <c r="DK34" s="682"/>
      <c r="DL34" s="686">
        <v>9446997</v>
      </c>
      <c r="DM34" s="681"/>
      <c r="DN34" s="681"/>
      <c r="DO34" s="681"/>
      <c r="DP34" s="681"/>
      <c r="DQ34" s="681"/>
      <c r="DR34" s="681"/>
      <c r="DS34" s="681"/>
      <c r="DT34" s="681"/>
      <c r="DU34" s="681"/>
      <c r="DV34" s="682"/>
      <c r="DW34" s="683">
        <v>13.1</v>
      </c>
      <c r="DX34" s="701"/>
      <c r="DY34" s="701"/>
      <c r="DZ34" s="701"/>
      <c r="EA34" s="701"/>
      <c r="EB34" s="701"/>
      <c r="EC34" s="722"/>
    </row>
    <row r="35" spans="2:133" ht="11.25" customHeight="1" x14ac:dyDescent="0.15">
      <c r="B35" s="677" t="s">
        <v>327</v>
      </c>
      <c r="C35" s="678"/>
      <c r="D35" s="678"/>
      <c r="E35" s="678"/>
      <c r="F35" s="678"/>
      <c r="G35" s="678"/>
      <c r="H35" s="678"/>
      <c r="I35" s="678"/>
      <c r="J35" s="678"/>
      <c r="K35" s="678"/>
      <c r="L35" s="678"/>
      <c r="M35" s="678"/>
      <c r="N35" s="678"/>
      <c r="O35" s="678"/>
      <c r="P35" s="678"/>
      <c r="Q35" s="679"/>
      <c r="R35" s="680">
        <v>323943</v>
      </c>
      <c r="S35" s="681"/>
      <c r="T35" s="681"/>
      <c r="U35" s="681"/>
      <c r="V35" s="681"/>
      <c r="W35" s="681"/>
      <c r="X35" s="681"/>
      <c r="Y35" s="682"/>
      <c r="Z35" s="713">
        <v>0.2</v>
      </c>
      <c r="AA35" s="713"/>
      <c r="AB35" s="713"/>
      <c r="AC35" s="713"/>
      <c r="AD35" s="714" t="s">
        <v>231</v>
      </c>
      <c r="AE35" s="714"/>
      <c r="AF35" s="714"/>
      <c r="AG35" s="714"/>
      <c r="AH35" s="714"/>
      <c r="AI35" s="714"/>
      <c r="AJ35" s="714"/>
      <c r="AK35" s="714"/>
      <c r="AL35" s="683" t="s">
        <v>231</v>
      </c>
      <c r="AM35" s="684"/>
      <c r="AN35" s="684"/>
      <c r="AO35" s="715"/>
      <c r="AP35" s="231"/>
      <c r="AQ35" s="741" t="s">
        <v>328</v>
      </c>
      <c r="AR35" s="742"/>
      <c r="AS35" s="742"/>
      <c r="AT35" s="742"/>
      <c r="AU35" s="742"/>
      <c r="AV35" s="742"/>
      <c r="AW35" s="742"/>
      <c r="AX35" s="742"/>
      <c r="AY35" s="742"/>
      <c r="AZ35" s="742"/>
      <c r="BA35" s="742"/>
      <c r="BB35" s="742"/>
      <c r="BC35" s="742"/>
      <c r="BD35" s="742"/>
      <c r="BE35" s="742"/>
      <c r="BF35" s="743"/>
      <c r="BG35" s="741" t="s">
        <v>329</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330</v>
      </c>
      <c r="CE35" s="720"/>
      <c r="CF35" s="720"/>
      <c r="CG35" s="720"/>
      <c r="CH35" s="720"/>
      <c r="CI35" s="720"/>
      <c r="CJ35" s="720"/>
      <c r="CK35" s="720"/>
      <c r="CL35" s="720"/>
      <c r="CM35" s="720"/>
      <c r="CN35" s="720"/>
      <c r="CO35" s="720"/>
      <c r="CP35" s="720"/>
      <c r="CQ35" s="721"/>
      <c r="CR35" s="680">
        <v>1256672</v>
      </c>
      <c r="CS35" s="699"/>
      <c r="CT35" s="699"/>
      <c r="CU35" s="699"/>
      <c r="CV35" s="699"/>
      <c r="CW35" s="699"/>
      <c r="CX35" s="699"/>
      <c r="CY35" s="700"/>
      <c r="CZ35" s="683">
        <v>0.7</v>
      </c>
      <c r="DA35" s="701"/>
      <c r="DB35" s="701"/>
      <c r="DC35" s="702"/>
      <c r="DD35" s="686">
        <v>645824</v>
      </c>
      <c r="DE35" s="699"/>
      <c r="DF35" s="699"/>
      <c r="DG35" s="699"/>
      <c r="DH35" s="699"/>
      <c r="DI35" s="699"/>
      <c r="DJ35" s="699"/>
      <c r="DK35" s="700"/>
      <c r="DL35" s="686">
        <v>636882</v>
      </c>
      <c r="DM35" s="699"/>
      <c r="DN35" s="699"/>
      <c r="DO35" s="699"/>
      <c r="DP35" s="699"/>
      <c r="DQ35" s="699"/>
      <c r="DR35" s="699"/>
      <c r="DS35" s="699"/>
      <c r="DT35" s="699"/>
      <c r="DU35" s="699"/>
      <c r="DV35" s="700"/>
      <c r="DW35" s="683">
        <v>0.9</v>
      </c>
      <c r="DX35" s="701"/>
      <c r="DY35" s="701"/>
      <c r="DZ35" s="701"/>
      <c r="EA35" s="701"/>
      <c r="EB35" s="701"/>
      <c r="EC35" s="722"/>
    </row>
    <row r="36" spans="2:133" ht="11.25" customHeight="1" x14ac:dyDescent="0.15">
      <c r="B36" s="677" t="s">
        <v>331</v>
      </c>
      <c r="C36" s="678"/>
      <c r="D36" s="678"/>
      <c r="E36" s="678"/>
      <c r="F36" s="678"/>
      <c r="G36" s="678"/>
      <c r="H36" s="678"/>
      <c r="I36" s="678"/>
      <c r="J36" s="678"/>
      <c r="K36" s="678"/>
      <c r="L36" s="678"/>
      <c r="M36" s="678"/>
      <c r="N36" s="678"/>
      <c r="O36" s="678"/>
      <c r="P36" s="678"/>
      <c r="Q36" s="679"/>
      <c r="R36" s="680">
        <v>5141034</v>
      </c>
      <c r="S36" s="681"/>
      <c r="T36" s="681"/>
      <c r="U36" s="681"/>
      <c r="V36" s="681"/>
      <c r="W36" s="681"/>
      <c r="X36" s="681"/>
      <c r="Y36" s="682"/>
      <c r="Z36" s="713">
        <v>2.6</v>
      </c>
      <c r="AA36" s="713"/>
      <c r="AB36" s="713"/>
      <c r="AC36" s="713"/>
      <c r="AD36" s="714" t="s">
        <v>231</v>
      </c>
      <c r="AE36" s="714"/>
      <c r="AF36" s="714"/>
      <c r="AG36" s="714"/>
      <c r="AH36" s="714"/>
      <c r="AI36" s="714"/>
      <c r="AJ36" s="714"/>
      <c r="AK36" s="714"/>
      <c r="AL36" s="683" t="s">
        <v>231</v>
      </c>
      <c r="AM36" s="684"/>
      <c r="AN36" s="684"/>
      <c r="AO36" s="715"/>
      <c r="AP36" s="231"/>
      <c r="AQ36" s="732" t="s">
        <v>332</v>
      </c>
      <c r="AR36" s="733"/>
      <c r="AS36" s="733"/>
      <c r="AT36" s="733"/>
      <c r="AU36" s="733"/>
      <c r="AV36" s="733"/>
      <c r="AW36" s="733"/>
      <c r="AX36" s="733"/>
      <c r="AY36" s="734"/>
      <c r="AZ36" s="735">
        <v>13372841</v>
      </c>
      <c r="BA36" s="736"/>
      <c r="BB36" s="736"/>
      <c r="BC36" s="736"/>
      <c r="BD36" s="736"/>
      <c r="BE36" s="736"/>
      <c r="BF36" s="737"/>
      <c r="BG36" s="738" t="s">
        <v>333</v>
      </c>
      <c r="BH36" s="739"/>
      <c r="BI36" s="739"/>
      <c r="BJ36" s="739"/>
      <c r="BK36" s="739"/>
      <c r="BL36" s="739"/>
      <c r="BM36" s="739"/>
      <c r="BN36" s="739"/>
      <c r="BO36" s="739"/>
      <c r="BP36" s="739"/>
      <c r="BQ36" s="739"/>
      <c r="BR36" s="739"/>
      <c r="BS36" s="739"/>
      <c r="BT36" s="739"/>
      <c r="BU36" s="740"/>
      <c r="BV36" s="735">
        <v>51898</v>
      </c>
      <c r="BW36" s="736"/>
      <c r="BX36" s="736"/>
      <c r="BY36" s="736"/>
      <c r="BZ36" s="736"/>
      <c r="CA36" s="736"/>
      <c r="CB36" s="737"/>
      <c r="CD36" s="719" t="s">
        <v>334</v>
      </c>
      <c r="CE36" s="720"/>
      <c r="CF36" s="720"/>
      <c r="CG36" s="720"/>
      <c r="CH36" s="720"/>
      <c r="CI36" s="720"/>
      <c r="CJ36" s="720"/>
      <c r="CK36" s="720"/>
      <c r="CL36" s="720"/>
      <c r="CM36" s="720"/>
      <c r="CN36" s="720"/>
      <c r="CO36" s="720"/>
      <c r="CP36" s="720"/>
      <c r="CQ36" s="721"/>
      <c r="CR36" s="680">
        <v>43895231</v>
      </c>
      <c r="CS36" s="681"/>
      <c r="CT36" s="681"/>
      <c r="CU36" s="681"/>
      <c r="CV36" s="681"/>
      <c r="CW36" s="681"/>
      <c r="CX36" s="681"/>
      <c r="CY36" s="682"/>
      <c r="CZ36" s="683">
        <v>22.9</v>
      </c>
      <c r="DA36" s="701"/>
      <c r="DB36" s="701"/>
      <c r="DC36" s="702"/>
      <c r="DD36" s="686">
        <v>7646206</v>
      </c>
      <c r="DE36" s="681"/>
      <c r="DF36" s="681"/>
      <c r="DG36" s="681"/>
      <c r="DH36" s="681"/>
      <c r="DI36" s="681"/>
      <c r="DJ36" s="681"/>
      <c r="DK36" s="682"/>
      <c r="DL36" s="686">
        <v>3216648</v>
      </c>
      <c r="DM36" s="681"/>
      <c r="DN36" s="681"/>
      <c r="DO36" s="681"/>
      <c r="DP36" s="681"/>
      <c r="DQ36" s="681"/>
      <c r="DR36" s="681"/>
      <c r="DS36" s="681"/>
      <c r="DT36" s="681"/>
      <c r="DU36" s="681"/>
      <c r="DV36" s="682"/>
      <c r="DW36" s="683">
        <v>4.5</v>
      </c>
      <c r="DX36" s="701"/>
      <c r="DY36" s="701"/>
      <c r="DZ36" s="701"/>
      <c r="EA36" s="701"/>
      <c r="EB36" s="701"/>
      <c r="EC36" s="722"/>
    </row>
    <row r="37" spans="2:133" ht="11.25" customHeight="1" x14ac:dyDescent="0.15">
      <c r="B37" s="677" t="s">
        <v>335</v>
      </c>
      <c r="C37" s="678"/>
      <c r="D37" s="678"/>
      <c r="E37" s="678"/>
      <c r="F37" s="678"/>
      <c r="G37" s="678"/>
      <c r="H37" s="678"/>
      <c r="I37" s="678"/>
      <c r="J37" s="678"/>
      <c r="K37" s="678"/>
      <c r="L37" s="678"/>
      <c r="M37" s="678"/>
      <c r="N37" s="678"/>
      <c r="O37" s="678"/>
      <c r="P37" s="678"/>
      <c r="Q37" s="679"/>
      <c r="R37" s="680">
        <v>6260396</v>
      </c>
      <c r="S37" s="681"/>
      <c r="T37" s="681"/>
      <c r="U37" s="681"/>
      <c r="V37" s="681"/>
      <c r="W37" s="681"/>
      <c r="X37" s="681"/>
      <c r="Y37" s="682"/>
      <c r="Z37" s="713">
        <v>3.1</v>
      </c>
      <c r="AA37" s="713"/>
      <c r="AB37" s="713"/>
      <c r="AC37" s="713"/>
      <c r="AD37" s="714" t="s">
        <v>231</v>
      </c>
      <c r="AE37" s="714"/>
      <c r="AF37" s="714"/>
      <c r="AG37" s="714"/>
      <c r="AH37" s="714"/>
      <c r="AI37" s="714"/>
      <c r="AJ37" s="714"/>
      <c r="AK37" s="714"/>
      <c r="AL37" s="683" t="s">
        <v>243</v>
      </c>
      <c r="AM37" s="684"/>
      <c r="AN37" s="684"/>
      <c r="AO37" s="715"/>
      <c r="AQ37" s="723" t="s">
        <v>336</v>
      </c>
      <c r="AR37" s="724"/>
      <c r="AS37" s="724"/>
      <c r="AT37" s="724"/>
      <c r="AU37" s="724"/>
      <c r="AV37" s="724"/>
      <c r="AW37" s="724"/>
      <c r="AX37" s="724"/>
      <c r="AY37" s="725"/>
      <c r="AZ37" s="680">
        <v>956886</v>
      </c>
      <c r="BA37" s="681"/>
      <c r="BB37" s="681"/>
      <c r="BC37" s="681"/>
      <c r="BD37" s="699"/>
      <c r="BE37" s="699"/>
      <c r="BF37" s="726"/>
      <c r="BG37" s="719" t="s">
        <v>337</v>
      </c>
      <c r="BH37" s="720"/>
      <c r="BI37" s="720"/>
      <c r="BJ37" s="720"/>
      <c r="BK37" s="720"/>
      <c r="BL37" s="720"/>
      <c r="BM37" s="720"/>
      <c r="BN37" s="720"/>
      <c r="BO37" s="720"/>
      <c r="BP37" s="720"/>
      <c r="BQ37" s="720"/>
      <c r="BR37" s="720"/>
      <c r="BS37" s="720"/>
      <c r="BT37" s="720"/>
      <c r="BU37" s="721"/>
      <c r="BV37" s="680">
        <v>-1464542</v>
      </c>
      <c r="BW37" s="681"/>
      <c r="BX37" s="681"/>
      <c r="BY37" s="681"/>
      <c r="BZ37" s="681"/>
      <c r="CA37" s="681"/>
      <c r="CB37" s="727"/>
      <c r="CD37" s="719" t="s">
        <v>338</v>
      </c>
      <c r="CE37" s="720"/>
      <c r="CF37" s="720"/>
      <c r="CG37" s="720"/>
      <c r="CH37" s="720"/>
      <c r="CI37" s="720"/>
      <c r="CJ37" s="720"/>
      <c r="CK37" s="720"/>
      <c r="CL37" s="720"/>
      <c r="CM37" s="720"/>
      <c r="CN37" s="720"/>
      <c r="CO37" s="720"/>
      <c r="CP37" s="720"/>
      <c r="CQ37" s="721"/>
      <c r="CR37" s="680">
        <v>1957235</v>
      </c>
      <c r="CS37" s="699"/>
      <c r="CT37" s="699"/>
      <c r="CU37" s="699"/>
      <c r="CV37" s="699"/>
      <c r="CW37" s="699"/>
      <c r="CX37" s="699"/>
      <c r="CY37" s="700"/>
      <c r="CZ37" s="683">
        <v>1</v>
      </c>
      <c r="DA37" s="701"/>
      <c r="DB37" s="701"/>
      <c r="DC37" s="702"/>
      <c r="DD37" s="686">
        <v>1783781</v>
      </c>
      <c r="DE37" s="699"/>
      <c r="DF37" s="699"/>
      <c r="DG37" s="699"/>
      <c r="DH37" s="699"/>
      <c r="DI37" s="699"/>
      <c r="DJ37" s="699"/>
      <c r="DK37" s="700"/>
      <c r="DL37" s="686">
        <v>1703431</v>
      </c>
      <c r="DM37" s="699"/>
      <c r="DN37" s="699"/>
      <c r="DO37" s="699"/>
      <c r="DP37" s="699"/>
      <c r="DQ37" s="699"/>
      <c r="DR37" s="699"/>
      <c r="DS37" s="699"/>
      <c r="DT37" s="699"/>
      <c r="DU37" s="699"/>
      <c r="DV37" s="700"/>
      <c r="DW37" s="683">
        <v>2.4</v>
      </c>
      <c r="DX37" s="701"/>
      <c r="DY37" s="701"/>
      <c r="DZ37" s="701"/>
      <c r="EA37" s="701"/>
      <c r="EB37" s="701"/>
      <c r="EC37" s="722"/>
    </row>
    <row r="38" spans="2:133" ht="11.25" customHeight="1" x14ac:dyDescent="0.15">
      <c r="B38" s="677" t="s">
        <v>339</v>
      </c>
      <c r="C38" s="678"/>
      <c r="D38" s="678"/>
      <c r="E38" s="678"/>
      <c r="F38" s="678"/>
      <c r="G38" s="678"/>
      <c r="H38" s="678"/>
      <c r="I38" s="678"/>
      <c r="J38" s="678"/>
      <c r="K38" s="678"/>
      <c r="L38" s="678"/>
      <c r="M38" s="678"/>
      <c r="N38" s="678"/>
      <c r="O38" s="678"/>
      <c r="P38" s="678"/>
      <c r="Q38" s="679"/>
      <c r="R38" s="680">
        <v>1694455</v>
      </c>
      <c r="S38" s="681"/>
      <c r="T38" s="681"/>
      <c r="U38" s="681"/>
      <c r="V38" s="681"/>
      <c r="W38" s="681"/>
      <c r="X38" s="681"/>
      <c r="Y38" s="682"/>
      <c r="Z38" s="713">
        <v>0.8</v>
      </c>
      <c r="AA38" s="713"/>
      <c r="AB38" s="713"/>
      <c r="AC38" s="713"/>
      <c r="AD38" s="714">
        <v>14091</v>
      </c>
      <c r="AE38" s="714"/>
      <c r="AF38" s="714"/>
      <c r="AG38" s="714"/>
      <c r="AH38" s="714"/>
      <c r="AI38" s="714"/>
      <c r="AJ38" s="714"/>
      <c r="AK38" s="714"/>
      <c r="AL38" s="683">
        <v>0</v>
      </c>
      <c r="AM38" s="684"/>
      <c r="AN38" s="684"/>
      <c r="AO38" s="715"/>
      <c r="AQ38" s="723" t="s">
        <v>340</v>
      </c>
      <c r="AR38" s="724"/>
      <c r="AS38" s="724"/>
      <c r="AT38" s="724"/>
      <c r="AU38" s="724"/>
      <c r="AV38" s="724"/>
      <c r="AW38" s="724"/>
      <c r="AX38" s="724"/>
      <c r="AY38" s="725"/>
      <c r="AZ38" s="680">
        <v>45778</v>
      </c>
      <c r="BA38" s="681"/>
      <c r="BB38" s="681"/>
      <c r="BC38" s="681"/>
      <c r="BD38" s="699"/>
      <c r="BE38" s="699"/>
      <c r="BF38" s="726"/>
      <c r="BG38" s="719" t="s">
        <v>341</v>
      </c>
      <c r="BH38" s="720"/>
      <c r="BI38" s="720"/>
      <c r="BJ38" s="720"/>
      <c r="BK38" s="720"/>
      <c r="BL38" s="720"/>
      <c r="BM38" s="720"/>
      <c r="BN38" s="720"/>
      <c r="BO38" s="720"/>
      <c r="BP38" s="720"/>
      <c r="BQ38" s="720"/>
      <c r="BR38" s="720"/>
      <c r="BS38" s="720"/>
      <c r="BT38" s="720"/>
      <c r="BU38" s="721"/>
      <c r="BV38" s="680">
        <v>49593</v>
      </c>
      <c r="BW38" s="681"/>
      <c r="BX38" s="681"/>
      <c r="BY38" s="681"/>
      <c r="BZ38" s="681"/>
      <c r="CA38" s="681"/>
      <c r="CB38" s="727"/>
      <c r="CD38" s="719" t="s">
        <v>342</v>
      </c>
      <c r="CE38" s="720"/>
      <c r="CF38" s="720"/>
      <c r="CG38" s="720"/>
      <c r="CH38" s="720"/>
      <c r="CI38" s="720"/>
      <c r="CJ38" s="720"/>
      <c r="CK38" s="720"/>
      <c r="CL38" s="720"/>
      <c r="CM38" s="720"/>
      <c r="CN38" s="720"/>
      <c r="CO38" s="720"/>
      <c r="CP38" s="720"/>
      <c r="CQ38" s="721"/>
      <c r="CR38" s="680">
        <v>12370177</v>
      </c>
      <c r="CS38" s="681"/>
      <c r="CT38" s="681"/>
      <c r="CU38" s="681"/>
      <c r="CV38" s="681"/>
      <c r="CW38" s="681"/>
      <c r="CX38" s="681"/>
      <c r="CY38" s="682"/>
      <c r="CZ38" s="683">
        <v>6.5</v>
      </c>
      <c r="DA38" s="701"/>
      <c r="DB38" s="701"/>
      <c r="DC38" s="702"/>
      <c r="DD38" s="686">
        <v>10001420</v>
      </c>
      <c r="DE38" s="681"/>
      <c r="DF38" s="681"/>
      <c r="DG38" s="681"/>
      <c r="DH38" s="681"/>
      <c r="DI38" s="681"/>
      <c r="DJ38" s="681"/>
      <c r="DK38" s="682"/>
      <c r="DL38" s="686">
        <v>8426269</v>
      </c>
      <c r="DM38" s="681"/>
      <c r="DN38" s="681"/>
      <c r="DO38" s="681"/>
      <c r="DP38" s="681"/>
      <c r="DQ38" s="681"/>
      <c r="DR38" s="681"/>
      <c r="DS38" s="681"/>
      <c r="DT38" s="681"/>
      <c r="DU38" s="681"/>
      <c r="DV38" s="682"/>
      <c r="DW38" s="683">
        <v>11.7</v>
      </c>
      <c r="DX38" s="701"/>
      <c r="DY38" s="701"/>
      <c r="DZ38" s="701"/>
      <c r="EA38" s="701"/>
      <c r="EB38" s="701"/>
      <c r="EC38" s="722"/>
    </row>
    <row r="39" spans="2:133" ht="11.25" customHeight="1" x14ac:dyDescent="0.15">
      <c r="B39" s="677" t="s">
        <v>343</v>
      </c>
      <c r="C39" s="678"/>
      <c r="D39" s="678"/>
      <c r="E39" s="678"/>
      <c r="F39" s="678"/>
      <c r="G39" s="678"/>
      <c r="H39" s="678"/>
      <c r="I39" s="678"/>
      <c r="J39" s="678"/>
      <c r="K39" s="678"/>
      <c r="L39" s="678"/>
      <c r="M39" s="678"/>
      <c r="N39" s="678"/>
      <c r="O39" s="678"/>
      <c r="P39" s="678"/>
      <c r="Q39" s="679"/>
      <c r="R39" s="680">
        <v>13573052</v>
      </c>
      <c r="S39" s="681"/>
      <c r="T39" s="681"/>
      <c r="U39" s="681"/>
      <c r="V39" s="681"/>
      <c r="W39" s="681"/>
      <c r="X39" s="681"/>
      <c r="Y39" s="682"/>
      <c r="Z39" s="713">
        <v>6.8</v>
      </c>
      <c r="AA39" s="713"/>
      <c r="AB39" s="713"/>
      <c r="AC39" s="713"/>
      <c r="AD39" s="714" t="s">
        <v>243</v>
      </c>
      <c r="AE39" s="714"/>
      <c r="AF39" s="714"/>
      <c r="AG39" s="714"/>
      <c r="AH39" s="714"/>
      <c r="AI39" s="714"/>
      <c r="AJ39" s="714"/>
      <c r="AK39" s="714"/>
      <c r="AL39" s="683" t="s">
        <v>243</v>
      </c>
      <c r="AM39" s="684"/>
      <c r="AN39" s="684"/>
      <c r="AO39" s="715"/>
      <c r="AQ39" s="723" t="s">
        <v>344</v>
      </c>
      <c r="AR39" s="724"/>
      <c r="AS39" s="724"/>
      <c r="AT39" s="724"/>
      <c r="AU39" s="724"/>
      <c r="AV39" s="724"/>
      <c r="AW39" s="724"/>
      <c r="AX39" s="724"/>
      <c r="AY39" s="725"/>
      <c r="AZ39" s="680" t="s">
        <v>243</v>
      </c>
      <c r="BA39" s="681"/>
      <c r="BB39" s="681"/>
      <c r="BC39" s="681"/>
      <c r="BD39" s="699"/>
      <c r="BE39" s="699"/>
      <c r="BF39" s="726"/>
      <c r="BG39" s="719" t="s">
        <v>345</v>
      </c>
      <c r="BH39" s="720"/>
      <c r="BI39" s="720"/>
      <c r="BJ39" s="720"/>
      <c r="BK39" s="720"/>
      <c r="BL39" s="720"/>
      <c r="BM39" s="720"/>
      <c r="BN39" s="720"/>
      <c r="BO39" s="720"/>
      <c r="BP39" s="720"/>
      <c r="BQ39" s="720"/>
      <c r="BR39" s="720"/>
      <c r="BS39" s="720"/>
      <c r="BT39" s="720"/>
      <c r="BU39" s="721"/>
      <c r="BV39" s="680">
        <v>77533</v>
      </c>
      <c r="BW39" s="681"/>
      <c r="BX39" s="681"/>
      <c r="BY39" s="681"/>
      <c r="BZ39" s="681"/>
      <c r="CA39" s="681"/>
      <c r="CB39" s="727"/>
      <c r="CD39" s="719" t="s">
        <v>346</v>
      </c>
      <c r="CE39" s="720"/>
      <c r="CF39" s="720"/>
      <c r="CG39" s="720"/>
      <c r="CH39" s="720"/>
      <c r="CI39" s="720"/>
      <c r="CJ39" s="720"/>
      <c r="CK39" s="720"/>
      <c r="CL39" s="720"/>
      <c r="CM39" s="720"/>
      <c r="CN39" s="720"/>
      <c r="CO39" s="720"/>
      <c r="CP39" s="720"/>
      <c r="CQ39" s="721"/>
      <c r="CR39" s="680">
        <v>2348605</v>
      </c>
      <c r="CS39" s="699"/>
      <c r="CT39" s="699"/>
      <c r="CU39" s="699"/>
      <c r="CV39" s="699"/>
      <c r="CW39" s="699"/>
      <c r="CX39" s="699"/>
      <c r="CY39" s="700"/>
      <c r="CZ39" s="683">
        <v>1.2</v>
      </c>
      <c r="DA39" s="701"/>
      <c r="DB39" s="701"/>
      <c r="DC39" s="702"/>
      <c r="DD39" s="686">
        <v>2302258</v>
      </c>
      <c r="DE39" s="699"/>
      <c r="DF39" s="699"/>
      <c r="DG39" s="699"/>
      <c r="DH39" s="699"/>
      <c r="DI39" s="699"/>
      <c r="DJ39" s="699"/>
      <c r="DK39" s="700"/>
      <c r="DL39" s="686" t="s">
        <v>231</v>
      </c>
      <c r="DM39" s="699"/>
      <c r="DN39" s="699"/>
      <c r="DO39" s="699"/>
      <c r="DP39" s="699"/>
      <c r="DQ39" s="699"/>
      <c r="DR39" s="699"/>
      <c r="DS39" s="699"/>
      <c r="DT39" s="699"/>
      <c r="DU39" s="699"/>
      <c r="DV39" s="700"/>
      <c r="DW39" s="683" t="s">
        <v>231</v>
      </c>
      <c r="DX39" s="701"/>
      <c r="DY39" s="701"/>
      <c r="DZ39" s="701"/>
      <c r="EA39" s="701"/>
      <c r="EB39" s="701"/>
      <c r="EC39" s="722"/>
    </row>
    <row r="40" spans="2:133" ht="11.25" customHeight="1" x14ac:dyDescent="0.15">
      <c r="B40" s="677" t="s">
        <v>347</v>
      </c>
      <c r="C40" s="678"/>
      <c r="D40" s="678"/>
      <c r="E40" s="678"/>
      <c r="F40" s="678"/>
      <c r="G40" s="678"/>
      <c r="H40" s="678"/>
      <c r="I40" s="678"/>
      <c r="J40" s="678"/>
      <c r="K40" s="678"/>
      <c r="L40" s="678"/>
      <c r="M40" s="678"/>
      <c r="N40" s="678"/>
      <c r="O40" s="678"/>
      <c r="P40" s="678"/>
      <c r="Q40" s="679"/>
      <c r="R40" s="680">
        <v>31666</v>
      </c>
      <c r="S40" s="681"/>
      <c r="T40" s="681"/>
      <c r="U40" s="681"/>
      <c r="V40" s="681"/>
      <c r="W40" s="681"/>
      <c r="X40" s="681"/>
      <c r="Y40" s="682"/>
      <c r="Z40" s="713">
        <v>0</v>
      </c>
      <c r="AA40" s="713"/>
      <c r="AB40" s="713"/>
      <c r="AC40" s="713"/>
      <c r="AD40" s="714" t="s">
        <v>243</v>
      </c>
      <c r="AE40" s="714"/>
      <c r="AF40" s="714"/>
      <c r="AG40" s="714"/>
      <c r="AH40" s="714"/>
      <c r="AI40" s="714"/>
      <c r="AJ40" s="714"/>
      <c r="AK40" s="714"/>
      <c r="AL40" s="683" t="s">
        <v>243</v>
      </c>
      <c r="AM40" s="684"/>
      <c r="AN40" s="684"/>
      <c r="AO40" s="715"/>
      <c r="AQ40" s="723" t="s">
        <v>348</v>
      </c>
      <c r="AR40" s="724"/>
      <c r="AS40" s="724"/>
      <c r="AT40" s="724"/>
      <c r="AU40" s="724"/>
      <c r="AV40" s="724"/>
      <c r="AW40" s="724"/>
      <c r="AX40" s="724"/>
      <c r="AY40" s="725"/>
      <c r="AZ40" s="680" t="s">
        <v>231</v>
      </c>
      <c r="BA40" s="681"/>
      <c r="BB40" s="681"/>
      <c r="BC40" s="681"/>
      <c r="BD40" s="699"/>
      <c r="BE40" s="699"/>
      <c r="BF40" s="726"/>
      <c r="BG40" s="728" t="s">
        <v>349</v>
      </c>
      <c r="BH40" s="729"/>
      <c r="BI40" s="729"/>
      <c r="BJ40" s="729"/>
      <c r="BK40" s="729"/>
      <c r="BL40" s="232"/>
      <c r="BM40" s="720" t="s">
        <v>350</v>
      </c>
      <c r="BN40" s="720"/>
      <c r="BO40" s="720"/>
      <c r="BP40" s="720"/>
      <c r="BQ40" s="720"/>
      <c r="BR40" s="720"/>
      <c r="BS40" s="720"/>
      <c r="BT40" s="720"/>
      <c r="BU40" s="721"/>
      <c r="BV40" s="680">
        <v>76</v>
      </c>
      <c r="BW40" s="681"/>
      <c r="BX40" s="681"/>
      <c r="BY40" s="681"/>
      <c r="BZ40" s="681"/>
      <c r="CA40" s="681"/>
      <c r="CB40" s="727"/>
      <c r="CD40" s="719" t="s">
        <v>351</v>
      </c>
      <c r="CE40" s="720"/>
      <c r="CF40" s="720"/>
      <c r="CG40" s="720"/>
      <c r="CH40" s="720"/>
      <c r="CI40" s="720"/>
      <c r="CJ40" s="720"/>
      <c r="CK40" s="720"/>
      <c r="CL40" s="720"/>
      <c r="CM40" s="720"/>
      <c r="CN40" s="720"/>
      <c r="CO40" s="720"/>
      <c r="CP40" s="720"/>
      <c r="CQ40" s="721"/>
      <c r="CR40" s="680">
        <v>678536</v>
      </c>
      <c r="CS40" s="681"/>
      <c r="CT40" s="681"/>
      <c r="CU40" s="681"/>
      <c r="CV40" s="681"/>
      <c r="CW40" s="681"/>
      <c r="CX40" s="681"/>
      <c r="CY40" s="682"/>
      <c r="CZ40" s="683">
        <v>0.4</v>
      </c>
      <c r="DA40" s="701"/>
      <c r="DB40" s="701"/>
      <c r="DC40" s="702"/>
      <c r="DD40" s="686">
        <v>23055</v>
      </c>
      <c r="DE40" s="681"/>
      <c r="DF40" s="681"/>
      <c r="DG40" s="681"/>
      <c r="DH40" s="681"/>
      <c r="DI40" s="681"/>
      <c r="DJ40" s="681"/>
      <c r="DK40" s="682"/>
      <c r="DL40" s="686" t="s">
        <v>243</v>
      </c>
      <c r="DM40" s="681"/>
      <c r="DN40" s="681"/>
      <c r="DO40" s="681"/>
      <c r="DP40" s="681"/>
      <c r="DQ40" s="681"/>
      <c r="DR40" s="681"/>
      <c r="DS40" s="681"/>
      <c r="DT40" s="681"/>
      <c r="DU40" s="681"/>
      <c r="DV40" s="682"/>
      <c r="DW40" s="683" t="s">
        <v>243</v>
      </c>
      <c r="DX40" s="701"/>
      <c r="DY40" s="701"/>
      <c r="DZ40" s="701"/>
      <c r="EA40" s="701"/>
      <c r="EB40" s="701"/>
      <c r="EC40" s="722"/>
    </row>
    <row r="41" spans="2:133" ht="11.25" customHeight="1" x14ac:dyDescent="0.15">
      <c r="B41" s="677" t="s">
        <v>352</v>
      </c>
      <c r="C41" s="678"/>
      <c r="D41" s="678"/>
      <c r="E41" s="678"/>
      <c r="F41" s="678"/>
      <c r="G41" s="678"/>
      <c r="H41" s="678"/>
      <c r="I41" s="678"/>
      <c r="J41" s="678"/>
      <c r="K41" s="678"/>
      <c r="L41" s="678"/>
      <c r="M41" s="678"/>
      <c r="N41" s="678"/>
      <c r="O41" s="678"/>
      <c r="P41" s="678"/>
      <c r="Q41" s="679"/>
      <c r="R41" s="680" t="s">
        <v>243</v>
      </c>
      <c r="S41" s="681"/>
      <c r="T41" s="681"/>
      <c r="U41" s="681"/>
      <c r="V41" s="681"/>
      <c r="W41" s="681"/>
      <c r="X41" s="681"/>
      <c r="Y41" s="682"/>
      <c r="Z41" s="713" t="s">
        <v>231</v>
      </c>
      <c r="AA41" s="713"/>
      <c r="AB41" s="713"/>
      <c r="AC41" s="713"/>
      <c r="AD41" s="714" t="s">
        <v>231</v>
      </c>
      <c r="AE41" s="714"/>
      <c r="AF41" s="714"/>
      <c r="AG41" s="714"/>
      <c r="AH41" s="714"/>
      <c r="AI41" s="714"/>
      <c r="AJ41" s="714"/>
      <c r="AK41" s="714"/>
      <c r="AL41" s="683" t="s">
        <v>231</v>
      </c>
      <c r="AM41" s="684"/>
      <c r="AN41" s="684"/>
      <c r="AO41" s="715"/>
      <c r="AQ41" s="723" t="s">
        <v>353</v>
      </c>
      <c r="AR41" s="724"/>
      <c r="AS41" s="724"/>
      <c r="AT41" s="724"/>
      <c r="AU41" s="724"/>
      <c r="AV41" s="724"/>
      <c r="AW41" s="724"/>
      <c r="AX41" s="724"/>
      <c r="AY41" s="725"/>
      <c r="AZ41" s="680">
        <v>4282184</v>
      </c>
      <c r="BA41" s="681"/>
      <c r="BB41" s="681"/>
      <c r="BC41" s="681"/>
      <c r="BD41" s="699"/>
      <c r="BE41" s="699"/>
      <c r="BF41" s="726"/>
      <c r="BG41" s="728"/>
      <c r="BH41" s="729"/>
      <c r="BI41" s="729"/>
      <c r="BJ41" s="729"/>
      <c r="BK41" s="729"/>
      <c r="BL41" s="232"/>
      <c r="BM41" s="720" t="s">
        <v>354</v>
      </c>
      <c r="BN41" s="720"/>
      <c r="BO41" s="720"/>
      <c r="BP41" s="720"/>
      <c r="BQ41" s="720"/>
      <c r="BR41" s="720"/>
      <c r="BS41" s="720"/>
      <c r="BT41" s="720"/>
      <c r="BU41" s="721"/>
      <c r="BV41" s="680">
        <v>2</v>
      </c>
      <c r="BW41" s="681"/>
      <c r="BX41" s="681"/>
      <c r="BY41" s="681"/>
      <c r="BZ41" s="681"/>
      <c r="CA41" s="681"/>
      <c r="CB41" s="727"/>
      <c r="CD41" s="719" t="s">
        <v>355</v>
      </c>
      <c r="CE41" s="720"/>
      <c r="CF41" s="720"/>
      <c r="CG41" s="720"/>
      <c r="CH41" s="720"/>
      <c r="CI41" s="720"/>
      <c r="CJ41" s="720"/>
      <c r="CK41" s="720"/>
      <c r="CL41" s="720"/>
      <c r="CM41" s="720"/>
      <c r="CN41" s="720"/>
      <c r="CO41" s="720"/>
      <c r="CP41" s="720"/>
      <c r="CQ41" s="721"/>
      <c r="CR41" s="680" t="s">
        <v>231</v>
      </c>
      <c r="CS41" s="699"/>
      <c r="CT41" s="699"/>
      <c r="CU41" s="699"/>
      <c r="CV41" s="699"/>
      <c r="CW41" s="699"/>
      <c r="CX41" s="699"/>
      <c r="CY41" s="700"/>
      <c r="CZ41" s="683" t="s">
        <v>231</v>
      </c>
      <c r="DA41" s="701"/>
      <c r="DB41" s="701"/>
      <c r="DC41" s="702"/>
      <c r="DD41" s="686" t="s">
        <v>243</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356</v>
      </c>
      <c r="C42" s="678"/>
      <c r="D42" s="678"/>
      <c r="E42" s="678"/>
      <c r="F42" s="678"/>
      <c r="G42" s="678"/>
      <c r="H42" s="678"/>
      <c r="I42" s="678"/>
      <c r="J42" s="678"/>
      <c r="K42" s="678"/>
      <c r="L42" s="678"/>
      <c r="M42" s="678"/>
      <c r="N42" s="678"/>
      <c r="O42" s="678"/>
      <c r="P42" s="678"/>
      <c r="Q42" s="679"/>
      <c r="R42" s="680">
        <v>4225000</v>
      </c>
      <c r="S42" s="681"/>
      <c r="T42" s="681"/>
      <c r="U42" s="681"/>
      <c r="V42" s="681"/>
      <c r="W42" s="681"/>
      <c r="X42" s="681"/>
      <c r="Y42" s="682"/>
      <c r="Z42" s="713">
        <v>2.1</v>
      </c>
      <c r="AA42" s="713"/>
      <c r="AB42" s="713"/>
      <c r="AC42" s="713"/>
      <c r="AD42" s="714" t="s">
        <v>243</v>
      </c>
      <c r="AE42" s="714"/>
      <c r="AF42" s="714"/>
      <c r="AG42" s="714"/>
      <c r="AH42" s="714"/>
      <c r="AI42" s="714"/>
      <c r="AJ42" s="714"/>
      <c r="AK42" s="714"/>
      <c r="AL42" s="683" t="s">
        <v>231</v>
      </c>
      <c r="AM42" s="684"/>
      <c r="AN42" s="684"/>
      <c r="AO42" s="715"/>
      <c r="AQ42" s="716" t="s">
        <v>357</v>
      </c>
      <c r="AR42" s="717"/>
      <c r="AS42" s="717"/>
      <c r="AT42" s="717"/>
      <c r="AU42" s="717"/>
      <c r="AV42" s="717"/>
      <c r="AW42" s="717"/>
      <c r="AX42" s="717"/>
      <c r="AY42" s="718"/>
      <c r="AZ42" s="664">
        <v>8087993</v>
      </c>
      <c r="BA42" s="703"/>
      <c r="BB42" s="703"/>
      <c r="BC42" s="703"/>
      <c r="BD42" s="665"/>
      <c r="BE42" s="665"/>
      <c r="BF42" s="709"/>
      <c r="BG42" s="730"/>
      <c r="BH42" s="731"/>
      <c r="BI42" s="731"/>
      <c r="BJ42" s="731"/>
      <c r="BK42" s="731"/>
      <c r="BL42" s="233"/>
      <c r="BM42" s="710" t="s">
        <v>358</v>
      </c>
      <c r="BN42" s="710"/>
      <c r="BO42" s="710"/>
      <c r="BP42" s="710"/>
      <c r="BQ42" s="710"/>
      <c r="BR42" s="710"/>
      <c r="BS42" s="710"/>
      <c r="BT42" s="710"/>
      <c r="BU42" s="711"/>
      <c r="BV42" s="664">
        <v>311</v>
      </c>
      <c r="BW42" s="703"/>
      <c r="BX42" s="703"/>
      <c r="BY42" s="703"/>
      <c r="BZ42" s="703"/>
      <c r="CA42" s="703"/>
      <c r="CB42" s="712"/>
      <c r="CD42" s="677" t="s">
        <v>359</v>
      </c>
      <c r="CE42" s="678"/>
      <c r="CF42" s="678"/>
      <c r="CG42" s="678"/>
      <c r="CH42" s="678"/>
      <c r="CI42" s="678"/>
      <c r="CJ42" s="678"/>
      <c r="CK42" s="678"/>
      <c r="CL42" s="678"/>
      <c r="CM42" s="678"/>
      <c r="CN42" s="678"/>
      <c r="CO42" s="678"/>
      <c r="CP42" s="678"/>
      <c r="CQ42" s="679"/>
      <c r="CR42" s="680">
        <v>23090401</v>
      </c>
      <c r="CS42" s="681"/>
      <c r="CT42" s="681"/>
      <c r="CU42" s="681"/>
      <c r="CV42" s="681"/>
      <c r="CW42" s="681"/>
      <c r="CX42" s="681"/>
      <c r="CY42" s="682"/>
      <c r="CZ42" s="683">
        <v>12.1</v>
      </c>
      <c r="DA42" s="684"/>
      <c r="DB42" s="684"/>
      <c r="DC42" s="685"/>
      <c r="DD42" s="686">
        <v>1939737</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360</v>
      </c>
      <c r="C43" s="662"/>
      <c r="D43" s="662"/>
      <c r="E43" s="662"/>
      <c r="F43" s="662"/>
      <c r="G43" s="662"/>
      <c r="H43" s="662"/>
      <c r="I43" s="662"/>
      <c r="J43" s="662"/>
      <c r="K43" s="662"/>
      <c r="L43" s="662"/>
      <c r="M43" s="662"/>
      <c r="N43" s="662"/>
      <c r="O43" s="662"/>
      <c r="P43" s="662"/>
      <c r="Q43" s="663"/>
      <c r="R43" s="664">
        <v>200498453</v>
      </c>
      <c r="S43" s="703"/>
      <c r="T43" s="703"/>
      <c r="U43" s="703"/>
      <c r="V43" s="703"/>
      <c r="W43" s="703"/>
      <c r="X43" s="703"/>
      <c r="Y43" s="704"/>
      <c r="Z43" s="705">
        <v>100</v>
      </c>
      <c r="AA43" s="705"/>
      <c r="AB43" s="705"/>
      <c r="AC43" s="705"/>
      <c r="AD43" s="706">
        <v>67805453</v>
      </c>
      <c r="AE43" s="706"/>
      <c r="AF43" s="706"/>
      <c r="AG43" s="706"/>
      <c r="AH43" s="706"/>
      <c r="AI43" s="706"/>
      <c r="AJ43" s="706"/>
      <c r="AK43" s="706"/>
      <c r="AL43" s="667">
        <v>100</v>
      </c>
      <c r="AM43" s="707"/>
      <c r="AN43" s="707"/>
      <c r="AO43" s="708"/>
      <c r="BV43" s="234"/>
      <c r="BW43" s="234"/>
      <c r="BX43" s="234"/>
      <c r="BY43" s="234"/>
      <c r="BZ43" s="234"/>
      <c r="CA43" s="234"/>
      <c r="CB43" s="234"/>
      <c r="CD43" s="677" t="s">
        <v>361</v>
      </c>
      <c r="CE43" s="678"/>
      <c r="CF43" s="678"/>
      <c r="CG43" s="678"/>
      <c r="CH43" s="678"/>
      <c r="CI43" s="678"/>
      <c r="CJ43" s="678"/>
      <c r="CK43" s="678"/>
      <c r="CL43" s="678"/>
      <c r="CM43" s="678"/>
      <c r="CN43" s="678"/>
      <c r="CO43" s="678"/>
      <c r="CP43" s="678"/>
      <c r="CQ43" s="679"/>
      <c r="CR43" s="680">
        <v>36497</v>
      </c>
      <c r="CS43" s="699"/>
      <c r="CT43" s="699"/>
      <c r="CU43" s="699"/>
      <c r="CV43" s="699"/>
      <c r="CW43" s="699"/>
      <c r="CX43" s="699"/>
      <c r="CY43" s="700"/>
      <c r="CZ43" s="683">
        <v>0</v>
      </c>
      <c r="DA43" s="701"/>
      <c r="DB43" s="701"/>
      <c r="DC43" s="702"/>
      <c r="DD43" s="686">
        <v>29735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5"/>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CD44" s="693" t="s">
        <v>308</v>
      </c>
      <c r="CE44" s="694"/>
      <c r="CF44" s="677" t="s">
        <v>362</v>
      </c>
      <c r="CG44" s="678"/>
      <c r="CH44" s="678"/>
      <c r="CI44" s="678"/>
      <c r="CJ44" s="678"/>
      <c r="CK44" s="678"/>
      <c r="CL44" s="678"/>
      <c r="CM44" s="678"/>
      <c r="CN44" s="678"/>
      <c r="CO44" s="678"/>
      <c r="CP44" s="678"/>
      <c r="CQ44" s="679"/>
      <c r="CR44" s="680">
        <v>23090401</v>
      </c>
      <c r="CS44" s="681"/>
      <c r="CT44" s="681"/>
      <c r="CU44" s="681"/>
      <c r="CV44" s="681"/>
      <c r="CW44" s="681"/>
      <c r="CX44" s="681"/>
      <c r="CY44" s="682"/>
      <c r="CZ44" s="683">
        <v>12.1</v>
      </c>
      <c r="DA44" s="684"/>
      <c r="DB44" s="684"/>
      <c r="DC44" s="685"/>
      <c r="DD44" s="686">
        <v>1939737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36" t="s">
        <v>363</v>
      </c>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CD45" s="695"/>
      <c r="CE45" s="696"/>
      <c r="CF45" s="677" t="s">
        <v>364</v>
      </c>
      <c r="CG45" s="678"/>
      <c r="CH45" s="678"/>
      <c r="CI45" s="678"/>
      <c r="CJ45" s="678"/>
      <c r="CK45" s="678"/>
      <c r="CL45" s="678"/>
      <c r="CM45" s="678"/>
      <c r="CN45" s="678"/>
      <c r="CO45" s="678"/>
      <c r="CP45" s="678"/>
      <c r="CQ45" s="679"/>
      <c r="CR45" s="680">
        <v>19861229</v>
      </c>
      <c r="CS45" s="699"/>
      <c r="CT45" s="699"/>
      <c r="CU45" s="699"/>
      <c r="CV45" s="699"/>
      <c r="CW45" s="699"/>
      <c r="CX45" s="699"/>
      <c r="CY45" s="700"/>
      <c r="CZ45" s="683">
        <v>10.4</v>
      </c>
      <c r="DA45" s="701"/>
      <c r="DB45" s="701"/>
      <c r="DC45" s="702"/>
      <c r="DD45" s="686">
        <v>876907</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37" t="s">
        <v>365</v>
      </c>
      <c r="C46" s="236"/>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CD46" s="695"/>
      <c r="CE46" s="696"/>
      <c r="CF46" s="677" t="s">
        <v>366</v>
      </c>
      <c r="CG46" s="678"/>
      <c r="CH46" s="678"/>
      <c r="CI46" s="678"/>
      <c r="CJ46" s="678"/>
      <c r="CK46" s="678"/>
      <c r="CL46" s="678"/>
      <c r="CM46" s="678"/>
      <c r="CN46" s="678"/>
      <c r="CO46" s="678"/>
      <c r="CP46" s="678"/>
      <c r="CQ46" s="679"/>
      <c r="CR46" s="680">
        <v>3229172</v>
      </c>
      <c r="CS46" s="681"/>
      <c r="CT46" s="681"/>
      <c r="CU46" s="681"/>
      <c r="CV46" s="681"/>
      <c r="CW46" s="681"/>
      <c r="CX46" s="681"/>
      <c r="CY46" s="682"/>
      <c r="CZ46" s="683">
        <v>1.7</v>
      </c>
      <c r="DA46" s="684"/>
      <c r="DB46" s="684"/>
      <c r="DC46" s="685"/>
      <c r="DD46" s="686">
        <v>1062830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38" t="s">
        <v>367</v>
      </c>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CD47" s="695"/>
      <c r="CE47" s="696"/>
      <c r="CF47" s="677" t="s">
        <v>368</v>
      </c>
      <c r="CG47" s="678"/>
      <c r="CH47" s="678"/>
      <c r="CI47" s="678"/>
      <c r="CJ47" s="678"/>
      <c r="CK47" s="678"/>
      <c r="CL47" s="678"/>
      <c r="CM47" s="678"/>
      <c r="CN47" s="678"/>
      <c r="CO47" s="678"/>
      <c r="CP47" s="678"/>
      <c r="CQ47" s="679"/>
      <c r="CR47" s="680" t="s">
        <v>231</v>
      </c>
      <c r="CS47" s="699"/>
      <c r="CT47" s="699"/>
      <c r="CU47" s="699"/>
      <c r="CV47" s="699"/>
      <c r="CW47" s="699"/>
      <c r="CX47" s="699"/>
      <c r="CY47" s="700"/>
      <c r="CZ47" s="683" t="s">
        <v>231</v>
      </c>
      <c r="DA47" s="701"/>
      <c r="DB47" s="701"/>
      <c r="DC47" s="702"/>
      <c r="DD47" s="686" t="s">
        <v>231</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37"/>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CD48" s="697"/>
      <c r="CE48" s="698"/>
      <c r="CF48" s="677" t="s">
        <v>369</v>
      </c>
      <c r="CG48" s="678"/>
      <c r="CH48" s="678"/>
      <c r="CI48" s="678"/>
      <c r="CJ48" s="678"/>
      <c r="CK48" s="678"/>
      <c r="CL48" s="678"/>
      <c r="CM48" s="678"/>
      <c r="CN48" s="678"/>
      <c r="CO48" s="678"/>
      <c r="CP48" s="678"/>
      <c r="CQ48" s="679"/>
      <c r="CR48" s="680" t="s">
        <v>231</v>
      </c>
      <c r="CS48" s="681"/>
      <c r="CT48" s="681"/>
      <c r="CU48" s="681"/>
      <c r="CV48" s="681"/>
      <c r="CW48" s="681"/>
      <c r="CX48" s="681"/>
      <c r="CY48" s="682"/>
      <c r="CZ48" s="683" t="s">
        <v>231</v>
      </c>
      <c r="DA48" s="684"/>
      <c r="DB48" s="684"/>
      <c r="DC48" s="685"/>
      <c r="DD48" s="686" t="s">
        <v>243</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38"/>
      <c r="C49" s="235"/>
      <c r="D49" s="235"/>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CD49" s="661" t="s">
        <v>370</v>
      </c>
      <c r="CE49" s="662"/>
      <c r="CF49" s="662"/>
      <c r="CG49" s="662"/>
      <c r="CH49" s="662"/>
      <c r="CI49" s="662"/>
      <c r="CJ49" s="662"/>
      <c r="CK49" s="662"/>
      <c r="CL49" s="662"/>
      <c r="CM49" s="662"/>
      <c r="CN49" s="662"/>
      <c r="CO49" s="662"/>
      <c r="CP49" s="662"/>
      <c r="CQ49" s="663"/>
      <c r="CR49" s="664">
        <v>191556760</v>
      </c>
      <c r="CS49" s="665"/>
      <c r="CT49" s="665"/>
      <c r="CU49" s="665"/>
      <c r="CV49" s="665"/>
      <c r="CW49" s="665"/>
      <c r="CX49" s="665"/>
      <c r="CY49" s="666"/>
      <c r="CZ49" s="667">
        <v>100</v>
      </c>
      <c r="DA49" s="668"/>
      <c r="DB49" s="668"/>
      <c r="DC49" s="669"/>
      <c r="DD49" s="670">
        <v>78243986</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TaT4Z+HKA7p0NYze7b/KLPXVkgXppi4EHMiqJKwiLOyfgx5631IIgvchglaQNMCHWAo70BLY2e8j8M4Jk+P2Q==" saltValue="OjPSf3ByvQCYlEZyMwdED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view="pageBreakPreview" topLeftCell="AR120" zoomScale="70" zoomScaleNormal="70" zoomScaleSheetLayoutView="70" workbookViewId="0">
      <selection activeCell="AP88" sqref="AP88:AY88"/>
    </sheetView>
  </sheetViews>
  <sheetFormatPr defaultColWidth="0" defaultRowHeight="13.5" zeroHeight="1" x14ac:dyDescent="0.15"/>
  <cols>
    <col min="1" max="130" width="2.75" style="287" customWidth="1"/>
    <col min="131" max="131" width="1.625" style="287" customWidth="1"/>
    <col min="132" max="16384" width="9" style="287" hidden="1"/>
  </cols>
  <sheetData>
    <row r="1" spans="1:131" s="245" customFormat="1" ht="11.25" customHeight="1" thickBot="1" x14ac:dyDescent="0.2">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
      <c r="A2" s="246" t="s">
        <v>371</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1204" t="s">
        <v>372</v>
      </c>
      <c r="DK2" s="1205"/>
      <c r="DL2" s="1205"/>
      <c r="DM2" s="1205"/>
      <c r="DN2" s="1205"/>
      <c r="DO2" s="1206"/>
      <c r="DP2" s="247"/>
      <c r="DQ2" s="1204" t="s">
        <v>373</v>
      </c>
      <c r="DR2" s="1205"/>
      <c r="DS2" s="1205"/>
      <c r="DT2" s="1205"/>
      <c r="DU2" s="1205"/>
      <c r="DV2" s="1205"/>
      <c r="DW2" s="1205"/>
      <c r="DX2" s="1205"/>
      <c r="DY2" s="1205"/>
      <c r="DZ2" s="1206"/>
      <c r="EA2" s="248"/>
    </row>
    <row r="3" spans="1:131" s="245" customFormat="1" ht="11.25" customHeight="1" x14ac:dyDescent="0.15">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
      <c r="A4" s="1158" t="s">
        <v>374</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0"/>
      <c r="BA4" s="250"/>
      <c r="BB4" s="250"/>
      <c r="BC4" s="250"/>
      <c r="BD4" s="250"/>
      <c r="BE4" s="251"/>
      <c r="BF4" s="251"/>
      <c r="BG4" s="251"/>
      <c r="BH4" s="251"/>
      <c r="BI4" s="251"/>
      <c r="BJ4" s="251"/>
      <c r="BK4" s="251"/>
      <c r="BL4" s="251"/>
      <c r="BM4" s="251"/>
      <c r="BN4" s="251"/>
      <c r="BO4" s="251"/>
      <c r="BP4" s="251"/>
      <c r="BQ4" s="250" t="s">
        <v>375</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15">
      <c r="A5" s="1090" t="s">
        <v>376</v>
      </c>
      <c r="B5" s="1091"/>
      <c r="C5" s="1091"/>
      <c r="D5" s="1091"/>
      <c r="E5" s="1091"/>
      <c r="F5" s="1091"/>
      <c r="G5" s="1091"/>
      <c r="H5" s="1091"/>
      <c r="I5" s="1091"/>
      <c r="J5" s="1091"/>
      <c r="K5" s="1091"/>
      <c r="L5" s="1091"/>
      <c r="M5" s="1091"/>
      <c r="N5" s="1091"/>
      <c r="O5" s="1091"/>
      <c r="P5" s="1092"/>
      <c r="Q5" s="1096" t="s">
        <v>377</v>
      </c>
      <c r="R5" s="1097"/>
      <c r="S5" s="1097"/>
      <c r="T5" s="1097"/>
      <c r="U5" s="1098"/>
      <c r="V5" s="1096" t="s">
        <v>378</v>
      </c>
      <c r="W5" s="1097"/>
      <c r="X5" s="1097"/>
      <c r="Y5" s="1097"/>
      <c r="Z5" s="1098"/>
      <c r="AA5" s="1096" t="s">
        <v>379</v>
      </c>
      <c r="AB5" s="1097"/>
      <c r="AC5" s="1097"/>
      <c r="AD5" s="1097"/>
      <c r="AE5" s="1097"/>
      <c r="AF5" s="1207" t="s">
        <v>380</v>
      </c>
      <c r="AG5" s="1097"/>
      <c r="AH5" s="1097"/>
      <c r="AI5" s="1097"/>
      <c r="AJ5" s="1112"/>
      <c r="AK5" s="1097" t="s">
        <v>381</v>
      </c>
      <c r="AL5" s="1097"/>
      <c r="AM5" s="1097"/>
      <c r="AN5" s="1097"/>
      <c r="AO5" s="1098"/>
      <c r="AP5" s="1096" t="s">
        <v>382</v>
      </c>
      <c r="AQ5" s="1097"/>
      <c r="AR5" s="1097"/>
      <c r="AS5" s="1097"/>
      <c r="AT5" s="1098"/>
      <c r="AU5" s="1096" t="s">
        <v>383</v>
      </c>
      <c r="AV5" s="1097"/>
      <c r="AW5" s="1097"/>
      <c r="AX5" s="1097"/>
      <c r="AY5" s="1112"/>
      <c r="AZ5" s="254"/>
      <c r="BA5" s="254"/>
      <c r="BB5" s="254"/>
      <c r="BC5" s="254"/>
      <c r="BD5" s="254"/>
      <c r="BE5" s="255"/>
      <c r="BF5" s="255"/>
      <c r="BG5" s="255"/>
      <c r="BH5" s="255"/>
      <c r="BI5" s="255"/>
      <c r="BJ5" s="255"/>
      <c r="BK5" s="255"/>
      <c r="BL5" s="255"/>
      <c r="BM5" s="255"/>
      <c r="BN5" s="255"/>
      <c r="BO5" s="255"/>
      <c r="BP5" s="255"/>
      <c r="BQ5" s="1090" t="s">
        <v>384</v>
      </c>
      <c r="BR5" s="1091"/>
      <c r="BS5" s="1091"/>
      <c r="BT5" s="1091"/>
      <c r="BU5" s="1091"/>
      <c r="BV5" s="1091"/>
      <c r="BW5" s="1091"/>
      <c r="BX5" s="1091"/>
      <c r="BY5" s="1091"/>
      <c r="BZ5" s="1091"/>
      <c r="CA5" s="1091"/>
      <c r="CB5" s="1091"/>
      <c r="CC5" s="1091"/>
      <c r="CD5" s="1091"/>
      <c r="CE5" s="1091"/>
      <c r="CF5" s="1091"/>
      <c r="CG5" s="1092"/>
      <c r="CH5" s="1096" t="s">
        <v>385</v>
      </c>
      <c r="CI5" s="1097"/>
      <c r="CJ5" s="1097"/>
      <c r="CK5" s="1097"/>
      <c r="CL5" s="1098"/>
      <c r="CM5" s="1096" t="s">
        <v>386</v>
      </c>
      <c r="CN5" s="1097"/>
      <c r="CO5" s="1097"/>
      <c r="CP5" s="1097"/>
      <c r="CQ5" s="1098"/>
      <c r="CR5" s="1096" t="s">
        <v>387</v>
      </c>
      <c r="CS5" s="1097"/>
      <c r="CT5" s="1097"/>
      <c r="CU5" s="1097"/>
      <c r="CV5" s="1098"/>
      <c r="CW5" s="1096" t="s">
        <v>388</v>
      </c>
      <c r="CX5" s="1097"/>
      <c r="CY5" s="1097"/>
      <c r="CZ5" s="1097"/>
      <c r="DA5" s="1098"/>
      <c r="DB5" s="1096" t="s">
        <v>389</v>
      </c>
      <c r="DC5" s="1097"/>
      <c r="DD5" s="1097"/>
      <c r="DE5" s="1097"/>
      <c r="DF5" s="1098"/>
      <c r="DG5" s="1192" t="s">
        <v>390</v>
      </c>
      <c r="DH5" s="1193"/>
      <c r="DI5" s="1193"/>
      <c r="DJ5" s="1193"/>
      <c r="DK5" s="1194"/>
      <c r="DL5" s="1192" t="s">
        <v>391</v>
      </c>
      <c r="DM5" s="1193"/>
      <c r="DN5" s="1193"/>
      <c r="DO5" s="1193"/>
      <c r="DP5" s="1194"/>
      <c r="DQ5" s="1096" t="s">
        <v>392</v>
      </c>
      <c r="DR5" s="1097"/>
      <c r="DS5" s="1097"/>
      <c r="DT5" s="1097"/>
      <c r="DU5" s="1098"/>
      <c r="DV5" s="1096" t="s">
        <v>383</v>
      </c>
      <c r="DW5" s="1097"/>
      <c r="DX5" s="1097"/>
      <c r="DY5" s="1097"/>
      <c r="DZ5" s="1112"/>
      <c r="EA5" s="252"/>
    </row>
    <row r="6" spans="1:131" s="253"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8"/>
      <c r="AG6" s="1100"/>
      <c r="AH6" s="1100"/>
      <c r="AI6" s="1100"/>
      <c r="AJ6" s="1113"/>
      <c r="AK6" s="1100"/>
      <c r="AL6" s="1100"/>
      <c r="AM6" s="1100"/>
      <c r="AN6" s="1100"/>
      <c r="AO6" s="1101"/>
      <c r="AP6" s="1099"/>
      <c r="AQ6" s="1100"/>
      <c r="AR6" s="1100"/>
      <c r="AS6" s="1100"/>
      <c r="AT6" s="1101"/>
      <c r="AU6" s="1099"/>
      <c r="AV6" s="1100"/>
      <c r="AW6" s="1100"/>
      <c r="AX6" s="1100"/>
      <c r="AY6" s="1113"/>
      <c r="AZ6" s="250"/>
      <c r="BA6" s="250"/>
      <c r="BB6" s="250"/>
      <c r="BC6" s="250"/>
      <c r="BD6" s="250"/>
      <c r="BE6" s="251"/>
      <c r="BF6" s="251"/>
      <c r="BG6" s="251"/>
      <c r="BH6" s="251"/>
      <c r="BI6" s="251"/>
      <c r="BJ6" s="251"/>
      <c r="BK6" s="251"/>
      <c r="BL6" s="251"/>
      <c r="BM6" s="251"/>
      <c r="BN6" s="251"/>
      <c r="BO6" s="251"/>
      <c r="BP6" s="251"/>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5"/>
      <c r="DH6" s="1196"/>
      <c r="DI6" s="1196"/>
      <c r="DJ6" s="1196"/>
      <c r="DK6" s="1197"/>
      <c r="DL6" s="1195"/>
      <c r="DM6" s="1196"/>
      <c r="DN6" s="1196"/>
      <c r="DO6" s="1196"/>
      <c r="DP6" s="1197"/>
      <c r="DQ6" s="1099"/>
      <c r="DR6" s="1100"/>
      <c r="DS6" s="1100"/>
      <c r="DT6" s="1100"/>
      <c r="DU6" s="1101"/>
      <c r="DV6" s="1099"/>
      <c r="DW6" s="1100"/>
      <c r="DX6" s="1100"/>
      <c r="DY6" s="1100"/>
      <c r="DZ6" s="1113"/>
      <c r="EA6" s="252"/>
    </row>
    <row r="7" spans="1:131" s="253" customFormat="1" ht="26.25" customHeight="1" thickTop="1" x14ac:dyDescent="0.15">
      <c r="A7" s="256">
        <v>1</v>
      </c>
      <c r="B7" s="1145" t="s">
        <v>393</v>
      </c>
      <c r="C7" s="1146"/>
      <c r="D7" s="1146"/>
      <c r="E7" s="1146"/>
      <c r="F7" s="1146"/>
      <c r="G7" s="1146"/>
      <c r="H7" s="1146"/>
      <c r="I7" s="1146"/>
      <c r="J7" s="1146"/>
      <c r="K7" s="1146"/>
      <c r="L7" s="1146"/>
      <c r="M7" s="1146"/>
      <c r="N7" s="1146"/>
      <c r="O7" s="1146"/>
      <c r="P7" s="1147"/>
      <c r="Q7" s="1198">
        <v>199159</v>
      </c>
      <c r="R7" s="1199"/>
      <c r="S7" s="1199"/>
      <c r="T7" s="1199"/>
      <c r="U7" s="1199"/>
      <c r="V7" s="1199">
        <v>190289</v>
      </c>
      <c r="W7" s="1199"/>
      <c r="X7" s="1199"/>
      <c r="Y7" s="1199"/>
      <c r="Z7" s="1199"/>
      <c r="AA7" s="1199">
        <f>Q7-V7</f>
        <v>8870</v>
      </c>
      <c r="AB7" s="1199"/>
      <c r="AC7" s="1199"/>
      <c r="AD7" s="1199"/>
      <c r="AE7" s="1200"/>
      <c r="AF7" s="1201">
        <v>8079</v>
      </c>
      <c r="AG7" s="1202"/>
      <c r="AH7" s="1202"/>
      <c r="AI7" s="1202"/>
      <c r="AJ7" s="1203"/>
      <c r="AK7" s="1185">
        <v>5081</v>
      </c>
      <c r="AL7" s="1186"/>
      <c r="AM7" s="1186"/>
      <c r="AN7" s="1186"/>
      <c r="AO7" s="1186"/>
      <c r="AP7" s="1186">
        <v>130536</v>
      </c>
      <c r="AQ7" s="1186"/>
      <c r="AR7" s="1186"/>
      <c r="AS7" s="1186"/>
      <c r="AT7" s="1186"/>
      <c r="AU7" s="1187"/>
      <c r="AV7" s="1187"/>
      <c r="AW7" s="1187"/>
      <c r="AX7" s="1187"/>
      <c r="AY7" s="1188"/>
      <c r="AZ7" s="250"/>
      <c r="BA7" s="250"/>
      <c r="BB7" s="250"/>
      <c r="BC7" s="250"/>
      <c r="BD7" s="250"/>
      <c r="BE7" s="251"/>
      <c r="BF7" s="251"/>
      <c r="BG7" s="251"/>
      <c r="BH7" s="251"/>
      <c r="BI7" s="251"/>
      <c r="BJ7" s="251"/>
      <c r="BK7" s="251"/>
      <c r="BL7" s="251"/>
      <c r="BM7" s="251"/>
      <c r="BN7" s="251"/>
      <c r="BO7" s="251"/>
      <c r="BP7" s="251"/>
      <c r="BQ7" s="257">
        <v>1</v>
      </c>
      <c r="BR7" s="258"/>
      <c r="BS7" s="1189" t="s">
        <v>602</v>
      </c>
      <c r="BT7" s="1190"/>
      <c r="BU7" s="1190"/>
      <c r="BV7" s="1190"/>
      <c r="BW7" s="1190"/>
      <c r="BX7" s="1190"/>
      <c r="BY7" s="1190"/>
      <c r="BZ7" s="1190"/>
      <c r="CA7" s="1190"/>
      <c r="CB7" s="1190"/>
      <c r="CC7" s="1190"/>
      <c r="CD7" s="1190"/>
      <c r="CE7" s="1190"/>
      <c r="CF7" s="1190"/>
      <c r="CG7" s="1191"/>
      <c r="CH7" s="1182">
        <v>58</v>
      </c>
      <c r="CI7" s="1183"/>
      <c r="CJ7" s="1183"/>
      <c r="CK7" s="1183"/>
      <c r="CL7" s="1184"/>
      <c r="CM7" s="1182">
        <v>777</v>
      </c>
      <c r="CN7" s="1183"/>
      <c r="CO7" s="1183"/>
      <c r="CP7" s="1183"/>
      <c r="CQ7" s="1184"/>
      <c r="CR7" s="1182">
        <v>600</v>
      </c>
      <c r="CS7" s="1183"/>
      <c r="CT7" s="1183"/>
      <c r="CU7" s="1183"/>
      <c r="CV7" s="1184"/>
      <c r="CW7" s="1182" t="s">
        <v>601</v>
      </c>
      <c r="CX7" s="1183"/>
      <c r="CY7" s="1183"/>
      <c r="CZ7" s="1183"/>
      <c r="DA7" s="1184"/>
      <c r="DB7" s="1182"/>
      <c r="DC7" s="1183"/>
      <c r="DD7" s="1183"/>
      <c r="DE7" s="1183"/>
      <c r="DF7" s="1184"/>
      <c r="DG7" s="1182"/>
      <c r="DH7" s="1183"/>
      <c r="DI7" s="1183"/>
      <c r="DJ7" s="1183"/>
      <c r="DK7" s="1184"/>
      <c r="DL7" s="1182"/>
      <c r="DM7" s="1183"/>
      <c r="DN7" s="1183"/>
      <c r="DO7" s="1183"/>
      <c r="DP7" s="1184"/>
      <c r="DQ7" s="1182"/>
      <c r="DR7" s="1183"/>
      <c r="DS7" s="1183"/>
      <c r="DT7" s="1183"/>
      <c r="DU7" s="1184"/>
      <c r="DV7" s="1209"/>
      <c r="DW7" s="1210"/>
      <c r="DX7" s="1210"/>
      <c r="DY7" s="1210"/>
      <c r="DZ7" s="1211"/>
      <c r="EA7" s="252"/>
    </row>
    <row r="8" spans="1:131" s="253" customFormat="1" ht="26.25" customHeight="1" x14ac:dyDescent="0.15">
      <c r="A8" s="259">
        <v>2</v>
      </c>
      <c r="B8" s="1132" t="s">
        <v>394</v>
      </c>
      <c r="C8" s="1133"/>
      <c r="D8" s="1133"/>
      <c r="E8" s="1133"/>
      <c r="F8" s="1133"/>
      <c r="G8" s="1133"/>
      <c r="H8" s="1133"/>
      <c r="I8" s="1133"/>
      <c r="J8" s="1133"/>
      <c r="K8" s="1133"/>
      <c r="L8" s="1133"/>
      <c r="M8" s="1133"/>
      <c r="N8" s="1133"/>
      <c r="O8" s="1133"/>
      <c r="P8" s="1134"/>
      <c r="Q8" s="1138">
        <v>16</v>
      </c>
      <c r="R8" s="1139"/>
      <c r="S8" s="1139"/>
      <c r="T8" s="1139"/>
      <c r="U8" s="1139"/>
      <c r="V8" s="1139">
        <v>12</v>
      </c>
      <c r="W8" s="1139"/>
      <c r="X8" s="1139"/>
      <c r="Y8" s="1139"/>
      <c r="Z8" s="1139"/>
      <c r="AA8" s="1139">
        <v>4</v>
      </c>
      <c r="AB8" s="1139"/>
      <c r="AC8" s="1139"/>
      <c r="AD8" s="1139"/>
      <c r="AE8" s="1140"/>
      <c r="AF8" s="1114">
        <v>4</v>
      </c>
      <c r="AG8" s="1115"/>
      <c r="AH8" s="1115"/>
      <c r="AI8" s="1115"/>
      <c r="AJ8" s="1116"/>
      <c r="AK8" s="1180">
        <v>7</v>
      </c>
      <c r="AL8" s="1181"/>
      <c r="AM8" s="1181"/>
      <c r="AN8" s="1181"/>
      <c r="AO8" s="1181"/>
      <c r="AP8" s="1181" t="s">
        <v>601</v>
      </c>
      <c r="AQ8" s="1181"/>
      <c r="AR8" s="1181"/>
      <c r="AS8" s="1181"/>
      <c r="AT8" s="1181"/>
      <c r="AU8" s="1178"/>
      <c r="AV8" s="1178"/>
      <c r="AW8" s="1178"/>
      <c r="AX8" s="1178"/>
      <c r="AY8" s="1179"/>
      <c r="AZ8" s="250"/>
      <c r="BA8" s="250"/>
      <c r="BB8" s="250"/>
      <c r="BC8" s="250"/>
      <c r="BD8" s="250"/>
      <c r="BE8" s="251"/>
      <c r="BF8" s="251"/>
      <c r="BG8" s="251"/>
      <c r="BH8" s="251"/>
      <c r="BI8" s="251"/>
      <c r="BJ8" s="251"/>
      <c r="BK8" s="251"/>
      <c r="BL8" s="251"/>
      <c r="BM8" s="251"/>
      <c r="BN8" s="251"/>
      <c r="BO8" s="251"/>
      <c r="BP8" s="251"/>
      <c r="BQ8" s="260">
        <v>2</v>
      </c>
      <c r="BR8" s="261" t="s">
        <v>603</v>
      </c>
      <c r="BS8" s="1109" t="s">
        <v>604</v>
      </c>
      <c r="BT8" s="1110"/>
      <c r="BU8" s="1110"/>
      <c r="BV8" s="1110"/>
      <c r="BW8" s="1110"/>
      <c r="BX8" s="1110"/>
      <c r="BY8" s="1110"/>
      <c r="BZ8" s="1110"/>
      <c r="CA8" s="1110"/>
      <c r="CB8" s="1110"/>
      <c r="CC8" s="1110"/>
      <c r="CD8" s="1110"/>
      <c r="CE8" s="1110"/>
      <c r="CF8" s="1110"/>
      <c r="CG8" s="1111"/>
      <c r="CH8" s="1084">
        <v>0</v>
      </c>
      <c r="CI8" s="1085"/>
      <c r="CJ8" s="1085"/>
      <c r="CK8" s="1085"/>
      <c r="CL8" s="1086"/>
      <c r="CM8" s="1084">
        <v>495</v>
      </c>
      <c r="CN8" s="1085"/>
      <c r="CO8" s="1085"/>
      <c r="CP8" s="1085"/>
      <c r="CQ8" s="1086"/>
      <c r="CR8" s="1084">
        <v>10</v>
      </c>
      <c r="CS8" s="1085"/>
      <c r="CT8" s="1085"/>
      <c r="CU8" s="1085"/>
      <c r="CV8" s="1086"/>
      <c r="CW8" s="1084" t="s">
        <v>601</v>
      </c>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2"/>
    </row>
    <row r="9" spans="1:131" s="253" customFormat="1" ht="26.25" customHeight="1" x14ac:dyDescent="0.15">
      <c r="A9" s="259">
        <v>3</v>
      </c>
      <c r="B9" s="1132" t="s">
        <v>395</v>
      </c>
      <c r="C9" s="1133"/>
      <c r="D9" s="1133"/>
      <c r="E9" s="1133"/>
      <c r="F9" s="1133"/>
      <c r="G9" s="1133"/>
      <c r="H9" s="1133"/>
      <c r="I9" s="1133"/>
      <c r="J9" s="1133"/>
      <c r="K9" s="1133"/>
      <c r="L9" s="1133"/>
      <c r="M9" s="1133"/>
      <c r="N9" s="1133"/>
      <c r="O9" s="1133"/>
      <c r="P9" s="1134"/>
      <c r="Q9" s="1138">
        <v>1353</v>
      </c>
      <c r="R9" s="1139"/>
      <c r="S9" s="1139"/>
      <c r="T9" s="1139"/>
      <c r="U9" s="1139"/>
      <c r="V9" s="1139">
        <v>1352</v>
      </c>
      <c r="W9" s="1139"/>
      <c r="X9" s="1139"/>
      <c r="Y9" s="1139"/>
      <c r="Z9" s="1139"/>
      <c r="AA9" s="1139">
        <v>1</v>
      </c>
      <c r="AB9" s="1139"/>
      <c r="AC9" s="1139"/>
      <c r="AD9" s="1139"/>
      <c r="AE9" s="1140"/>
      <c r="AF9" s="1114">
        <v>1</v>
      </c>
      <c r="AG9" s="1115"/>
      <c r="AH9" s="1115"/>
      <c r="AI9" s="1115"/>
      <c r="AJ9" s="1116"/>
      <c r="AK9" s="1180">
        <v>275</v>
      </c>
      <c r="AL9" s="1181"/>
      <c r="AM9" s="1181"/>
      <c r="AN9" s="1181"/>
      <c r="AO9" s="1181"/>
      <c r="AP9" s="1181">
        <v>3980</v>
      </c>
      <c r="AQ9" s="1181"/>
      <c r="AR9" s="1181"/>
      <c r="AS9" s="1181"/>
      <c r="AT9" s="1181"/>
      <c r="AU9" s="1178"/>
      <c r="AV9" s="1178"/>
      <c r="AW9" s="1178"/>
      <c r="AX9" s="1178"/>
      <c r="AY9" s="1179"/>
      <c r="AZ9" s="250"/>
      <c r="BA9" s="250"/>
      <c r="BB9" s="250"/>
      <c r="BC9" s="250"/>
      <c r="BD9" s="250"/>
      <c r="BE9" s="251"/>
      <c r="BF9" s="251"/>
      <c r="BG9" s="251"/>
      <c r="BH9" s="251"/>
      <c r="BI9" s="251"/>
      <c r="BJ9" s="251"/>
      <c r="BK9" s="251"/>
      <c r="BL9" s="251"/>
      <c r="BM9" s="251"/>
      <c r="BN9" s="251"/>
      <c r="BO9" s="251"/>
      <c r="BP9" s="251"/>
      <c r="BQ9" s="260">
        <v>3</v>
      </c>
      <c r="BR9" s="261" t="s">
        <v>603</v>
      </c>
      <c r="BS9" s="1109" t="s">
        <v>605</v>
      </c>
      <c r="BT9" s="1110"/>
      <c r="BU9" s="1110"/>
      <c r="BV9" s="1110"/>
      <c r="BW9" s="1110"/>
      <c r="BX9" s="1110"/>
      <c r="BY9" s="1110"/>
      <c r="BZ9" s="1110"/>
      <c r="CA9" s="1110"/>
      <c r="CB9" s="1110"/>
      <c r="CC9" s="1110"/>
      <c r="CD9" s="1110"/>
      <c r="CE9" s="1110"/>
      <c r="CF9" s="1110"/>
      <c r="CG9" s="1111"/>
      <c r="CH9" s="1084">
        <v>1200</v>
      </c>
      <c r="CI9" s="1085"/>
      <c r="CJ9" s="1085"/>
      <c r="CK9" s="1085"/>
      <c r="CL9" s="1086"/>
      <c r="CM9" s="1084">
        <v>9401</v>
      </c>
      <c r="CN9" s="1085"/>
      <c r="CO9" s="1085"/>
      <c r="CP9" s="1085"/>
      <c r="CQ9" s="1086"/>
      <c r="CR9" s="1084">
        <v>1299</v>
      </c>
      <c r="CS9" s="1085"/>
      <c r="CT9" s="1085"/>
      <c r="CU9" s="1085"/>
      <c r="CV9" s="1086"/>
      <c r="CW9" s="1084">
        <v>560</v>
      </c>
      <c r="CX9" s="1085"/>
      <c r="CY9" s="1085"/>
      <c r="CZ9" s="1085"/>
      <c r="DA9" s="1086"/>
      <c r="DB9" s="1084">
        <v>1166</v>
      </c>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2"/>
    </row>
    <row r="10" spans="1:131" s="253" customFormat="1" ht="26.25" customHeight="1" x14ac:dyDescent="0.15">
      <c r="A10" s="259">
        <v>4</v>
      </c>
      <c r="B10" s="1132" t="s">
        <v>396</v>
      </c>
      <c r="C10" s="1133"/>
      <c r="D10" s="1133"/>
      <c r="E10" s="1133"/>
      <c r="F10" s="1133"/>
      <c r="G10" s="1133"/>
      <c r="H10" s="1133"/>
      <c r="I10" s="1133"/>
      <c r="J10" s="1133"/>
      <c r="K10" s="1133"/>
      <c r="L10" s="1133"/>
      <c r="M10" s="1133"/>
      <c r="N10" s="1133"/>
      <c r="O10" s="1133"/>
      <c r="P10" s="1134"/>
      <c r="Q10" s="1138">
        <v>328</v>
      </c>
      <c r="R10" s="1139"/>
      <c r="S10" s="1139"/>
      <c r="T10" s="1139"/>
      <c r="U10" s="1139"/>
      <c r="V10" s="1139">
        <v>328</v>
      </c>
      <c r="W10" s="1139"/>
      <c r="X10" s="1139"/>
      <c r="Y10" s="1139"/>
      <c r="Z10" s="1139"/>
      <c r="AA10" s="1139" t="s">
        <v>601</v>
      </c>
      <c r="AB10" s="1139"/>
      <c r="AC10" s="1139"/>
      <c r="AD10" s="1139"/>
      <c r="AE10" s="1140"/>
      <c r="AF10" s="1114" t="s">
        <v>397</v>
      </c>
      <c r="AG10" s="1115"/>
      <c r="AH10" s="1115"/>
      <c r="AI10" s="1115"/>
      <c r="AJ10" s="1116"/>
      <c r="AK10" s="1180" t="s">
        <v>601</v>
      </c>
      <c r="AL10" s="1181"/>
      <c r="AM10" s="1181"/>
      <c r="AN10" s="1181"/>
      <c r="AO10" s="1181"/>
      <c r="AP10" s="1181">
        <v>1166</v>
      </c>
      <c r="AQ10" s="1181"/>
      <c r="AR10" s="1181"/>
      <c r="AS10" s="1181"/>
      <c r="AT10" s="1181"/>
      <c r="AU10" s="1178"/>
      <c r="AV10" s="1178"/>
      <c r="AW10" s="1178"/>
      <c r="AX10" s="1178"/>
      <c r="AY10" s="1179"/>
      <c r="AZ10" s="250"/>
      <c r="BA10" s="250"/>
      <c r="BB10" s="250"/>
      <c r="BC10" s="250"/>
      <c r="BD10" s="250"/>
      <c r="BE10" s="251"/>
      <c r="BF10" s="251"/>
      <c r="BG10" s="251"/>
      <c r="BH10" s="251"/>
      <c r="BI10" s="251"/>
      <c r="BJ10" s="251"/>
      <c r="BK10" s="251"/>
      <c r="BL10" s="251"/>
      <c r="BM10" s="251"/>
      <c r="BN10" s="251"/>
      <c r="BO10" s="251"/>
      <c r="BP10" s="251"/>
      <c r="BQ10" s="260">
        <v>4</v>
      </c>
      <c r="BR10" s="261"/>
      <c r="BS10" s="1109" t="s">
        <v>606</v>
      </c>
      <c r="BT10" s="1110"/>
      <c r="BU10" s="1110"/>
      <c r="BV10" s="1110"/>
      <c r="BW10" s="1110"/>
      <c r="BX10" s="1110"/>
      <c r="BY10" s="1110"/>
      <c r="BZ10" s="1110"/>
      <c r="CA10" s="1110"/>
      <c r="CB10" s="1110"/>
      <c r="CC10" s="1110"/>
      <c r="CD10" s="1110"/>
      <c r="CE10" s="1110"/>
      <c r="CF10" s="1110"/>
      <c r="CG10" s="1111"/>
      <c r="CH10" s="1084">
        <v>-1376</v>
      </c>
      <c r="CI10" s="1085"/>
      <c r="CJ10" s="1085"/>
      <c r="CK10" s="1085"/>
      <c r="CL10" s="1086"/>
      <c r="CM10" s="1084">
        <v>0</v>
      </c>
      <c r="CN10" s="1085"/>
      <c r="CO10" s="1085"/>
      <c r="CP10" s="1085"/>
      <c r="CQ10" s="1086"/>
      <c r="CR10" s="1084">
        <v>4683</v>
      </c>
      <c r="CS10" s="1085"/>
      <c r="CT10" s="1085"/>
      <c r="CU10" s="1085"/>
      <c r="CV10" s="1086"/>
      <c r="CW10" s="1084">
        <v>651</v>
      </c>
      <c r="CX10" s="1085"/>
      <c r="CY10" s="1085"/>
      <c r="CZ10" s="1085"/>
      <c r="DA10" s="1086"/>
      <c r="DB10" s="1084">
        <v>6723</v>
      </c>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2"/>
    </row>
    <row r="11" spans="1:131" s="253" customFormat="1" ht="26.25" customHeight="1" x14ac:dyDescent="0.15">
      <c r="A11" s="259">
        <v>5</v>
      </c>
      <c r="B11" s="1132" t="s">
        <v>398</v>
      </c>
      <c r="C11" s="1133"/>
      <c r="D11" s="1133"/>
      <c r="E11" s="1133"/>
      <c r="F11" s="1133"/>
      <c r="G11" s="1133"/>
      <c r="H11" s="1133"/>
      <c r="I11" s="1133"/>
      <c r="J11" s="1133"/>
      <c r="K11" s="1133"/>
      <c r="L11" s="1133"/>
      <c r="M11" s="1133"/>
      <c r="N11" s="1133"/>
      <c r="O11" s="1133"/>
      <c r="P11" s="1134"/>
      <c r="Q11" s="1138">
        <v>135</v>
      </c>
      <c r="R11" s="1139"/>
      <c r="S11" s="1139"/>
      <c r="T11" s="1139"/>
      <c r="U11" s="1139"/>
      <c r="V11" s="1139">
        <v>68</v>
      </c>
      <c r="W11" s="1139"/>
      <c r="X11" s="1139"/>
      <c r="Y11" s="1139"/>
      <c r="Z11" s="1139"/>
      <c r="AA11" s="1139">
        <f>Q11-V11</f>
        <v>67</v>
      </c>
      <c r="AB11" s="1139"/>
      <c r="AC11" s="1139"/>
      <c r="AD11" s="1139"/>
      <c r="AE11" s="1140"/>
      <c r="AF11" s="1114">
        <v>1</v>
      </c>
      <c r="AG11" s="1115"/>
      <c r="AH11" s="1115"/>
      <c r="AI11" s="1115"/>
      <c r="AJ11" s="1116"/>
      <c r="AK11" s="1180">
        <v>2</v>
      </c>
      <c r="AL11" s="1181"/>
      <c r="AM11" s="1181"/>
      <c r="AN11" s="1181"/>
      <c r="AO11" s="1181"/>
      <c r="AP11" s="1181">
        <v>441</v>
      </c>
      <c r="AQ11" s="1181"/>
      <c r="AR11" s="1181"/>
      <c r="AS11" s="1181"/>
      <c r="AT11" s="1181"/>
      <c r="AU11" s="1178"/>
      <c r="AV11" s="1178"/>
      <c r="AW11" s="1178"/>
      <c r="AX11" s="1178"/>
      <c r="AY11" s="1179"/>
      <c r="AZ11" s="250"/>
      <c r="BA11" s="250"/>
      <c r="BB11" s="250"/>
      <c r="BC11" s="250"/>
      <c r="BD11" s="250"/>
      <c r="BE11" s="251"/>
      <c r="BF11" s="251"/>
      <c r="BG11" s="251"/>
      <c r="BH11" s="251"/>
      <c r="BI11" s="251"/>
      <c r="BJ11" s="251"/>
      <c r="BK11" s="251"/>
      <c r="BL11" s="251"/>
      <c r="BM11" s="251"/>
      <c r="BN11" s="251"/>
      <c r="BO11" s="251"/>
      <c r="BP11" s="251"/>
      <c r="BQ11" s="260">
        <v>5</v>
      </c>
      <c r="BR11" s="261"/>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2"/>
    </row>
    <row r="12" spans="1:131" s="253" customFormat="1" ht="26.25" customHeight="1" x14ac:dyDescent="0.15">
      <c r="A12" s="259">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0"/>
      <c r="AL12" s="1181"/>
      <c r="AM12" s="1181"/>
      <c r="AN12" s="1181"/>
      <c r="AO12" s="1181"/>
      <c r="AP12" s="1181"/>
      <c r="AQ12" s="1181"/>
      <c r="AR12" s="1181"/>
      <c r="AS12" s="1181"/>
      <c r="AT12" s="1181"/>
      <c r="AU12" s="1178"/>
      <c r="AV12" s="1178"/>
      <c r="AW12" s="1178"/>
      <c r="AX12" s="1178"/>
      <c r="AY12" s="1179"/>
      <c r="AZ12" s="250"/>
      <c r="BA12" s="250"/>
      <c r="BB12" s="250"/>
      <c r="BC12" s="250"/>
      <c r="BD12" s="250"/>
      <c r="BE12" s="251"/>
      <c r="BF12" s="251"/>
      <c r="BG12" s="251"/>
      <c r="BH12" s="251"/>
      <c r="BI12" s="251"/>
      <c r="BJ12" s="251"/>
      <c r="BK12" s="251"/>
      <c r="BL12" s="251"/>
      <c r="BM12" s="251"/>
      <c r="BN12" s="251"/>
      <c r="BO12" s="251"/>
      <c r="BP12" s="251"/>
      <c r="BQ12" s="260">
        <v>6</v>
      </c>
      <c r="BR12" s="261"/>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2"/>
    </row>
    <row r="13" spans="1:131" s="253" customFormat="1" ht="26.25" customHeight="1" x14ac:dyDescent="0.15">
      <c r="A13" s="259">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0"/>
      <c r="AL13" s="1181"/>
      <c r="AM13" s="1181"/>
      <c r="AN13" s="1181"/>
      <c r="AO13" s="1181"/>
      <c r="AP13" s="1181"/>
      <c r="AQ13" s="1181"/>
      <c r="AR13" s="1181"/>
      <c r="AS13" s="1181"/>
      <c r="AT13" s="1181"/>
      <c r="AU13" s="1178"/>
      <c r="AV13" s="1178"/>
      <c r="AW13" s="1178"/>
      <c r="AX13" s="1178"/>
      <c r="AY13" s="1179"/>
      <c r="AZ13" s="250"/>
      <c r="BA13" s="250"/>
      <c r="BB13" s="250"/>
      <c r="BC13" s="250"/>
      <c r="BD13" s="250"/>
      <c r="BE13" s="251"/>
      <c r="BF13" s="251"/>
      <c r="BG13" s="251"/>
      <c r="BH13" s="251"/>
      <c r="BI13" s="251"/>
      <c r="BJ13" s="251"/>
      <c r="BK13" s="251"/>
      <c r="BL13" s="251"/>
      <c r="BM13" s="251"/>
      <c r="BN13" s="251"/>
      <c r="BO13" s="251"/>
      <c r="BP13" s="251"/>
      <c r="BQ13" s="260">
        <v>7</v>
      </c>
      <c r="BR13" s="261"/>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2"/>
    </row>
    <row r="14" spans="1:131" s="253" customFormat="1" ht="26.25" customHeight="1" x14ac:dyDescent="0.15">
      <c r="A14" s="259">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0"/>
      <c r="AL14" s="1181"/>
      <c r="AM14" s="1181"/>
      <c r="AN14" s="1181"/>
      <c r="AO14" s="1181"/>
      <c r="AP14" s="1181"/>
      <c r="AQ14" s="1181"/>
      <c r="AR14" s="1181"/>
      <c r="AS14" s="1181"/>
      <c r="AT14" s="1181"/>
      <c r="AU14" s="1178"/>
      <c r="AV14" s="1178"/>
      <c r="AW14" s="1178"/>
      <c r="AX14" s="1178"/>
      <c r="AY14" s="1179"/>
      <c r="AZ14" s="250"/>
      <c r="BA14" s="250"/>
      <c r="BB14" s="250"/>
      <c r="BC14" s="250"/>
      <c r="BD14" s="250"/>
      <c r="BE14" s="251"/>
      <c r="BF14" s="251"/>
      <c r="BG14" s="251"/>
      <c r="BH14" s="251"/>
      <c r="BI14" s="251"/>
      <c r="BJ14" s="251"/>
      <c r="BK14" s="251"/>
      <c r="BL14" s="251"/>
      <c r="BM14" s="251"/>
      <c r="BN14" s="251"/>
      <c r="BO14" s="251"/>
      <c r="BP14" s="251"/>
      <c r="BQ14" s="260">
        <v>8</v>
      </c>
      <c r="BR14" s="261"/>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2"/>
    </row>
    <row r="15" spans="1:131" s="253" customFormat="1" ht="26.25" customHeight="1" x14ac:dyDescent="0.15">
      <c r="A15" s="259">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0"/>
      <c r="AL15" s="1181"/>
      <c r="AM15" s="1181"/>
      <c r="AN15" s="1181"/>
      <c r="AO15" s="1181"/>
      <c r="AP15" s="1181"/>
      <c r="AQ15" s="1181"/>
      <c r="AR15" s="1181"/>
      <c r="AS15" s="1181"/>
      <c r="AT15" s="1181"/>
      <c r="AU15" s="1178"/>
      <c r="AV15" s="1178"/>
      <c r="AW15" s="1178"/>
      <c r="AX15" s="1178"/>
      <c r="AY15" s="1179"/>
      <c r="AZ15" s="250"/>
      <c r="BA15" s="250"/>
      <c r="BB15" s="250"/>
      <c r="BC15" s="250"/>
      <c r="BD15" s="250"/>
      <c r="BE15" s="251"/>
      <c r="BF15" s="251"/>
      <c r="BG15" s="251"/>
      <c r="BH15" s="251"/>
      <c r="BI15" s="251"/>
      <c r="BJ15" s="251"/>
      <c r="BK15" s="251"/>
      <c r="BL15" s="251"/>
      <c r="BM15" s="251"/>
      <c r="BN15" s="251"/>
      <c r="BO15" s="251"/>
      <c r="BP15" s="251"/>
      <c r="BQ15" s="260">
        <v>9</v>
      </c>
      <c r="BR15" s="261"/>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2"/>
    </row>
    <row r="16" spans="1:131" s="253" customFormat="1" ht="26.25" customHeight="1" x14ac:dyDescent="0.15">
      <c r="A16" s="259">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0"/>
      <c r="AL16" s="1181"/>
      <c r="AM16" s="1181"/>
      <c r="AN16" s="1181"/>
      <c r="AO16" s="1181"/>
      <c r="AP16" s="1181"/>
      <c r="AQ16" s="1181"/>
      <c r="AR16" s="1181"/>
      <c r="AS16" s="1181"/>
      <c r="AT16" s="1181"/>
      <c r="AU16" s="1178"/>
      <c r="AV16" s="1178"/>
      <c r="AW16" s="1178"/>
      <c r="AX16" s="1178"/>
      <c r="AY16" s="1179"/>
      <c r="AZ16" s="250"/>
      <c r="BA16" s="250"/>
      <c r="BB16" s="250"/>
      <c r="BC16" s="250"/>
      <c r="BD16" s="250"/>
      <c r="BE16" s="251"/>
      <c r="BF16" s="251"/>
      <c r="BG16" s="251"/>
      <c r="BH16" s="251"/>
      <c r="BI16" s="251"/>
      <c r="BJ16" s="251"/>
      <c r="BK16" s="251"/>
      <c r="BL16" s="251"/>
      <c r="BM16" s="251"/>
      <c r="BN16" s="251"/>
      <c r="BO16" s="251"/>
      <c r="BP16" s="251"/>
      <c r="BQ16" s="260">
        <v>10</v>
      </c>
      <c r="BR16" s="261"/>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2"/>
    </row>
    <row r="17" spans="1:131" s="253" customFormat="1" ht="26.25" customHeight="1" x14ac:dyDescent="0.15">
      <c r="A17" s="259">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0"/>
      <c r="AL17" s="1181"/>
      <c r="AM17" s="1181"/>
      <c r="AN17" s="1181"/>
      <c r="AO17" s="1181"/>
      <c r="AP17" s="1181"/>
      <c r="AQ17" s="1181"/>
      <c r="AR17" s="1181"/>
      <c r="AS17" s="1181"/>
      <c r="AT17" s="1181"/>
      <c r="AU17" s="1178"/>
      <c r="AV17" s="1178"/>
      <c r="AW17" s="1178"/>
      <c r="AX17" s="1178"/>
      <c r="AY17" s="1179"/>
      <c r="AZ17" s="250"/>
      <c r="BA17" s="250"/>
      <c r="BB17" s="250"/>
      <c r="BC17" s="250"/>
      <c r="BD17" s="250"/>
      <c r="BE17" s="251"/>
      <c r="BF17" s="251"/>
      <c r="BG17" s="251"/>
      <c r="BH17" s="251"/>
      <c r="BI17" s="251"/>
      <c r="BJ17" s="251"/>
      <c r="BK17" s="251"/>
      <c r="BL17" s="251"/>
      <c r="BM17" s="251"/>
      <c r="BN17" s="251"/>
      <c r="BO17" s="251"/>
      <c r="BP17" s="251"/>
      <c r="BQ17" s="260">
        <v>11</v>
      </c>
      <c r="BR17" s="261"/>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2"/>
    </row>
    <row r="18" spans="1:131" s="253" customFormat="1" ht="26.25" customHeight="1" x14ac:dyDescent="0.15">
      <c r="A18" s="259">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0"/>
      <c r="AL18" s="1181"/>
      <c r="AM18" s="1181"/>
      <c r="AN18" s="1181"/>
      <c r="AO18" s="1181"/>
      <c r="AP18" s="1181"/>
      <c r="AQ18" s="1181"/>
      <c r="AR18" s="1181"/>
      <c r="AS18" s="1181"/>
      <c r="AT18" s="1181"/>
      <c r="AU18" s="1178"/>
      <c r="AV18" s="1178"/>
      <c r="AW18" s="1178"/>
      <c r="AX18" s="1178"/>
      <c r="AY18" s="1179"/>
      <c r="AZ18" s="250"/>
      <c r="BA18" s="250"/>
      <c r="BB18" s="250"/>
      <c r="BC18" s="250"/>
      <c r="BD18" s="250"/>
      <c r="BE18" s="251"/>
      <c r="BF18" s="251"/>
      <c r="BG18" s="251"/>
      <c r="BH18" s="251"/>
      <c r="BI18" s="251"/>
      <c r="BJ18" s="251"/>
      <c r="BK18" s="251"/>
      <c r="BL18" s="251"/>
      <c r="BM18" s="251"/>
      <c r="BN18" s="251"/>
      <c r="BO18" s="251"/>
      <c r="BP18" s="251"/>
      <c r="BQ18" s="260">
        <v>12</v>
      </c>
      <c r="BR18" s="261"/>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2"/>
    </row>
    <row r="19" spans="1:131" s="253" customFormat="1" ht="26.25" customHeight="1" x14ac:dyDescent="0.15">
      <c r="A19" s="259">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0"/>
      <c r="AL19" s="1181"/>
      <c r="AM19" s="1181"/>
      <c r="AN19" s="1181"/>
      <c r="AO19" s="1181"/>
      <c r="AP19" s="1181"/>
      <c r="AQ19" s="1181"/>
      <c r="AR19" s="1181"/>
      <c r="AS19" s="1181"/>
      <c r="AT19" s="1181"/>
      <c r="AU19" s="1178"/>
      <c r="AV19" s="1178"/>
      <c r="AW19" s="1178"/>
      <c r="AX19" s="1178"/>
      <c r="AY19" s="1179"/>
      <c r="AZ19" s="250"/>
      <c r="BA19" s="250"/>
      <c r="BB19" s="250"/>
      <c r="BC19" s="250"/>
      <c r="BD19" s="250"/>
      <c r="BE19" s="251"/>
      <c r="BF19" s="251"/>
      <c r="BG19" s="251"/>
      <c r="BH19" s="251"/>
      <c r="BI19" s="251"/>
      <c r="BJ19" s="251"/>
      <c r="BK19" s="251"/>
      <c r="BL19" s="251"/>
      <c r="BM19" s="251"/>
      <c r="BN19" s="251"/>
      <c r="BO19" s="251"/>
      <c r="BP19" s="251"/>
      <c r="BQ19" s="260">
        <v>13</v>
      </c>
      <c r="BR19" s="261"/>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2"/>
    </row>
    <row r="20" spans="1:131" s="253" customFormat="1" ht="26.25" customHeight="1" x14ac:dyDescent="0.15">
      <c r="A20" s="259">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0"/>
      <c r="AL20" s="1181"/>
      <c r="AM20" s="1181"/>
      <c r="AN20" s="1181"/>
      <c r="AO20" s="1181"/>
      <c r="AP20" s="1181"/>
      <c r="AQ20" s="1181"/>
      <c r="AR20" s="1181"/>
      <c r="AS20" s="1181"/>
      <c r="AT20" s="1181"/>
      <c r="AU20" s="1178"/>
      <c r="AV20" s="1178"/>
      <c r="AW20" s="1178"/>
      <c r="AX20" s="1178"/>
      <c r="AY20" s="1179"/>
      <c r="AZ20" s="250"/>
      <c r="BA20" s="250"/>
      <c r="BB20" s="250"/>
      <c r="BC20" s="250"/>
      <c r="BD20" s="250"/>
      <c r="BE20" s="251"/>
      <c r="BF20" s="251"/>
      <c r="BG20" s="251"/>
      <c r="BH20" s="251"/>
      <c r="BI20" s="251"/>
      <c r="BJ20" s="251"/>
      <c r="BK20" s="251"/>
      <c r="BL20" s="251"/>
      <c r="BM20" s="251"/>
      <c r="BN20" s="251"/>
      <c r="BO20" s="251"/>
      <c r="BP20" s="251"/>
      <c r="BQ20" s="260">
        <v>14</v>
      </c>
      <c r="BR20" s="261"/>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2"/>
    </row>
    <row r="21" spans="1:131" s="253" customFormat="1" ht="26.25" customHeight="1" thickBot="1" x14ac:dyDescent="0.2">
      <c r="A21" s="259">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0"/>
      <c r="AL21" s="1181"/>
      <c r="AM21" s="1181"/>
      <c r="AN21" s="1181"/>
      <c r="AO21" s="1181"/>
      <c r="AP21" s="1181"/>
      <c r="AQ21" s="1181"/>
      <c r="AR21" s="1181"/>
      <c r="AS21" s="1181"/>
      <c r="AT21" s="1181"/>
      <c r="AU21" s="1178"/>
      <c r="AV21" s="1178"/>
      <c r="AW21" s="1178"/>
      <c r="AX21" s="1178"/>
      <c r="AY21" s="1179"/>
      <c r="AZ21" s="250"/>
      <c r="BA21" s="250"/>
      <c r="BB21" s="250"/>
      <c r="BC21" s="250"/>
      <c r="BD21" s="250"/>
      <c r="BE21" s="251"/>
      <c r="BF21" s="251"/>
      <c r="BG21" s="251"/>
      <c r="BH21" s="251"/>
      <c r="BI21" s="251"/>
      <c r="BJ21" s="251"/>
      <c r="BK21" s="251"/>
      <c r="BL21" s="251"/>
      <c r="BM21" s="251"/>
      <c r="BN21" s="251"/>
      <c r="BO21" s="251"/>
      <c r="BP21" s="251"/>
      <c r="BQ21" s="260">
        <v>15</v>
      </c>
      <c r="BR21" s="261"/>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2"/>
    </row>
    <row r="22" spans="1:131" s="253" customFormat="1" ht="26.25" customHeight="1" x14ac:dyDescent="0.15">
      <c r="A22" s="259">
        <v>16</v>
      </c>
      <c r="B22" s="1132"/>
      <c r="C22" s="1133"/>
      <c r="D22" s="1133"/>
      <c r="E22" s="1133"/>
      <c r="F22" s="1133"/>
      <c r="G22" s="1133"/>
      <c r="H22" s="1133"/>
      <c r="I22" s="1133"/>
      <c r="J22" s="1133"/>
      <c r="K22" s="1133"/>
      <c r="L22" s="1133"/>
      <c r="M22" s="1133"/>
      <c r="N22" s="1133"/>
      <c r="O22" s="1133"/>
      <c r="P22" s="1134"/>
      <c r="Q22" s="1175"/>
      <c r="R22" s="1176"/>
      <c r="S22" s="1176"/>
      <c r="T22" s="1176"/>
      <c r="U22" s="1176"/>
      <c r="V22" s="1176"/>
      <c r="W22" s="1176"/>
      <c r="X22" s="1176"/>
      <c r="Y22" s="1176"/>
      <c r="Z22" s="1176"/>
      <c r="AA22" s="1176"/>
      <c r="AB22" s="1176"/>
      <c r="AC22" s="1176"/>
      <c r="AD22" s="1176"/>
      <c r="AE22" s="1177"/>
      <c r="AF22" s="1114"/>
      <c r="AG22" s="1115"/>
      <c r="AH22" s="1115"/>
      <c r="AI22" s="1115"/>
      <c r="AJ22" s="1116"/>
      <c r="AK22" s="1171"/>
      <c r="AL22" s="1172"/>
      <c r="AM22" s="1172"/>
      <c r="AN22" s="1172"/>
      <c r="AO22" s="1172"/>
      <c r="AP22" s="1172"/>
      <c r="AQ22" s="1172"/>
      <c r="AR22" s="1172"/>
      <c r="AS22" s="1172"/>
      <c r="AT22" s="1172"/>
      <c r="AU22" s="1173"/>
      <c r="AV22" s="1173"/>
      <c r="AW22" s="1173"/>
      <c r="AX22" s="1173"/>
      <c r="AY22" s="1174"/>
      <c r="AZ22" s="1130" t="s">
        <v>399</v>
      </c>
      <c r="BA22" s="1130"/>
      <c r="BB22" s="1130"/>
      <c r="BC22" s="1130"/>
      <c r="BD22" s="1131"/>
      <c r="BE22" s="251"/>
      <c r="BF22" s="251"/>
      <c r="BG22" s="251"/>
      <c r="BH22" s="251"/>
      <c r="BI22" s="251"/>
      <c r="BJ22" s="251"/>
      <c r="BK22" s="251"/>
      <c r="BL22" s="251"/>
      <c r="BM22" s="251"/>
      <c r="BN22" s="251"/>
      <c r="BO22" s="251"/>
      <c r="BP22" s="251"/>
      <c r="BQ22" s="260">
        <v>16</v>
      </c>
      <c r="BR22" s="261"/>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2"/>
    </row>
    <row r="23" spans="1:131" s="253" customFormat="1" ht="26.25" customHeight="1" thickBot="1" x14ac:dyDescent="0.2">
      <c r="A23" s="262" t="s">
        <v>400</v>
      </c>
      <c r="B23" s="1039" t="s">
        <v>401</v>
      </c>
      <c r="C23" s="1040"/>
      <c r="D23" s="1040"/>
      <c r="E23" s="1040"/>
      <c r="F23" s="1040"/>
      <c r="G23" s="1040"/>
      <c r="H23" s="1040"/>
      <c r="I23" s="1040"/>
      <c r="J23" s="1040"/>
      <c r="K23" s="1040"/>
      <c r="L23" s="1040"/>
      <c r="M23" s="1040"/>
      <c r="N23" s="1040"/>
      <c r="O23" s="1040"/>
      <c r="P23" s="1041"/>
      <c r="Q23" s="1163">
        <f>SUM(Q7:Q22)</f>
        <v>200991</v>
      </c>
      <c r="R23" s="1164"/>
      <c r="S23" s="1164"/>
      <c r="T23" s="1164"/>
      <c r="U23" s="1164"/>
      <c r="V23" s="1163">
        <f t="shared" ref="V23" si="0">SUM(V7:V22)</f>
        <v>192049</v>
      </c>
      <c r="W23" s="1164"/>
      <c r="X23" s="1164"/>
      <c r="Y23" s="1164"/>
      <c r="Z23" s="1164"/>
      <c r="AA23" s="1163">
        <f>SUM(AA7:AA22)</f>
        <v>8942</v>
      </c>
      <c r="AB23" s="1164"/>
      <c r="AC23" s="1164"/>
      <c r="AD23" s="1164"/>
      <c r="AE23" s="1164"/>
      <c r="AF23" s="1165">
        <v>8085</v>
      </c>
      <c r="AG23" s="1164"/>
      <c r="AH23" s="1164"/>
      <c r="AI23" s="1164"/>
      <c r="AJ23" s="1166"/>
      <c r="AK23" s="1167"/>
      <c r="AL23" s="1168"/>
      <c r="AM23" s="1168"/>
      <c r="AN23" s="1168"/>
      <c r="AO23" s="1168"/>
      <c r="AP23" s="1164">
        <f>SUM(AP7:AP22)</f>
        <v>136123</v>
      </c>
      <c r="AQ23" s="1164"/>
      <c r="AR23" s="1164"/>
      <c r="AS23" s="1164"/>
      <c r="AT23" s="1164"/>
      <c r="AU23" s="1169"/>
      <c r="AV23" s="1169"/>
      <c r="AW23" s="1169"/>
      <c r="AX23" s="1169"/>
      <c r="AY23" s="1170"/>
      <c r="AZ23" s="1160" t="s">
        <v>402</v>
      </c>
      <c r="BA23" s="1161"/>
      <c r="BB23" s="1161"/>
      <c r="BC23" s="1161"/>
      <c r="BD23" s="1162"/>
      <c r="BE23" s="251"/>
      <c r="BF23" s="251"/>
      <c r="BG23" s="251"/>
      <c r="BH23" s="251"/>
      <c r="BI23" s="251"/>
      <c r="BJ23" s="251"/>
      <c r="BK23" s="251"/>
      <c r="BL23" s="251"/>
      <c r="BM23" s="251"/>
      <c r="BN23" s="251"/>
      <c r="BO23" s="251"/>
      <c r="BP23" s="251"/>
      <c r="BQ23" s="260">
        <v>17</v>
      </c>
      <c r="BR23" s="261"/>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2"/>
    </row>
    <row r="24" spans="1:131" s="253" customFormat="1" ht="26.25" customHeight="1" x14ac:dyDescent="0.15">
      <c r="A24" s="1159" t="s">
        <v>403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0"/>
      <c r="BA24" s="250"/>
      <c r="BB24" s="250"/>
      <c r="BC24" s="250"/>
      <c r="BD24" s="250"/>
      <c r="BE24" s="251"/>
      <c r="BF24" s="251"/>
      <c r="BG24" s="251"/>
      <c r="BH24" s="251"/>
      <c r="BI24" s="251"/>
      <c r="BJ24" s="251"/>
      <c r="BK24" s="251"/>
      <c r="BL24" s="251"/>
      <c r="BM24" s="251"/>
      <c r="BN24" s="251"/>
      <c r="BO24" s="251"/>
      <c r="BP24" s="251"/>
      <c r="BQ24" s="260">
        <v>18</v>
      </c>
      <c r="BR24" s="261"/>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2"/>
    </row>
    <row r="25" spans="1:131" s="245" customFormat="1" ht="26.25" customHeight="1" thickBot="1" x14ac:dyDescent="0.2">
      <c r="A25" s="1158" t="s">
        <v>404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0"/>
      <c r="BK25" s="250"/>
      <c r="BL25" s="250"/>
      <c r="BM25" s="250"/>
      <c r="BN25" s="250"/>
      <c r="BO25" s="263"/>
      <c r="BP25" s="263"/>
      <c r="BQ25" s="260">
        <v>19</v>
      </c>
      <c r="BR25" s="261"/>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4"/>
    </row>
    <row r="26" spans="1:131" s="245" customFormat="1" ht="26.25" customHeight="1" x14ac:dyDescent="0.15">
      <c r="A26" s="1090" t="s">
        <v>376</v>
      </c>
      <c r="B26" s="1091"/>
      <c r="C26" s="1091"/>
      <c r="D26" s="1091"/>
      <c r="E26" s="1091"/>
      <c r="F26" s="1091"/>
      <c r="G26" s="1091"/>
      <c r="H26" s="1091"/>
      <c r="I26" s="1091"/>
      <c r="J26" s="1091"/>
      <c r="K26" s="1091"/>
      <c r="L26" s="1091"/>
      <c r="M26" s="1091"/>
      <c r="N26" s="1091"/>
      <c r="O26" s="1091"/>
      <c r="P26" s="1092"/>
      <c r="Q26" s="1096" t="s">
        <v>405</v>
      </c>
      <c r="R26" s="1097"/>
      <c r="S26" s="1097"/>
      <c r="T26" s="1097"/>
      <c r="U26" s="1098"/>
      <c r="V26" s="1096" t="s">
        <v>406</v>
      </c>
      <c r="W26" s="1097"/>
      <c r="X26" s="1097"/>
      <c r="Y26" s="1097"/>
      <c r="Z26" s="1098"/>
      <c r="AA26" s="1096" t="s">
        <v>407</v>
      </c>
      <c r="AB26" s="1097"/>
      <c r="AC26" s="1097"/>
      <c r="AD26" s="1097"/>
      <c r="AE26" s="1097"/>
      <c r="AF26" s="1154" t="s">
        <v>408</v>
      </c>
      <c r="AG26" s="1103"/>
      <c r="AH26" s="1103"/>
      <c r="AI26" s="1103"/>
      <c r="AJ26" s="1155"/>
      <c r="AK26" s="1097" t="s">
        <v>409</v>
      </c>
      <c r="AL26" s="1097"/>
      <c r="AM26" s="1097"/>
      <c r="AN26" s="1097"/>
      <c r="AO26" s="1098"/>
      <c r="AP26" s="1096" t="s">
        <v>410</v>
      </c>
      <c r="AQ26" s="1097"/>
      <c r="AR26" s="1097"/>
      <c r="AS26" s="1097"/>
      <c r="AT26" s="1098"/>
      <c r="AU26" s="1096" t="s">
        <v>411</v>
      </c>
      <c r="AV26" s="1097"/>
      <c r="AW26" s="1097"/>
      <c r="AX26" s="1097"/>
      <c r="AY26" s="1098"/>
      <c r="AZ26" s="1096" t="s">
        <v>412</v>
      </c>
      <c r="BA26" s="1097"/>
      <c r="BB26" s="1097"/>
      <c r="BC26" s="1097"/>
      <c r="BD26" s="1098"/>
      <c r="BE26" s="1096" t="s">
        <v>383</v>
      </c>
      <c r="BF26" s="1097"/>
      <c r="BG26" s="1097"/>
      <c r="BH26" s="1097"/>
      <c r="BI26" s="1112"/>
      <c r="BJ26" s="250"/>
      <c r="BK26" s="250"/>
      <c r="BL26" s="250"/>
      <c r="BM26" s="250"/>
      <c r="BN26" s="250"/>
      <c r="BO26" s="263"/>
      <c r="BP26" s="263"/>
      <c r="BQ26" s="260">
        <v>20</v>
      </c>
      <c r="BR26" s="261"/>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4"/>
    </row>
    <row r="27" spans="1:131" s="245"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0"/>
      <c r="BK27" s="250"/>
      <c r="BL27" s="250"/>
      <c r="BM27" s="250"/>
      <c r="BN27" s="250"/>
      <c r="BO27" s="263"/>
      <c r="BP27" s="263"/>
      <c r="BQ27" s="260">
        <v>21</v>
      </c>
      <c r="BR27" s="261"/>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4"/>
    </row>
    <row r="28" spans="1:131" s="245" customFormat="1" ht="26.25" customHeight="1" thickTop="1" x14ac:dyDescent="0.15">
      <c r="A28" s="264">
        <v>1</v>
      </c>
      <c r="B28" s="1145" t="s">
        <v>413</v>
      </c>
      <c r="C28" s="1146"/>
      <c r="D28" s="1146"/>
      <c r="E28" s="1146"/>
      <c r="F28" s="1146"/>
      <c r="G28" s="1146"/>
      <c r="H28" s="1146"/>
      <c r="I28" s="1146"/>
      <c r="J28" s="1146"/>
      <c r="K28" s="1146"/>
      <c r="L28" s="1146"/>
      <c r="M28" s="1146"/>
      <c r="N28" s="1146"/>
      <c r="O28" s="1146"/>
      <c r="P28" s="1147"/>
      <c r="Q28" s="1148">
        <v>36313</v>
      </c>
      <c r="R28" s="1149"/>
      <c r="S28" s="1149"/>
      <c r="T28" s="1149"/>
      <c r="U28" s="1149"/>
      <c r="V28" s="1149">
        <v>36261</v>
      </c>
      <c r="W28" s="1149"/>
      <c r="X28" s="1149"/>
      <c r="Y28" s="1149"/>
      <c r="Z28" s="1149"/>
      <c r="AA28" s="1149">
        <v>52</v>
      </c>
      <c r="AB28" s="1149"/>
      <c r="AC28" s="1149"/>
      <c r="AD28" s="1149"/>
      <c r="AE28" s="1150"/>
      <c r="AF28" s="1151">
        <v>52</v>
      </c>
      <c r="AG28" s="1149"/>
      <c r="AH28" s="1149"/>
      <c r="AI28" s="1149"/>
      <c r="AJ28" s="1152"/>
      <c r="AK28" s="1153">
        <v>4281</v>
      </c>
      <c r="AL28" s="1141"/>
      <c r="AM28" s="1141"/>
      <c r="AN28" s="1141"/>
      <c r="AO28" s="1141"/>
      <c r="AP28" s="1141" t="s">
        <v>601</v>
      </c>
      <c r="AQ28" s="1141"/>
      <c r="AR28" s="1141"/>
      <c r="AS28" s="1141"/>
      <c r="AT28" s="1141"/>
      <c r="AU28" s="1141" t="s">
        <v>601</v>
      </c>
      <c r="AV28" s="1141"/>
      <c r="AW28" s="1141"/>
      <c r="AX28" s="1141"/>
      <c r="AY28" s="1141"/>
      <c r="AZ28" s="1142" t="s">
        <v>601</v>
      </c>
      <c r="BA28" s="1142"/>
      <c r="BB28" s="1142"/>
      <c r="BC28" s="1142"/>
      <c r="BD28" s="1142"/>
      <c r="BE28" s="1143"/>
      <c r="BF28" s="1143"/>
      <c r="BG28" s="1143"/>
      <c r="BH28" s="1143"/>
      <c r="BI28" s="1144"/>
      <c r="BJ28" s="250"/>
      <c r="BK28" s="250"/>
      <c r="BL28" s="250"/>
      <c r="BM28" s="250"/>
      <c r="BN28" s="250"/>
      <c r="BO28" s="263"/>
      <c r="BP28" s="263"/>
      <c r="BQ28" s="260">
        <v>22</v>
      </c>
      <c r="BR28" s="261"/>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4"/>
    </row>
    <row r="29" spans="1:131" s="245" customFormat="1" ht="26.25" customHeight="1" x14ac:dyDescent="0.15">
      <c r="A29" s="264">
        <v>2</v>
      </c>
      <c r="B29" s="1132" t="s">
        <v>414</v>
      </c>
      <c r="C29" s="1133"/>
      <c r="D29" s="1133"/>
      <c r="E29" s="1133"/>
      <c r="F29" s="1133"/>
      <c r="G29" s="1133"/>
      <c r="H29" s="1133"/>
      <c r="I29" s="1133"/>
      <c r="J29" s="1133"/>
      <c r="K29" s="1133"/>
      <c r="L29" s="1133"/>
      <c r="M29" s="1133"/>
      <c r="N29" s="1133"/>
      <c r="O29" s="1133"/>
      <c r="P29" s="1134"/>
      <c r="Q29" s="1138">
        <v>28249</v>
      </c>
      <c r="R29" s="1139"/>
      <c r="S29" s="1139"/>
      <c r="T29" s="1139"/>
      <c r="U29" s="1139"/>
      <c r="V29" s="1139">
        <v>27097</v>
      </c>
      <c r="W29" s="1139"/>
      <c r="X29" s="1139"/>
      <c r="Y29" s="1139"/>
      <c r="Z29" s="1139"/>
      <c r="AA29" s="1139">
        <f>Q29-V29</f>
        <v>1152</v>
      </c>
      <c r="AB29" s="1139"/>
      <c r="AC29" s="1139"/>
      <c r="AD29" s="1139"/>
      <c r="AE29" s="1140"/>
      <c r="AF29" s="1114">
        <v>1152</v>
      </c>
      <c r="AG29" s="1115"/>
      <c r="AH29" s="1115"/>
      <c r="AI29" s="1115"/>
      <c r="AJ29" s="1116"/>
      <c r="AK29" s="1075">
        <v>4584</v>
      </c>
      <c r="AL29" s="1066"/>
      <c r="AM29" s="1066"/>
      <c r="AN29" s="1066"/>
      <c r="AO29" s="1066"/>
      <c r="AP29" s="1066" t="s">
        <v>601</v>
      </c>
      <c r="AQ29" s="1066"/>
      <c r="AR29" s="1066"/>
      <c r="AS29" s="1066"/>
      <c r="AT29" s="1066"/>
      <c r="AU29" s="1066" t="s">
        <v>601</v>
      </c>
      <c r="AV29" s="1066"/>
      <c r="AW29" s="1066"/>
      <c r="AX29" s="1066"/>
      <c r="AY29" s="1066"/>
      <c r="AZ29" s="1137" t="s">
        <v>601</v>
      </c>
      <c r="BA29" s="1137"/>
      <c r="BB29" s="1137"/>
      <c r="BC29" s="1137"/>
      <c r="BD29" s="1137"/>
      <c r="BE29" s="1127"/>
      <c r="BF29" s="1127"/>
      <c r="BG29" s="1127"/>
      <c r="BH29" s="1127"/>
      <c r="BI29" s="1128"/>
      <c r="BJ29" s="250"/>
      <c r="BK29" s="250"/>
      <c r="BL29" s="250"/>
      <c r="BM29" s="250"/>
      <c r="BN29" s="250"/>
      <c r="BO29" s="263"/>
      <c r="BP29" s="263"/>
      <c r="BQ29" s="260">
        <v>23</v>
      </c>
      <c r="BR29" s="261"/>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4"/>
    </row>
    <row r="30" spans="1:131" s="245" customFormat="1" ht="26.25" customHeight="1" x14ac:dyDescent="0.15">
      <c r="A30" s="264">
        <v>3</v>
      </c>
      <c r="B30" s="1132" t="s">
        <v>415</v>
      </c>
      <c r="C30" s="1133"/>
      <c r="D30" s="1133"/>
      <c r="E30" s="1133"/>
      <c r="F30" s="1133"/>
      <c r="G30" s="1133"/>
      <c r="H30" s="1133"/>
      <c r="I30" s="1133"/>
      <c r="J30" s="1133"/>
      <c r="K30" s="1133"/>
      <c r="L30" s="1133"/>
      <c r="M30" s="1133"/>
      <c r="N30" s="1133"/>
      <c r="O30" s="1133"/>
      <c r="P30" s="1134"/>
      <c r="Q30" s="1138">
        <v>3636</v>
      </c>
      <c r="R30" s="1139"/>
      <c r="S30" s="1139"/>
      <c r="T30" s="1139"/>
      <c r="U30" s="1139"/>
      <c r="V30" s="1139">
        <v>3620</v>
      </c>
      <c r="W30" s="1139"/>
      <c r="X30" s="1139"/>
      <c r="Y30" s="1139"/>
      <c r="Z30" s="1139"/>
      <c r="AA30" s="1139">
        <f>Q30-V30</f>
        <v>16</v>
      </c>
      <c r="AB30" s="1139"/>
      <c r="AC30" s="1139"/>
      <c r="AD30" s="1139"/>
      <c r="AE30" s="1140"/>
      <c r="AF30" s="1114">
        <v>16</v>
      </c>
      <c r="AG30" s="1115"/>
      <c r="AH30" s="1115"/>
      <c r="AI30" s="1115"/>
      <c r="AJ30" s="1116"/>
      <c r="AK30" s="1075">
        <v>648</v>
      </c>
      <c r="AL30" s="1066"/>
      <c r="AM30" s="1066"/>
      <c r="AN30" s="1066"/>
      <c r="AO30" s="1066"/>
      <c r="AP30" s="1066" t="s">
        <v>601</v>
      </c>
      <c r="AQ30" s="1066"/>
      <c r="AR30" s="1066"/>
      <c r="AS30" s="1066"/>
      <c r="AT30" s="1066"/>
      <c r="AU30" s="1066" t="s">
        <v>601</v>
      </c>
      <c r="AV30" s="1066"/>
      <c r="AW30" s="1066"/>
      <c r="AX30" s="1066"/>
      <c r="AY30" s="1066"/>
      <c r="AZ30" s="1137" t="s">
        <v>601</v>
      </c>
      <c r="BA30" s="1137"/>
      <c r="BB30" s="1137"/>
      <c r="BC30" s="1137"/>
      <c r="BD30" s="1137"/>
      <c r="BE30" s="1127"/>
      <c r="BF30" s="1127"/>
      <c r="BG30" s="1127"/>
      <c r="BH30" s="1127"/>
      <c r="BI30" s="1128"/>
      <c r="BJ30" s="250"/>
      <c r="BK30" s="250"/>
      <c r="BL30" s="250"/>
      <c r="BM30" s="250"/>
      <c r="BN30" s="250"/>
      <c r="BO30" s="263"/>
      <c r="BP30" s="263"/>
      <c r="BQ30" s="260">
        <v>24</v>
      </c>
      <c r="BR30" s="261"/>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4"/>
    </row>
    <row r="31" spans="1:131" s="245" customFormat="1" ht="26.25" customHeight="1" x14ac:dyDescent="0.15">
      <c r="A31" s="264">
        <v>4</v>
      </c>
      <c r="B31" s="1132" t="s">
        <v>416</v>
      </c>
      <c r="C31" s="1133"/>
      <c r="D31" s="1133"/>
      <c r="E31" s="1133"/>
      <c r="F31" s="1133"/>
      <c r="G31" s="1133"/>
      <c r="H31" s="1133"/>
      <c r="I31" s="1133"/>
      <c r="J31" s="1133"/>
      <c r="K31" s="1133"/>
      <c r="L31" s="1133"/>
      <c r="M31" s="1133"/>
      <c r="N31" s="1133"/>
      <c r="O31" s="1133"/>
      <c r="P31" s="1134"/>
      <c r="Q31" s="1138">
        <v>6860</v>
      </c>
      <c r="R31" s="1139"/>
      <c r="S31" s="1139"/>
      <c r="T31" s="1139"/>
      <c r="U31" s="1139"/>
      <c r="V31" s="1139">
        <v>6586</v>
      </c>
      <c r="W31" s="1139"/>
      <c r="X31" s="1139"/>
      <c r="Y31" s="1139"/>
      <c r="Z31" s="1139"/>
      <c r="AA31" s="1139">
        <v>274</v>
      </c>
      <c r="AB31" s="1139"/>
      <c r="AC31" s="1139"/>
      <c r="AD31" s="1139"/>
      <c r="AE31" s="1140"/>
      <c r="AF31" s="1114">
        <v>11794</v>
      </c>
      <c r="AG31" s="1115"/>
      <c r="AH31" s="1115"/>
      <c r="AI31" s="1115"/>
      <c r="AJ31" s="1116"/>
      <c r="AK31" s="1075">
        <v>56</v>
      </c>
      <c r="AL31" s="1066"/>
      <c r="AM31" s="1066"/>
      <c r="AN31" s="1066"/>
      <c r="AO31" s="1066"/>
      <c r="AP31" s="1066">
        <v>1290</v>
      </c>
      <c r="AQ31" s="1066"/>
      <c r="AR31" s="1066"/>
      <c r="AS31" s="1066"/>
      <c r="AT31" s="1066"/>
      <c r="AU31" s="1066" t="s">
        <v>601</v>
      </c>
      <c r="AV31" s="1066"/>
      <c r="AW31" s="1066"/>
      <c r="AX31" s="1066"/>
      <c r="AY31" s="1066"/>
      <c r="AZ31" s="1137" t="s">
        <v>601</v>
      </c>
      <c r="BA31" s="1137"/>
      <c r="BB31" s="1137"/>
      <c r="BC31" s="1137"/>
      <c r="BD31" s="1137"/>
      <c r="BE31" s="1127" t="s">
        <v>417</v>
      </c>
      <c r="BF31" s="1127"/>
      <c r="BG31" s="1127"/>
      <c r="BH31" s="1127"/>
      <c r="BI31" s="1128"/>
      <c r="BJ31" s="250"/>
      <c r="BK31" s="250"/>
      <c r="BL31" s="250"/>
      <c r="BM31" s="250"/>
      <c r="BN31" s="250"/>
      <c r="BO31" s="263"/>
      <c r="BP31" s="263"/>
      <c r="BQ31" s="260">
        <v>25</v>
      </c>
      <c r="BR31" s="261"/>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4"/>
    </row>
    <row r="32" spans="1:131" s="245" customFormat="1" ht="26.25" customHeight="1" x14ac:dyDescent="0.15">
      <c r="A32" s="264">
        <v>5</v>
      </c>
      <c r="B32" s="1132" t="s">
        <v>418</v>
      </c>
      <c r="C32" s="1133"/>
      <c r="D32" s="1133"/>
      <c r="E32" s="1133"/>
      <c r="F32" s="1133"/>
      <c r="G32" s="1133"/>
      <c r="H32" s="1133"/>
      <c r="I32" s="1133"/>
      <c r="J32" s="1133"/>
      <c r="K32" s="1133"/>
      <c r="L32" s="1133"/>
      <c r="M32" s="1133"/>
      <c r="N32" s="1133"/>
      <c r="O32" s="1133"/>
      <c r="P32" s="1134"/>
      <c r="Q32" s="1138">
        <v>4810</v>
      </c>
      <c r="R32" s="1139"/>
      <c r="S32" s="1139"/>
      <c r="T32" s="1139"/>
      <c r="U32" s="1139"/>
      <c r="V32" s="1139">
        <v>4701</v>
      </c>
      <c r="W32" s="1139"/>
      <c r="X32" s="1139"/>
      <c r="Y32" s="1139"/>
      <c r="Z32" s="1139"/>
      <c r="AA32" s="1139">
        <v>109</v>
      </c>
      <c r="AB32" s="1139"/>
      <c r="AC32" s="1139"/>
      <c r="AD32" s="1139"/>
      <c r="AE32" s="1140"/>
      <c r="AF32" s="1114">
        <v>4520</v>
      </c>
      <c r="AG32" s="1115"/>
      <c r="AH32" s="1115"/>
      <c r="AI32" s="1115"/>
      <c r="AJ32" s="1116"/>
      <c r="AK32" s="1075">
        <v>1004</v>
      </c>
      <c r="AL32" s="1066"/>
      <c r="AM32" s="1066"/>
      <c r="AN32" s="1066"/>
      <c r="AO32" s="1066"/>
      <c r="AP32" s="1066">
        <v>12944</v>
      </c>
      <c r="AQ32" s="1066"/>
      <c r="AR32" s="1066"/>
      <c r="AS32" s="1066"/>
      <c r="AT32" s="1066"/>
      <c r="AU32" s="1066">
        <v>6912</v>
      </c>
      <c r="AV32" s="1066"/>
      <c r="AW32" s="1066"/>
      <c r="AX32" s="1066"/>
      <c r="AY32" s="1066"/>
      <c r="AZ32" s="1137" t="s">
        <v>601</v>
      </c>
      <c r="BA32" s="1137"/>
      <c r="BB32" s="1137"/>
      <c r="BC32" s="1137"/>
      <c r="BD32" s="1137"/>
      <c r="BE32" s="1127" t="s">
        <v>417</v>
      </c>
      <c r="BF32" s="1127"/>
      <c r="BG32" s="1127"/>
      <c r="BH32" s="1127"/>
      <c r="BI32" s="1128"/>
      <c r="BJ32" s="250"/>
      <c r="BK32" s="250"/>
      <c r="BL32" s="250"/>
      <c r="BM32" s="250"/>
      <c r="BN32" s="250"/>
      <c r="BO32" s="263"/>
      <c r="BP32" s="263"/>
      <c r="BQ32" s="260">
        <v>26</v>
      </c>
      <c r="BR32" s="261"/>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4"/>
    </row>
    <row r="33" spans="1:131" s="245" customFormat="1" ht="26.25" customHeight="1" x14ac:dyDescent="0.15">
      <c r="A33" s="264">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0"/>
      <c r="BK33" s="250"/>
      <c r="BL33" s="250"/>
      <c r="BM33" s="250"/>
      <c r="BN33" s="250"/>
      <c r="BO33" s="263"/>
      <c r="BP33" s="263"/>
      <c r="BQ33" s="260">
        <v>27</v>
      </c>
      <c r="BR33" s="261"/>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4"/>
    </row>
    <row r="34" spans="1:131" s="245" customFormat="1" ht="26.25" customHeight="1" x14ac:dyDescent="0.15">
      <c r="A34" s="264">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0"/>
      <c r="BK34" s="250"/>
      <c r="BL34" s="250"/>
      <c r="BM34" s="250"/>
      <c r="BN34" s="250"/>
      <c r="BO34" s="263"/>
      <c r="BP34" s="263"/>
      <c r="BQ34" s="260">
        <v>28</v>
      </c>
      <c r="BR34" s="261"/>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4"/>
    </row>
    <row r="35" spans="1:131" s="245" customFormat="1" ht="26.25" customHeight="1" x14ac:dyDescent="0.15">
      <c r="A35" s="264">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0"/>
      <c r="BK35" s="250"/>
      <c r="BL35" s="250"/>
      <c r="BM35" s="250"/>
      <c r="BN35" s="250"/>
      <c r="BO35" s="263"/>
      <c r="BP35" s="263"/>
      <c r="BQ35" s="260">
        <v>29</v>
      </c>
      <c r="BR35" s="261"/>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4"/>
    </row>
    <row r="36" spans="1:131" s="245" customFormat="1" ht="26.25" customHeight="1" x14ac:dyDescent="0.15">
      <c r="A36" s="264">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0"/>
      <c r="BK36" s="250"/>
      <c r="BL36" s="250"/>
      <c r="BM36" s="250"/>
      <c r="BN36" s="250"/>
      <c r="BO36" s="263"/>
      <c r="BP36" s="263"/>
      <c r="BQ36" s="260">
        <v>30</v>
      </c>
      <c r="BR36" s="261"/>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4"/>
    </row>
    <row r="37" spans="1:131" s="245" customFormat="1" ht="26.25" customHeight="1" x14ac:dyDescent="0.15">
      <c r="A37" s="264">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0"/>
      <c r="BK37" s="250"/>
      <c r="BL37" s="250"/>
      <c r="BM37" s="250"/>
      <c r="BN37" s="250"/>
      <c r="BO37" s="263"/>
      <c r="BP37" s="263"/>
      <c r="BQ37" s="260">
        <v>31</v>
      </c>
      <c r="BR37" s="261"/>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4"/>
    </row>
    <row r="38" spans="1:131" s="245" customFormat="1" ht="26.25" customHeight="1" x14ac:dyDescent="0.15">
      <c r="A38" s="264">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0"/>
      <c r="BK38" s="250"/>
      <c r="BL38" s="250"/>
      <c r="BM38" s="250"/>
      <c r="BN38" s="250"/>
      <c r="BO38" s="263"/>
      <c r="BP38" s="263"/>
      <c r="BQ38" s="260">
        <v>32</v>
      </c>
      <c r="BR38" s="261"/>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4"/>
    </row>
    <row r="39" spans="1:131" s="245" customFormat="1" ht="26.25" customHeight="1" x14ac:dyDescent="0.15">
      <c r="A39" s="264">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0"/>
      <c r="BK39" s="250"/>
      <c r="BL39" s="250"/>
      <c r="BM39" s="250"/>
      <c r="BN39" s="250"/>
      <c r="BO39" s="263"/>
      <c r="BP39" s="263"/>
      <c r="BQ39" s="260">
        <v>33</v>
      </c>
      <c r="BR39" s="261"/>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4"/>
    </row>
    <row r="40" spans="1:131" s="245" customFormat="1" ht="26.25" customHeight="1" x14ac:dyDescent="0.15">
      <c r="A40" s="259">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0"/>
      <c r="BK40" s="250"/>
      <c r="BL40" s="250"/>
      <c r="BM40" s="250"/>
      <c r="BN40" s="250"/>
      <c r="BO40" s="263"/>
      <c r="BP40" s="263"/>
      <c r="BQ40" s="260">
        <v>34</v>
      </c>
      <c r="BR40" s="261"/>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4"/>
    </row>
    <row r="41" spans="1:131" s="245" customFormat="1" ht="26.25" customHeight="1" x14ac:dyDescent="0.15">
      <c r="A41" s="259">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0"/>
      <c r="BK41" s="250"/>
      <c r="BL41" s="250"/>
      <c r="BM41" s="250"/>
      <c r="BN41" s="250"/>
      <c r="BO41" s="263"/>
      <c r="BP41" s="263"/>
      <c r="BQ41" s="260">
        <v>35</v>
      </c>
      <c r="BR41" s="261"/>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4"/>
    </row>
    <row r="42" spans="1:131" s="245" customFormat="1" ht="26.25" customHeight="1" x14ac:dyDescent="0.15">
      <c r="A42" s="259">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0"/>
      <c r="BK42" s="250"/>
      <c r="BL42" s="250"/>
      <c r="BM42" s="250"/>
      <c r="BN42" s="250"/>
      <c r="BO42" s="263"/>
      <c r="BP42" s="263"/>
      <c r="BQ42" s="260">
        <v>36</v>
      </c>
      <c r="BR42" s="261"/>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4"/>
    </row>
    <row r="43" spans="1:131" s="245" customFormat="1" ht="26.25" customHeight="1" x14ac:dyDescent="0.15">
      <c r="A43" s="259">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0"/>
      <c r="BK43" s="250"/>
      <c r="BL43" s="250"/>
      <c r="BM43" s="250"/>
      <c r="BN43" s="250"/>
      <c r="BO43" s="263"/>
      <c r="BP43" s="263"/>
      <c r="BQ43" s="260">
        <v>37</v>
      </c>
      <c r="BR43" s="261"/>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4"/>
    </row>
    <row r="44" spans="1:131" s="245" customFormat="1" ht="26.25" customHeight="1" x14ac:dyDescent="0.15">
      <c r="A44" s="259">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0"/>
      <c r="BK44" s="250"/>
      <c r="BL44" s="250"/>
      <c r="BM44" s="250"/>
      <c r="BN44" s="250"/>
      <c r="BO44" s="263"/>
      <c r="BP44" s="263"/>
      <c r="BQ44" s="260">
        <v>38</v>
      </c>
      <c r="BR44" s="261"/>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4"/>
    </row>
    <row r="45" spans="1:131" s="245" customFormat="1" ht="26.25" customHeight="1" x14ac:dyDescent="0.15">
      <c r="A45" s="259">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0"/>
      <c r="BK45" s="250"/>
      <c r="BL45" s="250"/>
      <c r="BM45" s="250"/>
      <c r="BN45" s="250"/>
      <c r="BO45" s="263"/>
      <c r="BP45" s="263"/>
      <c r="BQ45" s="260">
        <v>39</v>
      </c>
      <c r="BR45" s="261"/>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4"/>
    </row>
    <row r="46" spans="1:131" s="245" customFormat="1" ht="26.25" customHeight="1" x14ac:dyDescent="0.15">
      <c r="A46" s="259">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0"/>
      <c r="BK46" s="250"/>
      <c r="BL46" s="250"/>
      <c r="BM46" s="250"/>
      <c r="BN46" s="250"/>
      <c r="BO46" s="263"/>
      <c r="BP46" s="263"/>
      <c r="BQ46" s="260">
        <v>40</v>
      </c>
      <c r="BR46" s="261"/>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4"/>
    </row>
    <row r="47" spans="1:131" s="245" customFormat="1" ht="26.25" customHeight="1" x14ac:dyDescent="0.15">
      <c r="A47" s="259">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0"/>
      <c r="BK47" s="250"/>
      <c r="BL47" s="250"/>
      <c r="BM47" s="250"/>
      <c r="BN47" s="250"/>
      <c r="BO47" s="263"/>
      <c r="BP47" s="263"/>
      <c r="BQ47" s="260">
        <v>41</v>
      </c>
      <c r="BR47" s="261"/>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4"/>
    </row>
    <row r="48" spans="1:131" s="245" customFormat="1" ht="26.25" customHeight="1" x14ac:dyDescent="0.15">
      <c r="A48" s="259">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0"/>
      <c r="BK48" s="250"/>
      <c r="BL48" s="250"/>
      <c r="BM48" s="250"/>
      <c r="BN48" s="250"/>
      <c r="BO48" s="263"/>
      <c r="BP48" s="263"/>
      <c r="BQ48" s="260">
        <v>42</v>
      </c>
      <c r="BR48" s="261"/>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4"/>
    </row>
    <row r="49" spans="1:131" s="245" customFormat="1" ht="26.25" customHeight="1" x14ac:dyDescent="0.15">
      <c r="A49" s="259">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0"/>
      <c r="BK49" s="250"/>
      <c r="BL49" s="250"/>
      <c r="BM49" s="250"/>
      <c r="BN49" s="250"/>
      <c r="BO49" s="263"/>
      <c r="BP49" s="263"/>
      <c r="BQ49" s="260">
        <v>43</v>
      </c>
      <c r="BR49" s="261"/>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4"/>
    </row>
    <row r="50" spans="1:131" s="245" customFormat="1" ht="26.25" customHeight="1" x14ac:dyDescent="0.15">
      <c r="A50" s="259">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0"/>
      <c r="BK50" s="250"/>
      <c r="BL50" s="250"/>
      <c r="BM50" s="250"/>
      <c r="BN50" s="250"/>
      <c r="BO50" s="263"/>
      <c r="BP50" s="263"/>
      <c r="BQ50" s="260">
        <v>44</v>
      </c>
      <c r="BR50" s="261"/>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4"/>
    </row>
    <row r="51" spans="1:131" s="245" customFormat="1" ht="26.25" customHeight="1" x14ac:dyDescent="0.15">
      <c r="A51" s="259">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0"/>
      <c r="BK51" s="250"/>
      <c r="BL51" s="250"/>
      <c r="BM51" s="250"/>
      <c r="BN51" s="250"/>
      <c r="BO51" s="263"/>
      <c r="BP51" s="263"/>
      <c r="BQ51" s="260">
        <v>45</v>
      </c>
      <c r="BR51" s="261"/>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4"/>
    </row>
    <row r="52" spans="1:131" s="245" customFormat="1" ht="26.25" customHeight="1" x14ac:dyDescent="0.15">
      <c r="A52" s="259">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0"/>
      <c r="BK52" s="250"/>
      <c r="BL52" s="250"/>
      <c r="BM52" s="250"/>
      <c r="BN52" s="250"/>
      <c r="BO52" s="263"/>
      <c r="BP52" s="263"/>
      <c r="BQ52" s="260">
        <v>46</v>
      </c>
      <c r="BR52" s="261"/>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4"/>
    </row>
    <row r="53" spans="1:131" s="245" customFormat="1" ht="26.25" customHeight="1" x14ac:dyDescent="0.15">
      <c r="A53" s="259">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0"/>
      <c r="BK53" s="250"/>
      <c r="BL53" s="250"/>
      <c r="BM53" s="250"/>
      <c r="BN53" s="250"/>
      <c r="BO53" s="263"/>
      <c r="BP53" s="263"/>
      <c r="BQ53" s="260">
        <v>47</v>
      </c>
      <c r="BR53" s="261"/>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4"/>
    </row>
    <row r="54" spans="1:131" s="245" customFormat="1" ht="26.25" customHeight="1" x14ac:dyDescent="0.15">
      <c r="A54" s="259">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0"/>
      <c r="BK54" s="250"/>
      <c r="BL54" s="250"/>
      <c r="BM54" s="250"/>
      <c r="BN54" s="250"/>
      <c r="BO54" s="263"/>
      <c r="BP54" s="263"/>
      <c r="BQ54" s="260">
        <v>48</v>
      </c>
      <c r="BR54" s="261"/>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4"/>
    </row>
    <row r="55" spans="1:131" s="245" customFormat="1" ht="26.25" customHeight="1" x14ac:dyDescent="0.15">
      <c r="A55" s="259">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0"/>
      <c r="BK55" s="250"/>
      <c r="BL55" s="250"/>
      <c r="BM55" s="250"/>
      <c r="BN55" s="250"/>
      <c r="BO55" s="263"/>
      <c r="BP55" s="263"/>
      <c r="BQ55" s="260">
        <v>49</v>
      </c>
      <c r="BR55" s="261"/>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4"/>
    </row>
    <row r="56" spans="1:131" s="245" customFormat="1" ht="26.25" customHeight="1" x14ac:dyDescent="0.15">
      <c r="A56" s="259">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0"/>
      <c r="BK56" s="250"/>
      <c r="BL56" s="250"/>
      <c r="BM56" s="250"/>
      <c r="BN56" s="250"/>
      <c r="BO56" s="263"/>
      <c r="BP56" s="263"/>
      <c r="BQ56" s="260">
        <v>50</v>
      </c>
      <c r="BR56" s="261"/>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4"/>
    </row>
    <row r="57" spans="1:131" s="245" customFormat="1" ht="26.25" customHeight="1" x14ac:dyDescent="0.15">
      <c r="A57" s="259">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0"/>
      <c r="BK57" s="250"/>
      <c r="BL57" s="250"/>
      <c r="BM57" s="250"/>
      <c r="BN57" s="250"/>
      <c r="BO57" s="263"/>
      <c r="BP57" s="263"/>
      <c r="BQ57" s="260">
        <v>51</v>
      </c>
      <c r="BR57" s="261"/>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4"/>
    </row>
    <row r="58" spans="1:131" s="245" customFormat="1" ht="26.25" customHeight="1" x14ac:dyDescent="0.15">
      <c r="A58" s="259">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0"/>
      <c r="BK58" s="250"/>
      <c r="BL58" s="250"/>
      <c r="BM58" s="250"/>
      <c r="BN58" s="250"/>
      <c r="BO58" s="263"/>
      <c r="BP58" s="263"/>
      <c r="BQ58" s="260">
        <v>52</v>
      </c>
      <c r="BR58" s="261"/>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4"/>
    </row>
    <row r="59" spans="1:131" s="245" customFormat="1" ht="26.25" customHeight="1" x14ac:dyDescent="0.15">
      <c r="A59" s="259">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0"/>
      <c r="BK59" s="250"/>
      <c r="BL59" s="250"/>
      <c r="BM59" s="250"/>
      <c r="BN59" s="250"/>
      <c r="BO59" s="263"/>
      <c r="BP59" s="263"/>
      <c r="BQ59" s="260">
        <v>53</v>
      </c>
      <c r="BR59" s="261"/>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4"/>
    </row>
    <row r="60" spans="1:131" s="245" customFormat="1" ht="26.25" customHeight="1" x14ac:dyDescent="0.15">
      <c r="A60" s="259">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0"/>
      <c r="BK60" s="250"/>
      <c r="BL60" s="250"/>
      <c r="BM60" s="250"/>
      <c r="BN60" s="250"/>
      <c r="BO60" s="263"/>
      <c r="BP60" s="263"/>
      <c r="BQ60" s="260">
        <v>54</v>
      </c>
      <c r="BR60" s="261"/>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4"/>
    </row>
    <row r="61" spans="1:131" s="245" customFormat="1" ht="26.25" customHeight="1" thickBot="1" x14ac:dyDescent="0.2">
      <c r="A61" s="259">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0"/>
      <c r="BK61" s="250"/>
      <c r="BL61" s="250"/>
      <c r="BM61" s="250"/>
      <c r="BN61" s="250"/>
      <c r="BO61" s="263"/>
      <c r="BP61" s="263"/>
      <c r="BQ61" s="260">
        <v>55</v>
      </c>
      <c r="BR61" s="261"/>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4"/>
    </row>
    <row r="62" spans="1:131" s="245" customFormat="1" ht="26.25" customHeight="1" x14ac:dyDescent="0.15">
      <c r="A62" s="259">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419</v>
      </c>
      <c r="BK62" s="1130"/>
      <c r="BL62" s="1130"/>
      <c r="BM62" s="1130"/>
      <c r="BN62" s="1131"/>
      <c r="BO62" s="263"/>
      <c r="BP62" s="263"/>
      <c r="BQ62" s="260">
        <v>56</v>
      </c>
      <c r="BR62" s="261"/>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4"/>
    </row>
    <row r="63" spans="1:131" s="245" customFormat="1" ht="26.25" customHeight="1" thickBot="1" x14ac:dyDescent="0.2">
      <c r="A63" s="262" t="s">
        <v>400</v>
      </c>
      <c r="B63" s="1039" t="s">
        <v>420</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17534</v>
      </c>
      <c r="AG63" s="1054"/>
      <c r="AH63" s="1054"/>
      <c r="AI63" s="1054"/>
      <c r="AJ63" s="1125"/>
      <c r="AK63" s="1126"/>
      <c r="AL63" s="1058"/>
      <c r="AM63" s="1058"/>
      <c r="AN63" s="1058"/>
      <c r="AO63" s="1058"/>
      <c r="AP63" s="1054">
        <v>14234</v>
      </c>
      <c r="AQ63" s="1054"/>
      <c r="AR63" s="1054"/>
      <c r="AS63" s="1054"/>
      <c r="AT63" s="1054"/>
      <c r="AU63" s="1054">
        <v>6912</v>
      </c>
      <c r="AV63" s="1054"/>
      <c r="AW63" s="1054"/>
      <c r="AX63" s="1054"/>
      <c r="AY63" s="1054"/>
      <c r="AZ63" s="1120"/>
      <c r="BA63" s="1120"/>
      <c r="BB63" s="1120"/>
      <c r="BC63" s="1120"/>
      <c r="BD63" s="1120"/>
      <c r="BE63" s="1055"/>
      <c r="BF63" s="1055"/>
      <c r="BG63" s="1055"/>
      <c r="BH63" s="1055"/>
      <c r="BI63" s="1056"/>
      <c r="BJ63" s="1121" t="s">
        <v>421</v>
      </c>
      <c r="BK63" s="1046"/>
      <c r="BL63" s="1046"/>
      <c r="BM63" s="1046"/>
      <c r="BN63" s="1122"/>
      <c r="BO63" s="263"/>
      <c r="BP63" s="263"/>
      <c r="BQ63" s="260">
        <v>57</v>
      </c>
      <c r="BR63" s="261"/>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4"/>
    </row>
    <row r="64" spans="1:131" s="245" customFormat="1" ht="26.25" customHeight="1" x14ac:dyDescent="0.15">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4"/>
    </row>
    <row r="65" spans="1:131" s="245" customFormat="1" ht="26.25" customHeight="1" thickBot="1" x14ac:dyDescent="0.2">
      <c r="A65" s="250" t="s">
        <v>422</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4"/>
    </row>
    <row r="66" spans="1:131" s="245" customFormat="1" ht="26.25" customHeight="1" x14ac:dyDescent="0.15">
      <c r="A66" s="1090" t="s">
        <v>423</v>
      </c>
      <c r="B66" s="1091"/>
      <c r="C66" s="1091"/>
      <c r="D66" s="1091"/>
      <c r="E66" s="1091"/>
      <c r="F66" s="1091"/>
      <c r="G66" s="1091"/>
      <c r="H66" s="1091"/>
      <c r="I66" s="1091"/>
      <c r="J66" s="1091"/>
      <c r="K66" s="1091"/>
      <c r="L66" s="1091"/>
      <c r="M66" s="1091"/>
      <c r="N66" s="1091"/>
      <c r="O66" s="1091"/>
      <c r="P66" s="1092"/>
      <c r="Q66" s="1096" t="s">
        <v>424</v>
      </c>
      <c r="R66" s="1097"/>
      <c r="S66" s="1097"/>
      <c r="T66" s="1097"/>
      <c r="U66" s="1098"/>
      <c r="V66" s="1096" t="s">
        <v>425</v>
      </c>
      <c r="W66" s="1097"/>
      <c r="X66" s="1097"/>
      <c r="Y66" s="1097"/>
      <c r="Z66" s="1098"/>
      <c r="AA66" s="1096" t="s">
        <v>426</v>
      </c>
      <c r="AB66" s="1097"/>
      <c r="AC66" s="1097"/>
      <c r="AD66" s="1097"/>
      <c r="AE66" s="1098"/>
      <c r="AF66" s="1102" t="s">
        <v>427</v>
      </c>
      <c r="AG66" s="1103"/>
      <c r="AH66" s="1103"/>
      <c r="AI66" s="1103"/>
      <c r="AJ66" s="1104"/>
      <c r="AK66" s="1096" t="s">
        <v>428</v>
      </c>
      <c r="AL66" s="1091"/>
      <c r="AM66" s="1091"/>
      <c r="AN66" s="1091"/>
      <c r="AO66" s="1092"/>
      <c r="AP66" s="1096" t="s">
        <v>429</v>
      </c>
      <c r="AQ66" s="1097"/>
      <c r="AR66" s="1097"/>
      <c r="AS66" s="1097"/>
      <c r="AT66" s="1098"/>
      <c r="AU66" s="1096" t="s">
        <v>430</v>
      </c>
      <c r="AV66" s="1097"/>
      <c r="AW66" s="1097"/>
      <c r="AX66" s="1097"/>
      <c r="AY66" s="1098"/>
      <c r="AZ66" s="1096" t="s">
        <v>383</v>
      </c>
      <c r="BA66" s="1097"/>
      <c r="BB66" s="1097"/>
      <c r="BC66" s="1097"/>
      <c r="BD66" s="1112"/>
      <c r="BE66" s="263"/>
      <c r="BF66" s="263"/>
      <c r="BG66" s="263"/>
      <c r="BH66" s="263"/>
      <c r="BI66" s="263"/>
      <c r="BJ66" s="263"/>
      <c r="BK66" s="263"/>
      <c r="BL66" s="263"/>
      <c r="BM66" s="263"/>
      <c r="BN66" s="263"/>
      <c r="BO66" s="263"/>
      <c r="BP66" s="263"/>
      <c r="BQ66" s="260">
        <v>60</v>
      </c>
      <c r="BR66" s="265"/>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4"/>
    </row>
    <row r="67" spans="1:131" s="245"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3"/>
      <c r="BF67" s="263"/>
      <c r="BG67" s="263"/>
      <c r="BH67" s="263"/>
      <c r="BI67" s="263"/>
      <c r="BJ67" s="263"/>
      <c r="BK67" s="263"/>
      <c r="BL67" s="263"/>
      <c r="BM67" s="263"/>
      <c r="BN67" s="263"/>
      <c r="BO67" s="263"/>
      <c r="BP67" s="263"/>
      <c r="BQ67" s="260">
        <v>61</v>
      </c>
      <c r="BR67" s="265"/>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4"/>
    </row>
    <row r="68" spans="1:131" s="245" customFormat="1" ht="26.25" customHeight="1" thickTop="1" x14ac:dyDescent="0.15">
      <c r="A68" s="256">
        <v>1</v>
      </c>
      <c r="B68" s="1080" t="s">
        <v>607</v>
      </c>
      <c r="C68" s="1081"/>
      <c r="D68" s="1081"/>
      <c r="E68" s="1081"/>
      <c r="F68" s="1081"/>
      <c r="G68" s="1081"/>
      <c r="H68" s="1081"/>
      <c r="I68" s="1081"/>
      <c r="J68" s="1081"/>
      <c r="K68" s="1081"/>
      <c r="L68" s="1081"/>
      <c r="M68" s="1081"/>
      <c r="N68" s="1081"/>
      <c r="O68" s="1081"/>
      <c r="P68" s="1082"/>
      <c r="Q68" s="1083">
        <v>158</v>
      </c>
      <c r="R68" s="1077"/>
      <c r="S68" s="1077"/>
      <c r="T68" s="1077"/>
      <c r="U68" s="1077"/>
      <c r="V68" s="1077">
        <v>149</v>
      </c>
      <c r="W68" s="1077"/>
      <c r="X68" s="1077"/>
      <c r="Y68" s="1077"/>
      <c r="Z68" s="1077"/>
      <c r="AA68" s="1077">
        <v>8</v>
      </c>
      <c r="AB68" s="1077"/>
      <c r="AC68" s="1077"/>
      <c r="AD68" s="1077"/>
      <c r="AE68" s="1077"/>
      <c r="AF68" s="1077">
        <v>8</v>
      </c>
      <c r="AG68" s="1077"/>
      <c r="AH68" s="1077"/>
      <c r="AI68" s="1077"/>
      <c r="AJ68" s="1077"/>
      <c r="AK68" s="1077" t="s">
        <v>601</v>
      </c>
      <c r="AL68" s="1077"/>
      <c r="AM68" s="1077"/>
      <c r="AN68" s="1077"/>
      <c r="AO68" s="1077"/>
      <c r="AP68" s="1077" t="s">
        <v>601</v>
      </c>
      <c r="AQ68" s="1077"/>
      <c r="AR68" s="1077"/>
      <c r="AS68" s="1077"/>
      <c r="AT68" s="1077"/>
      <c r="AU68" s="1077" t="s">
        <v>601</v>
      </c>
      <c r="AV68" s="1077"/>
      <c r="AW68" s="1077"/>
      <c r="AX68" s="1077"/>
      <c r="AY68" s="1077"/>
      <c r="AZ68" s="1078"/>
      <c r="BA68" s="1078"/>
      <c r="BB68" s="1078"/>
      <c r="BC68" s="1078"/>
      <c r="BD68" s="1079"/>
      <c r="BE68" s="263"/>
      <c r="BF68" s="263"/>
      <c r="BG68" s="263"/>
      <c r="BH68" s="263"/>
      <c r="BI68" s="263"/>
      <c r="BJ68" s="263"/>
      <c r="BK68" s="263"/>
      <c r="BL68" s="263"/>
      <c r="BM68" s="263"/>
      <c r="BN68" s="263"/>
      <c r="BO68" s="263"/>
      <c r="BP68" s="263"/>
      <c r="BQ68" s="260">
        <v>62</v>
      </c>
      <c r="BR68" s="265"/>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4"/>
    </row>
    <row r="69" spans="1:131" s="245" customFormat="1" ht="26.25" customHeight="1" x14ac:dyDescent="0.15">
      <c r="A69" s="259">
        <v>2</v>
      </c>
      <c r="B69" s="1069" t="s">
        <v>608</v>
      </c>
      <c r="C69" s="1070"/>
      <c r="D69" s="1070"/>
      <c r="E69" s="1070"/>
      <c r="F69" s="1070"/>
      <c r="G69" s="1070"/>
      <c r="H69" s="1070"/>
      <c r="I69" s="1070"/>
      <c r="J69" s="1070"/>
      <c r="K69" s="1070"/>
      <c r="L69" s="1070"/>
      <c r="M69" s="1070"/>
      <c r="N69" s="1070"/>
      <c r="O69" s="1070"/>
      <c r="P69" s="1071"/>
      <c r="Q69" s="1072">
        <v>88</v>
      </c>
      <c r="R69" s="1066"/>
      <c r="S69" s="1066"/>
      <c r="T69" s="1066"/>
      <c r="U69" s="1066"/>
      <c r="V69" s="1066">
        <v>80</v>
      </c>
      <c r="W69" s="1066"/>
      <c r="X69" s="1066"/>
      <c r="Y69" s="1066"/>
      <c r="Z69" s="1066"/>
      <c r="AA69" s="1066">
        <v>8</v>
      </c>
      <c r="AB69" s="1066"/>
      <c r="AC69" s="1066"/>
      <c r="AD69" s="1066"/>
      <c r="AE69" s="1066"/>
      <c r="AF69" s="1066">
        <v>8</v>
      </c>
      <c r="AG69" s="1066"/>
      <c r="AH69" s="1066"/>
      <c r="AI69" s="1066"/>
      <c r="AJ69" s="1066"/>
      <c r="AK69" s="1066">
        <v>1</v>
      </c>
      <c r="AL69" s="1066"/>
      <c r="AM69" s="1066"/>
      <c r="AN69" s="1066"/>
      <c r="AO69" s="1066"/>
      <c r="AP69" s="1076" t="s">
        <v>601</v>
      </c>
      <c r="AQ69" s="1074"/>
      <c r="AR69" s="1074"/>
      <c r="AS69" s="1074"/>
      <c r="AT69" s="1075"/>
      <c r="AU69" s="1076" t="s">
        <v>601</v>
      </c>
      <c r="AV69" s="1074"/>
      <c r="AW69" s="1074"/>
      <c r="AX69" s="1074"/>
      <c r="AY69" s="1075"/>
      <c r="AZ69" s="1067"/>
      <c r="BA69" s="1067"/>
      <c r="BB69" s="1067"/>
      <c r="BC69" s="1067"/>
      <c r="BD69" s="1068"/>
      <c r="BE69" s="263"/>
      <c r="BF69" s="263"/>
      <c r="BG69" s="263"/>
      <c r="BH69" s="263"/>
      <c r="BI69" s="263"/>
      <c r="BJ69" s="263"/>
      <c r="BK69" s="263"/>
      <c r="BL69" s="263"/>
      <c r="BM69" s="263"/>
      <c r="BN69" s="263"/>
      <c r="BO69" s="263"/>
      <c r="BP69" s="263"/>
      <c r="BQ69" s="260">
        <v>63</v>
      </c>
      <c r="BR69" s="265"/>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4"/>
    </row>
    <row r="70" spans="1:131" s="245" customFormat="1" ht="26.25" customHeight="1" x14ac:dyDescent="0.15">
      <c r="A70" s="259">
        <v>3</v>
      </c>
      <c r="B70" s="1069" t="s">
        <v>609</v>
      </c>
      <c r="C70" s="1070"/>
      <c r="D70" s="1070"/>
      <c r="E70" s="1070"/>
      <c r="F70" s="1070"/>
      <c r="G70" s="1070"/>
      <c r="H70" s="1070"/>
      <c r="I70" s="1070"/>
      <c r="J70" s="1070"/>
      <c r="K70" s="1070"/>
      <c r="L70" s="1070"/>
      <c r="M70" s="1070"/>
      <c r="N70" s="1070"/>
      <c r="O70" s="1070"/>
      <c r="P70" s="1071"/>
      <c r="Q70" s="1072">
        <v>8</v>
      </c>
      <c r="R70" s="1066"/>
      <c r="S70" s="1066"/>
      <c r="T70" s="1066"/>
      <c r="U70" s="1066"/>
      <c r="V70" s="1066">
        <v>7</v>
      </c>
      <c r="W70" s="1066"/>
      <c r="X70" s="1066"/>
      <c r="Y70" s="1066"/>
      <c r="Z70" s="1066"/>
      <c r="AA70" s="1066">
        <v>1</v>
      </c>
      <c r="AB70" s="1066"/>
      <c r="AC70" s="1066"/>
      <c r="AD70" s="1066"/>
      <c r="AE70" s="1066"/>
      <c r="AF70" s="1066">
        <v>1</v>
      </c>
      <c r="AG70" s="1066"/>
      <c r="AH70" s="1066"/>
      <c r="AI70" s="1066"/>
      <c r="AJ70" s="1066"/>
      <c r="AK70" s="1066">
        <v>5</v>
      </c>
      <c r="AL70" s="1066"/>
      <c r="AM70" s="1066"/>
      <c r="AN70" s="1066"/>
      <c r="AO70" s="1066"/>
      <c r="AP70" s="1076" t="s">
        <v>601</v>
      </c>
      <c r="AQ70" s="1074"/>
      <c r="AR70" s="1074"/>
      <c r="AS70" s="1074"/>
      <c r="AT70" s="1075"/>
      <c r="AU70" s="1076" t="s">
        <v>601</v>
      </c>
      <c r="AV70" s="1074"/>
      <c r="AW70" s="1074"/>
      <c r="AX70" s="1074"/>
      <c r="AY70" s="1075"/>
      <c r="AZ70" s="1067"/>
      <c r="BA70" s="1067"/>
      <c r="BB70" s="1067"/>
      <c r="BC70" s="1067"/>
      <c r="BD70" s="1068"/>
      <c r="BE70" s="263"/>
      <c r="BF70" s="263"/>
      <c r="BG70" s="263"/>
      <c r="BH70" s="263"/>
      <c r="BI70" s="263"/>
      <c r="BJ70" s="263"/>
      <c r="BK70" s="263"/>
      <c r="BL70" s="263"/>
      <c r="BM70" s="263"/>
      <c r="BN70" s="263"/>
      <c r="BO70" s="263"/>
      <c r="BP70" s="263"/>
      <c r="BQ70" s="260">
        <v>64</v>
      </c>
      <c r="BR70" s="265"/>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4"/>
    </row>
    <row r="71" spans="1:131" s="245" customFormat="1" ht="26.25" customHeight="1" x14ac:dyDescent="0.15">
      <c r="A71" s="259">
        <v>4</v>
      </c>
      <c r="B71" s="1069" t="s">
        <v>610</v>
      </c>
      <c r="C71" s="1070"/>
      <c r="D71" s="1070"/>
      <c r="E71" s="1070"/>
      <c r="F71" s="1070"/>
      <c r="G71" s="1070"/>
      <c r="H71" s="1070"/>
      <c r="I71" s="1070"/>
      <c r="J71" s="1070"/>
      <c r="K71" s="1070"/>
      <c r="L71" s="1070"/>
      <c r="M71" s="1070"/>
      <c r="N71" s="1070"/>
      <c r="O71" s="1070"/>
      <c r="P71" s="1071"/>
      <c r="Q71" s="1072">
        <v>176</v>
      </c>
      <c r="R71" s="1066"/>
      <c r="S71" s="1066"/>
      <c r="T71" s="1066"/>
      <c r="U71" s="1066"/>
      <c r="V71" s="1066">
        <v>146</v>
      </c>
      <c r="W71" s="1066"/>
      <c r="X71" s="1066"/>
      <c r="Y71" s="1066"/>
      <c r="Z71" s="1066"/>
      <c r="AA71" s="1066">
        <v>30</v>
      </c>
      <c r="AB71" s="1066"/>
      <c r="AC71" s="1066"/>
      <c r="AD71" s="1066"/>
      <c r="AE71" s="1066"/>
      <c r="AF71" s="1066">
        <v>26</v>
      </c>
      <c r="AG71" s="1066"/>
      <c r="AH71" s="1066"/>
      <c r="AI71" s="1066"/>
      <c r="AJ71" s="1066"/>
      <c r="AK71" s="1066" t="s">
        <v>601</v>
      </c>
      <c r="AL71" s="1066"/>
      <c r="AM71" s="1066"/>
      <c r="AN71" s="1066"/>
      <c r="AO71" s="1066"/>
      <c r="AP71" s="1076" t="s">
        <v>601</v>
      </c>
      <c r="AQ71" s="1074"/>
      <c r="AR71" s="1074"/>
      <c r="AS71" s="1074"/>
      <c r="AT71" s="1075"/>
      <c r="AU71" s="1076" t="s">
        <v>601</v>
      </c>
      <c r="AV71" s="1074"/>
      <c r="AW71" s="1074"/>
      <c r="AX71" s="1074"/>
      <c r="AY71" s="1075"/>
      <c r="AZ71" s="1067"/>
      <c r="BA71" s="1067"/>
      <c r="BB71" s="1067"/>
      <c r="BC71" s="1067"/>
      <c r="BD71" s="1068"/>
      <c r="BE71" s="263"/>
      <c r="BF71" s="263"/>
      <c r="BG71" s="263"/>
      <c r="BH71" s="263"/>
      <c r="BI71" s="263"/>
      <c r="BJ71" s="263"/>
      <c r="BK71" s="263"/>
      <c r="BL71" s="263"/>
      <c r="BM71" s="263"/>
      <c r="BN71" s="263"/>
      <c r="BO71" s="263"/>
      <c r="BP71" s="263"/>
      <c r="BQ71" s="260">
        <v>65</v>
      </c>
      <c r="BR71" s="265"/>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4"/>
    </row>
    <row r="72" spans="1:131" s="245" customFormat="1" ht="26.25" customHeight="1" x14ac:dyDescent="0.15">
      <c r="A72" s="259">
        <v>5</v>
      </c>
      <c r="B72" s="1069" t="s">
        <v>611</v>
      </c>
      <c r="C72" s="1070"/>
      <c r="D72" s="1070"/>
      <c r="E72" s="1070"/>
      <c r="F72" s="1070"/>
      <c r="G72" s="1070"/>
      <c r="H72" s="1070"/>
      <c r="I72" s="1070"/>
      <c r="J72" s="1070"/>
      <c r="K72" s="1070"/>
      <c r="L72" s="1070"/>
      <c r="M72" s="1070"/>
      <c r="N72" s="1070"/>
      <c r="O72" s="1070"/>
      <c r="P72" s="1071"/>
      <c r="Q72" s="1072">
        <v>263</v>
      </c>
      <c r="R72" s="1066"/>
      <c r="S72" s="1066"/>
      <c r="T72" s="1066"/>
      <c r="U72" s="1066"/>
      <c r="V72" s="1066">
        <v>243</v>
      </c>
      <c r="W72" s="1066"/>
      <c r="X72" s="1066"/>
      <c r="Y72" s="1066"/>
      <c r="Z72" s="1066"/>
      <c r="AA72" s="1066">
        <v>20</v>
      </c>
      <c r="AB72" s="1066"/>
      <c r="AC72" s="1066"/>
      <c r="AD72" s="1066"/>
      <c r="AE72" s="1066"/>
      <c r="AF72" s="1066">
        <v>20</v>
      </c>
      <c r="AG72" s="1066"/>
      <c r="AH72" s="1066"/>
      <c r="AI72" s="1066"/>
      <c r="AJ72" s="1066"/>
      <c r="AK72" s="1066" t="s">
        <v>601</v>
      </c>
      <c r="AL72" s="1066"/>
      <c r="AM72" s="1066"/>
      <c r="AN72" s="1066"/>
      <c r="AO72" s="1066"/>
      <c r="AP72" s="1076" t="s">
        <v>601</v>
      </c>
      <c r="AQ72" s="1074"/>
      <c r="AR72" s="1074"/>
      <c r="AS72" s="1074"/>
      <c r="AT72" s="1075"/>
      <c r="AU72" s="1076" t="s">
        <v>601</v>
      </c>
      <c r="AV72" s="1074"/>
      <c r="AW72" s="1074"/>
      <c r="AX72" s="1074"/>
      <c r="AY72" s="1075"/>
      <c r="AZ72" s="1067"/>
      <c r="BA72" s="1067"/>
      <c r="BB72" s="1067"/>
      <c r="BC72" s="1067"/>
      <c r="BD72" s="1068"/>
      <c r="BE72" s="263"/>
      <c r="BF72" s="263"/>
      <c r="BG72" s="263"/>
      <c r="BH72" s="263"/>
      <c r="BI72" s="263"/>
      <c r="BJ72" s="263"/>
      <c r="BK72" s="263"/>
      <c r="BL72" s="263"/>
      <c r="BM72" s="263"/>
      <c r="BN72" s="263"/>
      <c r="BO72" s="263"/>
      <c r="BP72" s="263"/>
      <c r="BQ72" s="260">
        <v>66</v>
      </c>
      <c r="BR72" s="265"/>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4"/>
    </row>
    <row r="73" spans="1:131" s="245" customFormat="1" ht="26.25" customHeight="1" x14ac:dyDescent="0.15">
      <c r="A73" s="259">
        <v>6</v>
      </c>
      <c r="B73" s="1069" t="s">
        <v>612</v>
      </c>
      <c r="C73" s="1070"/>
      <c r="D73" s="1070"/>
      <c r="E73" s="1070"/>
      <c r="F73" s="1070"/>
      <c r="G73" s="1070"/>
      <c r="H73" s="1070"/>
      <c r="I73" s="1070"/>
      <c r="J73" s="1070"/>
      <c r="K73" s="1070"/>
      <c r="L73" s="1070"/>
      <c r="M73" s="1070"/>
      <c r="N73" s="1070"/>
      <c r="O73" s="1070"/>
      <c r="P73" s="1071"/>
      <c r="Q73" s="1072">
        <v>4150</v>
      </c>
      <c r="R73" s="1066"/>
      <c r="S73" s="1066"/>
      <c r="T73" s="1066"/>
      <c r="U73" s="1066"/>
      <c r="V73" s="1066">
        <v>4008</v>
      </c>
      <c r="W73" s="1066"/>
      <c r="X73" s="1066"/>
      <c r="Y73" s="1066"/>
      <c r="Z73" s="1066"/>
      <c r="AA73" s="1066">
        <v>142</v>
      </c>
      <c r="AB73" s="1066"/>
      <c r="AC73" s="1066"/>
      <c r="AD73" s="1066"/>
      <c r="AE73" s="1066"/>
      <c r="AF73" s="1066">
        <v>115</v>
      </c>
      <c r="AG73" s="1066"/>
      <c r="AH73" s="1066"/>
      <c r="AI73" s="1066"/>
      <c r="AJ73" s="1066"/>
      <c r="AK73" s="1066">
        <v>458</v>
      </c>
      <c r="AL73" s="1066"/>
      <c r="AM73" s="1066"/>
      <c r="AN73" s="1066"/>
      <c r="AO73" s="1066"/>
      <c r="AP73" s="1066">
        <v>2767</v>
      </c>
      <c r="AQ73" s="1066"/>
      <c r="AR73" s="1066"/>
      <c r="AS73" s="1066"/>
      <c r="AT73" s="1066"/>
      <c r="AU73" s="1066">
        <v>2425</v>
      </c>
      <c r="AV73" s="1066"/>
      <c r="AW73" s="1066"/>
      <c r="AX73" s="1066"/>
      <c r="AY73" s="1066"/>
      <c r="AZ73" s="1067"/>
      <c r="BA73" s="1067"/>
      <c r="BB73" s="1067"/>
      <c r="BC73" s="1067"/>
      <c r="BD73" s="1068"/>
      <c r="BE73" s="263"/>
      <c r="BF73" s="263"/>
      <c r="BG73" s="263"/>
      <c r="BH73" s="263"/>
      <c r="BI73" s="263"/>
      <c r="BJ73" s="263"/>
      <c r="BK73" s="263"/>
      <c r="BL73" s="263"/>
      <c r="BM73" s="263"/>
      <c r="BN73" s="263"/>
      <c r="BO73" s="263"/>
      <c r="BP73" s="263"/>
      <c r="BQ73" s="260">
        <v>67</v>
      </c>
      <c r="BR73" s="265"/>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4"/>
    </row>
    <row r="74" spans="1:131" s="245" customFormat="1" ht="26.25" customHeight="1" x14ac:dyDescent="0.15">
      <c r="A74" s="259">
        <v>7</v>
      </c>
      <c r="B74" s="1069" t="s">
        <v>613</v>
      </c>
      <c r="C74" s="1070"/>
      <c r="D74" s="1070"/>
      <c r="E74" s="1070"/>
      <c r="F74" s="1070"/>
      <c r="G74" s="1070"/>
      <c r="H74" s="1070"/>
      <c r="I74" s="1070"/>
      <c r="J74" s="1070"/>
      <c r="K74" s="1070"/>
      <c r="L74" s="1070"/>
      <c r="M74" s="1070"/>
      <c r="N74" s="1070"/>
      <c r="O74" s="1070"/>
      <c r="P74" s="1071"/>
      <c r="Q74" s="1072">
        <v>3289</v>
      </c>
      <c r="R74" s="1066"/>
      <c r="S74" s="1066"/>
      <c r="T74" s="1066"/>
      <c r="U74" s="1066"/>
      <c r="V74" s="1066">
        <v>3007</v>
      </c>
      <c r="W74" s="1066"/>
      <c r="X74" s="1066"/>
      <c r="Y74" s="1066"/>
      <c r="Z74" s="1066"/>
      <c r="AA74" s="1066">
        <v>281</v>
      </c>
      <c r="AB74" s="1066"/>
      <c r="AC74" s="1066"/>
      <c r="AD74" s="1066"/>
      <c r="AE74" s="1066"/>
      <c r="AF74" s="1066">
        <v>94</v>
      </c>
      <c r="AG74" s="1066"/>
      <c r="AH74" s="1066"/>
      <c r="AI74" s="1066"/>
      <c r="AJ74" s="1066"/>
      <c r="AK74" s="1066">
        <v>41</v>
      </c>
      <c r="AL74" s="1066"/>
      <c r="AM74" s="1066"/>
      <c r="AN74" s="1066"/>
      <c r="AO74" s="1066"/>
      <c r="AP74" s="1066">
        <v>7447</v>
      </c>
      <c r="AQ74" s="1066"/>
      <c r="AR74" s="1066"/>
      <c r="AS74" s="1066"/>
      <c r="AT74" s="1066"/>
      <c r="AU74" s="1066">
        <v>2289</v>
      </c>
      <c r="AV74" s="1066"/>
      <c r="AW74" s="1066"/>
      <c r="AX74" s="1066"/>
      <c r="AY74" s="1066"/>
      <c r="AZ74" s="1067"/>
      <c r="BA74" s="1067"/>
      <c r="BB74" s="1067"/>
      <c r="BC74" s="1067"/>
      <c r="BD74" s="1068"/>
      <c r="BE74" s="263"/>
      <c r="BF74" s="263"/>
      <c r="BG74" s="263"/>
      <c r="BH74" s="263"/>
      <c r="BI74" s="263"/>
      <c r="BJ74" s="263"/>
      <c r="BK74" s="263"/>
      <c r="BL74" s="263"/>
      <c r="BM74" s="263"/>
      <c r="BN74" s="263"/>
      <c r="BO74" s="263"/>
      <c r="BP74" s="263"/>
      <c r="BQ74" s="260">
        <v>68</v>
      </c>
      <c r="BR74" s="265"/>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4"/>
    </row>
    <row r="75" spans="1:131" s="245" customFormat="1" ht="26.25" customHeight="1" x14ac:dyDescent="0.15">
      <c r="A75" s="259">
        <v>8</v>
      </c>
      <c r="B75" s="1069" t="s">
        <v>614</v>
      </c>
      <c r="C75" s="1070"/>
      <c r="D75" s="1070"/>
      <c r="E75" s="1070"/>
      <c r="F75" s="1070"/>
      <c r="G75" s="1070"/>
      <c r="H75" s="1070"/>
      <c r="I75" s="1070"/>
      <c r="J75" s="1070"/>
      <c r="K75" s="1070"/>
      <c r="L75" s="1070"/>
      <c r="M75" s="1070"/>
      <c r="N75" s="1070"/>
      <c r="O75" s="1070"/>
      <c r="P75" s="1071"/>
      <c r="Q75" s="1073">
        <v>1428</v>
      </c>
      <c r="R75" s="1074"/>
      <c r="S75" s="1074"/>
      <c r="T75" s="1074"/>
      <c r="U75" s="1075"/>
      <c r="V75" s="1076">
        <v>2063</v>
      </c>
      <c r="W75" s="1074"/>
      <c r="X75" s="1074"/>
      <c r="Y75" s="1074"/>
      <c r="Z75" s="1075"/>
      <c r="AA75" s="1076">
        <v>-635</v>
      </c>
      <c r="AB75" s="1074"/>
      <c r="AC75" s="1074"/>
      <c r="AD75" s="1074"/>
      <c r="AE75" s="1075"/>
      <c r="AF75" s="1076">
        <v>147</v>
      </c>
      <c r="AG75" s="1074"/>
      <c r="AH75" s="1074"/>
      <c r="AI75" s="1074"/>
      <c r="AJ75" s="1075"/>
      <c r="AK75" s="1076" t="s">
        <v>601</v>
      </c>
      <c r="AL75" s="1074"/>
      <c r="AM75" s="1074"/>
      <c r="AN75" s="1074"/>
      <c r="AO75" s="1075"/>
      <c r="AP75" s="1076">
        <v>8259</v>
      </c>
      <c r="AQ75" s="1074"/>
      <c r="AR75" s="1074"/>
      <c r="AS75" s="1074"/>
      <c r="AT75" s="1075"/>
      <c r="AU75" s="1076" t="s">
        <v>601</v>
      </c>
      <c r="AV75" s="1074"/>
      <c r="AW75" s="1074"/>
      <c r="AX75" s="1074"/>
      <c r="AY75" s="1075"/>
      <c r="AZ75" s="1067"/>
      <c r="BA75" s="1067"/>
      <c r="BB75" s="1067"/>
      <c r="BC75" s="1067"/>
      <c r="BD75" s="1068"/>
      <c r="BE75" s="263"/>
      <c r="BF75" s="263"/>
      <c r="BG75" s="263"/>
      <c r="BH75" s="263"/>
      <c r="BI75" s="263"/>
      <c r="BJ75" s="263"/>
      <c r="BK75" s="263"/>
      <c r="BL75" s="263"/>
      <c r="BM75" s="263"/>
      <c r="BN75" s="263"/>
      <c r="BO75" s="263"/>
      <c r="BP75" s="263"/>
      <c r="BQ75" s="260">
        <v>69</v>
      </c>
      <c r="BR75" s="265"/>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4"/>
    </row>
    <row r="76" spans="1:131" s="245" customFormat="1" ht="26.25" customHeight="1" x14ac:dyDescent="0.15">
      <c r="A76" s="259">
        <v>9</v>
      </c>
      <c r="B76" s="1069" t="s">
        <v>615</v>
      </c>
      <c r="C76" s="1070"/>
      <c r="D76" s="1070"/>
      <c r="E76" s="1070"/>
      <c r="F76" s="1070"/>
      <c r="G76" s="1070"/>
      <c r="H76" s="1070"/>
      <c r="I76" s="1070"/>
      <c r="J76" s="1070"/>
      <c r="K76" s="1070"/>
      <c r="L76" s="1070"/>
      <c r="M76" s="1070"/>
      <c r="N76" s="1070"/>
      <c r="O76" s="1070"/>
      <c r="P76" s="1071"/>
      <c r="Q76" s="1073">
        <v>311</v>
      </c>
      <c r="R76" s="1074"/>
      <c r="S76" s="1074"/>
      <c r="T76" s="1074"/>
      <c r="U76" s="1075"/>
      <c r="V76" s="1076">
        <v>270</v>
      </c>
      <c r="W76" s="1074"/>
      <c r="X76" s="1074"/>
      <c r="Y76" s="1074"/>
      <c r="Z76" s="1075"/>
      <c r="AA76" s="1076">
        <v>41</v>
      </c>
      <c r="AB76" s="1074"/>
      <c r="AC76" s="1074"/>
      <c r="AD76" s="1074"/>
      <c r="AE76" s="1075"/>
      <c r="AF76" s="1076">
        <v>41</v>
      </c>
      <c r="AG76" s="1074"/>
      <c r="AH76" s="1074"/>
      <c r="AI76" s="1074"/>
      <c r="AJ76" s="1075"/>
      <c r="AK76" s="1076" t="s">
        <v>601</v>
      </c>
      <c r="AL76" s="1074"/>
      <c r="AM76" s="1074"/>
      <c r="AN76" s="1074"/>
      <c r="AO76" s="1075"/>
      <c r="AP76" s="1076" t="s">
        <v>601</v>
      </c>
      <c r="AQ76" s="1074"/>
      <c r="AR76" s="1074"/>
      <c r="AS76" s="1074"/>
      <c r="AT76" s="1075"/>
      <c r="AU76" s="1076" t="s">
        <v>601</v>
      </c>
      <c r="AV76" s="1074"/>
      <c r="AW76" s="1074"/>
      <c r="AX76" s="1074"/>
      <c r="AY76" s="1075"/>
      <c r="AZ76" s="1067"/>
      <c r="BA76" s="1067"/>
      <c r="BB76" s="1067"/>
      <c r="BC76" s="1067"/>
      <c r="BD76" s="1068"/>
      <c r="BE76" s="263"/>
      <c r="BF76" s="263"/>
      <c r="BG76" s="263"/>
      <c r="BH76" s="263"/>
      <c r="BI76" s="263"/>
      <c r="BJ76" s="263"/>
      <c r="BK76" s="263"/>
      <c r="BL76" s="263"/>
      <c r="BM76" s="263"/>
      <c r="BN76" s="263"/>
      <c r="BO76" s="263"/>
      <c r="BP76" s="263"/>
      <c r="BQ76" s="260">
        <v>70</v>
      </c>
      <c r="BR76" s="265"/>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4"/>
    </row>
    <row r="77" spans="1:131" s="245" customFormat="1" ht="26.25" customHeight="1" x14ac:dyDescent="0.15">
      <c r="A77" s="259">
        <v>10</v>
      </c>
      <c r="B77" s="1069" t="s">
        <v>616</v>
      </c>
      <c r="C77" s="1070"/>
      <c r="D77" s="1070"/>
      <c r="E77" s="1070"/>
      <c r="F77" s="1070"/>
      <c r="G77" s="1070"/>
      <c r="H77" s="1070"/>
      <c r="I77" s="1070"/>
      <c r="J77" s="1070"/>
      <c r="K77" s="1070"/>
      <c r="L77" s="1070"/>
      <c r="M77" s="1070"/>
      <c r="N77" s="1070"/>
      <c r="O77" s="1070"/>
      <c r="P77" s="1071"/>
      <c r="Q77" s="1073">
        <v>147774</v>
      </c>
      <c r="R77" s="1074"/>
      <c r="S77" s="1074"/>
      <c r="T77" s="1074"/>
      <c r="U77" s="1075"/>
      <c r="V77" s="1076">
        <v>139656</v>
      </c>
      <c r="W77" s="1074"/>
      <c r="X77" s="1074"/>
      <c r="Y77" s="1074"/>
      <c r="Z77" s="1075"/>
      <c r="AA77" s="1076">
        <v>8118</v>
      </c>
      <c r="AB77" s="1074"/>
      <c r="AC77" s="1074"/>
      <c r="AD77" s="1074"/>
      <c r="AE77" s="1075"/>
      <c r="AF77" s="1076">
        <v>8118</v>
      </c>
      <c r="AG77" s="1074"/>
      <c r="AH77" s="1074"/>
      <c r="AI77" s="1074"/>
      <c r="AJ77" s="1075"/>
      <c r="AK77" s="1076">
        <v>1654</v>
      </c>
      <c r="AL77" s="1074"/>
      <c r="AM77" s="1074"/>
      <c r="AN77" s="1074"/>
      <c r="AO77" s="1075"/>
      <c r="AP77" s="1076" t="s">
        <v>601</v>
      </c>
      <c r="AQ77" s="1074"/>
      <c r="AR77" s="1074"/>
      <c r="AS77" s="1074"/>
      <c r="AT77" s="1075"/>
      <c r="AU77" s="1076" t="s">
        <v>601</v>
      </c>
      <c r="AV77" s="1074"/>
      <c r="AW77" s="1074"/>
      <c r="AX77" s="1074"/>
      <c r="AY77" s="1075"/>
      <c r="AZ77" s="1067"/>
      <c r="BA77" s="1067"/>
      <c r="BB77" s="1067"/>
      <c r="BC77" s="1067"/>
      <c r="BD77" s="1068"/>
      <c r="BE77" s="263"/>
      <c r="BF77" s="263"/>
      <c r="BG77" s="263"/>
      <c r="BH77" s="263"/>
      <c r="BI77" s="263"/>
      <c r="BJ77" s="263"/>
      <c r="BK77" s="263"/>
      <c r="BL77" s="263"/>
      <c r="BM77" s="263"/>
      <c r="BN77" s="263"/>
      <c r="BO77" s="263"/>
      <c r="BP77" s="263"/>
      <c r="BQ77" s="260">
        <v>71</v>
      </c>
      <c r="BR77" s="265"/>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4"/>
    </row>
    <row r="78" spans="1:131" s="245" customFormat="1" ht="26.25" customHeight="1" x14ac:dyDescent="0.15">
      <c r="A78" s="259">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3"/>
      <c r="BF78" s="263"/>
      <c r="BG78" s="263"/>
      <c r="BH78" s="263"/>
      <c r="BI78" s="263"/>
      <c r="BJ78" s="266"/>
      <c r="BK78" s="266"/>
      <c r="BL78" s="266"/>
      <c r="BM78" s="266"/>
      <c r="BN78" s="266"/>
      <c r="BO78" s="263"/>
      <c r="BP78" s="263"/>
      <c r="BQ78" s="260">
        <v>72</v>
      </c>
      <c r="BR78" s="265"/>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4"/>
    </row>
    <row r="79" spans="1:131" s="245" customFormat="1" ht="26.25" customHeight="1" x14ac:dyDescent="0.15">
      <c r="A79" s="259">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3"/>
      <c r="BF79" s="263"/>
      <c r="BG79" s="263"/>
      <c r="BH79" s="263"/>
      <c r="BI79" s="263"/>
      <c r="BJ79" s="266"/>
      <c r="BK79" s="266"/>
      <c r="BL79" s="266"/>
      <c r="BM79" s="266"/>
      <c r="BN79" s="266"/>
      <c r="BO79" s="263"/>
      <c r="BP79" s="263"/>
      <c r="BQ79" s="260">
        <v>73</v>
      </c>
      <c r="BR79" s="265"/>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4"/>
    </row>
    <row r="80" spans="1:131" s="245" customFormat="1" ht="26.25" customHeight="1" x14ac:dyDescent="0.15">
      <c r="A80" s="259">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3"/>
      <c r="BF80" s="263"/>
      <c r="BG80" s="263"/>
      <c r="BH80" s="263"/>
      <c r="BI80" s="263"/>
      <c r="BJ80" s="263"/>
      <c r="BK80" s="263"/>
      <c r="BL80" s="263"/>
      <c r="BM80" s="263"/>
      <c r="BN80" s="263"/>
      <c r="BO80" s="263"/>
      <c r="BP80" s="263"/>
      <c r="BQ80" s="260">
        <v>74</v>
      </c>
      <c r="BR80" s="265"/>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4"/>
    </row>
    <row r="81" spans="1:131" s="245" customFormat="1" ht="26.25" customHeight="1" x14ac:dyDescent="0.15">
      <c r="A81" s="259">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3"/>
      <c r="BF81" s="263"/>
      <c r="BG81" s="263"/>
      <c r="BH81" s="263"/>
      <c r="BI81" s="263"/>
      <c r="BJ81" s="263"/>
      <c r="BK81" s="263"/>
      <c r="BL81" s="263"/>
      <c r="BM81" s="263"/>
      <c r="BN81" s="263"/>
      <c r="BO81" s="263"/>
      <c r="BP81" s="263"/>
      <c r="BQ81" s="260">
        <v>75</v>
      </c>
      <c r="BR81" s="265"/>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4"/>
    </row>
    <row r="82" spans="1:131" s="245" customFormat="1" ht="26.25" customHeight="1" x14ac:dyDescent="0.15">
      <c r="A82" s="259">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3"/>
      <c r="BF82" s="263"/>
      <c r="BG82" s="263"/>
      <c r="BH82" s="263"/>
      <c r="BI82" s="263"/>
      <c r="BJ82" s="263"/>
      <c r="BK82" s="263"/>
      <c r="BL82" s="263"/>
      <c r="BM82" s="263"/>
      <c r="BN82" s="263"/>
      <c r="BO82" s="263"/>
      <c r="BP82" s="263"/>
      <c r="BQ82" s="260">
        <v>76</v>
      </c>
      <c r="BR82" s="265"/>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4"/>
    </row>
    <row r="83" spans="1:131" s="245" customFormat="1" ht="26.25" customHeight="1" x14ac:dyDescent="0.15">
      <c r="A83" s="259">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3"/>
      <c r="BF83" s="263"/>
      <c r="BG83" s="263"/>
      <c r="BH83" s="263"/>
      <c r="BI83" s="263"/>
      <c r="BJ83" s="263"/>
      <c r="BK83" s="263"/>
      <c r="BL83" s="263"/>
      <c r="BM83" s="263"/>
      <c r="BN83" s="263"/>
      <c r="BO83" s="263"/>
      <c r="BP83" s="263"/>
      <c r="BQ83" s="260">
        <v>77</v>
      </c>
      <c r="BR83" s="265"/>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4"/>
    </row>
    <row r="84" spans="1:131" s="245" customFormat="1" ht="26.25" customHeight="1" x14ac:dyDescent="0.15">
      <c r="A84" s="259">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3"/>
      <c r="BF84" s="263"/>
      <c r="BG84" s="263"/>
      <c r="BH84" s="263"/>
      <c r="BI84" s="263"/>
      <c r="BJ84" s="263"/>
      <c r="BK84" s="263"/>
      <c r="BL84" s="263"/>
      <c r="BM84" s="263"/>
      <c r="BN84" s="263"/>
      <c r="BO84" s="263"/>
      <c r="BP84" s="263"/>
      <c r="BQ84" s="260">
        <v>78</v>
      </c>
      <c r="BR84" s="265"/>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4"/>
    </row>
    <row r="85" spans="1:131" s="245" customFormat="1" ht="26.25" customHeight="1" x14ac:dyDescent="0.15">
      <c r="A85" s="259">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3"/>
      <c r="BF85" s="263"/>
      <c r="BG85" s="263"/>
      <c r="BH85" s="263"/>
      <c r="BI85" s="263"/>
      <c r="BJ85" s="263"/>
      <c r="BK85" s="263"/>
      <c r="BL85" s="263"/>
      <c r="BM85" s="263"/>
      <c r="BN85" s="263"/>
      <c r="BO85" s="263"/>
      <c r="BP85" s="263"/>
      <c r="BQ85" s="260">
        <v>79</v>
      </c>
      <c r="BR85" s="265"/>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4"/>
    </row>
    <row r="86" spans="1:131" s="245" customFormat="1" ht="26.25" customHeight="1" x14ac:dyDescent="0.15">
      <c r="A86" s="259">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3"/>
      <c r="BF86" s="263"/>
      <c r="BG86" s="263"/>
      <c r="BH86" s="263"/>
      <c r="BI86" s="263"/>
      <c r="BJ86" s="263"/>
      <c r="BK86" s="263"/>
      <c r="BL86" s="263"/>
      <c r="BM86" s="263"/>
      <c r="BN86" s="263"/>
      <c r="BO86" s="263"/>
      <c r="BP86" s="263"/>
      <c r="BQ86" s="260">
        <v>80</v>
      </c>
      <c r="BR86" s="265"/>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4"/>
    </row>
    <row r="87" spans="1:131" s="245" customFormat="1" ht="26.25" customHeight="1" x14ac:dyDescent="0.15">
      <c r="A87" s="267">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3"/>
      <c r="BF87" s="263"/>
      <c r="BG87" s="263"/>
      <c r="BH87" s="263"/>
      <c r="BI87" s="263"/>
      <c r="BJ87" s="263"/>
      <c r="BK87" s="263"/>
      <c r="BL87" s="263"/>
      <c r="BM87" s="263"/>
      <c r="BN87" s="263"/>
      <c r="BO87" s="263"/>
      <c r="BP87" s="263"/>
      <c r="BQ87" s="260">
        <v>81</v>
      </c>
      <c r="BR87" s="265"/>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4"/>
    </row>
    <row r="88" spans="1:131" s="245" customFormat="1" ht="26.25" customHeight="1" thickBot="1" x14ac:dyDescent="0.2">
      <c r="A88" s="262" t="s">
        <v>400</v>
      </c>
      <c r="B88" s="1039" t="s">
        <v>431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f>SUM(AF68:AJ77)</f>
        <v>8578</v>
      </c>
      <c r="AG88" s="1054"/>
      <c r="AH88" s="1054"/>
      <c r="AI88" s="1054"/>
      <c r="AJ88" s="1054"/>
      <c r="AK88" s="1058"/>
      <c r="AL88" s="1058"/>
      <c r="AM88" s="1058"/>
      <c r="AN88" s="1058"/>
      <c r="AO88" s="1058"/>
      <c r="AP88" s="1054">
        <f>SUM(AP68:AT77)</f>
        <v>18473</v>
      </c>
      <c r="AQ88" s="1054"/>
      <c r="AR88" s="1054"/>
      <c r="AS88" s="1054"/>
      <c r="AT88" s="1054"/>
      <c r="AU88" s="1054">
        <f>SUM(AU68:AY77)</f>
        <v>4714</v>
      </c>
      <c r="AV88" s="1054"/>
      <c r="AW88" s="1054"/>
      <c r="AX88" s="1054"/>
      <c r="AY88" s="1054"/>
      <c r="AZ88" s="1055"/>
      <c r="BA88" s="1055"/>
      <c r="BB88" s="1055"/>
      <c r="BC88" s="1055"/>
      <c r="BD88" s="1056"/>
      <c r="BE88" s="263"/>
      <c r="BF88" s="263"/>
      <c r="BG88" s="263"/>
      <c r="BH88" s="263"/>
      <c r="BI88" s="263"/>
      <c r="BJ88" s="263"/>
      <c r="BK88" s="263"/>
      <c r="BL88" s="263"/>
      <c r="BM88" s="263"/>
      <c r="BN88" s="263"/>
      <c r="BO88" s="263"/>
      <c r="BP88" s="263"/>
      <c r="BQ88" s="260">
        <v>82</v>
      </c>
      <c r="BR88" s="265"/>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4"/>
    </row>
    <row r="89" spans="1:131" s="245" customFormat="1" ht="26.25" hidden="1" customHeight="1" x14ac:dyDescent="0.15">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4"/>
    </row>
    <row r="90" spans="1:131" s="245" customFormat="1" ht="26.25" hidden="1" customHeight="1" x14ac:dyDescent="0.15">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4"/>
    </row>
    <row r="91" spans="1:131" s="245" customFormat="1" ht="26.25" hidden="1" customHeight="1" x14ac:dyDescent="0.15">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4"/>
    </row>
    <row r="92" spans="1:131" s="245" customFormat="1" ht="26.25" hidden="1" customHeight="1" x14ac:dyDescent="0.15">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4"/>
    </row>
    <row r="93" spans="1:131" s="245" customFormat="1" ht="26.25" hidden="1" customHeight="1" x14ac:dyDescent="0.15">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4"/>
    </row>
    <row r="94" spans="1:131" s="245" customFormat="1" ht="26.25" hidden="1" customHeight="1" x14ac:dyDescent="0.15">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4"/>
    </row>
    <row r="95" spans="1:131" s="245" customFormat="1" ht="26.25" hidden="1" customHeight="1" x14ac:dyDescent="0.15">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4"/>
    </row>
    <row r="96" spans="1:131" s="245" customFormat="1" ht="26.25" hidden="1" customHeight="1" x14ac:dyDescent="0.15">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4"/>
    </row>
    <row r="97" spans="1:131" s="245" customFormat="1" ht="26.25" hidden="1" customHeight="1" x14ac:dyDescent="0.15">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4"/>
    </row>
    <row r="98" spans="1:131" s="245" customFormat="1" ht="26.25" hidden="1" customHeight="1" x14ac:dyDescent="0.15">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4"/>
    </row>
    <row r="99" spans="1:131" s="245" customFormat="1" ht="26.25" hidden="1" customHeight="1" x14ac:dyDescent="0.15">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4"/>
    </row>
    <row r="100" spans="1:131" s="245" customFormat="1" ht="26.25" hidden="1" customHeight="1" x14ac:dyDescent="0.15">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4"/>
    </row>
    <row r="101" spans="1:131" s="245" customFormat="1" ht="26.25" hidden="1" customHeight="1" x14ac:dyDescent="0.15">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4"/>
    </row>
    <row r="102" spans="1:131" s="245" customFormat="1" ht="26.25" customHeight="1" thickBot="1" x14ac:dyDescent="0.2">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400</v>
      </c>
      <c r="BR102" s="1039" t="s">
        <v>432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f>SUM(CR7:CV10)</f>
        <v>6592</v>
      </c>
      <c r="CS102" s="1046"/>
      <c r="CT102" s="1046"/>
      <c r="CU102" s="1046"/>
      <c r="CV102" s="1047"/>
      <c r="CW102" s="1045">
        <f>SUM(CW7:DA10)</f>
        <v>1211</v>
      </c>
      <c r="CX102" s="1046"/>
      <c r="CY102" s="1046"/>
      <c r="CZ102" s="1046"/>
      <c r="DA102" s="1047"/>
      <c r="DB102" s="1045">
        <f>SUM(DB7:DF10)</f>
        <v>7889</v>
      </c>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4"/>
    </row>
    <row r="103" spans="1:131" s="245" customFormat="1" ht="26.25" customHeight="1" x14ac:dyDescent="0.15">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1031" t="s">
        <v>433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4"/>
    </row>
    <row r="104" spans="1:131" s="245" customFormat="1" ht="26.25" customHeight="1" x14ac:dyDescent="0.15">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1032" t="s">
        <v>434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4"/>
    </row>
    <row r="105" spans="1:131" s="245" customFormat="1" ht="11.25" customHeight="1" x14ac:dyDescent="0.15">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15">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
      <c r="A107" s="273" t="s">
        <v>435</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436</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15">
      <c r="A108" s="1033" t="s">
        <v>437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4" customFormat="1" ht="26.25" customHeight="1" x14ac:dyDescent="0.15">
      <c r="A109" s="988" t="s">
        <v>439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440</v>
      </c>
      <c r="AB109" s="989"/>
      <c r="AC109" s="989"/>
      <c r="AD109" s="989"/>
      <c r="AE109" s="990"/>
      <c r="AF109" s="991" t="s">
        <v>441</v>
      </c>
      <c r="AG109" s="989"/>
      <c r="AH109" s="989"/>
      <c r="AI109" s="989"/>
      <c r="AJ109" s="990"/>
      <c r="AK109" s="991" t="s">
        <v>311</v>
      </c>
      <c r="AL109" s="989"/>
      <c r="AM109" s="989"/>
      <c r="AN109" s="989"/>
      <c r="AO109" s="990"/>
      <c r="AP109" s="991" t="s">
        <v>442</v>
      </c>
      <c r="AQ109" s="989"/>
      <c r="AR109" s="989"/>
      <c r="AS109" s="989"/>
      <c r="AT109" s="1020"/>
      <c r="AU109" s="988" t="s">
        <v>439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440</v>
      </c>
      <c r="BR109" s="989"/>
      <c r="BS109" s="989"/>
      <c r="BT109" s="989"/>
      <c r="BU109" s="990"/>
      <c r="BV109" s="991" t="s">
        <v>441</v>
      </c>
      <c r="BW109" s="989"/>
      <c r="BX109" s="989"/>
      <c r="BY109" s="989"/>
      <c r="BZ109" s="990"/>
      <c r="CA109" s="991" t="s">
        <v>311</v>
      </c>
      <c r="CB109" s="989"/>
      <c r="CC109" s="989"/>
      <c r="CD109" s="989"/>
      <c r="CE109" s="990"/>
      <c r="CF109" s="1027" t="s">
        <v>442</v>
      </c>
      <c r="CG109" s="1027"/>
      <c r="CH109" s="1027"/>
      <c r="CI109" s="1027"/>
      <c r="CJ109" s="1027"/>
      <c r="CK109" s="991" t="s">
        <v>443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440</v>
      </c>
      <c r="DH109" s="989"/>
      <c r="DI109" s="989"/>
      <c r="DJ109" s="989"/>
      <c r="DK109" s="990"/>
      <c r="DL109" s="991" t="s">
        <v>441</v>
      </c>
      <c r="DM109" s="989"/>
      <c r="DN109" s="989"/>
      <c r="DO109" s="989"/>
      <c r="DP109" s="990"/>
      <c r="DQ109" s="991" t="s">
        <v>311</v>
      </c>
      <c r="DR109" s="989"/>
      <c r="DS109" s="989"/>
      <c r="DT109" s="989"/>
      <c r="DU109" s="990"/>
      <c r="DV109" s="991" t="s">
        <v>442</v>
      </c>
      <c r="DW109" s="989"/>
      <c r="DX109" s="989"/>
      <c r="DY109" s="989"/>
      <c r="DZ109" s="1020"/>
    </row>
    <row r="110" spans="1:131" s="244" customFormat="1" ht="26.25" customHeight="1" x14ac:dyDescent="0.15">
      <c r="A110" s="891" t="s">
        <v>444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12636181</v>
      </c>
      <c r="AB110" s="982"/>
      <c r="AC110" s="982"/>
      <c r="AD110" s="982"/>
      <c r="AE110" s="983"/>
      <c r="AF110" s="984">
        <v>12062129</v>
      </c>
      <c r="AG110" s="982"/>
      <c r="AH110" s="982"/>
      <c r="AI110" s="982"/>
      <c r="AJ110" s="983"/>
      <c r="AK110" s="984">
        <v>11786698</v>
      </c>
      <c r="AL110" s="982"/>
      <c r="AM110" s="982"/>
      <c r="AN110" s="982"/>
      <c r="AO110" s="983"/>
      <c r="AP110" s="985">
        <v>18</v>
      </c>
      <c r="AQ110" s="986"/>
      <c r="AR110" s="986"/>
      <c r="AS110" s="986"/>
      <c r="AT110" s="987"/>
      <c r="AU110" s="1021" t="s">
        <v>73</v>
      </c>
      <c r="AV110" s="1022"/>
      <c r="AW110" s="1022"/>
      <c r="AX110" s="1022"/>
      <c r="AY110" s="1022"/>
      <c r="AZ110" s="947" t="s">
        <v>445</v>
      </c>
      <c r="BA110" s="892"/>
      <c r="BB110" s="892"/>
      <c r="BC110" s="892"/>
      <c r="BD110" s="892"/>
      <c r="BE110" s="892"/>
      <c r="BF110" s="892"/>
      <c r="BG110" s="892"/>
      <c r="BH110" s="892"/>
      <c r="BI110" s="892"/>
      <c r="BJ110" s="892"/>
      <c r="BK110" s="892"/>
      <c r="BL110" s="892"/>
      <c r="BM110" s="892"/>
      <c r="BN110" s="892"/>
      <c r="BO110" s="892"/>
      <c r="BP110" s="893"/>
      <c r="BQ110" s="948">
        <v>134135878</v>
      </c>
      <c r="BR110" s="929"/>
      <c r="BS110" s="929"/>
      <c r="BT110" s="929"/>
      <c r="BU110" s="929"/>
      <c r="BV110" s="929">
        <v>133436440</v>
      </c>
      <c r="BW110" s="929"/>
      <c r="BX110" s="929"/>
      <c r="BY110" s="929"/>
      <c r="BZ110" s="929"/>
      <c r="CA110" s="929">
        <v>136122588</v>
      </c>
      <c r="CB110" s="929"/>
      <c r="CC110" s="929"/>
      <c r="CD110" s="929"/>
      <c r="CE110" s="929"/>
      <c r="CF110" s="953">
        <v>208.3</v>
      </c>
      <c r="CG110" s="954"/>
      <c r="CH110" s="954"/>
      <c r="CI110" s="954"/>
      <c r="CJ110" s="954"/>
      <c r="CK110" s="1017" t="s">
        <v>446</v>
      </c>
      <c r="CL110" s="903"/>
      <c r="CM110" s="978" t="s">
        <v>447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448</v>
      </c>
      <c r="DH110" s="929"/>
      <c r="DI110" s="929"/>
      <c r="DJ110" s="929"/>
      <c r="DK110" s="929"/>
      <c r="DL110" s="929" t="s">
        <v>448</v>
      </c>
      <c r="DM110" s="929"/>
      <c r="DN110" s="929"/>
      <c r="DO110" s="929"/>
      <c r="DP110" s="929"/>
      <c r="DQ110" s="929" t="s">
        <v>448</v>
      </c>
      <c r="DR110" s="929"/>
      <c r="DS110" s="929"/>
      <c r="DT110" s="929"/>
      <c r="DU110" s="929"/>
      <c r="DV110" s="930" t="s">
        <v>448</v>
      </c>
      <c r="DW110" s="930"/>
      <c r="DX110" s="930"/>
      <c r="DY110" s="930"/>
      <c r="DZ110" s="931"/>
    </row>
    <row r="111" spans="1:131" s="244" customFormat="1" ht="26.25" customHeight="1" x14ac:dyDescent="0.15">
      <c r="A111" s="858" t="s">
        <v>449</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448</v>
      </c>
      <c r="AB111" s="1010"/>
      <c r="AC111" s="1010"/>
      <c r="AD111" s="1010"/>
      <c r="AE111" s="1011"/>
      <c r="AF111" s="1012" t="s">
        <v>402</v>
      </c>
      <c r="AG111" s="1010"/>
      <c r="AH111" s="1010"/>
      <c r="AI111" s="1010"/>
      <c r="AJ111" s="1011"/>
      <c r="AK111" s="1012" t="s">
        <v>402</v>
      </c>
      <c r="AL111" s="1010"/>
      <c r="AM111" s="1010"/>
      <c r="AN111" s="1010"/>
      <c r="AO111" s="1011"/>
      <c r="AP111" s="1013" t="s">
        <v>448</v>
      </c>
      <c r="AQ111" s="1014"/>
      <c r="AR111" s="1014"/>
      <c r="AS111" s="1014"/>
      <c r="AT111" s="1015"/>
      <c r="AU111" s="1023"/>
      <c r="AV111" s="1024"/>
      <c r="AW111" s="1024"/>
      <c r="AX111" s="1024"/>
      <c r="AY111" s="1024"/>
      <c r="AZ111" s="899" t="s">
        <v>450</v>
      </c>
      <c r="BA111" s="834"/>
      <c r="BB111" s="834"/>
      <c r="BC111" s="834"/>
      <c r="BD111" s="834"/>
      <c r="BE111" s="834"/>
      <c r="BF111" s="834"/>
      <c r="BG111" s="834"/>
      <c r="BH111" s="834"/>
      <c r="BI111" s="834"/>
      <c r="BJ111" s="834"/>
      <c r="BK111" s="834"/>
      <c r="BL111" s="834"/>
      <c r="BM111" s="834"/>
      <c r="BN111" s="834"/>
      <c r="BO111" s="834"/>
      <c r="BP111" s="835"/>
      <c r="BQ111" s="900">
        <v>889961</v>
      </c>
      <c r="BR111" s="901"/>
      <c r="BS111" s="901"/>
      <c r="BT111" s="901"/>
      <c r="BU111" s="901"/>
      <c r="BV111" s="901">
        <v>668947</v>
      </c>
      <c r="BW111" s="901"/>
      <c r="BX111" s="901"/>
      <c r="BY111" s="901"/>
      <c r="BZ111" s="901"/>
      <c r="CA111" s="901">
        <v>470507</v>
      </c>
      <c r="CB111" s="901"/>
      <c r="CC111" s="901"/>
      <c r="CD111" s="901"/>
      <c r="CE111" s="901"/>
      <c r="CF111" s="962">
        <v>0.7</v>
      </c>
      <c r="CG111" s="963"/>
      <c r="CH111" s="963"/>
      <c r="CI111" s="963"/>
      <c r="CJ111" s="963"/>
      <c r="CK111" s="1018"/>
      <c r="CL111" s="905"/>
      <c r="CM111" s="908" t="s">
        <v>451</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448</v>
      </c>
      <c r="DH111" s="901"/>
      <c r="DI111" s="901"/>
      <c r="DJ111" s="901"/>
      <c r="DK111" s="901"/>
      <c r="DL111" s="901" t="s">
        <v>402</v>
      </c>
      <c r="DM111" s="901"/>
      <c r="DN111" s="901"/>
      <c r="DO111" s="901"/>
      <c r="DP111" s="901"/>
      <c r="DQ111" s="901" t="s">
        <v>402</v>
      </c>
      <c r="DR111" s="901"/>
      <c r="DS111" s="901"/>
      <c r="DT111" s="901"/>
      <c r="DU111" s="901"/>
      <c r="DV111" s="878" t="s">
        <v>448</v>
      </c>
      <c r="DW111" s="878"/>
      <c r="DX111" s="878"/>
      <c r="DY111" s="878"/>
      <c r="DZ111" s="879"/>
    </row>
    <row r="112" spans="1:131" s="244" customFormat="1" ht="26.25" customHeight="1" x14ac:dyDescent="0.15">
      <c r="A112" s="1003" t="s">
        <v>452</v>
      </c>
      <c r="B112" s="1004"/>
      <c r="C112" s="834" t="s">
        <v>453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231</v>
      </c>
      <c r="AB112" s="864"/>
      <c r="AC112" s="864"/>
      <c r="AD112" s="864"/>
      <c r="AE112" s="865"/>
      <c r="AF112" s="866" t="s">
        <v>454</v>
      </c>
      <c r="AG112" s="864"/>
      <c r="AH112" s="864"/>
      <c r="AI112" s="864"/>
      <c r="AJ112" s="865"/>
      <c r="AK112" s="866" t="s">
        <v>455</v>
      </c>
      <c r="AL112" s="864"/>
      <c r="AM112" s="864"/>
      <c r="AN112" s="864"/>
      <c r="AO112" s="865"/>
      <c r="AP112" s="911" t="s">
        <v>456</v>
      </c>
      <c r="AQ112" s="912"/>
      <c r="AR112" s="912"/>
      <c r="AS112" s="912"/>
      <c r="AT112" s="913"/>
      <c r="AU112" s="1023"/>
      <c r="AV112" s="1024"/>
      <c r="AW112" s="1024"/>
      <c r="AX112" s="1024"/>
      <c r="AY112" s="1024"/>
      <c r="AZ112" s="899" t="s">
        <v>457</v>
      </c>
      <c r="BA112" s="834"/>
      <c r="BB112" s="834"/>
      <c r="BC112" s="834"/>
      <c r="BD112" s="834"/>
      <c r="BE112" s="834"/>
      <c r="BF112" s="834"/>
      <c r="BG112" s="834"/>
      <c r="BH112" s="834"/>
      <c r="BI112" s="834"/>
      <c r="BJ112" s="834"/>
      <c r="BK112" s="834"/>
      <c r="BL112" s="834"/>
      <c r="BM112" s="834"/>
      <c r="BN112" s="834"/>
      <c r="BO112" s="834"/>
      <c r="BP112" s="835"/>
      <c r="BQ112" s="900">
        <v>7461595</v>
      </c>
      <c r="BR112" s="901"/>
      <c r="BS112" s="901"/>
      <c r="BT112" s="901"/>
      <c r="BU112" s="901"/>
      <c r="BV112" s="901">
        <v>7241830</v>
      </c>
      <c r="BW112" s="901"/>
      <c r="BX112" s="901"/>
      <c r="BY112" s="901"/>
      <c r="BZ112" s="901"/>
      <c r="CA112" s="901">
        <v>6912042</v>
      </c>
      <c r="CB112" s="901"/>
      <c r="CC112" s="901"/>
      <c r="CD112" s="901"/>
      <c r="CE112" s="901"/>
      <c r="CF112" s="962">
        <v>10.6</v>
      </c>
      <c r="CG112" s="963"/>
      <c r="CH112" s="963"/>
      <c r="CI112" s="963"/>
      <c r="CJ112" s="963"/>
      <c r="CK112" s="1018"/>
      <c r="CL112" s="905"/>
      <c r="CM112" s="908" t="s">
        <v>458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231</v>
      </c>
      <c r="DH112" s="901"/>
      <c r="DI112" s="901"/>
      <c r="DJ112" s="901"/>
      <c r="DK112" s="901"/>
      <c r="DL112" s="901" t="s">
        <v>231</v>
      </c>
      <c r="DM112" s="901"/>
      <c r="DN112" s="901"/>
      <c r="DO112" s="901"/>
      <c r="DP112" s="901"/>
      <c r="DQ112" s="901" t="s">
        <v>459</v>
      </c>
      <c r="DR112" s="901"/>
      <c r="DS112" s="901"/>
      <c r="DT112" s="901"/>
      <c r="DU112" s="901"/>
      <c r="DV112" s="878" t="s">
        <v>231</v>
      </c>
      <c r="DW112" s="878"/>
      <c r="DX112" s="878"/>
      <c r="DY112" s="878"/>
      <c r="DZ112" s="879"/>
    </row>
    <row r="113" spans="1:130" s="244" customFormat="1" ht="26.25" customHeight="1" x14ac:dyDescent="0.15">
      <c r="A113" s="1005"/>
      <c r="B113" s="1006"/>
      <c r="C113" s="834" t="s">
        <v>460</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729684</v>
      </c>
      <c r="AB113" s="1010"/>
      <c r="AC113" s="1010"/>
      <c r="AD113" s="1010"/>
      <c r="AE113" s="1011"/>
      <c r="AF113" s="1012">
        <v>651314</v>
      </c>
      <c r="AG113" s="1010"/>
      <c r="AH113" s="1010"/>
      <c r="AI113" s="1010"/>
      <c r="AJ113" s="1011"/>
      <c r="AK113" s="1012">
        <v>595468</v>
      </c>
      <c r="AL113" s="1010"/>
      <c r="AM113" s="1010"/>
      <c r="AN113" s="1010"/>
      <c r="AO113" s="1011"/>
      <c r="AP113" s="1013">
        <v>0.9</v>
      </c>
      <c r="AQ113" s="1014"/>
      <c r="AR113" s="1014"/>
      <c r="AS113" s="1014"/>
      <c r="AT113" s="1015"/>
      <c r="AU113" s="1023"/>
      <c r="AV113" s="1024"/>
      <c r="AW113" s="1024"/>
      <c r="AX113" s="1024"/>
      <c r="AY113" s="1024"/>
      <c r="AZ113" s="899" t="s">
        <v>461</v>
      </c>
      <c r="BA113" s="834"/>
      <c r="BB113" s="834"/>
      <c r="BC113" s="834"/>
      <c r="BD113" s="834"/>
      <c r="BE113" s="834"/>
      <c r="BF113" s="834"/>
      <c r="BG113" s="834"/>
      <c r="BH113" s="834"/>
      <c r="BI113" s="834"/>
      <c r="BJ113" s="834"/>
      <c r="BK113" s="834"/>
      <c r="BL113" s="834"/>
      <c r="BM113" s="834"/>
      <c r="BN113" s="834"/>
      <c r="BO113" s="834"/>
      <c r="BP113" s="835"/>
      <c r="BQ113" s="900">
        <v>5370569</v>
      </c>
      <c r="BR113" s="901"/>
      <c r="BS113" s="901"/>
      <c r="BT113" s="901"/>
      <c r="BU113" s="901"/>
      <c r="BV113" s="901">
        <v>4815206</v>
      </c>
      <c r="BW113" s="901"/>
      <c r="BX113" s="901"/>
      <c r="BY113" s="901"/>
      <c r="BZ113" s="901"/>
      <c r="CA113" s="901">
        <v>4713699</v>
      </c>
      <c r="CB113" s="901"/>
      <c r="CC113" s="901"/>
      <c r="CD113" s="901"/>
      <c r="CE113" s="901"/>
      <c r="CF113" s="962">
        <v>7.2</v>
      </c>
      <c r="CG113" s="963"/>
      <c r="CH113" s="963"/>
      <c r="CI113" s="963"/>
      <c r="CJ113" s="963"/>
      <c r="CK113" s="1018"/>
      <c r="CL113" s="905"/>
      <c r="CM113" s="908" t="s">
        <v>462</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231</v>
      </c>
      <c r="DH113" s="864"/>
      <c r="DI113" s="864"/>
      <c r="DJ113" s="864"/>
      <c r="DK113" s="865"/>
      <c r="DL113" s="866" t="s">
        <v>402</v>
      </c>
      <c r="DM113" s="864"/>
      <c r="DN113" s="864"/>
      <c r="DO113" s="864"/>
      <c r="DP113" s="865"/>
      <c r="DQ113" s="866" t="s">
        <v>463</v>
      </c>
      <c r="DR113" s="864"/>
      <c r="DS113" s="864"/>
      <c r="DT113" s="864"/>
      <c r="DU113" s="865"/>
      <c r="DV113" s="911" t="s">
        <v>464</v>
      </c>
      <c r="DW113" s="912"/>
      <c r="DX113" s="912"/>
      <c r="DY113" s="912"/>
      <c r="DZ113" s="913"/>
    </row>
    <row r="114" spans="1:130" s="244" customFormat="1" ht="26.25" customHeight="1" x14ac:dyDescent="0.15">
      <c r="A114" s="1005"/>
      <c r="B114" s="1006"/>
      <c r="C114" s="834" t="s">
        <v>465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850239</v>
      </c>
      <c r="AB114" s="864"/>
      <c r="AC114" s="864"/>
      <c r="AD114" s="864"/>
      <c r="AE114" s="865"/>
      <c r="AF114" s="866">
        <v>696505</v>
      </c>
      <c r="AG114" s="864"/>
      <c r="AH114" s="864"/>
      <c r="AI114" s="864"/>
      <c r="AJ114" s="865"/>
      <c r="AK114" s="866">
        <v>375967</v>
      </c>
      <c r="AL114" s="864"/>
      <c r="AM114" s="864"/>
      <c r="AN114" s="864"/>
      <c r="AO114" s="865"/>
      <c r="AP114" s="911">
        <v>0.6</v>
      </c>
      <c r="AQ114" s="912"/>
      <c r="AR114" s="912"/>
      <c r="AS114" s="912"/>
      <c r="AT114" s="913"/>
      <c r="AU114" s="1023"/>
      <c r="AV114" s="1024"/>
      <c r="AW114" s="1024"/>
      <c r="AX114" s="1024"/>
      <c r="AY114" s="1024"/>
      <c r="AZ114" s="899" t="s">
        <v>466</v>
      </c>
      <c r="BA114" s="834"/>
      <c r="BB114" s="834"/>
      <c r="BC114" s="834"/>
      <c r="BD114" s="834"/>
      <c r="BE114" s="834"/>
      <c r="BF114" s="834"/>
      <c r="BG114" s="834"/>
      <c r="BH114" s="834"/>
      <c r="BI114" s="834"/>
      <c r="BJ114" s="834"/>
      <c r="BK114" s="834"/>
      <c r="BL114" s="834"/>
      <c r="BM114" s="834"/>
      <c r="BN114" s="834"/>
      <c r="BO114" s="834"/>
      <c r="BP114" s="835"/>
      <c r="BQ114" s="900">
        <v>15079924</v>
      </c>
      <c r="BR114" s="901"/>
      <c r="BS114" s="901"/>
      <c r="BT114" s="901"/>
      <c r="BU114" s="901"/>
      <c r="BV114" s="901">
        <v>14853349</v>
      </c>
      <c r="BW114" s="901"/>
      <c r="BX114" s="901"/>
      <c r="BY114" s="901"/>
      <c r="BZ114" s="901"/>
      <c r="CA114" s="901">
        <v>14214074</v>
      </c>
      <c r="CB114" s="901"/>
      <c r="CC114" s="901"/>
      <c r="CD114" s="901"/>
      <c r="CE114" s="901"/>
      <c r="CF114" s="962">
        <v>21.8</v>
      </c>
      <c r="CG114" s="963"/>
      <c r="CH114" s="963"/>
      <c r="CI114" s="963"/>
      <c r="CJ114" s="963"/>
      <c r="CK114" s="1018"/>
      <c r="CL114" s="905"/>
      <c r="CM114" s="908" t="s">
        <v>467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231</v>
      </c>
      <c r="DH114" s="864"/>
      <c r="DI114" s="864"/>
      <c r="DJ114" s="864"/>
      <c r="DK114" s="865"/>
      <c r="DL114" s="866" t="s">
        <v>468</v>
      </c>
      <c r="DM114" s="864"/>
      <c r="DN114" s="864"/>
      <c r="DO114" s="864"/>
      <c r="DP114" s="865"/>
      <c r="DQ114" s="866" t="s">
        <v>456</v>
      </c>
      <c r="DR114" s="864"/>
      <c r="DS114" s="864"/>
      <c r="DT114" s="864"/>
      <c r="DU114" s="865"/>
      <c r="DV114" s="911" t="s">
        <v>456</v>
      </c>
      <c r="DW114" s="912"/>
      <c r="DX114" s="912"/>
      <c r="DY114" s="912"/>
      <c r="DZ114" s="913"/>
    </row>
    <row r="115" spans="1:130" s="244" customFormat="1" ht="26.25" customHeight="1" x14ac:dyDescent="0.15">
      <c r="A115" s="1005"/>
      <c r="B115" s="1006"/>
      <c r="C115" s="834" t="s">
        <v>469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263019</v>
      </c>
      <c r="AB115" s="1010"/>
      <c r="AC115" s="1010"/>
      <c r="AD115" s="1010"/>
      <c r="AE115" s="1011"/>
      <c r="AF115" s="1012">
        <v>238424</v>
      </c>
      <c r="AG115" s="1010"/>
      <c r="AH115" s="1010"/>
      <c r="AI115" s="1010"/>
      <c r="AJ115" s="1011"/>
      <c r="AK115" s="1012">
        <v>210641</v>
      </c>
      <c r="AL115" s="1010"/>
      <c r="AM115" s="1010"/>
      <c r="AN115" s="1010"/>
      <c r="AO115" s="1011"/>
      <c r="AP115" s="1013">
        <v>0.3</v>
      </c>
      <c r="AQ115" s="1014"/>
      <c r="AR115" s="1014"/>
      <c r="AS115" s="1014"/>
      <c r="AT115" s="1015"/>
      <c r="AU115" s="1023"/>
      <c r="AV115" s="1024"/>
      <c r="AW115" s="1024"/>
      <c r="AX115" s="1024"/>
      <c r="AY115" s="1024"/>
      <c r="AZ115" s="899" t="s">
        <v>470</v>
      </c>
      <c r="BA115" s="834"/>
      <c r="BB115" s="834"/>
      <c r="BC115" s="834"/>
      <c r="BD115" s="834"/>
      <c r="BE115" s="834"/>
      <c r="BF115" s="834"/>
      <c r="BG115" s="834"/>
      <c r="BH115" s="834"/>
      <c r="BI115" s="834"/>
      <c r="BJ115" s="834"/>
      <c r="BK115" s="834"/>
      <c r="BL115" s="834"/>
      <c r="BM115" s="834"/>
      <c r="BN115" s="834"/>
      <c r="BO115" s="834"/>
      <c r="BP115" s="835"/>
      <c r="BQ115" s="900">
        <v>2841</v>
      </c>
      <c r="BR115" s="901"/>
      <c r="BS115" s="901"/>
      <c r="BT115" s="901"/>
      <c r="BU115" s="901"/>
      <c r="BV115" s="901">
        <v>3219</v>
      </c>
      <c r="BW115" s="901"/>
      <c r="BX115" s="901"/>
      <c r="BY115" s="901"/>
      <c r="BZ115" s="901"/>
      <c r="CA115" s="901">
        <v>2025</v>
      </c>
      <c r="CB115" s="901"/>
      <c r="CC115" s="901"/>
      <c r="CD115" s="901"/>
      <c r="CE115" s="901"/>
      <c r="CF115" s="962">
        <v>0</v>
      </c>
      <c r="CG115" s="963"/>
      <c r="CH115" s="963"/>
      <c r="CI115" s="963"/>
      <c r="CJ115" s="963"/>
      <c r="CK115" s="1018"/>
      <c r="CL115" s="905"/>
      <c r="CM115" s="899" t="s">
        <v>471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231</v>
      </c>
      <c r="DH115" s="864"/>
      <c r="DI115" s="864"/>
      <c r="DJ115" s="864"/>
      <c r="DK115" s="865"/>
      <c r="DL115" s="866" t="s">
        <v>231</v>
      </c>
      <c r="DM115" s="864"/>
      <c r="DN115" s="864"/>
      <c r="DO115" s="864"/>
      <c r="DP115" s="865"/>
      <c r="DQ115" s="866" t="s">
        <v>402</v>
      </c>
      <c r="DR115" s="864"/>
      <c r="DS115" s="864"/>
      <c r="DT115" s="864"/>
      <c r="DU115" s="865"/>
      <c r="DV115" s="911" t="s">
        <v>402</v>
      </c>
      <c r="DW115" s="912"/>
      <c r="DX115" s="912"/>
      <c r="DY115" s="912"/>
      <c r="DZ115" s="913"/>
    </row>
    <row r="116" spans="1:130" s="244" customFormat="1" ht="26.25" customHeight="1" x14ac:dyDescent="0.15">
      <c r="A116" s="1007"/>
      <c r="B116" s="1008"/>
      <c r="C116" s="967" t="s">
        <v>472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207</v>
      </c>
      <c r="AB116" s="864"/>
      <c r="AC116" s="864"/>
      <c r="AD116" s="864"/>
      <c r="AE116" s="865"/>
      <c r="AF116" s="866">
        <v>21</v>
      </c>
      <c r="AG116" s="864"/>
      <c r="AH116" s="864"/>
      <c r="AI116" s="864"/>
      <c r="AJ116" s="865"/>
      <c r="AK116" s="866">
        <v>26</v>
      </c>
      <c r="AL116" s="864"/>
      <c r="AM116" s="864"/>
      <c r="AN116" s="864"/>
      <c r="AO116" s="865"/>
      <c r="AP116" s="911">
        <v>0</v>
      </c>
      <c r="AQ116" s="912"/>
      <c r="AR116" s="912"/>
      <c r="AS116" s="912"/>
      <c r="AT116" s="913"/>
      <c r="AU116" s="1023"/>
      <c r="AV116" s="1024"/>
      <c r="AW116" s="1024"/>
      <c r="AX116" s="1024"/>
      <c r="AY116" s="1024"/>
      <c r="AZ116" s="950" t="s">
        <v>473</v>
      </c>
      <c r="BA116" s="951"/>
      <c r="BB116" s="951"/>
      <c r="BC116" s="951"/>
      <c r="BD116" s="951"/>
      <c r="BE116" s="951"/>
      <c r="BF116" s="951"/>
      <c r="BG116" s="951"/>
      <c r="BH116" s="951"/>
      <c r="BI116" s="951"/>
      <c r="BJ116" s="951"/>
      <c r="BK116" s="951"/>
      <c r="BL116" s="951"/>
      <c r="BM116" s="951"/>
      <c r="BN116" s="951"/>
      <c r="BO116" s="951"/>
      <c r="BP116" s="952"/>
      <c r="BQ116" s="900" t="s">
        <v>231</v>
      </c>
      <c r="BR116" s="901"/>
      <c r="BS116" s="901"/>
      <c r="BT116" s="901"/>
      <c r="BU116" s="901"/>
      <c r="BV116" s="901" t="s">
        <v>468</v>
      </c>
      <c r="BW116" s="901"/>
      <c r="BX116" s="901"/>
      <c r="BY116" s="901"/>
      <c r="BZ116" s="901"/>
      <c r="CA116" s="901" t="s">
        <v>468</v>
      </c>
      <c r="CB116" s="901"/>
      <c r="CC116" s="901"/>
      <c r="CD116" s="901"/>
      <c r="CE116" s="901"/>
      <c r="CF116" s="962" t="s">
        <v>402</v>
      </c>
      <c r="CG116" s="963"/>
      <c r="CH116" s="963"/>
      <c r="CI116" s="963"/>
      <c r="CJ116" s="963"/>
      <c r="CK116" s="1018"/>
      <c r="CL116" s="905"/>
      <c r="CM116" s="908" t="s">
        <v>474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468</v>
      </c>
      <c r="DH116" s="864"/>
      <c r="DI116" s="864"/>
      <c r="DJ116" s="864"/>
      <c r="DK116" s="865"/>
      <c r="DL116" s="866" t="s">
        <v>475</v>
      </c>
      <c r="DM116" s="864"/>
      <c r="DN116" s="864"/>
      <c r="DO116" s="864"/>
      <c r="DP116" s="865"/>
      <c r="DQ116" s="866" t="s">
        <v>402</v>
      </c>
      <c r="DR116" s="864"/>
      <c r="DS116" s="864"/>
      <c r="DT116" s="864"/>
      <c r="DU116" s="865"/>
      <c r="DV116" s="911" t="s">
        <v>468</v>
      </c>
      <c r="DW116" s="912"/>
      <c r="DX116" s="912"/>
      <c r="DY116" s="912"/>
      <c r="DZ116" s="913"/>
    </row>
    <row r="117" spans="1:130" s="244" customFormat="1" ht="26.25" customHeight="1" x14ac:dyDescent="0.15">
      <c r="A117" s="988" t="s">
        <v>190</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476</v>
      </c>
      <c r="Z117" s="990"/>
      <c r="AA117" s="995">
        <v>14479330</v>
      </c>
      <c r="AB117" s="996"/>
      <c r="AC117" s="996"/>
      <c r="AD117" s="996"/>
      <c r="AE117" s="997"/>
      <c r="AF117" s="998">
        <v>13648393</v>
      </c>
      <c r="AG117" s="996"/>
      <c r="AH117" s="996"/>
      <c r="AI117" s="996"/>
      <c r="AJ117" s="997"/>
      <c r="AK117" s="998">
        <v>12968800</v>
      </c>
      <c r="AL117" s="996"/>
      <c r="AM117" s="996"/>
      <c r="AN117" s="996"/>
      <c r="AO117" s="997"/>
      <c r="AP117" s="999"/>
      <c r="AQ117" s="1000"/>
      <c r="AR117" s="1000"/>
      <c r="AS117" s="1000"/>
      <c r="AT117" s="1001"/>
      <c r="AU117" s="1023"/>
      <c r="AV117" s="1024"/>
      <c r="AW117" s="1024"/>
      <c r="AX117" s="1024"/>
      <c r="AY117" s="1024"/>
      <c r="AZ117" s="950" t="s">
        <v>477</v>
      </c>
      <c r="BA117" s="951"/>
      <c r="BB117" s="951"/>
      <c r="BC117" s="951"/>
      <c r="BD117" s="951"/>
      <c r="BE117" s="951"/>
      <c r="BF117" s="951"/>
      <c r="BG117" s="951"/>
      <c r="BH117" s="951"/>
      <c r="BI117" s="951"/>
      <c r="BJ117" s="951"/>
      <c r="BK117" s="951"/>
      <c r="BL117" s="951"/>
      <c r="BM117" s="951"/>
      <c r="BN117" s="951"/>
      <c r="BO117" s="951"/>
      <c r="BP117" s="952"/>
      <c r="BQ117" s="900" t="s">
        <v>478</v>
      </c>
      <c r="BR117" s="901"/>
      <c r="BS117" s="901"/>
      <c r="BT117" s="901"/>
      <c r="BU117" s="901"/>
      <c r="BV117" s="901" t="s">
        <v>475</v>
      </c>
      <c r="BW117" s="901"/>
      <c r="BX117" s="901"/>
      <c r="BY117" s="901"/>
      <c r="BZ117" s="901"/>
      <c r="CA117" s="901" t="s">
        <v>231</v>
      </c>
      <c r="CB117" s="901"/>
      <c r="CC117" s="901"/>
      <c r="CD117" s="901"/>
      <c r="CE117" s="901"/>
      <c r="CF117" s="962" t="s">
        <v>455</v>
      </c>
      <c r="CG117" s="963"/>
      <c r="CH117" s="963"/>
      <c r="CI117" s="963"/>
      <c r="CJ117" s="963"/>
      <c r="CK117" s="1018"/>
      <c r="CL117" s="905"/>
      <c r="CM117" s="908" t="s">
        <v>479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456</v>
      </c>
      <c r="DH117" s="864"/>
      <c r="DI117" s="864"/>
      <c r="DJ117" s="864"/>
      <c r="DK117" s="865"/>
      <c r="DL117" s="866" t="s">
        <v>231</v>
      </c>
      <c r="DM117" s="864"/>
      <c r="DN117" s="864"/>
      <c r="DO117" s="864"/>
      <c r="DP117" s="865"/>
      <c r="DQ117" s="866" t="s">
        <v>402</v>
      </c>
      <c r="DR117" s="864"/>
      <c r="DS117" s="864"/>
      <c r="DT117" s="864"/>
      <c r="DU117" s="865"/>
      <c r="DV117" s="911" t="s">
        <v>456</v>
      </c>
      <c r="DW117" s="912"/>
      <c r="DX117" s="912"/>
      <c r="DY117" s="912"/>
      <c r="DZ117" s="913"/>
    </row>
    <row r="118" spans="1:130" s="244" customFormat="1" ht="26.25" customHeight="1" x14ac:dyDescent="0.15">
      <c r="A118" s="988" t="s">
        <v>443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440</v>
      </c>
      <c r="AB118" s="989"/>
      <c r="AC118" s="989"/>
      <c r="AD118" s="989"/>
      <c r="AE118" s="990"/>
      <c r="AF118" s="991" t="s">
        <v>441</v>
      </c>
      <c r="AG118" s="989"/>
      <c r="AH118" s="989"/>
      <c r="AI118" s="989"/>
      <c r="AJ118" s="990"/>
      <c r="AK118" s="991" t="s">
        <v>311</v>
      </c>
      <c r="AL118" s="989"/>
      <c r="AM118" s="989"/>
      <c r="AN118" s="989"/>
      <c r="AO118" s="990"/>
      <c r="AP118" s="992" t="s">
        <v>442</v>
      </c>
      <c r="AQ118" s="993"/>
      <c r="AR118" s="993"/>
      <c r="AS118" s="993"/>
      <c r="AT118" s="994"/>
      <c r="AU118" s="1023"/>
      <c r="AV118" s="1024"/>
      <c r="AW118" s="1024"/>
      <c r="AX118" s="1024"/>
      <c r="AY118" s="1024"/>
      <c r="AZ118" s="966" t="s">
        <v>480</v>
      </c>
      <c r="BA118" s="967"/>
      <c r="BB118" s="967"/>
      <c r="BC118" s="967"/>
      <c r="BD118" s="967"/>
      <c r="BE118" s="967"/>
      <c r="BF118" s="967"/>
      <c r="BG118" s="967"/>
      <c r="BH118" s="967"/>
      <c r="BI118" s="967"/>
      <c r="BJ118" s="967"/>
      <c r="BK118" s="967"/>
      <c r="BL118" s="967"/>
      <c r="BM118" s="967"/>
      <c r="BN118" s="967"/>
      <c r="BO118" s="967"/>
      <c r="BP118" s="968"/>
      <c r="BQ118" s="969" t="s">
        <v>402</v>
      </c>
      <c r="BR118" s="932"/>
      <c r="BS118" s="932"/>
      <c r="BT118" s="932"/>
      <c r="BU118" s="932"/>
      <c r="BV118" s="932" t="s">
        <v>464</v>
      </c>
      <c r="BW118" s="932"/>
      <c r="BX118" s="932"/>
      <c r="BY118" s="932"/>
      <c r="BZ118" s="932"/>
      <c r="CA118" s="932" t="s">
        <v>402</v>
      </c>
      <c r="CB118" s="932"/>
      <c r="CC118" s="932"/>
      <c r="CD118" s="932"/>
      <c r="CE118" s="932"/>
      <c r="CF118" s="962" t="s">
        <v>402</v>
      </c>
      <c r="CG118" s="963"/>
      <c r="CH118" s="963"/>
      <c r="CI118" s="963"/>
      <c r="CJ118" s="963"/>
      <c r="CK118" s="1018"/>
      <c r="CL118" s="905"/>
      <c r="CM118" s="908" t="s">
        <v>481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456</v>
      </c>
      <c r="DH118" s="864"/>
      <c r="DI118" s="864"/>
      <c r="DJ118" s="864"/>
      <c r="DK118" s="865"/>
      <c r="DL118" s="866" t="s">
        <v>402</v>
      </c>
      <c r="DM118" s="864"/>
      <c r="DN118" s="864"/>
      <c r="DO118" s="864"/>
      <c r="DP118" s="865"/>
      <c r="DQ118" s="866" t="s">
        <v>482</v>
      </c>
      <c r="DR118" s="864"/>
      <c r="DS118" s="864"/>
      <c r="DT118" s="864"/>
      <c r="DU118" s="865"/>
      <c r="DV118" s="911" t="s">
        <v>483</v>
      </c>
      <c r="DW118" s="912"/>
      <c r="DX118" s="912"/>
      <c r="DY118" s="912"/>
      <c r="DZ118" s="913"/>
    </row>
    <row r="119" spans="1:130" s="244" customFormat="1" ht="26.25" customHeight="1" x14ac:dyDescent="0.15">
      <c r="A119" s="902" t="s">
        <v>446</v>
      </c>
      <c r="B119" s="903"/>
      <c r="C119" s="978" t="s">
        <v>447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483</v>
      </c>
      <c r="AB119" s="982"/>
      <c r="AC119" s="982"/>
      <c r="AD119" s="982"/>
      <c r="AE119" s="983"/>
      <c r="AF119" s="984" t="s">
        <v>456</v>
      </c>
      <c r="AG119" s="982"/>
      <c r="AH119" s="982"/>
      <c r="AI119" s="982"/>
      <c r="AJ119" s="983"/>
      <c r="AK119" s="984" t="s">
        <v>402</v>
      </c>
      <c r="AL119" s="982"/>
      <c r="AM119" s="982"/>
      <c r="AN119" s="982"/>
      <c r="AO119" s="983"/>
      <c r="AP119" s="985" t="s">
        <v>456</v>
      </c>
      <c r="AQ119" s="986"/>
      <c r="AR119" s="986"/>
      <c r="AS119" s="986"/>
      <c r="AT119" s="987"/>
      <c r="AU119" s="1025"/>
      <c r="AV119" s="1026"/>
      <c r="AW119" s="1026"/>
      <c r="AX119" s="1026"/>
      <c r="AY119" s="1026"/>
      <c r="AZ119" s="275" t="s">
        <v>190</v>
      </c>
      <c r="BA119" s="275"/>
      <c r="BB119" s="275"/>
      <c r="BC119" s="275"/>
      <c r="BD119" s="275"/>
      <c r="BE119" s="275"/>
      <c r="BF119" s="275"/>
      <c r="BG119" s="275"/>
      <c r="BH119" s="275"/>
      <c r="BI119" s="275"/>
      <c r="BJ119" s="275"/>
      <c r="BK119" s="275"/>
      <c r="BL119" s="275"/>
      <c r="BM119" s="275"/>
      <c r="BN119" s="275"/>
      <c r="BO119" s="964" t="s">
        <v>484</v>
      </c>
      <c r="BP119" s="965"/>
      <c r="BQ119" s="969">
        <v>162940768</v>
      </c>
      <c r="BR119" s="932"/>
      <c r="BS119" s="932"/>
      <c r="BT119" s="932"/>
      <c r="BU119" s="932"/>
      <c r="BV119" s="932">
        <v>161018991</v>
      </c>
      <c r="BW119" s="932"/>
      <c r="BX119" s="932"/>
      <c r="BY119" s="932"/>
      <c r="BZ119" s="932"/>
      <c r="CA119" s="932">
        <v>162434935</v>
      </c>
      <c r="CB119" s="932"/>
      <c r="CC119" s="932"/>
      <c r="CD119" s="932"/>
      <c r="CE119" s="932"/>
      <c r="CF119" s="830"/>
      <c r="CG119" s="831"/>
      <c r="CH119" s="831"/>
      <c r="CI119" s="831"/>
      <c r="CJ119" s="921"/>
      <c r="CK119" s="1019"/>
      <c r="CL119" s="907"/>
      <c r="CM119" s="925" t="s">
        <v>485</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889961</v>
      </c>
      <c r="DH119" s="847"/>
      <c r="DI119" s="847"/>
      <c r="DJ119" s="847"/>
      <c r="DK119" s="848"/>
      <c r="DL119" s="849">
        <v>668947</v>
      </c>
      <c r="DM119" s="847"/>
      <c r="DN119" s="847"/>
      <c r="DO119" s="847"/>
      <c r="DP119" s="848"/>
      <c r="DQ119" s="849">
        <v>470507</v>
      </c>
      <c r="DR119" s="847"/>
      <c r="DS119" s="847"/>
      <c r="DT119" s="847"/>
      <c r="DU119" s="848"/>
      <c r="DV119" s="935">
        <v>0.7</v>
      </c>
      <c r="DW119" s="936"/>
      <c r="DX119" s="936"/>
      <c r="DY119" s="936"/>
      <c r="DZ119" s="937"/>
    </row>
    <row r="120" spans="1:130" s="244" customFormat="1" ht="26.25" customHeight="1" x14ac:dyDescent="0.15">
      <c r="A120" s="904"/>
      <c r="B120" s="905"/>
      <c r="C120" s="908" t="s">
        <v>451</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475</v>
      </c>
      <c r="AB120" s="864"/>
      <c r="AC120" s="864"/>
      <c r="AD120" s="864"/>
      <c r="AE120" s="865"/>
      <c r="AF120" s="866" t="s">
        <v>231</v>
      </c>
      <c r="AG120" s="864"/>
      <c r="AH120" s="864"/>
      <c r="AI120" s="864"/>
      <c r="AJ120" s="865"/>
      <c r="AK120" s="866" t="s">
        <v>231</v>
      </c>
      <c r="AL120" s="864"/>
      <c r="AM120" s="864"/>
      <c r="AN120" s="864"/>
      <c r="AO120" s="865"/>
      <c r="AP120" s="911" t="s">
        <v>475</v>
      </c>
      <c r="AQ120" s="912"/>
      <c r="AR120" s="912"/>
      <c r="AS120" s="912"/>
      <c r="AT120" s="913"/>
      <c r="AU120" s="970" t="s">
        <v>486</v>
      </c>
      <c r="AV120" s="971"/>
      <c r="AW120" s="971"/>
      <c r="AX120" s="971"/>
      <c r="AY120" s="972"/>
      <c r="AZ120" s="947" t="s">
        <v>487</v>
      </c>
      <c r="BA120" s="892"/>
      <c r="BB120" s="892"/>
      <c r="BC120" s="892"/>
      <c r="BD120" s="892"/>
      <c r="BE120" s="892"/>
      <c r="BF120" s="892"/>
      <c r="BG120" s="892"/>
      <c r="BH120" s="892"/>
      <c r="BI120" s="892"/>
      <c r="BJ120" s="892"/>
      <c r="BK120" s="892"/>
      <c r="BL120" s="892"/>
      <c r="BM120" s="892"/>
      <c r="BN120" s="892"/>
      <c r="BO120" s="892"/>
      <c r="BP120" s="893"/>
      <c r="BQ120" s="948">
        <v>18158092</v>
      </c>
      <c r="BR120" s="929"/>
      <c r="BS120" s="929"/>
      <c r="BT120" s="929"/>
      <c r="BU120" s="929"/>
      <c r="BV120" s="929">
        <v>21020694</v>
      </c>
      <c r="BW120" s="929"/>
      <c r="BX120" s="929"/>
      <c r="BY120" s="929"/>
      <c r="BZ120" s="929"/>
      <c r="CA120" s="929">
        <v>18870698</v>
      </c>
      <c r="CB120" s="929"/>
      <c r="CC120" s="929"/>
      <c r="CD120" s="929"/>
      <c r="CE120" s="929"/>
      <c r="CF120" s="953">
        <v>28.9</v>
      </c>
      <c r="CG120" s="954"/>
      <c r="CH120" s="954"/>
      <c r="CI120" s="954"/>
      <c r="CJ120" s="954"/>
      <c r="CK120" s="955" t="s">
        <v>488</v>
      </c>
      <c r="CL120" s="939"/>
      <c r="CM120" s="939"/>
      <c r="CN120" s="939"/>
      <c r="CO120" s="940"/>
      <c r="CP120" s="959" t="s">
        <v>489</v>
      </c>
      <c r="CQ120" s="960"/>
      <c r="CR120" s="960"/>
      <c r="CS120" s="960"/>
      <c r="CT120" s="960"/>
      <c r="CU120" s="960"/>
      <c r="CV120" s="960"/>
      <c r="CW120" s="960"/>
      <c r="CX120" s="960"/>
      <c r="CY120" s="960"/>
      <c r="CZ120" s="960"/>
      <c r="DA120" s="960"/>
      <c r="DB120" s="960"/>
      <c r="DC120" s="960"/>
      <c r="DD120" s="960"/>
      <c r="DE120" s="960"/>
      <c r="DF120" s="961"/>
      <c r="DG120" s="948">
        <v>7461595</v>
      </c>
      <c r="DH120" s="929"/>
      <c r="DI120" s="929"/>
      <c r="DJ120" s="929"/>
      <c r="DK120" s="929"/>
      <c r="DL120" s="929">
        <v>7241830</v>
      </c>
      <c r="DM120" s="929"/>
      <c r="DN120" s="929"/>
      <c r="DO120" s="929"/>
      <c r="DP120" s="929"/>
      <c r="DQ120" s="929">
        <v>6912042</v>
      </c>
      <c r="DR120" s="929"/>
      <c r="DS120" s="929"/>
      <c r="DT120" s="929"/>
      <c r="DU120" s="929"/>
      <c r="DV120" s="930">
        <v>10.6</v>
      </c>
      <c r="DW120" s="930"/>
      <c r="DX120" s="930"/>
      <c r="DY120" s="930"/>
      <c r="DZ120" s="931"/>
    </row>
    <row r="121" spans="1:130" s="244" customFormat="1" ht="26.25" customHeight="1" x14ac:dyDescent="0.15">
      <c r="A121" s="904"/>
      <c r="B121" s="905"/>
      <c r="C121" s="950" t="s">
        <v>490</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456</v>
      </c>
      <c r="AB121" s="864"/>
      <c r="AC121" s="864"/>
      <c r="AD121" s="864"/>
      <c r="AE121" s="865"/>
      <c r="AF121" s="866" t="s">
        <v>231</v>
      </c>
      <c r="AG121" s="864"/>
      <c r="AH121" s="864"/>
      <c r="AI121" s="864"/>
      <c r="AJ121" s="865"/>
      <c r="AK121" s="866" t="s">
        <v>402</v>
      </c>
      <c r="AL121" s="864"/>
      <c r="AM121" s="864"/>
      <c r="AN121" s="864"/>
      <c r="AO121" s="865"/>
      <c r="AP121" s="911" t="s">
        <v>464</v>
      </c>
      <c r="AQ121" s="912"/>
      <c r="AR121" s="912"/>
      <c r="AS121" s="912"/>
      <c r="AT121" s="913"/>
      <c r="AU121" s="973"/>
      <c r="AV121" s="974"/>
      <c r="AW121" s="974"/>
      <c r="AX121" s="974"/>
      <c r="AY121" s="975"/>
      <c r="AZ121" s="899" t="s">
        <v>491</v>
      </c>
      <c r="BA121" s="834"/>
      <c r="BB121" s="834"/>
      <c r="BC121" s="834"/>
      <c r="BD121" s="834"/>
      <c r="BE121" s="834"/>
      <c r="BF121" s="834"/>
      <c r="BG121" s="834"/>
      <c r="BH121" s="834"/>
      <c r="BI121" s="834"/>
      <c r="BJ121" s="834"/>
      <c r="BK121" s="834"/>
      <c r="BL121" s="834"/>
      <c r="BM121" s="834"/>
      <c r="BN121" s="834"/>
      <c r="BO121" s="834"/>
      <c r="BP121" s="835"/>
      <c r="BQ121" s="900">
        <v>19998049</v>
      </c>
      <c r="BR121" s="901"/>
      <c r="BS121" s="901"/>
      <c r="BT121" s="901"/>
      <c r="BU121" s="901"/>
      <c r="BV121" s="901">
        <v>19784808</v>
      </c>
      <c r="BW121" s="901"/>
      <c r="BX121" s="901"/>
      <c r="BY121" s="901"/>
      <c r="BZ121" s="901"/>
      <c r="CA121" s="901">
        <v>19613458</v>
      </c>
      <c r="CB121" s="901"/>
      <c r="CC121" s="901"/>
      <c r="CD121" s="901"/>
      <c r="CE121" s="901"/>
      <c r="CF121" s="962">
        <v>30</v>
      </c>
      <c r="CG121" s="963"/>
      <c r="CH121" s="963"/>
      <c r="CI121" s="963"/>
      <c r="CJ121" s="963"/>
      <c r="CK121" s="956"/>
      <c r="CL121" s="942"/>
      <c r="CM121" s="942"/>
      <c r="CN121" s="942"/>
      <c r="CO121" s="943"/>
      <c r="CP121" s="922" t="s">
        <v>492</v>
      </c>
      <c r="CQ121" s="923"/>
      <c r="CR121" s="923"/>
      <c r="CS121" s="923"/>
      <c r="CT121" s="923"/>
      <c r="CU121" s="923"/>
      <c r="CV121" s="923"/>
      <c r="CW121" s="923"/>
      <c r="CX121" s="923"/>
      <c r="CY121" s="923"/>
      <c r="CZ121" s="923"/>
      <c r="DA121" s="923"/>
      <c r="DB121" s="923"/>
      <c r="DC121" s="923"/>
      <c r="DD121" s="923"/>
      <c r="DE121" s="923"/>
      <c r="DF121" s="924"/>
      <c r="DG121" s="900" t="s">
        <v>402</v>
      </c>
      <c r="DH121" s="901"/>
      <c r="DI121" s="901"/>
      <c r="DJ121" s="901"/>
      <c r="DK121" s="901"/>
      <c r="DL121" s="901" t="s">
        <v>482</v>
      </c>
      <c r="DM121" s="901"/>
      <c r="DN121" s="901"/>
      <c r="DO121" s="901"/>
      <c r="DP121" s="901"/>
      <c r="DQ121" s="901" t="s">
        <v>478</v>
      </c>
      <c r="DR121" s="901"/>
      <c r="DS121" s="901"/>
      <c r="DT121" s="901"/>
      <c r="DU121" s="901"/>
      <c r="DV121" s="878" t="s">
        <v>475</v>
      </c>
      <c r="DW121" s="878"/>
      <c r="DX121" s="878"/>
      <c r="DY121" s="878"/>
      <c r="DZ121" s="879"/>
    </row>
    <row r="122" spans="1:130" s="244" customFormat="1" ht="26.25" customHeight="1" x14ac:dyDescent="0.15">
      <c r="A122" s="904"/>
      <c r="B122" s="905"/>
      <c r="C122" s="908" t="s">
        <v>467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231</v>
      </c>
      <c r="AB122" s="864"/>
      <c r="AC122" s="864"/>
      <c r="AD122" s="864"/>
      <c r="AE122" s="865"/>
      <c r="AF122" s="866" t="s">
        <v>231</v>
      </c>
      <c r="AG122" s="864"/>
      <c r="AH122" s="864"/>
      <c r="AI122" s="864"/>
      <c r="AJ122" s="865"/>
      <c r="AK122" s="866" t="s">
        <v>455</v>
      </c>
      <c r="AL122" s="864"/>
      <c r="AM122" s="864"/>
      <c r="AN122" s="864"/>
      <c r="AO122" s="865"/>
      <c r="AP122" s="911" t="s">
        <v>231</v>
      </c>
      <c r="AQ122" s="912"/>
      <c r="AR122" s="912"/>
      <c r="AS122" s="912"/>
      <c r="AT122" s="913"/>
      <c r="AU122" s="973"/>
      <c r="AV122" s="974"/>
      <c r="AW122" s="974"/>
      <c r="AX122" s="974"/>
      <c r="AY122" s="975"/>
      <c r="AZ122" s="966" t="s">
        <v>493</v>
      </c>
      <c r="BA122" s="967"/>
      <c r="BB122" s="967"/>
      <c r="BC122" s="967"/>
      <c r="BD122" s="967"/>
      <c r="BE122" s="967"/>
      <c r="BF122" s="967"/>
      <c r="BG122" s="967"/>
      <c r="BH122" s="967"/>
      <c r="BI122" s="967"/>
      <c r="BJ122" s="967"/>
      <c r="BK122" s="967"/>
      <c r="BL122" s="967"/>
      <c r="BM122" s="967"/>
      <c r="BN122" s="967"/>
      <c r="BO122" s="967"/>
      <c r="BP122" s="968"/>
      <c r="BQ122" s="969">
        <v>78441336</v>
      </c>
      <c r="BR122" s="932"/>
      <c r="BS122" s="932"/>
      <c r="BT122" s="932"/>
      <c r="BU122" s="932"/>
      <c r="BV122" s="932">
        <v>79149449</v>
      </c>
      <c r="BW122" s="932"/>
      <c r="BX122" s="932"/>
      <c r="BY122" s="932"/>
      <c r="BZ122" s="932"/>
      <c r="CA122" s="932">
        <v>81429964</v>
      </c>
      <c r="CB122" s="932"/>
      <c r="CC122" s="932"/>
      <c r="CD122" s="932"/>
      <c r="CE122" s="932"/>
      <c r="CF122" s="933">
        <v>124.6</v>
      </c>
      <c r="CG122" s="934"/>
      <c r="CH122" s="934"/>
      <c r="CI122" s="934"/>
      <c r="CJ122" s="934"/>
      <c r="CK122" s="956"/>
      <c r="CL122" s="942"/>
      <c r="CM122" s="942"/>
      <c r="CN122" s="942"/>
      <c r="CO122" s="943"/>
      <c r="CP122" s="922" t="s">
        <v>494</v>
      </c>
      <c r="CQ122" s="923"/>
      <c r="CR122" s="923"/>
      <c r="CS122" s="923"/>
      <c r="CT122" s="923"/>
      <c r="CU122" s="923"/>
      <c r="CV122" s="923"/>
      <c r="CW122" s="923"/>
      <c r="CX122" s="923"/>
      <c r="CY122" s="923"/>
      <c r="CZ122" s="923"/>
      <c r="DA122" s="923"/>
      <c r="DB122" s="923"/>
      <c r="DC122" s="923"/>
      <c r="DD122" s="923"/>
      <c r="DE122" s="923"/>
      <c r="DF122" s="924"/>
      <c r="DG122" s="900" t="s">
        <v>231</v>
      </c>
      <c r="DH122" s="901"/>
      <c r="DI122" s="901"/>
      <c r="DJ122" s="901"/>
      <c r="DK122" s="901"/>
      <c r="DL122" s="901" t="s">
        <v>483</v>
      </c>
      <c r="DM122" s="901"/>
      <c r="DN122" s="901"/>
      <c r="DO122" s="901"/>
      <c r="DP122" s="901"/>
      <c r="DQ122" s="901" t="s">
        <v>231</v>
      </c>
      <c r="DR122" s="901"/>
      <c r="DS122" s="901"/>
      <c r="DT122" s="901"/>
      <c r="DU122" s="901"/>
      <c r="DV122" s="878" t="s">
        <v>455</v>
      </c>
      <c r="DW122" s="878"/>
      <c r="DX122" s="878"/>
      <c r="DY122" s="878"/>
      <c r="DZ122" s="879"/>
    </row>
    <row r="123" spans="1:130" s="244" customFormat="1" ht="26.25" customHeight="1" x14ac:dyDescent="0.15">
      <c r="A123" s="904"/>
      <c r="B123" s="905"/>
      <c r="C123" s="908" t="s">
        <v>474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468</v>
      </c>
      <c r="AB123" s="864"/>
      <c r="AC123" s="864"/>
      <c r="AD123" s="864"/>
      <c r="AE123" s="865"/>
      <c r="AF123" s="866" t="s">
        <v>231</v>
      </c>
      <c r="AG123" s="864"/>
      <c r="AH123" s="864"/>
      <c r="AI123" s="864"/>
      <c r="AJ123" s="865"/>
      <c r="AK123" s="866" t="s">
        <v>231</v>
      </c>
      <c r="AL123" s="864"/>
      <c r="AM123" s="864"/>
      <c r="AN123" s="864"/>
      <c r="AO123" s="865"/>
      <c r="AP123" s="911" t="s">
        <v>495</v>
      </c>
      <c r="AQ123" s="912"/>
      <c r="AR123" s="912"/>
      <c r="AS123" s="912"/>
      <c r="AT123" s="913"/>
      <c r="AU123" s="976"/>
      <c r="AV123" s="977"/>
      <c r="AW123" s="977"/>
      <c r="AX123" s="977"/>
      <c r="AY123" s="977"/>
      <c r="AZ123" s="275" t="s">
        <v>190</v>
      </c>
      <c r="BA123" s="275"/>
      <c r="BB123" s="275"/>
      <c r="BC123" s="275"/>
      <c r="BD123" s="275"/>
      <c r="BE123" s="275"/>
      <c r="BF123" s="275"/>
      <c r="BG123" s="275"/>
      <c r="BH123" s="275"/>
      <c r="BI123" s="275"/>
      <c r="BJ123" s="275"/>
      <c r="BK123" s="275"/>
      <c r="BL123" s="275"/>
      <c r="BM123" s="275"/>
      <c r="BN123" s="275"/>
      <c r="BO123" s="964" t="s">
        <v>496</v>
      </c>
      <c r="BP123" s="965"/>
      <c r="BQ123" s="919">
        <v>116597477</v>
      </c>
      <c r="BR123" s="920"/>
      <c r="BS123" s="920"/>
      <c r="BT123" s="920"/>
      <c r="BU123" s="920"/>
      <c r="BV123" s="920">
        <v>119954951</v>
      </c>
      <c r="BW123" s="920"/>
      <c r="BX123" s="920"/>
      <c r="BY123" s="920"/>
      <c r="BZ123" s="920"/>
      <c r="CA123" s="920">
        <v>119914120</v>
      </c>
      <c r="CB123" s="920"/>
      <c r="CC123" s="920"/>
      <c r="CD123" s="920"/>
      <c r="CE123" s="920"/>
      <c r="CF123" s="830"/>
      <c r="CG123" s="831"/>
      <c r="CH123" s="831"/>
      <c r="CI123" s="831"/>
      <c r="CJ123" s="921"/>
      <c r="CK123" s="956"/>
      <c r="CL123" s="942"/>
      <c r="CM123" s="942"/>
      <c r="CN123" s="942"/>
      <c r="CO123" s="943"/>
      <c r="CP123" s="922" t="s">
        <v>497</v>
      </c>
      <c r="CQ123" s="923"/>
      <c r="CR123" s="923"/>
      <c r="CS123" s="923"/>
      <c r="CT123" s="923"/>
      <c r="CU123" s="923"/>
      <c r="CV123" s="923"/>
      <c r="CW123" s="923"/>
      <c r="CX123" s="923"/>
      <c r="CY123" s="923"/>
      <c r="CZ123" s="923"/>
      <c r="DA123" s="923"/>
      <c r="DB123" s="923"/>
      <c r="DC123" s="923"/>
      <c r="DD123" s="923"/>
      <c r="DE123" s="923"/>
      <c r="DF123" s="924"/>
      <c r="DG123" s="863" t="s">
        <v>455</v>
      </c>
      <c r="DH123" s="864"/>
      <c r="DI123" s="864"/>
      <c r="DJ123" s="864"/>
      <c r="DK123" s="865"/>
      <c r="DL123" s="866" t="s">
        <v>463</v>
      </c>
      <c r="DM123" s="864"/>
      <c r="DN123" s="864"/>
      <c r="DO123" s="864"/>
      <c r="DP123" s="865"/>
      <c r="DQ123" s="866" t="s">
        <v>231</v>
      </c>
      <c r="DR123" s="864"/>
      <c r="DS123" s="864"/>
      <c r="DT123" s="864"/>
      <c r="DU123" s="865"/>
      <c r="DV123" s="911" t="s">
        <v>459</v>
      </c>
      <c r="DW123" s="912"/>
      <c r="DX123" s="912"/>
      <c r="DY123" s="912"/>
      <c r="DZ123" s="913"/>
    </row>
    <row r="124" spans="1:130" s="244" customFormat="1" ht="26.25" customHeight="1" thickBot="1" x14ac:dyDescent="0.2">
      <c r="A124" s="904"/>
      <c r="B124" s="905"/>
      <c r="C124" s="908" t="s">
        <v>479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475</v>
      </c>
      <c r="AB124" s="864"/>
      <c r="AC124" s="864"/>
      <c r="AD124" s="864"/>
      <c r="AE124" s="865"/>
      <c r="AF124" s="866" t="s">
        <v>456</v>
      </c>
      <c r="AG124" s="864"/>
      <c r="AH124" s="864"/>
      <c r="AI124" s="864"/>
      <c r="AJ124" s="865"/>
      <c r="AK124" s="866" t="s">
        <v>231</v>
      </c>
      <c r="AL124" s="864"/>
      <c r="AM124" s="864"/>
      <c r="AN124" s="864"/>
      <c r="AO124" s="865"/>
      <c r="AP124" s="911" t="s">
        <v>456</v>
      </c>
      <c r="AQ124" s="912"/>
      <c r="AR124" s="912"/>
      <c r="AS124" s="912"/>
      <c r="AT124" s="913"/>
      <c r="AU124" s="914" t="s">
        <v>498</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74.2</v>
      </c>
      <c r="BR124" s="918"/>
      <c r="BS124" s="918"/>
      <c r="BT124" s="918"/>
      <c r="BU124" s="918"/>
      <c r="BV124" s="918">
        <v>64.900000000000006</v>
      </c>
      <c r="BW124" s="918"/>
      <c r="BX124" s="918"/>
      <c r="BY124" s="918"/>
      <c r="BZ124" s="918"/>
      <c r="CA124" s="918">
        <v>65</v>
      </c>
      <c r="CB124" s="918"/>
      <c r="CC124" s="918"/>
      <c r="CD124" s="918"/>
      <c r="CE124" s="918"/>
      <c r="CF124" s="808"/>
      <c r="CG124" s="809"/>
      <c r="CH124" s="809"/>
      <c r="CI124" s="809"/>
      <c r="CJ124" s="949"/>
      <c r="CK124" s="957"/>
      <c r="CL124" s="957"/>
      <c r="CM124" s="957"/>
      <c r="CN124" s="957"/>
      <c r="CO124" s="958"/>
      <c r="CP124" s="922" t="s">
        <v>499</v>
      </c>
      <c r="CQ124" s="923"/>
      <c r="CR124" s="923"/>
      <c r="CS124" s="923"/>
      <c r="CT124" s="923"/>
      <c r="CU124" s="923"/>
      <c r="CV124" s="923"/>
      <c r="CW124" s="923"/>
      <c r="CX124" s="923"/>
      <c r="CY124" s="923"/>
      <c r="CZ124" s="923"/>
      <c r="DA124" s="923"/>
      <c r="DB124" s="923"/>
      <c r="DC124" s="923"/>
      <c r="DD124" s="923"/>
      <c r="DE124" s="923"/>
      <c r="DF124" s="924"/>
      <c r="DG124" s="846" t="s">
        <v>456</v>
      </c>
      <c r="DH124" s="847"/>
      <c r="DI124" s="847"/>
      <c r="DJ124" s="847"/>
      <c r="DK124" s="848"/>
      <c r="DL124" s="849" t="s">
        <v>478</v>
      </c>
      <c r="DM124" s="847"/>
      <c r="DN124" s="847"/>
      <c r="DO124" s="847"/>
      <c r="DP124" s="848"/>
      <c r="DQ124" s="849" t="s">
        <v>468</v>
      </c>
      <c r="DR124" s="847"/>
      <c r="DS124" s="847"/>
      <c r="DT124" s="847"/>
      <c r="DU124" s="848"/>
      <c r="DV124" s="935" t="s">
        <v>456</v>
      </c>
      <c r="DW124" s="936"/>
      <c r="DX124" s="936"/>
      <c r="DY124" s="936"/>
      <c r="DZ124" s="937"/>
    </row>
    <row r="125" spans="1:130" s="244" customFormat="1" ht="26.25" customHeight="1" x14ac:dyDescent="0.15">
      <c r="A125" s="904"/>
      <c r="B125" s="905"/>
      <c r="C125" s="908" t="s">
        <v>481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456</v>
      </c>
      <c r="AB125" s="864"/>
      <c r="AC125" s="864"/>
      <c r="AD125" s="864"/>
      <c r="AE125" s="865"/>
      <c r="AF125" s="866" t="s">
        <v>456</v>
      </c>
      <c r="AG125" s="864"/>
      <c r="AH125" s="864"/>
      <c r="AI125" s="864"/>
      <c r="AJ125" s="865"/>
      <c r="AK125" s="866" t="s">
        <v>478</v>
      </c>
      <c r="AL125" s="864"/>
      <c r="AM125" s="864"/>
      <c r="AN125" s="864"/>
      <c r="AO125" s="865"/>
      <c r="AP125" s="911" t="s">
        <v>455</v>
      </c>
      <c r="AQ125" s="912"/>
      <c r="AR125" s="912"/>
      <c r="AS125" s="912"/>
      <c r="AT125" s="913"/>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938" t="s">
        <v>500</v>
      </c>
      <c r="CL125" s="939"/>
      <c r="CM125" s="939"/>
      <c r="CN125" s="939"/>
      <c r="CO125" s="940"/>
      <c r="CP125" s="947" t="s">
        <v>501</v>
      </c>
      <c r="CQ125" s="892"/>
      <c r="CR125" s="892"/>
      <c r="CS125" s="892"/>
      <c r="CT125" s="892"/>
      <c r="CU125" s="892"/>
      <c r="CV125" s="892"/>
      <c r="CW125" s="892"/>
      <c r="CX125" s="892"/>
      <c r="CY125" s="892"/>
      <c r="CZ125" s="892"/>
      <c r="DA125" s="892"/>
      <c r="DB125" s="892"/>
      <c r="DC125" s="892"/>
      <c r="DD125" s="892"/>
      <c r="DE125" s="892"/>
      <c r="DF125" s="893"/>
      <c r="DG125" s="948" t="s">
        <v>475</v>
      </c>
      <c r="DH125" s="929"/>
      <c r="DI125" s="929"/>
      <c r="DJ125" s="929"/>
      <c r="DK125" s="929"/>
      <c r="DL125" s="929" t="s">
        <v>456</v>
      </c>
      <c r="DM125" s="929"/>
      <c r="DN125" s="929"/>
      <c r="DO125" s="929"/>
      <c r="DP125" s="929"/>
      <c r="DQ125" s="929" t="s">
        <v>456</v>
      </c>
      <c r="DR125" s="929"/>
      <c r="DS125" s="929"/>
      <c r="DT125" s="929"/>
      <c r="DU125" s="929"/>
      <c r="DV125" s="930" t="s">
        <v>456</v>
      </c>
      <c r="DW125" s="930"/>
      <c r="DX125" s="930"/>
      <c r="DY125" s="930"/>
      <c r="DZ125" s="931"/>
    </row>
    <row r="126" spans="1:130" s="244" customFormat="1" ht="26.25" customHeight="1" thickBot="1" x14ac:dyDescent="0.2">
      <c r="A126" s="904"/>
      <c r="B126" s="905"/>
      <c r="C126" s="908" t="s">
        <v>485</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263019</v>
      </c>
      <c r="AB126" s="864"/>
      <c r="AC126" s="864"/>
      <c r="AD126" s="864"/>
      <c r="AE126" s="865"/>
      <c r="AF126" s="866">
        <v>238424</v>
      </c>
      <c r="AG126" s="864"/>
      <c r="AH126" s="864"/>
      <c r="AI126" s="864"/>
      <c r="AJ126" s="865"/>
      <c r="AK126" s="866">
        <v>210641</v>
      </c>
      <c r="AL126" s="864"/>
      <c r="AM126" s="864"/>
      <c r="AN126" s="864"/>
      <c r="AO126" s="865"/>
      <c r="AP126" s="911">
        <v>0.3</v>
      </c>
      <c r="AQ126" s="912"/>
      <c r="AR126" s="912"/>
      <c r="AS126" s="912"/>
      <c r="AT126" s="913"/>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941"/>
      <c r="CL126" s="942"/>
      <c r="CM126" s="942"/>
      <c r="CN126" s="942"/>
      <c r="CO126" s="943"/>
      <c r="CP126" s="899" t="s">
        <v>502</v>
      </c>
      <c r="CQ126" s="834"/>
      <c r="CR126" s="834"/>
      <c r="CS126" s="834"/>
      <c r="CT126" s="834"/>
      <c r="CU126" s="834"/>
      <c r="CV126" s="834"/>
      <c r="CW126" s="834"/>
      <c r="CX126" s="834"/>
      <c r="CY126" s="834"/>
      <c r="CZ126" s="834"/>
      <c r="DA126" s="834"/>
      <c r="DB126" s="834"/>
      <c r="DC126" s="834"/>
      <c r="DD126" s="834"/>
      <c r="DE126" s="834"/>
      <c r="DF126" s="835"/>
      <c r="DG126" s="900" t="s">
        <v>456</v>
      </c>
      <c r="DH126" s="901"/>
      <c r="DI126" s="901"/>
      <c r="DJ126" s="901"/>
      <c r="DK126" s="901"/>
      <c r="DL126" s="901" t="s">
        <v>456</v>
      </c>
      <c r="DM126" s="901"/>
      <c r="DN126" s="901"/>
      <c r="DO126" s="901"/>
      <c r="DP126" s="901"/>
      <c r="DQ126" s="901" t="s">
        <v>478</v>
      </c>
      <c r="DR126" s="901"/>
      <c r="DS126" s="901"/>
      <c r="DT126" s="901"/>
      <c r="DU126" s="901"/>
      <c r="DV126" s="878" t="s">
        <v>475</v>
      </c>
      <c r="DW126" s="878"/>
      <c r="DX126" s="878"/>
      <c r="DY126" s="878"/>
      <c r="DZ126" s="879"/>
    </row>
    <row r="127" spans="1:130" s="244" customFormat="1" ht="26.25" customHeight="1" x14ac:dyDescent="0.15">
      <c r="A127" s="906"/>
      <c r="B127" s="907"/>
      <c r="C127" s="925" t="s">
        <v>503</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456</v>
      </c>
      <c r="AB127" s="864"/>
      <c r="AC127" s="864"/>
      <c r="AD127" s="864"/>
      <c r="AE127" s="865"/>
      <c r="AF127" s="866" t="s">
        <v>495</v>
      </c>
      <c r="AG127" s="864"/>
      <c r="AH127" s="864"/>
      <c r="AI127" s="864"/>
      <c r="AJ127" s="865"/>
      <c r="AK127" s="866" t="s">
        <v>478</v>
      </c>
      <c r="AL127" s="864"/>
      <c r="AM127" s="864"/>
      <c r="AN127" s="864"/>
      <c r="AO127" s="865"/>
      <c r="AP127" s="911" t="s">
        <v>456</v>
      </c>
      <c r="AQ127" s="912"/>
      <c r="AR127" s="912"/>
      <c r="AS127" s="912"/>
      <c r="AT127" s="913"/>
      <c r="AU127" s="280"/>
      <c r="AV127" s="280"/>
      <c r="AW127" s="280"/>
      <c r="AX127" s="928" t="s">
        <v>504</v>
      </c>
      <c r="AY127" s="896"/>
      <c r="AZ127" s="896"/>
      <c r="BA127" s="896"/>
      <c r="BB127" s="896"/>
      <c r="BC127" s="896"/>
      <c r="BD127" s="896"/>
      <c r="BE127" s="897"/>
      <c r="BF127" s="895" t="s">
        <v>505</v>
      </c>
      <c r="BG127" s="896"/>
      <c r="BH127" s="896"/>
      <c r="BI127" s="896"/>
      <c r="BJ127" s="896"/>
      <c r="BK127" s="896"/>
      <c r="BL127" s="897"/>
      <c r="BM127" s="895" t="s">
        <v>506</v>
      </c>
      <c r="BN127" s="896"/>
      <c r="BO127" s="896"/>
      <c r="BP127" s="896"/>
      <c r="BQ127" s="896"/>
      <c r="BR127" s="896"/>
      <c r="BS127" s="897"/>
      <c r="BT127" s="895" t="s">
        <v>507</v>
      </c>
      <c r="BU127" s="896"/>
      <c r="BV127" s="896"/>
      <c r="BW127" s="896"/>
      <c r="BX127" s="896"/>
      <c r="BY127" s="896"/>
      <c r="BZ127" s="898"/>
      <c r="CA127" s="280"/>
      <c r="CB127" s="280"/>
      <c r="CC127" s="280"/>
      <c r="CD127" s="281"/>
      <c r="CE127" s="281"/>
      <c r="CF127" s="281"/>
      <c r="CG127" s="278"/>
      <c r="CH127" s="278"/>
      <c r="CI127" s="278"/>
      <c r="CJ127" s="279"/>
      <c r="CK127" s="941"/>
      <c r="CL127" s="942"/>
      <c r="CM127" s="942"/>
      <c r="CN127" s="942"/>
      <c r="CO127" s="943"/>
      <c r="CP127" s="899" t="s">
        <v>508</v>
      </c>
      <c r="CQ127" s="834"/>
      <c r="CR127" s="834"/>
      <c r="CS127" s="834"/>
      <c r="CT127" s="834"/>
      <c r="CU127" s="834"/>
      <c r="CV127" s="834"/>
      <c r="CW127" s="834"/>
      <c r="CX127" s="834"/>
      <c r="CY127" s="834"/>
      <c r="CZ127" s="834"/>
      <c r="DA127" s="834"/>
      <c r="DB127" s="834"/>
      <c r="DC127" s="834"/>
      <c r="DD127" s="834"/>
      <c r="DE127" s="834"/>
      <c r="DF127" s="835"/>
      <c r="DG127" s="900" t="s">
        <v>456</v>
      </c>
      <c r="DH127" s="901"/>
      <c r="DI127" s="901"/>
      <c r="DJ127" s="901"/>
      <c r="DK127" s="901"/>
      <c r="DL127" s="901" t="s">
        <v>456</v>
      </c>
      <c r="DM127" s="901"/>
      <c r="DN127" s="901"/>
      <c r="DO127" s="901"/>
      <c r="DP127" s="901"/>
      <c r="DQ127" s="901" t="s">
        <v>475</v>
      </c>
      <c r="DR127" s="901"/>
      <c r="DS127" s="901"/>
      <c r="DT127" s="901"/>
      <c r="DU127" s="901"/>
      <c r="DV127" s="878" t="s">
        <v>455</v>
      </c>
      <c r="DW127" s="878"/>
      <c r="DX127" s="878"/>
      <c r="DY127" s="878"/>
      <c r="DZ127" s="879"/>
    </row>
    <row r="128" spans="1:130" s="244" customFormat="1" ht="26.25" customHeight="1" thickBot="1" x14ac:dyDescent="0.2">
      <c r="A128" s="880" t="s">
        <v>509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510</v>
      </c>
      <c r="X128" s="882"/>
      <c r="Y128" s="882"/>
      <c r="Z128" s="883"/>
      <c r="AA128" s="884">
        <v>1360641</v>
      </c>
      <c r="AB128" s="885"/>
      <c r="AC128" s="885"/>
      <c r="AD128" s="885"/>
      <c r="AE128" s="886"/>
      <c r="AF128" s="887">
        <v>1464174</v>
      </c>
      <c r="AG128" s="885"/>
      <c r="AH128" s="885"/>
      <c r="AI128" s="885"/>
      <c r="AJ128" s="886"/>
      <c r="AK128" s="887">
        <v>1117820</v>
      </c>
      <c r="AL128" s="885"/>
      <c r="AM128" s="885"/>
      <c r="AN128" s="885"/>
      <c r="AO128" s="886"/>
      <c r="AP128" s="888"/>
      <c r="AQ128" s="889"/>
      <c r="AR128" s="889"/>
      <c r="AS128" s="889"/>
      <c r="AT128" s="890"/>
      <c r="AU128" s="280"/>
      <c r="AV128" s="280"/>
      <c r="AW128" s="280"/>
      <c r="AX128" s="891" t="s">
        <v>511</v>
      </c>
      <c r="AY128" s="892"/>
      <c r="AZ128" s="892"/>
      <c r="BA128" s="892"/>
      <c r="BB128" s="892"/>
      <c r="BC128" s="892"/>
      <c r="BD128" s="892"/>
      <c r="BE128" s="893"/>
      <c r="BF128" s="870" t="s">
        <v>455</v>
      </c>
      <c r="BG128" s="871"/>
      <c r="BH128" s="871"/>
      <c r="BI128" s="871"/>
      <c r="BJ128" s="871"/>
      <c r="BK128" s="871"/>
      <c r="BL128" s="894"/>
      <c r="BM128" s="870">
        <v>11.25</v>
      </c>
      <c r="BN128" s="871"/>
      <c r="BO128" s="871"/>
      <c r="BP128" s="871"/>
      <c r="BQ128" s="871"/>
      <c r="BR128" s="871"/>
      <c r="BS128" s="894"/>
      <c r="BT128" s="870">
        <v>20</v>
      </c>
      <c r="BU128" s="871"/>
      <c r="BV128" s="871"/>
      <c r="BW128" s="871"/>
      <c r="BX128" s="871"/>
      <c r="BY128" s="871"/>
      <c r="BZ128" s="872"/>
      <c r="CA128" s="281"/>
      <c r="CB128" s="281"/>
      <c r="CC128" s="281"/>
      <c r="CD128" s="281"/>
      <c r="CE128" s="281"/>
      <c r="CF128" s="281"/>
      <c r="CG128" s="278"/>
      <c r="CH128" s="278"/>
      <c r="CI128" s="278"/>
      <c r="CJ128" s="279"/>
      <c r="CK128" s="944"/>
      <c r="CL128" s="945"/>
      <c r="CM128" s="945"/>
      <c r="CN128" s="945"/>
      <c r="CO128" s="946"/>
      <c r="CP128" s="873" t="s">
        <v>512</v>
      </c>
      <c r="CQ128" s="812"/>
      <c r="CR128" s="812"/>
      <c r="CS128" s="812"/>
      <c r="CT128" s="812"/>
      <c r="CU128" s="812"/>
      <c r="CV128" s="812"/>
      <c r="CW128" s="812"/>
      <c r="CX128" s="812"/>
      <c r="CY128" s="812"/>
      <c r="CZ128" s="812"/>
      <c r="DA128" s="812"/>
      <c r="DB128" s="812"/>
      <c r="DC128" s="812"/>
      <c r="DD128" s="812"/>
      <c r="DE128" s="812"/>
      <c r="DF128" s="813"/>
      <c r="DG128" s="874">
        <v>2841</v>
      </c>
      <c r="DH128" s="875"/>
      <c r="DI128" s="875"/>
      <c r="DJ128" s="875"/>
      <c r="DK128" s="875"/>
      <c r="DL128" s="875">
        <v>3219</v>
      </c>
      <c r="DM128" s="875"/>
      <c r="DN128" s="875"/>
      <c r="DO128" s="875"/>
      <c r="DP128" s="875"/>
      <c r="DQ128" s="875">
        <v>2025</v>
      </c>
      <c r="DR128" s="875"/>
      <c r="DS128" s="875"/>
      <c r="DT128" s="875"/>
      <c r="DU128" s="875"/>
      <c r="DV128" s="876">
        <v>0</v>
      </c>
      <c r="DW128" s="876"/>
      <c r="DX128" s="876"/>
      <c r="DY128" s="876"/>
      <c r="DZ128" s="877"/>
    </row>
    <row r="129" spans="1:131" s="244"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513</v>
      </c>
      <c r="X129" s="861"/>
      <c r="Y129" s="861"/>
      <c r="Z129" s="862"/>
      <c r="AA129" s="863">
        <v>68779285</v>
      </c>
      <c r="AB129" s="864"/>
      <c r="AC129" s="864"/>
      <c r="AD129" s="864"/>
      <c r="AE129" s="865"/>
      <c r="AF129" s="866">
        <v>69564119</v>
      </c>
      <c r="AG129" s="864"/>
      <c r="AH129" s="864"/>
      <c r="AI129" s="864"/>
      <c r="AJ129" s="865"/>
      <c r="AK129" s="866">
        <v>71550572</v>
      </c>
      <c r="AL129" s="864"/>
      <c r="AM129" s="864"/>
      <c r="AN129" s="864"/>
      <c r="AO129" s="865"/>
      <c r="AP129" s="867"/>
      <c r="AQ129" s="868"/>
      <c r="AR129" s="868"/>
      <c r="AS129" s="868"/>
      <c r="AT129" s="869"/>
      <c r="AU129" s="282"/>
      <c r="AV129" s="282"/>
      <c r="AW129" s="282"/>
      <c r="AX129" s="833" t="s">
        <v>514</v>
      </c>
      <c r="AY129" s="834"/>
      <c r="AZ129" s="834"/>
      <c r="BA129" s="834"/>
      <c r="BB129" s="834"/>
      <c r="BC129" s="834"/>
      <c r="BD129" s="834"/>
      <c r="BE129" s="835"/>
      <c r="BF129" s="853" t="s">
        <v>495</v>
      </c>
      <c r="BG129" s="854"/>
      <c r="BH129" s="854"/>
      <c r="BI129" s="854"/>
      <c r="BJ129" s="854"/>
      <c r="BK129" s="854"/>
      <c r="BL129" s="855"/>
      <c r="BM129" s="853">
        <v>16.25</v>
      </c>
      <c r="BN129" s="854"/>
      <c r="BO129" s="854"/>
      <c r="BP129" s="854"/>
      <c r="BQ129" s="854"/>
      <c r="BR129" s="854"/>
      <c r="BS129" s="855"/>
      <c r="BT129" s="853">
        <v>30</v>
      </c>
      <c r="BU129" s="856"/>
      <c r="BV129" s="856"/>
      <c r="BW129" s="856"/>
      <c r="BX129" s="856"/>
      <c r="BY129" s="856"/>
      <c r="BZ129" s="857"/>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15">
      <c r="A130" s="858" t="s">
        <v>515</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516</v>
      </c>
      <c r="X130" s="861"/>
      <c r="Y130" s="861"/>
      <c r="Z130" s="862"/>
      <c r="AA130" s="863">
        <v>6399214</v>
      </c>
      <c r="AB130" s="864"/>
      <c r="AC130" s="864"/>
      <c r="AD130" s="864"/>
      <c r="AE130" s="865"/>
      <c r="AF130" s="866">
        <v>6293669</v>
      </c>
      <c r="AG130" s="864"/>
      <c r="AH130" s="864"/>
      <c r="AI130" s="864"/>
      <c r="AJ130" s="865"/>
      <c r="AK130" s="866">
        <v>6202286</v>
      </c>
      <c r="AL130" s="864"/>
      <c r="AM130" s="864"/>
      <c r="AN130" s="864"/>
      <c r="AO130" s="865"/>
      <c r="AP130" s="867"/>
      <c r="AQ130" s="868"/>
      <c r="AR130" s="868"/>
      <c r="AS130" s="868"/>
      <c r="AT130" s="869"/>
      <c r="AU130" s="282"/>
      <c r="AV130" s="282"/>
      <c r="AW130" s="282"/>
      <c r="AX130" s="833" t="s">
        <v>517</v>
      </c>
      <c r="AY130" s="834"/>
      <c r="AZ130" s="834"/>
      <c r="BA130" s="834"/>
      <c r="BB130" s="834"/>
      <c r="BC130" s="834"/>
      <c r="BD130" s="834"/>
      <c r="BE130" s="835"/>
      <c r="BF130" s="836">
        <v>9.5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518</v>
      </c>
      <c r="X131" s="844"/>
      <c r="Y131" s="844"/>
      <c r="Z131" s="845"/>
      <c r="AA131" s="846">
        <v>62380071</v>
      </c>
      <c r="AB131" s="847"/>
      <c r="AC131" s="847"/>
      <c r="AD131" s="847"/>
      <c r="AE131" s="848"/>
      <c r="AF131" s="849">
        <v>63270450</v>
      </c>
      <c r="AG131" s="847"/>
      <c r="AH131" s="847"/>
      <c r="AI131" s="847"/>
      <c r="AJ131" s="848"/>
      <c r="AK131" s="849">
        <v>65348286</v>
      </c>
      <c r="AL131" s="847"/>
      <c r="AM131" s="847"/>
      <c r="AN131" s="847"/>
      <c r="AO131" s="848"/>
      <c r="AP131" s="850"/>
      <c r="AQ131" s="851"/>
      <c r="AR131" s="851"/>
      <c r="AS131" s="851"/>
      <c r="AT131" s="852"/>
      <c r="AU131" s="282"/>
      <c r="AV131" s="282"/>
      <c r="AW131" s="282"/>
      <c r="AX131" s="811" t="s">
        <v>519</v>
      </c>
      <c r="AY131" s="812"/>
      <c r="AZ131" s="812"/>
      <c r="BA131" s="812"/>
      <c r="BB131" s="812"/>
      <c r="BC131" s="812"/>
      <c r="BD131" s="812"/>
      <c r="BE131" s="813"/>
      <c r="BF131" s="814">
        <v>65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15">
      <c r="A132" s="820" t="s">
        <v>520</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521</v>
      </c>
      <c r="W132" s="824"/>
      <c r="X132" s="824"/>
      <c r="Y132" s="824"/>
      <c r="Z132" s="825"/>
      <c r="AA132" s="826">
        <v>10.77182968</v>
      </c>
      <c r="AB132" s="827"/>
      <c r="AC132" s="827"/>
      <c r="AD132" s="827"/>
      <c r="AE132" s="828"/>
      <c r="AF132" s="829">
        <v>9.3101123829999999</v>
      </c>
      <c r="AG132" s="827"/>
      <c r="AH132" s="827"/>
      <c r="AI132" s="827"/>
      <c r="AJ132" s="828"/>
      <c r="AK132" s="829">
        <v>8.643981879</v>
      </c>
      <c r="AL132" s="827"/>
      <c r="AM132" s="827"/>
      <c r="AN132" s="827"/>
      <c r="AO132" s="828"/>
      <c r="AP132" s="830"/>
      <c r="AQ132" s="831"/>
      <c r="AR132" s="831"/>
      <c r="AS132" s="831"/>
      <c r="AT132" s="832"/>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522</v>
      </c>
      <c r="W133" s="803"/>
      <c r="X133" s="803"/>
      <c r="Y133" s="803"/>
      <c r="Z133" s="804"/>
      <c r="AA133" s="805">
        <v>11.5</v>
      </c>
      <c r="AB133" s="806"/>
      <c r="AC133" s="806"/>
      <c r="AD133" s="806"/>
      <c r="AE133" s="807"/>
      <c r="AF133" s="805">
        <v>10.4</v>
      </c>
      <c r="AG133" s="806"/>
      <c r="AH133" s="806"/>
      <c r="AI133" s="806"/>
      <c r="AJ133" s="807"/>
      <c r="AK133" s="805">
        <v>9.5</v>
      </c>
      <c r="AL133" s="806"/>
      <c r="AM133" s="806"/>
      <c r="AN133" s="806"/>
      <c r="AO133" s="807"/>
      <c r="AP133" s="808"/>
      <c r="AQ133" s="809"/>
      <c r="AR133" s="809"/>
      <c r="AS133" s="809"/>
      <c r="AT133" s="810"/>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15">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x14ac:dyDescent="0.15">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sheetData>
  <sheetProtection algorithmName="SHA-512" hashValue="5EoXJXpCbeepr1IUH7F1zRTjok17ZGdEkW7viCgVaTvaCfY6Ptovppo7o3PMBg6Vw1ZszikC0OayRsQDmBlgXQ==" saltValue="tuxEEthEnaFxa2110TbOE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N79" zoomScaleNormal="85" zoomScaleSheetLayoutView="100" workbookViewId="0"/>
  </sheetViews>
  <sheetFormatPr defaultColWidth="0" defaultRowHeight="13.5" customHeight="1" zeroHeight="1" x14ac:dyDescent="0.15"/>
  <cols>
    <col min="1" max="120" width="2.75" style="289" customWidth="1"/>
    <col min="121" max="121" width="0" style="288" hidden="1" customWidth="1"/>
    <col min="122" max="16384" width="9" style="288" hidden="1"/>
  </cols>
  <sheetData>
    <row r="1" spans="1:120"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8"/>
    </row>
    <row r="17" spans="119:120" x14ac:dyDescent="0.15">
      <c r="DP17" s="288"/>
    </row>
    <row r="18" spans="119:120" x14ac:dyDescent="0.15"/>
    <row r="19" spans="119:120" x14ac:dyDescent="0.15"/>
    <row r="20" spans="119:120" x14ac:dyDescent="0.15">
      <c r="DO20" s="288"/>
      <c r="DP20" s="288"/>
    </row>
    <row r="21" spans="119:120" x14ac:dyDescent="0.15">
      <c r="DP21" s="288"/>
    </row>
    <row r="22" spans="119:120" x14ac:dyDescent="0.15"/>
    <row r="23" spans="119:120" x14ac:dyDescent="0.15">
      <c r="DO23" s="288"/>
      <c r="DP23" s="288"/>
    </row>
    <row r="24" spans="119:120" x14ac:dyDescent="0.15">
      <c r="DP24" s="288"/>
    </row>
    <row r="25" spans="119:120" x14ac:dyDescent="0.15">
      <c r="DP25" s="288"/>
    </row>
    <row r="26" spans="119:120" x14ac:dyDescent="0.15">
      <c r="DO26" s="288"/>
      <c r="DP26" s="288"/>
    </row>
    <row r="27" spans="119:120" x14ac:dyDescent="0.15"/>
    <row r="28" spans="119:120" x14ac:dyDescent="0.15">
      <c r="DO28" s="288"/>
      <c r="DP28" s="288"/>
    </row>
    <row r="29" spans="119:120" x14ac:dyDescent="0.15">
      <c r="DP29" s="288"/>
    </row>
    <row r="30" spans="119:120" x14ac:dyDescent="0.15"/>
    <row r="31" spans="119:120" x14ac:dyDescent="0.15">
      <c r="DO31" s="288"/>
      <c r="DP31" s="288"/>
    </row>
    <row r="32" spans="119:120" x14ac:dyDescent="0.15"/>
    <row r="33" spans="98:120" x14ac:dyDescent="0.15">
      <c r="DO33" s="288"/>
      <c r="DP33" s="288"/>
    </row>
    <row r="34" spans="98:120" x14ac:dyDescent="0.15">
      <c r="DM34" s="288"/>
    </row>
    <row r="35" spans="98:120" x14ac:dyDescent="0.15">
      <c r="CT35" s="288"/>
      <c r="CU35" s="288"/>
      <c r="CV35" s="288"/>
      <c r="CY35" s="288"/>
      <c r="CZ35" s="288"/>
      <c r="DA35" s="288"/>
      <c r="DD35" s="288"/>
      <c r="DE35" s="288"/>
      <c r="DF35" s="288"/>
      <c r="DI35" s="288"/>
      <c r="DJ35" s="288"/>
      <c r="DK35" s="288"/>
      <c r="DM35" s="288"/>
      <c r="DN35" s="288"/>
      <c r="DO35" s="288"/>
      <c r="DP35" s="288"/>
    </row>
    <row r="36" spans="98:120" x14ac:dyDescent="0.15"/>
    <row r="37" spans="98:120" x14ac:dyDescent="0.15">
      <c r="CW37" s="288"/>
      <c r="DB37" s="288"/>
      <c r="DG37" s="288"/>
      <c r="DL37" s="288"/>
      <c r="DP37" s="288"/>
    </row>
    <row r="38" spans="98:120" x14ac:dyDescent="0.15">
      <c r="CT38" s="288"/>
      <c r="CU38" s="288"/>
      <c r="CV38" s="288"/>
      <c r="CW38" s="288"/>
      <c r="CY38" s="288"/>
      <c r="CZ38" s="288"/>
      <c r="DA38" s="288"/>
      <c r="DB38" s="288"/>
      <c r="DD38" s="288"/>
      <c r="DE38" s="288"/>
      <c r="DF38" s="288"/>
      <c r="DG38" s="288"/>
      <c r="DI38" s="288"/>
      <c r="DJ38" s="288"/>
      <c r="DK38" s="288"/>
      <c r="DL38" s="288"/>
      <c r="DN38" s="288"/>
      <c r="DO38" s="288"/>
      <c r="DP38" s="28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8"/>
      <c r="DO49" s="288"/>
      <c r="DP49" s="28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8"/>
      <c r="CS63" s="288"/>
      <c r="CX63" s="288"/>
      <c r="DC63" s="288"/>
      <c r="DH63" s="288"/>
    </row>
    <row r="64" spans="22:120" x14ac:dyDescent="0.15">
      <c r="V64" s="288"/>
    </row>
    <row r="65" spans="15:120" x14ac:dyDescent="0.15">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x14ac:dyDescent="0.15">
      <c r="Q66" s="288"/>
      <c r="S66" s="288"/>
      <c r="U66" s="288"/>
      <c r="DM66" s="288"/>
    </row>
    <row r="67" spans="15:120" x14ac:dyDescent="0.15">
      <c r="O67" s="288"/>
      <c r="P67" s="288"/>
      <c r="R67" s="288"/>
      <c r="T67" s="288"/>
      <c r="Y67" s="288"/>
      <c r="CT67" s="288"/>
      <c r="CV67" s="288"/>
      <c r="CW67" s="288"/>
      <c r="CY67" s="288"/>
      <c r="DA67" s="288"/>
      <c r="DB67" s="288"/>
      <c r="DD67" s="288"/>
      <c r="DF67" s="288"/>
      <c r="DG67" s="288"/>
      <c r="DI67" s="288"/>
      <c r="DK67" s="288"/>
      <c r="DL67" s="288"/>
      <c r="DN67" s="288"/>
      <c r="DO67" s="288"/>
      <c r="DP67" s="288"/>
    </row>
    <row r="68" spans="15:120" x14ac:dyDescent="0.15"/>
    <row r="69" spans="15:120" x14ac:dyDescent="0.15"/>
    <row r="70" spans="15:120" x14ac:dyDescent="0.15"/>
    <row r="71" spans="15:120" x14ac:dyDescent="0.15"/>
    <row r="72" spans="15:120" x14ac:dyDescent="0.15">
      <c r="DP72" s="288"/>
    </row>
    <row r="73" spans="15:120" x14ac:dyDescent="0.15">
      <c r="DP73" s="28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8"/>
      <c r="CX96" s="288"/>
      <c r="DC96" s="288"/>
      <c r="DH96" s="288"/>
    </row>
    <row r="97" spans="24:120" x14ac:dyDescent="0.15">
      <c r="CS97" s="288"/>
      <c r="CX97" s="288"/>
      <c r="DC97" s="288"/>
      <c r="DH97" s="288"/>
      <c r="DP97" s="289" t="s">
        <v>523</v>
      </c>
    </row>
    <row r="98" spans="24:120" hidden="1" x14ac:dyDescent="0.15">
      <c r="CS98" s="288"/>
      <c r="CX98" s="288"/>
      <c r="DC98" s="288"/>
      <c r="DH98" s="288"/>
    </row>
    <row r="99" spans="24:120" hidden="1" x14ac:dyDescent="0.15">
      <c r="CS99" s="288"/>
      <c r="CX99" s="288"/>
      <c r="DC99" s="288"/>
      <c r="DH99" s="288"/>
    </row>
    <row r="101" spans="24:120" ht="12" hidden="1" customHeight="1" x14ac:dyDescent="0.15">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15">
      <c r="CU102" s="288"/>
      <c r="CZ102" s="288"/>
      <c r="DE102" s="288"/>
      <c r="DJ102" s="288"/>
      <c r="DM102" s="288"/>
    </row>
    <row r="103" spans="24:120" hidden="1" x14ac:dyDescent="0.15">
      <c r="CT103" s="288"/>
      <c r="CV103" s="288"/>
      <c r="CW103" s="288"/>
      <c r="CY103" s="288"/>
      <c r="DA103" s="288"/>
      <c r="DB103" s="288"/>
      <c r="DD103" s="288"/>
      <c r="DF103" s="288"/>
      <c r="DG103" s="288"/>
      <c r="DI103" s="288"/>
      <c r="DK103" s="288"/>
      <c r="DL103" s="288"/>
      <c r="DM103" s="288"/>
      <c r="DN103" s="288"/>
      <c r="DO103" s="288"/>
      <c r="DP103" s="288"/>
    </row>
    <row r="104" spans="24:120" hidden="1" x14ac:dyDescent="0.15">
      <c r="CV104" s="288"/>
      <c r="CW104" s="288"/>
      <c r="DA104" s="288"/>
      <c r="DB104" s="288"/>
      <c r="DF104" s="288"/>
      <c r="DG104" s="288"/>
      <c r="DK104" s="288"/>
      <c r="DL104" s="288"/>
      <c r="DN104" s="288"/>
      <c r="DO104" s="288"/>
      <c r="DP104" s="288"/>
    </row>
    <row r="105" spans="24:120" ht="12.75" hidden="1" customHeight="1" x14ac:dyDescent="0.15"/>
  </sheetData>
  <sheetProtection algorithmName="SHA-512" hashValue="nLlh3+yIx6nOV0KCHl1bQ2MswYByL2vpwZgYMs3ZcO0Z3NDbHAoSmO0tpGRhPUPtwsZn/Fiyz3kWjjzpeL12NA==" saltValue="Zq+0mIfX/37vbjFrCA6/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view="pageBreakPreview" topLeftCell="G61" zoomScale="55" zoomScaleNormal="100" zoomScaleSheetLayoutView="55" workbookViewId="0"/>
  </sheetViews>
  <sheetFormatPr defaultColWidth="0" defaultRowHeight="13.5" customHeight="1" zeroHeight="1" x14ac:dyDescent="0.15"/>
  <cols>
    <col min="1" max="116" width="2.625" style="289" customWidth="1"/>
    <col min="117" max="16384" width="9" style="288" hidden="1"/>
  </cols>
  <sheetData>
    <row r="1" spans="2:116"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x14ac:dyDescent="0.15"/>
    <row r="3" spans="2:116" x14ac:dyDescent="0.15"/>
    <row r="4" spans="2:116" x14ac:dyDescent="0.15">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x14ac:dyDescent="0.15">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x14ac:dyDescent="0.15"/>
    <row r="20" spans="9:116" x14ac:dyDescent="0.15"/>
    <row r="21" spans="9:116" x14ac:dyDescent="0.15">
      <c r="DL21" s="288"/>
    </row>
    <row r="22" spans="9:116" x14ac:dyDescent="0.15">
      <c r="DI22" s="288"/>
      <c r="DJ22" s="288"/>
      <c r="DK22" s="288"/>
      <c r="DL22" s="288"/>
    </row>
    <row r="23" spans="9:116" x14ac:dyDescent="0.15">
      <c r="CY23" s="288"/>
      <c r="CZ23" s="288"/>
      <c r="DA23" s="288"/>
      <c r="DB23" s="288"/>
      <c r="DC23" s="288"/>
      <c r="DD23" s="288"/>
      <c r="DE23" s="288"/>
      <c r="DF23" s="288"/>
      <c r="DG23" s="288"/>
      <c r="DH23" s="288"/>
      <c r="DI23" s="288"/>
      <c r="DJ23" s="288"/>
      <c r="DK23" s="288"/>
      <c r="DL23" s="28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8"/>
      <c r="DA35" s="288"/>
      <c r="DB35" s="288"/>
      <c r="DC35" s="288"/>
      <c r="DD35" s="288"/>
      <c r="DE35" s="288"/>
      <c r="DF35" s="288"/>
      <c r="DG35" s="288"/>
      <c r="DH35" s="288"/>
      <c r="DI35" s="288"/>
      <c r="DJ35" s="288"/>
      <c r="DK35" s="288"/>
      <c r="DL35" s="288"/>
    </row>
    <row r="36" spans="15:116" x14ac:dyDescent="0.15"/>
    <row r="37" spans="15:116" x14ac:dyDescent="0.15">
      <c r="DL37" s="288"/>
    </row>
    <row r="38" spans="15:116" x14ac:dyDescent="0.15">
      <c r="DI38" s="288"/>
      <c r="DJ38" s="288"/>
      <c r="DK38" s="288"/>
      <c r="DL38" s="288"/>
    </row>
    <row r="39" spans="15:116" x14ac:dyDescent="0.15"/>
    <row r="40" spans="15:116" x14ac:dyDescent="0.15"/>
    <row r="41" spans="15:116" x14ac:dyDescent="0.15"/>
    <row r="42" spans="15:116" x14ac:dyDescent="0.15"/>
    <row r="43" spans="15:116" x14ac:dyDescent="0.15">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x14ac:dyDescent="0.15">
      <c r="DL44" s="288"/>
    </row>
    <row r="45" spans="15:116" x14ac:dyDescent="0.15"/>
    <row r="46" spans="15:116" x14ac:dyDescent="0.15">
      <c r="DA46" s="288"/>
      <c r="DB46" s="288"/>
      <c r="DC46" s="288"/>
      <c r="DD46" s="288"/>
      <c r="DE46" s="288"/>
      <c r="DF46" s="288"/>
      <c r="DG46" s="288"/>
      <c r="DH46" s="288"/>
      <c r="DI46" s="288"/>
      <c r="DJ46" s="288"/>
      <c r="DK46" s="288"/>
      <c r="DL46" s="288"/>
    </row>
    <row r="47" spans="15:116" x14ac:dyDescent="0.15"/>
    <row r="48" spans="15:116" x14ac:dyDescent="0.15"/>
    <row r="49" spans="104:116" x14ac:dyDescent="0.15"/>
    <row r="50" spans="104:116" x14ac:dyDescent="0.15">
      <c r="CZ50" s="288"/>
      <c r="DA50" s="288"/>
      <c r="DB50" s="288"/>
      <c r="DC50" s="288"/>
      <c r="DD50" s="288"/>
      <c r="DE50" s="288"/>
      <c r="DF50" s="288"/>
      <c r="DG50" s="288"/>
      <c r="DH50" s="288"/>
      <c r="DI50" s="288"/>
      <c r="DJ50" s="288"/>
      <c r="DK50" s="288"/>
      <c r="DL50" s="288"/>
    </row>
    <row r="51" spans="104:116" x14ac:dyDescent="0.15"/>
    <row r="52" spans="104:116" x14ac:dyDescent="0.15"/>
    <row r="53" spans="104:116" x14ac:dyDescent="0.15">
      <c r="DL53" s="28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8"/>
      <c r="DD67" s="288"/>
      <c r="DE67" s="288"/>
      <c r="DF67" s="288"/>
      <c r="DG67" s="288"/>
      <c r="DH67" s="288"/>
      <c r="DI67" s="288"/>
      <c r="DJ67" s="288"/>
      <c r="DK67" s="288"/>
      <c r="DL67" s="28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XUYBETOTiURQJQg2zNyCbuZTRUKgzbWEBEyT9Rvb73lFzD4sOpUWfNpCg2RQLD9Z1sQlk8JbtZJiEDh/5MTzw==" saltValue="WQopvvYxYRip/pJcADp/N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H52" workbookViewId="0"/>
  </sheetViews>
  <sheetFormatPr defaultColWidth="0" defaultRowHeight="13.5" customHeight="1" zeroHeight="1" x14ac:dyDescent="0.15"/>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x14ac:dyDescent="0.15">
      <c r="AS1" s="291"/>
      <c r="AT1" s="291"/>
    </row>
    <row r="2" spans="1:46" x14ac:dyDescent="0.15">
      <c r="AS2" s="291"/>
      <c r="AT2" s="291"/>
    </row>
    <row r="3" spans="1:46" x14ac:dyDescent="0.15">
      <c r="AS3" s="291"/>
      <c r="AT3" s="291"/>
    </row>
    <row r="4" spans="1:46" x14ac:dyDescent="0.15">
      <c r="AS4" s="291"/>
      <c r="AT4" s="291"/>
    </row>
    <row r="5" spans="1:46" ht="17.25" x14ac:dyDescent="0.15">
      <c r="A5" s="292" t="s">
        <v>524</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x14ac:dyDescent="0.15">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525</v>
      </c>
      <c r="AL6" s="296"/>
      <c r="AM6" s="296"/>
      <c r="AN6" s="296"/>
      <c r="AO6" s="291"/>
      <c r="AP6" s="291"/>
      <c r="AQ6" s="291"/>
      <c r="AR6" s="291"/>
    </row>
    <row r="7" spans="1:46" ht="13.5" customHeight="1" x14ac:dyDescent="0.15">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235" t="s">
        <v>526</v>
      </c>
      <c r="AP7" s="301"/>
      <c r="AQ7" s="302" t="s">
        <v>527</v>
      </c>
      <c r="AR7" s="303"/>
    </row>
    <row r="8" spans="1:46" x14ac:dyDescent="0.15">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236"/>
      <c r="AP8" s="307" t="s">
        <v>528</v>
      </c>
      <c r="AQ8" s="308" t="s">
        <v>529</v>
      </c>
      <c r="AR8" s="309" t="s">
        <v>530</v>
      </c>
    </row>
    <row r="9" spans="1:46" x14ac:dyDescent="0.15">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226" t="s">
        <v>531</v>
      </c>
      <c r="AL9" s="1227"/>
      <c r="AM9" s="1227"/>
      <c r="AN9" s="1228"/>
      <c r="AO9" s="310">
        <v>20125799</v>
      </c>
      <c r="AP9" s="310">
        <v>62801</v>
      </c>
      <c r="AQ9" s="311">
        <v>62265</v>
      </c>
      <c r="AR9" s="312">
        <v>0.9</v>
      </c>
    </row>
    <row r="10" spans="1:46" ht="13.5" customHeight="1" x14ac:dyDescent="0.15">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226" t="s">
        <v>532</v>
      </c>
      <c r="AL10" s="1227"/>
      <c r="AM10" s="1227"/>
      <c r="AN10" s="1228"/>
      <c r="AO10" s="313">
        <v>233654</v>
      </c>
      <c r="AP10" s="313">
        <v>729</v>
      </c>
      <c r="AQ10" s="314">
        <v>1645</v>
      </c>
      <c r="AR10" s="315">
        <v>-55.7</v>
      </c>
    </row>
    <row r="11" spans="1:46" ht="13.5" customHeight="1" x14ac:dyDescent="0.15">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226" t="s">
        <v>533</v>
      </c>
      <c r="AL11" s="1227"/>
      <c r="AM11" s="1227"/>
      <c r="AN11" s="1228"/>
      <c r="AO11" s="313">
        <v>240397</v>
      </c>
      <c r="AP11" s="313">
        <v>750</v>
      </c>
      <c r="AQ11" s="314">
        <v>688</v>
      </c>
      <c r="AR11" s="315">
        <v>9</v>
      </c>
    </row>
    <row r="12" spans="1:46" ht="13.5" customHeight="1" x14ac:dyDescent="0.15">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226" t="s">
        <v>534</v>
      </c>
      <c r="AL12" s="1227"/>
      <c r="AM12" s="1227"/>
      <c r="AN12" s="1228"/>
      <c r="AO12" s="313" t="s">
        <v>535</v>
      </c>
      <c r="AP12" s="313" t="s">
        <v>535</v>
      </c>
      <c r="AQ12" s="314">
        <v>24</v>
      </c>
      <c r="AR12" s="315" t="s">
        <v>535</v>
      </c>
    </row>
    <row r="13" spans="1:46" ht="13.5" customHeight="1" x14ac:dyDescent="0.15">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226" t="s">
        <v>536</v>
      </c>
      <c r="AL13" s="1227"/>
      <c r="AM13" s="1227"/>
      <c r="AN13" s="1228"/>
      <c r="AO13" s="313">
        <v>1069275</v>
      </c>
      <c r="AP13" s="313">
        <v>3337</v>
      </c>
      <c r="AQ13" s="314">
        <v>2006</v>
      </c>
      <c r="AR13" s="315">
        <v>66.400000000000006</v>
      </c>
    </row>
    <row r="14" spans="1:46" ht="13.5" customHeight="1" x14ac:dyDescent="0.15">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226" t="s">
        <v>537</v>
      </c>
      <c r="AL14" s="1227"/>
      <c r="AM14" s="1227"/>
      <c r="AN14" s="1228"/>
      <c r="AO14" s="313">
        <v>36497</v>
      </c>
      <c r="AP14" s="313">
        <v>114</v>
      </c>
      <c r="AQ14" s="314">
        <v>1357</v>
      </c>
      <c r="AR14" s="315">
        <v>-91.6</v>
      </c>
    </row>
    <row r="15" spans="1:46" ht="13.5" customHeight="1" x14ac:dyDescent="0.15">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229" t="s">
        <v>538</v>
      </c>
      <c r="AL15" s="1230"/>
      <c r="AM15" s="1230"/>
      <c r="AN15" s="1231"/>
      <c r="AO15" s="313">
        <v>-1618920</v>
      </c>
      <c r="AP15" s="313">
        <v>-5052</v>
      </c>
      <c r="AQ15" s="314">
        <v>-3875</v>
      </c>
      <c r="AR15" s="315">
        <v>30.4</v>
      </c>
    </row>
    <row r="16" spans="1:46" x14ac:dyDescent="0.15">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229" t="s">
        <v>190</v>
      </c>
      <c r="AL16" s="1230"/>
      <c r="AM16" s="1230"/>
      <c r="AN16" s="1231"/>
      <c r="AO16" s="313">
        <v>20086702</v>
      </c>
      <c r="AP16" s="313">
        <v>62679</v>
      </c>
      <c r="AQ16" s="314">
        <v>64110</v>
      </c>
      <c r="AR16" s="315">
        <v>-2.2000000000000002</v>
      </c>
    </row>
    <row r="17" spans="1:46" x14ac:dyDescent="0.15">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1"/>
      <c r="AO17" s="291"/>
      <c r="AP17" s="291"/>
      <c r="AQ17" s="291"/>
      <c r="AR17" s="316"/>
    </row>
    <row r="18" spans="1:46" x14ac:dyDescent="0.15">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7"/>
      <c r="AR18" s="317"/>
    </row>
    <row r="19" spans="1:46" x14ac:dyDescent="0.15">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539</v>
      </c>
      <c r="AL19" s="291"/>
      <c r="AM19" s="291"/>
      <c r="AN19" s="291"/>
      <c r="AO19" s="291"/>
      <c r="AP19" s="291"/>
      <c r="AQ19" s="291"/>
      <c r="AR19" s="291"/>
    </row>
    <row r="20" spans="1:46" x14ac:dyDescent="0.15">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8"/>
      <c r="AL20" s="319"/>
      <c r="AM20" s="319"/>
      <c r="AN20" s="320"/>
      <c r="AO20" s="321" t="s">
        <v>540</v>
      </c>
      <c r="AP20" s="322" t="s">
        <v>541</v>
      </c>
      <c r="AQ20" s="323" t="s">
        <v>542</v>
      </c>
      <c r="AR20" s="324"/>
    </row>
    <row r="21" spans="1:46" s="330" customFormat="1" x14ac:dyDescent="0.15">
      <c r="A21" s="325"/>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232" t="s">
        <v>543</v>
      </c>
      <c r="AL21" s="1233"/>
      <c r="AM21" s="1233"/>
      <c r="AN21" s="1234"/>
      <c r="AO21" s="326">
        <v>6.61</v>
      </c>
      <c r="AP21" s="327">
        <v>6.37</v>
      </c>
      <c r="AQ21" s="328">
        <v>0.24</v>
      </c>
      <c r="AR21" s="296"/>
      <c r="AS21" s="329"/>
      <c r="AT21" s="325"/>
    </row>
    <row r="22" spans="1:46" s="330" customFormat="1" x14ac:dyDescent="0.15">
      <c r="A22" s="325"/>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232" t="s">
        <v>544</v>
      </c>
      <c r="AL22" s="1233"/>
      <c r="AM22" s="1233"/>
      <c r="AN22" s="1234"/>
      <c r="AO22" s="331">
        <v>97.8</v>
      </c>
      <c r="AP22" s="332">
        <v>99.7</v>
      </c>
      <c r="AQ22" s="333">
        <v>-1.9</v>
      </c>
      <c r="AR22" s="317"/>
      <c r="AS22" s="329"/>
      <c r="AT22" s="325"/>
    </row>
    <row r="23" spans="1:46" s="330" customFormat="1" x14ac:dyDescent="0.15">
      <c r="A23" s="325"/>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7"/>
      <c r="AQ23" s="317"/>
      <c r="AR23" s="317"/>
      <c r="AS23" s="329"/>
      <c r="AT23" s="325"/>
    </row>
    <row r="24" spans="1:46" s="330" customFormat="1" x14ac:dyDescent="0.15">
      <c r="A24" s="325"/>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6" t="s">
        <v>545</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7"/>
      <c r="AQ26" s="317"/>
      <c r="AR26" s="317"/>
      <c r="AS26" s="296"/>
      <c r="AT26" s="296"/>
    </row>
    <row r="27" spans="1:46" x14ac:dyDescent="0.15">
      <c r="A27" s="338"/>
      <c r="AO27" s="291"/>
      <c r="AP27" s="291"/>
      <c r="AQ27" s="291"/>
      <c r="AR27" s="291"/>
      <c r="AS27" s="291"/>
      <c r="AT27" s="291"/>
    </row>
    <row r="28" spans="1:46" ht="17.25" x14ac:dyDescent="0.15">
      <c r="A28" s="292" t="s">
        <v>546</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9"/>
    </row>
    <row r="29" spans="1:46" x14ac:dyDescent="0.15">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547</v>
      </c>
      <c r="AL29" s="296"/>
      <c r="AM29" s="296"/>
      <c r="AN29" s="296"/>
      <c r="AO29" s="291"/>
      <c r="AP29" s="291"/>
      <c r="AQ29" s="291"/>
      <c r="AR29" s="291"/>
      <c r="AS29" s="340"/>
    </row>
    <row r="30" spans="1:46" ht="13.5" customHeight="1" x14ac:dyDescent="0.15">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235" t="s">
        <v>526</v>
      </c>
      <c r="AP30" s="301"/>
      <c r="AQ30" s="302" t="s">
        <v>527</v>
      </c>
      <c r="AR30" s="303"/>
    </row>
    <row r="31" spans="1:46" x14ac:dyDescent="0.15">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236"/>
      <c r="AP31" s="307" t="s">
        <v>528</v>
      </c>
      <c r="AQ31" s="308" t="s">
        <v>529</v>
      </c>
      <c r="AR31" s="309" t="s">
        <v>530</v>
      </c>
    </row>
    <row r="32" spans="1:46" ht="27" customHeight="1" x14ac:dyDescent="0.15">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215" t="s">
        <v>548</v>
      </c>
      <c r="AL32" s="1216"/>
      <c r="AM32" s="1216"/>
      <c r="AN32" s="1217"/>
      <c r="AO32" s="341">
        <v>11786698</v>
      </c>
      <c r="AP32" s="341">
        <v>36780</v>
      </c>
      <c r="AQ32" s="342">
        <v>36503</v>
      </c>
      <c r="AR32" s="343">
        <v>0.8</v>
      </c>
    </row>
    <row r="33" spans="1:46" ht="13.5" customHeight="1" x14ac:dyDescent="0.15">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215" t="s">
        <v>549</v>
      </c>
      <c r="AL33" s="1216"/>
      <c r="AM33" s="1216"/>
      <c r="AN33" s="1217"/>
      <c r="AO33" s="341" t="s">
        <v>535</v>
      </c>
      <c r="AP33" s="341" t="s">
        <v>535</v>
      </c>
      <c r="AQ33" s="342">
        <v>3</v>
      </c>
      <c r="AR33" s="343" t="s">
        <v>535</v>
      </c>
    </row>
    <row r="34" spans="1:46" ht="27" customHeight="1" x14ac:dyDescent="0.15">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215" t="s">
        <v>550</v>
      </c>
      <c r="AL34" s="1216"/>
      <c r="AM34" s="1216"/>
      <c r="AN34" s="1217"/>
      <c r="AO34" s="341" t="s">
        <v>535</v>
      </c>
      <c r="AP34" s="341" t="s">
        <v>535</v>
      </c>
      <c r="AQ34" s="342">
        <v>76</v>
      </c>
      <c r="AR34" s="343" t="s">
        <v>535</v>
      </c>
    </row>
    <row r="35" spans="1:46" ht="27" customHeight="1" x14ac:dyDescent="0.15">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215" t="s">
        <v>551</v>
      </c>
      <c r="AL35" s="1216"/>
      <c r="AM35" s="1216"/>
      <c r="AN35" s="1217"/>
      <c r="AO35" s="341">
        <v>595468</v>
      </c>
      <c r="AP35" s="341">
        <v>1858</v>
      </c>
      <c r="AQ35" s="342">
        <v>8582</v>
      </c>
      <c r="AR35" s="343">
        <v>-78.400000000000006</v>
      </c>
    </row>
    <row r="36" spans="1:46" ht="27" customHeight="1" x14ac:dyDescent="0.15">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215" t="s">
        <v>552</v>
      </c>
      <c r="AL36" s="1216"/>
      <c r="AM36" s="1216"/>
      <c r="AN36" s="1217"/>
      <c r="AO36" s="341">
        <v>375967</v>
      </c>
      <c r="AP36" s="341">
        <v>1173</v>
      </c>
      <c r="AQ36" s="342">
        <v>400</v>
      </c>
      <c r="AR36" s="343">
        <v>193.3</v>
      </c>
    </row>
    <row r="37" spans="1:46" ht="13.5" customHeight="1" x14ac:dyDescent="0.15">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215" t="s">
        <v>553</v>
      </c>
      <c r="AL37" s="1216"/>
      <c r="AM37" s="1216"/>
      <c r="AN37" s="1217"/>
      <c r="AO37" s="341">
        <v>210641</v>
      </c>
      <c r="AP37" s="341">
        <v>657</v>
      </c>
      <c r="AQ37" s="342">
        <v>747</v>
      </c>
      <c r="AR37" s="343">
        <v>-12</v>
      </c>
    </row>
    <row r="38" spans="1:46" ht="27" customHeight="1" x14ac:dyDescent="0.15">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212" t="s">
        <v>554</v>
      </c>
      <c r="AL38" s="1213"/>
      <c r="AM38" s="1213"/>
      <c r="AN38" s="1214"/>
      <c r="AO38" s="344">
        <v>26</v>
      </c>
      <c r="AP38" s="344">
        <v>0</v>
      </c>
      <c r="AQ38" s="345">
        <v>2</v>
      </c>
      <c r="AR38" s="333">
        <v>-100</v>
      </c>
      <c r="AS38" s="340"/>
    </row>
    <row r="39" spans="1:46" x14ac:dyDescent="0.15">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212" t="s">
        <v>555</v>
      </c>
      <c r="AL39" s="1213"/>
      <c r="AM39" s="1213"/>
      <c r="AN39" s="1214"/>
      <c r="AO39" s="341">
        <v>-1117820</v>
      </c>
      <c r="AP39" s="341">
        <v>-3488</v>
      </c>
      <c r="AQ39" s="342">
        <v>-7844</v>
      </c>
      <c r="AR39" s="343">
        <v>-55.5</v>
      </c>
      <c r="AS39" s="340"/>
    </row>
    <row r="40" spans="1:46" ht="27" customHeight="1" x14ac:dyDescent="0.15">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215" t="s">
        <v>556</v>
      </c>
      <c r="AL40" s="1216"/>
      <c r="AM40" s="1216"/>
      <c r="AN40" s="1217"/>
      <c r="AO40" s="341">
        <v>-6202286</v>
      </c>
      <c r="AP40" s="341">
        <v>-19354</v>
      </c>
      <c r="AQ40" s="342">
        <v>-28367</v>
      </c>
      <c r="AR40" s="343">
        <v>-31.8</v>
      </c>
      <c r="AS40" s="340"/>
    </row>
    <row r="41" spans="1:46" x14ac:dyDescent="0.15">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218" t="s">
        <v>303</v>
      </c>
      <c r="AL41" s="1219"/>
      <c r="AM41" s="1219"/>
      <c r="AN41" s="1220"/>
      <c r="AO41" s="341">
        <v>5648694</v>
      </c>
      <c r="AP41" s="341">
        <v>17626</v>
      </c>
      <c r="AQ41" s="342">
        <v>10099</v>
      </c>
      <c r="AR41" s="343">
        <v>74.5</v>
      </c>
      <c r="AS41" s="340"/>
    </row>
    <row r="42" spans="1:46" x14ac:dyDescent="0.15">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6" t="s">
        <v>557</v>
      </c>
      <c r="AL42" s="291"/>
      <c r="AM42" s="291"/>
      <c r="AN42" s="291"/>
      <c r="AO42" s="291"/>
      <c r="AP42" s="291"/>
      <c r="AQ42" s="317"/>
      <c r="AR42" s="317"/>
      <c r="AS42" s="340"/>
    </row>
    <row r="43" spans="1:46" x14ac:dyDescent="0.15">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7"/>
      <c r="AQ43" s="317"/>
      <c r="AR43" s="291"/>
      <c r="AS43" s="340"/>
    </row>
    <row r="44" spans="1:46" x14ac:dyDescent="0.15">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7"/>
      <c r="AR44" s="291"/>
    </row>
    <row r="45" spans="1:46" x14ac:dyDescent="0.15">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8"/>
      <c r="AR45" s="293"/>
      <c r="AS45" s="293"/>
      <c r="AT45" s="291"/>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1"/>
    </row>
    <row r="47" spans="1:46" ht="17.25" customHeight="1" x14ac:dyDescent="0.15">
      <c r="A47" s="350" t="s">
        <v>558</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x14ac:dyDescent="0.15">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1" t="s">
        <v>559</v>
      </c>
      <c r="AL48" s="351"/>
      <c r="AM48" s="351"/>
      <c r="AN48" s="351"/>
      <c r="AO48" s="351"/>
      <c r="AP48" s="351"/>
      <c r="AQ48" s="352"/>
      <c r="AR48" s="351"/>
    </row>
    <row r="49" spans="1:44" ht="13.5" customHeight="1" x14ac:dyDescent="0.15">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3"/>
      <c r="AL49" s="354"/>
      <c r="AM49" s="1221" t="s">
        <v>526</v>
      </c>
      <c r="AN49" s="1223" t="s">
        <v>560</v>
      </c>
      <c r="AO49" s="1224"/>
      <c r="AP49" s="1224"/>
      <c r="AQ49" s="1224"/>
      <c r="AR49" s="1225"/>
    </row>
    <row r="50" spans="1:44" x14ac:dyDescent="0.15">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5"/>
      <c r="AL50" s="356"/>
      <c r="AM50" s="1222"/>
      <c r="AN50" s="357" t="s">
        <v>561</v>
      </c>
      <c r="AO50" s="358" t="s">
        <v>562</v>
      </c>
      <c r="AP50" s="359" t="s">
        <v>563</v>
      </c>
      <c r="AQ50" s="360" t="s">
        <v>564</v>
      </c>
      <c r="AR50" s="361" t="s">
        <v>565</v>
      </c>
    </row>
    <row r="51" spans="1:44" x14ac:dyDescent="0.15">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3" t="s">
        <v>566</v>
      </c>
      <c r="AL51" s="354"/>
      <c r="AM51" s="362">
        <v>23668787</v>
      </c>
      <c r="AN51" s="363">
        <v>73016</v>
      </c>
      <c r="AO51" s="364">
        <v>4.5999999999999996</v>
      </c>
      <c r="AP51" s="365">
        <v>46395</v>
      </c>
      <c r="AQ51" s="366">
        <v>-8.8000000000000007</v>
      </c>
      <c r="AR51" s="367">
        <v>13.4</v>
      </c>
    </row>
    <row r="52" spans="1:44" x14ac:dyDescent="0.15">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8"/>
      <c r="AL52" s="369" t="s">
        <v>567</v>
      </c>
      <c r="AM52" s="370">
        <v>1815110</v>
      </c>
      <c r="AN52" s="371">
        <v>5599</v>
      </c>
      <c r="AO52" s="372">
        <v>-57.6</v>
      </c>
      <c r="AP52" s="373">
        <v>26304</v>
      </c>
      <c r="AQ52" s="374">
        <v>-5.4</v>
      </c>
      <c r="AR52" s="375">
        <v>-52.2</v>
      </c>
    </row>
    <row r="53" spans="1:44" x14ac:dyDescent="0.15">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3" t="s">
        <v>568</v>
      </c>
      <c r="AL53" s="354"/>
      <c r="AM53" s="362">
        <v>21632832</v>
      </c>
      <c r="AN53" s="363">
        <v>66915</v>
      </c>
      <c r="AO53" s="364">
        <v>-8.4</v>
      </c>
      <c r="AP53" s="365">
        <v>48088</v>
      </c>
      <c r="AQ53" s="366">
        <v>3.6</v>
      </c>
      <c r="AR53" s="367">
        <v>-12</v>
      </c>
    </row>
    <row r="54" spans="1:44" x14ac:dyDescent="0.15">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8"/>
      <c r="AL54" s="369" t="s">
        <v>567</v>
      </c>
      <c r="AM54" s="370">
        <v>2246830</v>
      </c>
      <c r="AN54" s="371">
        <v>6950</v>
      </c>
      <c r="AO54" s="372">
        <v>24.1</v>
      </c>
      <c r="AP54" s="373">
        <v>25183</v>
      </c>
      <c r="AQ54" s="374">
        <v>-4.3</v>
      </c>
      <c r="AR54" s="375">
        <v>28.4</v>
      </c>
    </row>
    <row r="55" spans="1:44" x14ac:dyDescent="0.15">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3" t="s">
        <v>569</v>
      </c>
      <c r="AL55" s="354"/>
      <c r="AM55" s="362">
        <v>17642587</v>
      </c>
      <c r="AN55" s="363">
        <v>54685</v>
      </c>
      <c r="AO55" s="364">
        <v>-18.3</v>
      </c>
      <c r="AP55" s="365">
        <v>46457</v>
      </c>
      <c r="AQ55" s="366">
        <v>-3.4</v>
      </c>
      <c r="AR55" s="367">
        <v>-14.9</v>
      </c>
    </row>
    <row r="56" spans="1:44" x14ac:dyDescent="0.15">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8"/>
      <c r="AL56" s="369" t="s">
        <v>567</v>
      </c>
      <c r="AM56" s="370">
        <v>4018916</v>
      </c>
      <c r="AN56" s="371">
        <v>12457</v>
      </c>
      <c r="AO56" s="372">
        <v>79.2</v>
      </c>
      <c r="AP56" s="373">
        <v>24020</v>
      </c>
      <c r="AQ56" s="374">
        <v>-4.5999999999999996</v>
      </c>
      <c r="AR56" s="375">
        <v>83.8</v>
      </c>
    </row>
    <row r="57" spans="1:44" x14ac:dyDescent="0.15">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3" t="s">
        <v>570</v>
      </c>
      <c r="AL57" s="354"/>
      <c r="AM57" s="362">
        <v>21712425</v>
      </c>
      <c r="AN57" s="363">
        <v>67428</v>
      </c>
      <c r="AO57" s="364">
        <v>23.3</v>
      </c>
      <c r="AP57" s="365">
        <v>51849</v>
      </c>
      <c r="AQ57" s="366">
        <v>11.6</v>
      </c>
      <c r="AR57" s="367">
        <v>11.7</v>
      </c>
    </row>
    <row r="58" spans="1:44" x14ac:dyDescent="0.15">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8"/>
      <c r="AL58" s="369" t="s">
        <v>567</v>
      </c>
      <c r="AM58" s="370">
        <v>3402469</v>
      </c>
      <c r="AN58" s="371">
        <v>10566</v>
      </c>
      <c r="AO58" s="372">
        <v>-15.2</v>
      </c>
      <c r="AP58" s="373">
        <v>26326</v>
      </c>
      <c r="AQ58" s="374">
        <v>9.6</v>
      </c>
      <c r="AR58" s="375">
        <v>-24.8</v>
      </c>
    </row>
    <row r="59" spans="1:44" x14ac:dyDescent="0.15">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3" t="s">
        <v>571</v>
      </c>
      <c r="AL59" s="354"/>
      <c r="AM59" s="362">
        <v>23090401</v>
      </c>
      <c r="AN59" s="363">
        <v>72052</v>
      </c>
      <c r="AO59" s="364">
        <v>6.9</v>
      </c>
      <c r="AP59" s="365">
        <v>52191</v>
      </c>
      <c r="AQ59" s="366">
        <v>0.7</v>
      </c>
      <c r="AR59" s="367">
        <v>6.2</v>
      </c>
    </row>
    <row r="60" spans="1:44" x14ac:dyDescent="0.15">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8"/>
      <c r="AL60" s="369" t="s">
        <v>567</v>
      </c>
      <c r="AM60" s="370">
        <v>3229172</v>
      </c>
      <c r="AN60" s="371">
        <v>10076</v>
      </c>
      <c r="AO60" s="372">
        <v>-4.5999999999999996</v>
      </c>
      <c r="AP60" s="373">
        <v>26807</v>
      </c>
      <c r="AQ60" s="374">
        <v>1.8</v>
      </c>
      <c r="AR60" s="375">
        <v>-6.4</v>
      </c>
    </row>
    <row r="61" spans="1:44" x14ac:dyDescent="0.15">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3" t="s">
        <v>572</v>
      </c>
      <c r="AL61" s="376"/>
      <c r="AM61" s="377">
        <v>21549406</v>
      </c>
      <c r="AN61" s="378">
        <v>66819</v>
      </c>
      <c r="AO61" s="379">
        <v>1.6</v>
      </c>
      <c r="AP61" s="380">
        <v>48996</v>
      </c>
      <c r="AQ61" s="381">
        <v>0.7</v>
      </c>
      <c r="AR61" s="367">
        <v>0.9</v>
      </c>
    </row>
    <row r="62" spans="1:44" x14ac:dyDescent="0.15">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8"/>
      <c r="AL62" s="369" t="s">
        <v>567</v>
      </c>
      <c r="AM62" s="370">
        <v>2942499</v>
      </c>
      <c r="AN62" s="371">
        <v>9130</v>
      </c>
      <c r="AO62" s="372">
        <v>5.2</v>
      </c>
      <c r="AP62" s="373">
        <v>25728</v>
      </c>
      <c r="AQ62" s="374">
        <v>-0.6</v>
      </c>
      <c r="AR62" s="375">
        <v>5.8</v>
      </c>
    </row>
    <row r="63" spans="1:44" x14ac:dyDescent="0.15">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x14ac:dyDescent="0.15">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x14ac:dyDescent="0.15">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1"/>
      <c r="AL67" s="291"/>
      <c r="AM67" s="291"/>
      <c r="AN67" s="291"/>
      <c r="AO67" s="291"/>
      <c r="AP67" s="291"/>
      <c r="AQ67" s="291"/>
      <c r="AR67" s="291"/>
      <c r="AS67" s="291"/>
      <c r="AT67" s="291"/>
    </row>
    <row r="68" spans="1:46" ht="13.5" hidden="1" customHeight="1" x14ac:dyDescent="0.15">
      <c r="AK68" s="291"/>
      <c r="AL68" s="291"/>
      <c r="AM68" s="291"/>
      <c r="AN68" s="291"/>
      <c r="AO68" s="291"/>
      <c r="AP68" s="291"/>
      <c r="AQ68" s="291"/>
      <c r="AR68" s="291"/>
    </row>
    <row r="69" spans="1:46" ht="13.5" hidden="1" customHeight="1" x14ac:dyDescent="0.15">
      <c r="AK69" s="291"/>
      <c r="AL69" s="291"/>
      <c r="AM69" s="291"/>
      <c r="AN69" s="291"/>
      <c r="AO69" s="291"/>
      <c r="AP69" s="291"/>
      <c r="AQ69" s="291"/>
      <c r="AR69" s="291"/>
    </row>
    <row r="70" spans="1:46" hidden="1" x14ac:dyDescent="0.15">
      <c r="AK70" s="291"/>
      <c r="AL70" s="291"/>
      <c r="AM70" s="291"/>
      <c r="AN70" s="291"/>
      <c r="AO70" s="291"/>
      <c r="AP70" s="291"/>
      <c r="AQ70" s="291"/>
      <c r="AR70" s="291"/>
    </row>
    <row r="71" spans="1:46" hidden="1" x14ac:dyDescent="0.15">
      <c r="AK71" s="291"/>
      <c r="AL71" s="291"/>
      <c r="AM71" s="291"/>
      <c r="AN71" s="291"/>
      <c r="AO71" s="291"/>
      <c r="AP71" s="291"/>
      <c r="AQ71" s="291"/>
      <c r="AR71" s="291"/>
    </row>
    <row r="72" spans="1:46" hidden="1" x14ac:dyDescent="0.15">
      <c r="AK72" s="291"/>
      <c r="AL72" s="291"/>
      <c r="AM72" s="291"/>
      <c r="AN72" s="291"/>
      <c r="AO72" s="291"/>
      <c r="AP72" s="291"/>
      <c r="AQ72" s="291"/>
      <c r="AR72" s="291"/>
    </row>
    <row r="73" spans="1:46" hidden="1" x14ac:dyDescent="0.15">
      <c r="AK73" s="291"/>
      <c r="AL73" s="291"/>
      <c r="AM73" s="291"/>
      <c r="AN73" s="291"/>
      <c r="AO73" s="291"/>
      <c r="AP73" s="291"/>
      <c r="AQ73" s="291"/>
      <c r="AR73" s="291"/>
    </row>
  </sheetData>
  <sheetProtection algorithmName="SHA-512" hashValue="eZtaflQDfVpccufCvGop9uz+ecnYWjAVtH0hOfGa14GEwFiDK1Hq7NhoG9rNrqkevAz3mYZEiN5gZ58DJnsmDw==" saltValue="NDX/BNBMJpUT02FImWTfE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view="pageBreakPreview" topLeftCell="F74" zoomScale="55" zoomScaleNormal="55" zoomScaleSheetLayoutView="55" workbookViewId="0"/>
  </sheetViews>
  <sheetFormatPr defaultColWidth="0" defaultRowHeight="13.5" customHeight="1" zeroHeight="1" x14ac:dyDescent="0.15"/>
  <cols>
    <col min="1" max="125" width="2.5" style="289" customWidth="1"/>
    <col min="126" max="16384" width="9" style="288" hidden="1"/>
  </cols>
  <sheetData>
    <row r="1" spans="2:125"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x14ac:dyDescent="0.15">
      <c r="B2" s="288"/>
      <c r="DG2" s="288"/>
    </row>
    <row r="3" spans="2:125" x14ac:dyDescent="0.1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x14ac:dyDescent="0.15"/>
    <row r="5" spans="2:125" x14ac:dyDescent="0.15"/>
    <row r="6" spans="2:125" x14ac:dyDescent="0.15"/>
    <row r="7" spans="2:125" x14ac:dyDescent="0.15"/>
    <row r="8" spans="2:125" x14ac:dyDescent="0.15"/>
    <row r="9" spans="2:125" x14ac:dyDescent="0.15">
      <c r="DU9" s="28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8"/>
    </row>
    <row r="18" spans="125:125" x14ac:dyDescent="0.15"/>
    <row r="19" spans="125:125" x14ac:dyDescent="0.15"/>
    <row r="20" spans="125:125" x14ac:dyDescent="0.15">
      <c r="DU20" s="288"/>
    </row>
    <row r="21" spans="125:125" x14ac:dyDescent="0.15">
      <c r="DU21" s="28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8"/>
    </row>
    <row r="29" spans="125:125" x14ac:dyDescent="0.15"/>
    <row r="30" spans="125:125" x14ac:dyDescent="0.15"/>
    <row r="31" spans="125:125" x14ac:dyDescent="0.15"/>
    <row r="32" spans="125:125" x14ac:dyDescent="0.15"/>
    <row r="33" spans="2:125" x14ac:dyDescent="0.15">
      <c r="B33" s="288"/>
      <c r="G33" s="288"/>
      <c r="I33" s="288"/>
    </row>
    <row r="34" spans="2:125" x14ac:dyDescent="0.15">
      <c r="C34" s="288"/>
      <c r="P34" s="288"/>
      <c r="DE34" s="288"/>
      <c r="DH34" s="288"/>
    </row>
    <row r="35" spans="2:125" x14ac:dyDescent="0.15">
      <c r="D35" s="288"/>
      <c r="E35" s="288"/>
      <c r="DG35" s="288"/>
      <c r="DJ35" s="288"/>
      <c r="DP35" s="288"/>
      <c r="DQ35" s="288"/>
      <c r="DR35" s="288"/>
      <c r="DS35" s="288"/>
      <c r="DT35" s="288"/>
      <c r="DU35" s="288"/>
    </row>
    <row r="36" spans="2:125" x14ac:dyDescent="0.1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x14ac:dyDescent="0.15">
      <c r="DU37" s="288"/>
    </row>
    <row r="38" spans="2:125" x14ac:dyDescent="0.15">
      <c r="DT38" s="288"/>
      <c r="DU38" s="288"/>
    </row>
    <row r="39" spans="2:125" x14ac:dyDescent="0.15"/>
    <row r="40" spans="2:125" x14ac:dyDescent="0.15">
      <c r="DH40" s="288"/>
    </row>
    <row r="41" spans="2:125" x14ac:dyDescent="0.15">
      <c r="DE41" s="288"/>
    </row>
    <row r="42" spans="2:125" x14ac:dyDescent="0.15">
      <c r="DG42" s="288"/>
      <c r="DJ42" s="288"/>
    </row>
    <row r="43" spans="2:125" x14ac:dyDescent="0.1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x14ac:dyDescent="0.15">
      <c r="DU44" s="288"/>
    </row>
    <row r="45" spans="2:125" x14ac:dyDescent="0.15"/>
    <row r="46" spans="2:125" x14ac:dyDescent="0.15"/>
    <row r="47" spans="2:125" x14ac:dyDescent="0.15"/>
    <row r="48" spans="2:125" x14ac:dyDescent="0.15">
      <c r="DT48" s="288"/>
      <c r="DU48" s="288"/>
    </row>
    <row r="49" spans="120:125" x14ac:dyDescent="0.15">
      <c r="DU49" s="288"/>
    </row>
    <row r="50" spans="120:125" x14ac:dyDescent="0.15">
      <c r="DU50" s="288"/>
    </row>
    <row r="51" spans="120:125" x14ac:dyDescent="0.15">
      <c r="DP51" s="288"/>
      <c r="DQ51" s="288"/>
      <c r="DR51" s="288"/>
      <c r="DS51" s="288"/>
      <c r="DT51" s="288"/>
      <c r="DU51" s="288"/>
    </row>
    <row r="52" spans="120:125" x14ac:dyDescent="0.15"/>
    <row r="53" spans="120:125" x14ac:dyDescent="0.15"/>
    <row r="54" spans="120:125" x14ac:dyDescent="0.15">
      <c r="DU54" s="288"/>
    </row>
    <row r="55" spans="120:125" x14ac:dyDescent="0.15"/>
    <row r="56" spans="120:125" x14ac:dyDescent="0.15"/>
    <row r="57" spans="120:125" x14ac:dyDescent="0.15"/>
    <row r="58" spans="120:125" x14ac:dyDescent="0.15">
      <c r="DU58" s="288"/>
    </row>
    <row r="59" spans="120:125" x14ac:dyDescent="0.15"/>
    <row r="60" spans="120:125" x14ac:dyDescent="0.15"/>
    <row r="61" spans="120:125" x14ac:dyDescent="0.15"/>
    <row r="62" spans="120:125" x14ac:dyDescent="0.15"/>
    <row r="63" spans="120:125" x14ac:dyDescent="0.15">
      <c r="DU63" s="288"/>
    </row>
    <row r="64" spans="120:125" x14ac:dyDescent="0.15">
      <c r="DT64" s="288"/>
      <c r="DU64" s="288"/>
    </row>
    <row r="65" spans="123:125" x14ac:dyDescent="0.15"/>
    <row r="66" spans="123:125" x14ac:dyDescent="0.15"/>
    <row r="67" spans="123:125" x14ac:dyDescent="0.15"/>
    <row r="68" spans="123:125" x14ac:dyDescent="0.15"/>
    <row r="69" spans="123:125" x14ac:dyDescent="0.15">
      <c r="DS69" s="288"/>
      <c r="DT69" s="288"/>
      <c r="DU69" s="28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8"/>
    </row>
    <row r="83" spans="116:125" x14ac:dyDescent="0.15">
      <c r="DM83" s="288"/>
      <c r="DN83" s="288"/>
      <c r="DO83" s="288"/>
      <c r="DP83" s="288"/>
      <c r="DQ83" s="288"/>
      <c r="DR83" s="288"/>
      <c r="DS83" s="288"/>
      <c r="DT83" s="288"/>
      <c r="DU83" s="288"/>
    </row>
    <row r="84" spans="116:125" x14ac:dyDescent="0.15"/>
    <row r="85" spans="116:125" x14ac:dyDescent="0.15"/>
    <row r="86" spans="116:125" x14ac:dyDescent="0.15"/>
    <row r="87" spans="116:125" x14ac:dyDescent="0.15"/>
    <row r="88" spans="116:125" x14ac:dyDescent="0.15">
      <c r="DU88" s="28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8"/>
      <c r="DT94" s="288"/>
      <c r="DU94" s="288"/>
    </row>
    <row r="95" spans="116:125" ht="13.5" customHeight="1" x14ac:dyDescent="0.15">
      <c r="DU95" s="28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8"/>
    </row>
    <row r="102" spans="124:125" ht="13.5" customHeight="1" x14ac:dyDescent="0.15"/>
    <row r="103" spans="124:125" ht="13.5" customHeight="1" x14ac:dyDescent="0.15"/>
    <row r="104" spans="124:125" ht="13.5" customHeight="1" x14ac:dyDescent="0.15">
      <c r="DT104" s="288"/>
      <c r="DU104" s="28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574</v>
      </c>
    </row>
    <row r="120" spans="125:125" ht="13.5" hidden="1" customHeight="1" x14ac:dyDescent="0.15"/>
    <row r="121" spans="125:125" ht="13.5" hidden="1" customHeight="1" x14ac:dyDescent="0.15">
      <c r="DU121" s="288"/>
    </row>
  </sheetData>
  <sheetProtection algorithmName="SHA-512" hashValue="YsBVvJWTHOT3/r3zysndPQ4hW5MzCkPXtxasX9LdNvPcwNgO7DzBevZhxsJSxKxC+E+0hONN/8N1GCEhgEV/zA==" saltValue="6c0TBOCfiWrGny7lRLhc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view="pageBreakPreview" topLeftCell="F79" zoomScale="55" zoomScaleNormal="66" zoomScaleSheetLayoutView="55" workbookViewId="0"/>
  </sheetViews>
  <sheetFormatPr defaultColWidth="0" defaultRowHeight="13.5" customHeight="1" zeroHeight="1" x14ac:dyDescent="0.15"/>
  <cols>
    <col min="1" max="125" width="2.5" style="289" customWidth="1"/>
    <col min="126" max="142" width="0" style="288" hidden="1" customWidth="1"/>
    <col min="143" max="16384" width="9" style="288" hidden="1"/>
  </cols>
  <sheetData>
    <row r="1" spans="1:125"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x14ac:dyDescent="0.15">
      <c r="B2" s="288"/>
      <c r="T2" s="288"/>
    </row>
    <row r="3" spans="1:125"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8"/>
      <c r="G33" s="288"/>
      <c r="I33" s="288"/>
    </row>
    <row r="34" spans="2:125" x14ac:dyDescent="0.15">
      <c r="C34" s="288"/>
      <c r="P34" s="288"/>
      <c r="R34" s="288"/>
      <c r="U34" s="288"/>
    </row>
    <row r="35" spans="2:125" x14ac:dyDescent="0.1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x14ac:dyDescent="0.15">
      <c r="F36" s="288"/>
      <c r="H36" s="288"/>
      <c r="J36" s="288"/>
      <c r="K36" s="288"/>
      <c r="L36" s="288"/>
      <c r="M36" s="288"/>
      <c r="N36" s="288"/>
      <c r="O36" s="288"/>
      <c r="Q36" s="288"/>
      <c r="S36" s="288"/>
      <c r="V36" s="288"/>
    </row>
    <row r="37" spans="2:125" x14ac:dyDescent="0.15"/>
    <row r="38" spans="2:125" x14ac:dyDescent="0.15"/>
    <row r="39" spans="2:125" x14ac:dyDescent="0.15"/>
    <row r="40" spans="2:125" x14ac:dyDescent="0.15">
      <c r="U40" s="288"/>
    </row>
    <row r="41" spans="2:125" x14ac:dyDescent="0.15">
      <c r="R41" s="288"/>
    </row>
    <row r="42" spans="2:125" x14ac:dyDescent="0.1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x14ac:dyDescent="0.15">
      <c r="Q43" s="288"/>
      <c r="S43" s="288"/>
      <c r="V43" s="28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575</v>
      </c>
    </row>
  </sheetData>
  <sheetProtection algorithmName="SHA-512" hashValue="hlsl0PtrsvprNXfBhQnHbYT5p8CP3S9iynE2/8grVP4iWnku+bZ4emwhmh9qke3/Y3VRhcpcbrPKdwRhG1CGcQ==" saltValue="Fkn3AfErit1HMNeMlJBY+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view="pageBreakPreview" topLeftCell="G44" zoomScaleNormal="100"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576</v>
      </c>
      <c r="G46" s="8" t="s">
        <v>577</v>
      </c>
      <c r="H46" s="8" t="s">
        <v>578</v>
      </c>
      <c r="I46" s="8" t="s">
        <v>579</v>
      </c>
      <c r="J46" s="9" t="s">
        <v>580</v>
      </c>
    </row>
    <row r="47" spans="2:10" ht="57.75" customHeight="1" x14ac:dyDescent="0.15">
      <c r="B47" s="10"/>
      <c r="C47" s="1237" t="s">
        <v>3</v>
      </c>
      <c r="D47" s="1237"/>
      <c r="E47" s="1238"/>
      <c r="F47" s="11">
        <v>11.04</v>
      </c>
      <c r="G47" s="12">
        <v>9.27</v>
      </c>
      <c r="H47" s="12">
        <v>7.88</v>
      </c>
      <c r="I47" s="12">
        <v>7.66</v>
      </c>
      <c r="J47" s="13">
        <v>4.34</v>
      </c>
    </row>
    <row r="48" spans="2:10" ht="57.75" customHeight="1" x14ac:dyDescent="0.15">
      <c r="B48" s="14"/>
      <c r="C48" s="1239" t="s">
        <v>4</v>
      </c>
      <c r="D48" s="1239"/>
      <c r="E48" s="1240"/>
      <c r="F48" s="15">
        <v>4.08</v>
      </c>
      <c r="G48" s="16">
        <v>6.34</v>
      </c>
      <c r="H48" s="16">
        <v>6.49</v>
      </c>
      <c r="I48" s="16">
        <v>5.34</v>
      </c>
      <c r="J48" s="17">
        <v>11.3</v>
      </c>
    </row>
    <row r="49" spans="2:10" ht="57.75" customHeight="1" thickBot="1" x14ac:dyDescent="0.2">
      <c r="B49" s="18"/>
      <c r="C49" s="1241" t="s">
        <v>5</v>
      </c>
      <c r="D49" s="1241"/>
      <c r="E49" s="1242"/>
      <c r="F49" s="19" t="s">
        <v>581</v>
      </c>
      <c r="G49" s="20">
        <v>0.83</v>
      </c>
      <c r="H49" s="20" t="s">
        <v>582</v>
      </c>
      <c r="I49" s="20" t="s">
        <v>583</v>
      </c>
      <c r="J49" s="21">
        <v>3</v>
      </c>
    </row>
    <row r="50" spans="2:10" ht="13.5" customHeight="1" x14ac:dyDescent="0.15"/>
  </sheetData>
  <sheetProtection algorithmName="SHA-512" hashValue="qPbGNauTfogEMN8xmCZpuDlfHukRQWyBO9cgPqmhaSE8fc82y+EavSrsRDA71JP4hWBdeo9X9vNCw6x3UHdEIQ==" saltValue="W9Vr/VBRE/QqV5pETxG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那覇市役所</cp:lastModifiedBy>
  <cp:lastPrinted>2022-03-13T23:26:37Z</cp:lastPrinted>
  <dcterms:created xsi:type="dcterms:W3CDTF">2022-02-02T07:44:07Z</dcterms:created>
  <dcterms:modified xsi:type="dcterms:W3CDTF">2022-09-13T06:10:56Z</dcterms:modified>
  <cp:category/>
</cp:coreProperties>
</file>