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SVNAS01\share\農林水産部\園芸振興課\03.経営構造班\24.一括交付金【災害・沖耐】\00.交付要綱・要領等\01.県実施要領\R4-13_沖縄型耐候性園芸施設整備事業\R6.02.00_一部改正\01_起案\③計画書様式\"/>
    </mc:Choice>
  </mc:AlternateContent>
  <bookViews>
    <workbookView xWindow="-75" yWindow="-15" windowWidth="11655" windowHeight="8040" tabRatio="760"/>
  </bookViews>
  <sheets>
    <sheet name="表紙" sheetId="1" r:id="rId1"/>
    <sheet name="現況､事業計画(1)～(3)" sheetId="2" r:id="rId2"/>
    <sheet name="事業計画(4)～(7)" sheetId="4" r:id="rId3"/>
    <sheet name="生産計画" sheetId="14" r:id="rId4"/>
    <sheet name="図面等" sheetId="19" r:id="rId5"/>
    <sheet name="収支計画書" sheetId="5" r:id="rId6"/>
    <sheet name="目標収支計画" sheetId="13" r:id="rId7"/>
    <sheet name="単収、単価根拠" sheetId="18" r:id="rId8"/>
    <sheet name="作物純益率" sheetId="8" r:id="rId9"/>
    <sheet name="ﾘｰｽ料算定表" sheetId="9" r:id="rId10"/>
  </sheets>
  <definedNames>
    <definedName name="_xlnm._FilterDatabase" localSheetId="1" hidden="1">'現況､事業計画(1)～(3)'!$C$1:$AA$85</definedName>
    <definedName name="_xlnm.Print_Area" localSheetId="9">ﾘｰｽ料算定表!$A$1:$L$25</definedName>
    <definedName name="_xlnm.Print_Area" localSheetId="1">'現況､事業計画(1)～(3)'!$A$1:$Z$40</definedName>
    <definedName name="_xlnm.Print_Area" localSheetId="8">作物純益率!$A$1:$K$47</definedName>
    <definedName name="_xlnm.Print_Area" localSheetId="5">収支計画書!$A$1:$U$27</definedName>
    <definedName name="_xlnm.Print_Area" localSheetId="3">生産計画!$A$1:$Q$50</definedName>
    <definedName name="_xlnm.Print_Area" localSheetId="7">'単収、単価根拠'!$A$1:$G$23</definedName>
    <definedName name="_xlnm.Print_Area" localSheetId="0">表紙!$A$1:$Q$32</definedName>
    <definedName name="_xlnm.Print_Area" localSheetId="6">目標収支計画!$A$1:$X$27</definedName>
  </definedNames>
  <calcPr calcId="162913"/>
</workbook>
</file>

<file path=xl/calcChain.xml><?xml version="1.0" encoding="utf-8"?>
<calcChain xmlns="http://schemas.openxmlformats.org/spreadsheetml/2006/main">
  <c r="F9" i="18" l="1"/>
  <c r="E9" i="18"/>
  <c r="D9" i="18"/>
  <c r="C9" i="18"/>
  <c r="B9" i="18"/>
  <c r="P35" i="14"/>
  <c r="P34" i="14"/>
  <c r="B4" i="5"/>
  <c r="B3" i="5"/>
  <c r="A5" i="5"/>
  <c r="A4" i="5"/>
  <c r="A3" i="5"/>
  <c r="B4" i="19"/>
  <c r="B3" i="19"/>
  <c r="A5" i="19"/>
  <c r="A4" i="19"/>
  <c r="A3" i="19"/>
  <c r="A5" i="4"/>
  <c r="A4" i="4"/>
  <c r="B5" i="14"/>
  <c r="B30" i="14"/>
  <c r="B3" i="14"/>
  <c r="B28" i="14"/>
  <c r="A5" i="14"/>
  <c r="A30" i="14"/>
  <c r="A4" i="14"/>
  <c r="A3" i="14"/>
  <c r="A28" i="14"/>
  <c r="B3" i="4"/>
  <c r="M8" i="19"/>
  <c r="A29" i="14"/>
  <c r="P37" i="2"/>
  <c r="P38" i="2"/>
  <c r="P39" i="2"/>
  <c r="B22" i="18"/>
  <c r="G14" i="18"/>
  <c r="B17" i="18"/>
  <c r="C22" i="18"/>
  <c r="C17" i="18"/>
  <c r="D17" i="18"/>
  <c r="E17" i="18"/>
  <c r="F17" i="18"/>
  <c r="G5" i="18"/>
  <c r="G6" i="18"/>
  <c r="G9" i="18"/>
  <c r="B21" i="18"/>
  <c r="G8" i="18"/>
  <c r="G13" i="18"/>
  <c r="G16" i="18"/>
  <c r="G15" i="18"/>
  <c r="C21" i="18"/>
  <c r="G5" i="5"/>
  <c r="D37" i="8"/>
  <c r="S25" i="8"/>
  <c r="K30" i="8"/>
  <c r="L6" i="14"/>
  <c r="L31" i="14"/>
  <c r="K6" i="14"/>
  <c r="J6" i="14"/>
  <c r="J31" i="14"/>
  <c r="I6" i="14"/>
  <c r="H6" i="14"/>
  <c r="H31" i="14"/>
  <c r="G6" i="14"/>
  <c r="L19" i="9"/>
  <c r="P7" i="14"/>
  <c r="P8" i="14"/>
  <c r="P9" i="14"/>
  <c r="P10" i="14"/>
  <c r="P11" i="14"/>
  <c r="P12" i="14"/>
  <c r="P13" i="14"/>
  <c r="P14" i="14"/>
  <c r="P15" i="14"/>
  <c r="P16" i="14"/>
  <c r="P17" i="14"/>
  <c r="G18" i="14"/>
  <c r="P18" i="14"/>
  <c r="H18" i="14"/>
  <c r="I18" i="14"/>
  <c r="P19" i="14"/>
  <c r="G20" i="14"/>
  <c r="H20" i="14"/>
  <c r="I20" i="14"/>
  <c r="P20" i="14"/>
  <c r="P21" i="14"/>
  <c r="G22" i="14"/>
  <c r="P22" i="14"/>
  <c r="H22" i="14"/>
  <c r="I22" i="14"/>
  <c r="J23" i="14"/>
  <c r="G31" i="14"/>
  <c r="I31" i="14"/>
  <c r="K31" i="14"/>
  <c r="P32" i="14"/>
  <c r="P33" i="14"/>
  <c r="P36" i="14"/>
  <c r="P37" i="14"/>
  <c r="P38" i="14"/>
  <c r="P48" i="14"/>
  <c r="P39" i="14"/>
  <c r="P40" i="14"/>
  <c r="M41" i="14"/>
  <c r="P41" i="14"/>
  <c r="G48" i="14"/>
  <c r="N41" i="14"/>
  <c r="H48" i="14"/>
  <c r="O41" i="14"/>
  <c r="P42" i="14"/>
  <c r="M43" i="14"/>
  <c r="P43" i="14"/>
  <c r="N43" i="14"/>
  <c r="O43" i="14"/>
  <c r="P44" i="14"/>
  <c r="P45" i="14"/>
  <c r="P46" i="14"/>
  <c r="P47" i="14"/>
  <c r="J48" i="14"/>
  <c r="L48" i="14"/>
  <c r="AD7" i="4"/>
  <c r="X7" i="4"/>
  <c r="U20" i="2"/>
  <c r="T20" i="2"/>
  <c r="S20" i="2"/>
  <c r="R20" i="2"/>
  <c r="Q20" i="2"/>
  <c r="O20" i="2"/>
  <c r="N20" i="2"/>
  <c r="M20" i="2"/>
  <c r="L20" i="2"/>
  <c r="A3" i="4"/>
  <c r="B4" i="4"/>
  <c r="L5" i="4"/>
  <c r="O5" i="4"/>
  <c r="R5" i="4"/>
  <c r="U5" i="4"/>
  <c r="X5" i="4"/>
  <c r="AA5" i="4"/>
  <c r="AD5" i="4"/>
  <c r="AG5" i="4"/>
  <c r="L7" i="4"/>
  <c r="I7" i="4"/>
  <c r="J25" i="5"/>
  <c r="T19" i="8"/>
  <c r="E37" i="8"/>
  <c r="F37" i="8"/>
  <c r="G37" i="8"/>
  <c r="D40" i="8"/>
  <c r="H40" i="8"/>
  <c r="E43" i="8"/>
  <c r="F43" i="8"/>
  <c r="C45" i="8"/>
  <c r="D45" i="8"/>
  <c r="E45" i="8"/>
  <c r="AB11" i="13"/>
  <c r="AG11" i="13"/>
  <c r="AH11" i="13"/>
  <c r="AI11" i="13"/>
  <c r="AK11" i="13"/>
  <c r="AB14" i="13"/>
  <c r="AG14" i="13"/>
  <c r="AH14" i="13"/>
  <c r="AI14" i="13"/>
  <c r="AK14" i="13"/>
  <c r="F7" i="4"/>
  <c r="R7" i="4"/>
  <c r="K48" i="14"/>
  <c r="D43" i="8"/>
  <c r="O7" i="4"/>
  <c r="U7" i="4"/>
  <c r="J5" i="9"/>
  <c r="AG7" i="4"/>
  <c r="AA7" i="4"/>
  <c r="L20" i="9"/>
  <c r="F25" i="9"/>
  <c r="L21" i="9"/>
  <c r="H25" i="9"/>
  <c r="E25" i="9"/>
  <c r="J25" i="9"/>
  <c r="G25" i="9"/>
  <c r="K25" i="9"/>
  <c r="I25" i="9"/>
  <c r="L23" i="9"/>
  <c r="L22" i="9"/>
  <c r="D25" i="9"/>
  <c r="H24" i="5"/>
  <c r="N25" i="5"/>
  <c r="R25" i="5"/>
  <c r="E21" i="13"/>
  <c r="E26" i="13"/>
  <c r="S5" i="13"/>
  <c r="U5" i="13"/>
  <c r="W5" i="13"/>
  <c r="C43" i="8"/>
  <c r="K29" i="8"/>
  <c r="C40" i="8"/>
  <c r="G43" i="8"/>
  <c r="K32" i="8"/>
  <c r="K40" i="8"/>
  <c r="C37" i="8"/>
  <c r="I37" i="8"/>
  <c r="I48" i="14"/>
  <c r="L23" i="14"/>
  <c r="H23" i="14"/>
  <c r="G17" i="18"/>
  <c r="K23" i="14"/>
  <c r="G23" i="14"/>
  <c r="P23" i="14"/>
  <c r="I23" i="14"/>
</calcChain>
</file>

<file path=xl/comments1.xml><?xml version="1.0" encoding="utf-8"?>
<comments xmlns="http://schemas.openxmlformats.org/spreadsheetml/2006/main">
  <authors>
    <author xml:space="preserve"> </author>
  </authors>
  <commentList>
    <comment ref="G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面積を入れると下の表に反映されます。</t>
        </r>
      </text>
    </comment>
    <comment ref="L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各地区の合計面積をいれてください。</t>
        </r>
      </text>
    </comment>
    <comment ref="J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目標収支計画のシートから数字を引用しています。</t>
        </r>
      </text>
    </comment>
    <comment ref="M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各地区の合計面積をいれてください。</t>
        </r>
      </text>
    </comment>
  </commentList>
</comments>
</file>

<file path=xl/sharedStrings.xml><?xml version="1.0" encoding="utf-8"?>
<sst xmlns="http://schemas.openxmlformats.org/spreadsheetml/2006/main" count="418" uniqueCount="326">
  <si>
    <t>小計</t>
    <rPh sb="0" eb="2">
      <t>ショウケイ</t>
    </rPh>
    <phoneticPr fontId="14"/>
  </si>
  <si>
    <t>選果料金</t>
    <rPh sb="0" eb="2">
      <t>センカ</t>
    </rPh>
    <rPh sb="2" eb="4">
      <t>リョウキン</t>
    </rPh>
    <phoneticPr fontId="14"/>
  </si>
  <si>
    <t>合計</t>
    <rPh sb="0" eb="2">
      <t>ゴウケイ</t>
    </rPh>
    <phoneticPr fontId="14"/>
  </si>
  <si>
    <t>経営耕地面積</t>
  </si>
  <si>
    <t>栽　培　状　況</t>
  </si>
  <si>
    <t>男</t>
  </si>
  <si>
    <t>計</t>
  </si>
  <si>
    <t>単　　価</t>
  </si>
  <si>
    <t>備　　考</t>
  </si>
  <si>
    <t>面　積（a）</t>
  </si>
  <si>
    <t>現　　　況　　　及　　　び　　　事　　　業　　　計　　　画　　　の　　　概　　　要　　</t>
  </si>
  <si>
    <t>品　　目</t>
  </si>
  <si>
    <t>１月</t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</si>
  <si>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</si>
  <si>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</si>
  <si>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</si>
  <si>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</si>
  <si>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</si>
  <si>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</si>
  <si>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</si>
  <si>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</si>
  <si>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</si>
  <si>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</si>
  <si>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</si>
  <si>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備　　　　　　　考</t>
  </si>
  <si>
    <t>計画承認年度</t>
    <rPh sb="0" eb="1">
      <t>ケイ</t>
    </rPh>
    <rPh sb="1" eb="2">
      <t>ガ</t>
    </rPh>
    <rPh sb="2" eb="3">
      <t>ウケタマワ</t>
    </rPh>
    <rPh sb="3" eb="4">
      <t>ニン</t>
    </rPh>
    <rPh sb="4" eb="5">
      <t>トシ</t>
    </rPh>
    <rPh sb="5" eb="6">
      <t>タビ</t>
    </rPh>
    <phoneticPr fontId="11"/>
  </si>
  <si>
    <t>実施予定年度</t>
    <rPh sb="0" eb="1">
      <t>ミ</t>
    </rPh>
    <rPh sb="1" eb="2">
      <t>ホドコ</t>
    </rPh>
    <rPh sb="2" eb="4">
      <t>ヨテイ</t>
    </rPh>
    <rPh sb="4" eb="5">
      <t>トシ</t>
    </rPh>
    <rPh sb="5" eb="6">
      <t>タビ</t>
    </rPh>
    <phoneticPr fontId="11"/>
  </si>
  <si>
    <t>：</t>
    <phoneticPr fontId="11"/>
  </si>
  <si>
    <t>対象地区</t>
    <rPh sb="0" eb="2">
      <t>タイショウ</t>
    </rPh>
    <rPh sb="2" eb="4">
      <t>チク</t>
    </rPh>
    <phoneticPr fontId="11"/>
  </si>
  <si>
    <t>　１．現況</t>
    <rPh sb="3" eb="5">
      <t>ゲンキョウ</t>
    </rPh>
    <phoneticPr fontId="11"/>
  </si>
  <si>
    <t>単位：a、人</t>
    <rPh sb="0" eb="2">
      <t>タンイ</t>
    </rPh>
    <rPh sb="5" eb="6">
      <t>ニン</t>
    </rPh>
    <phoneticPr fontId="11"/>
  </si>
  <si>
    <t>年齢</t>
    <rPh sb="0" eb="2">
      <t>ネンレイ</t>
    </rPh>
    <phoneticPr fontId="11"/>
  </si>
  <si>
    <t>農 業 従 事 者</t>
    <rPh sb="4" eb="5">
      <t>ジュウ</t>
    </rPh>
    <rPh sb="6" eb="7">
      <t>コト</t>
    </rPh>
    <rPh sb="8" eb="9">
      <t>モノ</t>
    </rPh>
    <phoneticPr fontId="11"/>
  </si>
  <si>
    <t>女</t>
    <rPh sb="0" eb="1">
      <t>オンナ</t>
    </rPh>
    <phoneticPr fontId="11"/>
  </si>
  <si>
    <t>肉用牛</t>
    <rPh sb="0" eb="2">
      <t>ニクヨウ</t>
    </rPh>
    <rPh sb="2" eb="3">
      <t>ウシ</t>
    </rPh>
    <phoneticPr fontId="11"/>
  </si>
  <si>
    <t>野菜</t>
    <rPh sb="0" eb="2">
      <t>ヤサイ</t>
    </rPh>
    <phoneticPr fontId="11"/>
  </si>
  <si>
    <t>果樹</t>
    <rPh sb="0" eb="2">
      <t>カジュ</t>
    </rPh>
    <phoneticPr fontId="11"/>
  </si>
  <si>
    <t>花き</t>
    <rPh sb="0" eb="1">
      <t>カ</t>
    </rPh>
    <phoneticPr fontId="11"/>
  </si>
  <si>
    <t>合　　　計</t>
    <rPh sb="0" eb="1">
      <t>ゴウ</t>
    </rPh>
    <rPh sb="4" eb="5">
      <t>ケイ</t>
    </rPh>
    <phoneticPr fontId="11"/>
  </si>
  <si>
    <t>　２．事業計画</t>
    <rPh sb="3" eb="5">
      <t>ジギョウ</t>
    </rPh>
    <rPh sb="5" eb="7">
      <t>ケイカク</t>
    </rPh>
    <phoneticPr fontId="11"/>
  </si>
  <si>
    <t xml:space="preserve">               本事業の</t>
    <rPh sb="15" eb="16">
      <t>ホン</t>
    </rPh>
    <rPh sb="16" eb="18">
      <t>ジギョウ</t>
    </rPh>
    <phoneticPr fontId="11"/>
  </si>
  <si>
    <t>事　　業　　量</t>
    <rPh sb="0" eb="1">
      <t>コト</t>
    </rPh>
    <rPh sb="3" eb="4">
      <t>ギョウ</t>
    </rPh>
    <rPh sb="6" eb="7">
      <t>リョウ</t>
    </rPh>
    <phoneticPr fontId="11"/>
  </si>
  <si>
    <t>事　　業　　量</t>
    <rPh sb="0" eb="4">
      <t>ジギョウ</t>
    </rPh>
    <rPh sb="6" eb="7">
      <t>リョウ</t>
    </rPh>
    <phoneticPr fontId="11"/>
  </si>
  <si>
    <t>事　業　費</t>
    <rPh sb="0" eb="3">
      <t>ジギョウ</t>
    </rPh>
    <rPh sb="4" eb="5">
      <t>ヒ</t>
    </rPh>
    <phoneticPr fontId="11"/>
  </si>
  <si>
    <t>小　　　　計</t>
    <rPh sb="0" eb="1">
      <t>ショウ</t>
    </rPh>
    <rPh sb="5" eb="6">
      <t>ケイ</t>
    </rPh>
    <phoneticPr fontId="11"/>
  </si>
  <si>
    <t>消　 費 　税</t>
    <rPh sb="0" eb="1">
      <t>ケ</t>
    </rPh>
    <rPh sb="3" eb="4">
      <t>ヒ</t>
    </rPh>
    <rPh sb="6" eb="7">
      <t>ゼイ</t>
    </rPh>
    <phoneticPr fontId="11"/>
  </si>
  <si>
    <t>現況および事業計画の概要</t>
    <rPh sb="0" eb="2">
      <t>ゲンキョウ</t>
    </rPh>
    <rPh sb="5" eb="7">
      <t>ジギョウ</t>
    </rPh>
    <rPh sb="7" eb="9">
      <t>ケイカク</t>
    </rPh>
    <rPh sb="10" eb="12">
      <t>ガイヨウ</t>
    </rPh>
    <phoneticPr fontId="11"/>
  </si>
  <si>
    <t>合　計</t>
    <rPh sb="0" eb="1">
      <t>ゴウ</t>
    </rPh>
    <rPh sb="2" eb="3">
      <t>ケイ</t>
    </rPh>
    <phoneticPr fontId="11"/>
  </si>
  <si>
    <t>既存施設</t>
    <rPh sb="0" eb="2">
      <t>キゾン</t>
    </rPh>
    <rPh sb="2" eb="4">
      <t>シセツ</t>
    </rPh>
    <phoneticPr fontId="11"/>
  </si>
  <si>
    <t>面　積（a）</t>
    <rPh sb="0" eb="1">
      <t>メン</t>
    </rPh>
    <rPh sb="2" eb="3">
      <t>セキ</t>
    </rPh>
    <phoneticPr fontId="11"/>
  </si>
  <si>
    <t>合　　計</t>
    <rPh sb="0" eb="1">
      <t>ゴウ</t>
    </rPh>
    <rPh sb="3" eb="4">
      <t>ケイ</t>
    </rPh>
    <phoneticPr fontId="11"/>
  </si>
  <si>
    <t>導入後施設</t>
    <rPh sb="0" eb="2">
      <t>ドウニュウ</t>
    </rPh>
    <rPh sb="2" eb="3">
      <t>ゴ</t>
    </rPh>
    <rPh sb="3" eb="5">
      <t>シセツ</t>
    </rPh>
    <phoneticPr fontId="11"/>
  </si>
  <si>
    <t>その他</t>
    <rPh sb="2" eb="3">
      <t>タ</t>
    </rPh>
    <phoneticPr fontId="11"/>
  </si>
  <si>
    <t>販売量</t>
    <rPh sb="0" eb="2">
      <t>ハンバイ</t>
    </rPh>
    <phoneticPr fontId="11"/>
  </si>
  <si>
    <t>計</t>
    <rPh sb="0" eb="1">
      <t>ケイ</t>
    </rPh>
    <phoneticPr fontId="11"/>
  </si>
  <si>
    <t>収入</t>
    <rPh sb="0" eb="2">
      <t>シュウニュウ</t>
    </rPh>
    <phoneticPr fontId="11"/>
  </si>
  <si>
    <t>項目</t>
    <rPh sb="0" eb="2">
      <t>コウモク</t>
    </rPh>
    <phoneticPr fontId="11"/>
  </si>
  <si>
    <t>金額</t>
    <rPh sb="0" eb="2">
      <t>キンガク</t>
    </rPh>
    <phoneticPr fontId="11"/>
  </si>
  <si>
    <t>備考</t>
    <rPh sb="0" eb="2">
      <t>ビコウ</t>
    </rPh>
    <phoneticPr fontId="11"/>
  </si>
  <si>
    <t>支出</t>
    <rPh sb="0" eb="2">
      <t>シシュツ</t>
    </rPh>
    <phoneticPr fontId="11"/>
  </si>
  <si>
    <t>収支合計</t>
    <rPh sb="0" eb="2">
      <t>シュウシ</t>
    </rPh>
    <rPh sb="2" eb="4">
      <t>ゴウケイ</t>
    </rPh>
    <phoneticPr fontId="11"/>
  </si>
  <si>
    <t>収入－支出　＝</t>
    <rPh sb="0" eb="2">
      <t>シュウニュウ</t>
    </rPh>
    <rPh sb="3" eb="5">
      <t>シシュツ</t>
    </rPh>
    <phoneticPr fontId="11"/>
  </si>
  <si>
    <t>－</t>
    <phoneticPr fontId="11"/>
  </si>
  <si>
    <t>＝</t>
    <phoneticPr fontId="11"/>
  </si>
  <si>
    <t>合計</t>
    <rPh sb="0" eb="2">
      <t>ゴウケイ</t>
    </rPh>
    <phoneticPr fontId="12"/>
  </si>
  <si>
    <t>施設等名</t>
    <rPh sb="0" eb="2">
      <t>シセツ</t>
    </rPh>
    <rPh sb="2" eb="3">
      <t>トウ</t>
    </rPh>
    <rPh sb="3" eb="4">
      <t>メイ</t>
    </rPh>
    <phoneticPr fontId="11"/>
  </si>
  <si>
    <t>計画作物純益率算定</t>
    <rPh sb="0" eb="2">
      <t>ケイカク</t>
    </rPh>
    <rPh sb="2" eb="4">
      <t>サクモツ</t>
    </rPh>
    <rPh sb="4" eb="6">
      <t>ジュンエキ</t>
    </rPh>
    <rPh sb="6" eb="7">
      <t>リツ</t>
    </rPh>
    <rPh sb="7" eb="9">
      <t>サンテイ</t>
    </rPh>
    <phoneticPr fontId="11"/>
  </si>
  <si>
    <t>（単位：円）</t>
    <rPh sb="1" eb="3">
      <t>タンイ</t>
    </rPh>
    <rPh sb="4" eb="5">
      <t>エン</t>
    </rPh>
    <phoneticPr fontId="11"/>
  </si>
  <si>
    <t>項　　　　　　　目</t>
    <rPh sb="0" eb="1">
      <t>コウ</t>
    </rPh>
    <rPh sb="8" eb="9">
      <t>メ</t>
    </rPh>
    <phoneticPr fontId="11"/>
  </si>
  <si>
    <t>生</t>
    <rPh sb="0" eb="1">
      <t>セイ</t>
    </rPh>
    <phoneticPr fontId="11"/>
  </si>
  <si>
    <t>10a当たり単収（kg）</t>
    <rPh sb="3" eb="4">
      <t>ア</t>
    </rPh>
    <rPh sb="6" eb="8">
      <t>タンシュウ</t>
    </rPh>
    <phoneticPr fontId="11"/>
  </si>
  <si>
    <t>産</t>
    <rPh sb="0" eb="1">
      <t>サン</t>
    </rPh>
    <phoneticPr fontId="11"/>
  </si>
  <si>
    <t>kg当たり生産物単価</t>
    <rPh sb="2" eb="3">
      <t>ア</t>
    </rPh>
    <rPh sb="5" eb="8">
      <t>セイサンブツ</t>
    </rPh>
    <rPh sb="8" eb="10">
      <t>タンカ</t>
    </rPh>
    <phoneticPr fontId="11"/>
  </si>
  <si>
    <t>額</t>
    <rPh sb="0" eb="1">
      <t>ガク</t>
    </rPh>
    <phoneticPr fontId="11"/>
  </si>
  <si>
    <t>①粗収益</t>
    <rPh sb="1" eb="2">
      <t>ソ</t>
    </rPh>
    <rPh sb="2" eb="4">
      <t>シュウエキ</t>
    </rPh>
    <phoneticPr fontId="11"/>
  </si>
  <si>
    <t>種苗費</t>
    <rPh sb="0" eb="2">
      <t>シュビョウ</t>
    </rPh>
    <rPh sb="2" eb="3">
      <t>ヒ</t>
    </rPh>
    <phoneticPr fontId="11"/>
  </si>
  <si>
    <t>肥料費</t>
    <rPh sb="0" eb="3">
      <t>ヒリョウヒ</t>
    </rPh>
    <phoneticPr fontId="11"/>
  </si>
  <si>
    <t>経</t>
    <rPh sb="0" eb="1">
      <t>ケイ</t>
    </rPh>
    <phoneticPr fontId="11"/>
  </si>
  <si>
    <t>農薬費</t>
    <rPh sb="0" eb="2">
      <t>ノウヤク</t>
    </rPh>
    <rPh sb="2" eb="3">
      <t>ヒ</t>
    </rPh>
    <phoneticPr fontId="11"/>
  </si>
  <si>
    <t>光熱動力費</t>
    <rPh sb="0" eb="2">
      <t>コウネツ</t>
    </rPh>
    <rPh sb="2" eb="5">
      <t>ドウリョクヒ</t>
    </rPh>
    <phoneticPr fontId="11"/>
  </si>
  <si>
    <t>諸材料費</t>
    <rPh sb="0" eb="3">
      <t>ショザイリョウ</t>
    </rPh>
    <rPh sb="3" eb="4">
      <t>ヒ</t>
    </rPh>
    <phoneticPr fontId="11"/>
  </si>
  <si>
    <t>水利費</t>
    <rPh sb="0" eb="2">
      <t>スイリ</t>
    </rPh>
    <rPh sb="2" eb="3">
      <t>ヒ</t>
    </rPh>
    <phoneticPr fontId="11"/>
  </si>
  <si>
    <t>賃貸料・料金</t>
    <rPh sb="0" eb="3">
      <t>チンタイリョウ</t>
    </rPh>
    <rPh sb="4" eb="6">
      <t>リョウキン</t>
    </rPh>
    <phoneticPr fontId="11"/>
  </si>
  <si>
    <t>営</t>
    <rPh sb="0" eb="1">
      <t>エイ</t>
    </rPh>
    <phoneticPr fontId="11"/>
  </si>
  <si>
    <t>償却費</t>
    <rPh sb="0" eb="3">
      <t>ショウキャクヒ</t>
    </rPh>
    <phoneticPr fontId="11"/>
  </si>
  <si>
    <t>建物・施設費</t>
    <rPh sb="0" eb="2">
      <t>タテモノ</t>
    </rPh>
    <rPh sb="3" eb="6">
      <t>シセツヒ</t>
    </rPh>
    <phoneticPr fontId="11"/>
  </si>
  <si>
    <t>農機具費</t>
    <rPh sb="0" eb="3">
      <t>ノウキグ</t>
    </rPh>
    <rPh sb="3" eb="4">
      <t>ヒ</t>
    </rPh>
    <phoneticPr fontId="11"/>
  </si>
  <si>
    <t>苗代</t>
    <rPh sb="0" eb="1">
      <t>ナエ</t>
    </rPh>
    <rPh sb="1" eb="2">
      <t>ダイ</t>
    </rPh>
    <phoneticPr fontId="11"/>
  </si>
  <si>
    <t>本</t>
    <rPh sb="0" eb="1">
      <t>ホン</t>
    </rPh>
    <phoneticPr fontId="11"/>
  </si>
  <si>
    <t>率</t>
    <rPh sb="0" eb="1">
      <t>リツ</t>
    </rPh>
    <phoneticPr fontId="11"/>
  </si>
  <si>
    <t>耐用年数</t>
    <rPh sb="0" eb="2">
      <t>タイヨウ</t>
    </rPh>
    <rPh sb="2" eb="4">
      <t>ネンスウ</t>
    </rPh>
    <phoneticPr fontId="11"/>
  </si>
  <si>
    <t>大植物費</t>
    <rPh sb="0" eb="1">
      <t>オオ</t>
    </rPh>
    <rPh sb="1" eb="3">
      <t>ショクブツ</t>
    </rPh>
    <rPh sb="3" eb="4">
      <t>ヒ</t>
    </rPh>
    <phoneticPr fontId="11"/>
  </si>
  <si>
    <t>苗代の減価償却</t>
    <rPh sb="0" eb="1">
      <t>ナエ</t>
    </rPh>
    <rPh sb="1" eb="2">
      <t>ダイ</t>
    </rPh>
    <rPh sb="3" eb="5">
      <t>ゲンカ</t>
    </rPh>
    <rPh sb="5" eb="7">
      <t>ショウキャク</t>
    </rPh>
    <phoneticPr fontId="11"/>
  </si>
  <si>
    <t>償却資材修繕費</t>
    <rPh sb="0" eb="2">
      <t>ショウキャク</t>
    </rPh>
    <rPh sb="2" eb="4">
      <t>シザイ</t>
    </rPh>
    <rPh sb="4" eb="7">
      <t>シュウゼンヒ</t>
    </rPh>
    <phoneticPr fontId="11"/>
  </si>
  <si>
    <t>畜力費</t>
    <rPh sb="0" eb="1">
      <t>チク</t>
    </rPh>
    <rPh sb="1" eb="2">
      <t>リョク</t>
    </rPh>
    <rPh sb="2" eb="3">
      <t>ヒ</t>
    </rPh>
    <phoneticPr fontId="11"/>
  </si>
  <si>
    <t>費</t>
    <rPh sb="0" eb="1">
      <t>ヒ</t>
    </rPh>
    <phoneticPr fontId="11"/>
  </si>
  <si>
    <t>雇用労賃</t>
    <rPh sb="0" eb="2">
      <t>コヨウ</t>
    </rPh>
    <rPh sb="2" eb="4">
      <t>ロウチン</t>
    </rPh>
    <phoneticPr fontId="11"/>
  </si>
  <si>
    <t>日給×日にち×12ヶ月</t>
    <rPh sb="0" eb="2">
      <t>ニッキュウ</t>
    </rPh>
    <rPh sb="3" eb="4">
      <t>ヒ</t>
    </rPh>
    <rPh sb="10" eb="11">
      <t>ゲツ</t>
    </rPh>
    <phoneticPr fontId="11"/>
  </si>
  <si>
    <t>販売経費</t>
    <rPh sb="0" eb="2">
      <t>ハンバイ</t>
    </rPh>
    <rPh sb="2" eb="4">
      <t>ケイヒ</t>
    </rPh>
    <phoneticPr fontId="11"/>
  </si>
  <si>
    <t>②経営費合計</t>
    <rPh sb="1" eb="4">
      <t>ケイエイヒ</t>
    </rPh>
    <rPh sb="4" eb="6">
      <t>ゴウケイ</t>
    </rPh>
    <phoneticPr fontId="11"/>
  </si>
  <si>
    <t>③自家労働評価額</t>
    <rPh sb="1" eb="3">
      <t>ジカ</t>
    </rPh>
    <rPh sb="3" eb="5">
      <t>ロウドウ</t>
    </rPh>
    <rPh sb="5" eb="8">
      <t>ヒョウカガク</t>
    </rPh>
    <phoneticPr fontId="11"/>
  </si>
  <si>
    <t>④自作地地代</t>
    <rPh sb="1" eb="4">
      <t>ジサクチ</t>
    </rPh>
    <rPh sb="4" eb="6">
      <t>チダイ</t>
    </rPh>
    <phoneticPr fontId="11"/>
  </si>
  <si>
    <t>⑤経営資本利子</t>
    <rPh sb="1" eb="3">
      <t>ケイエイ</t>
    </rPh>
    <rPh sb="3" eb="5">
      <t>シホン</t>
    </rPh>
    <rPh sb="5" eb="7">
      <t>リシ</t>
    </rPh>
    <phoneticPr fontId="11"/>
  </si>
  <si>
    <t>⑥資本利子・地代金額算入生産費</t>
    <rPh sb="1" eb="3">
      <t>シホン</t>
    </rPh>
    <rPh sb="3" eb="5">
      <t>リシ</t>
    </rPh>
    <rPh sb="6" eb="8">
      <t>チダイ</t>
    </rPh>
    <rPh sb="8" eb="9">
      <t>キン</t>
    </rPh>
    <rPh sb="9" eb="10">
      <t>ガク</t>
    </rPh>
    <rPh sb="10" eb="12">
      <t>サンニュウ</t>
    </rPh>
    <rPh sb="12" eb="15">
      <t>セイサンヒ</t>
    </rPh>
    <phoneticPr fontId="11"/>
  </si>
  <si>
    <t>純益率算定基礎バックデーター</t>
    <rPh sb="0" eb="3">
      <t>ジュンエキリツ</t>
    </rPh>
    <rPh sb="3" eb="5">
      <t>サンテイ</t>
    </rPh>
    <rPh sb="5" eb="7">
      <t>キソ</t>
    </rPh>
    <phoneticPr fontId="11"/>
  </si>
  <si>
    <t>純益率</t>
    <rPh sb="0" eb="2">
      <t>ジュンエキ</t>
    </rPh>
    <rPh sb="2" eb="3">
      <t>リツ</t>
    </rPh>
    <phoneticPr fontId="11"/>
  </si>
  <si>
    <t>作付増減</t>
    <rPh sb="0" eb="2">
      <t>サクツケ</t>
    </rPh>
    <rPh sb="2" eb="4">
      <t>ゾウゲン</t>
    </rPh>
    <phoneticPr fontId="11"/>
  </si>
  <si>
    <t>流動資本</t>
    <rPh sb="0" eb="2">
      <t>リュウドウ</t>
    </rPh>
    <rPh sb="2" eb="4">
      <t>シホン</t>
    </rPh>
    <phoneticPr fontId="11"/>
  </si>
  <si>
    <t>労働資本</t>
    <rPh sb="0" eb="2">
      <t>ロウドウ</t>
    </rPh>
    <rPh sb="2" eb="4">
      <t>シホン</t>
    </rPh>
    <phoneticPr fontId="11"/>
  </si>
  <si>
    <t>単収増加</t>
    <rPh sb="0" eb="1">
      <t>タン</t>
    </rPh>
    <rPh sb="1" eb="2">
      <t>オサム</t>
    </rPh>
    <rPh sb="2" eb="3">
      <t>ゾウ</t>
    </rPh>
    <rPh sb="3" eb="4">
      <t>カ</t>
    </rPh>
    <phoneticPr fontId="11"/>
  </si>
  <si>
    <t>固定資本評価額</t>
    <rPh sb="0" eb="2">
      <t>コテイ</t>
    </rPh>
    <rPh sb="2" eb="4">
      <t>シホン</t>
    </rPh>
    <rPh sb="4" eb="7">
      <t>ヒョウカガク</t>
    </rPh>
    <phoneticPr fontId="11"/>
  </si>
  <si>
    <t>経営資本利子</t>
    <rPh sb="0" eb="2">
      <t>ケイエイ</t>
    </rPh>
    <rPh sb="2" eb="4">
      <t>シホン</t>
    </rPh>
    <rPh sb="4" eb="6">
      <t>リシ</t>
    </rPh>
    <phoneticPr fontId="11"/>
  </si>
  <si>
    <t>作付増減の場合の純益率</t>
    <rPh sb="0" eb="2">
      <t>サクツケ</t>
    </rPh>
    <rPh sb="2" eb="4">
      <t>ゾウゲン</t>
    </rPh>
    <rPh sb="5" eb="7">
      <t>バアイ</t>
    </rPh>
    <rPh sb="8" eb="11">
      <t>ジュンエキリツ</t>
    </rPh>
    <phoneticPr fontId="11"/>
  </si>
  <si>
    <t>100－｛［資本利子・地代金額算入生産費－（償却費＋水利費＋地代）］÷単位面積当たり生産物評価額｝×100</t>
    <rPh sb="6" eb="8">
      <t>シホン</t>
    </rPh>
    <rPh sb="8" eb="10">
      <t>リシ</t>
    </rPh>
    <rPh sb="11" eb="13">
      <t>チダイ</t>
    </rPh>
    <rPh sb="13" eb="15">
      <t>キンガク</t>
    </rPh>
    <rPh sb="15" eb="17">
      <t>サンニュウ</t>
    </rPh>
    <rPh sb="17" eb="20">
      <t>セイサンヒ</t>
    </rPh>
    <rPh sb="22" eb="25">
      <t>ショウキャクヒ</t>
    </rPh>
    <rPh sb="26" eb="28">
      <t>スイリ</t>
    </rPh>
    <rPh sb="28" eb="29">
      <t>ヒ</t>
    </rPh>
    <rPh sb="30" eb="32">
      <t>チダイ</t>
    </rPh>
    <rPh sb="35" eb="37">
      <t>タンイ</t>
    </rPh>
    <rPh sb="37" eb="39">
      <t>メンセキ</t>
    </rPh>
    <rPh sb="39" eb="40">
      <t>ア</t>
    </rPh>
    <rPh sb="42" eb="45">
      <t>セイサンブツ</t>
    </rPh>
    <rPh sb="45" eb="48">
      <t>ヒョウカガク</t>
    </rPh>
    <phoneticPr fontId="11"/>
  </si>
  <si>
    <t>（流動資本＋労働資本）÷２×（年利2％×生産期間率）＋固定資本評価額×（年利2％×生産期間率）</t>
    <rPh sb="1" eb="3">
      <t>リュウドウ</t>
    </rPh>
    <rPh sb="3" eb="5">
      <t>シホン</t>
    </rPh>
    <rPh sb="6" eb="8">
      <t>ロウドウ</t>
    </rPh>
    <rPh sb="8" eb="10">
      <t>シホン</t>
    </rPh>
    <rPh sb="15" eb="17">
      <t>ネンリ</t>
    </rPh>
    <rPh sb="20" eb="22">
      <t>セイサン</t>
    </rPh>
    <rPh sb="22" eb="24">
      <t>キカン</t>
    </rPh>
    <rPh sb="24" eb="25">
      <t>リツ</t>
    </rPh>
    <rPh sb="27" eb="29">
      <t>コテイ</t>
    </rPh>
    <rPh sb="29" eb="31">
      <t>シホン</t>
    </rPh>
    <rPh sb="31" eb="34">
      <t>ヒョウカガク</t>
    </rPh>
    <phoneticPr fontId="11"/>
  </si>
  <si>
    <t>流動資本＝経営費計－償却費－雇用労賃－販売経費</t>
    <rPh sb="0" eb="2">
      <t>リュウドウ</t>
    </rPh>
    <rPh sb="2" eb="4">
      <t>シホン</t>
    </rPh>
    <rPh sb="5" eb="8">
      <t>ケイエイヒ</t>
    </rPh>
    <rPh sb="8" eb="9">
      <t>ケイ</t>
    </rPh>
    <rPh sb="10" eb="13">
      <t>ショウキャクヒ</t>
    </rPh>
    <rPh sb="14" eb="16">
      <t>コヨウ</t>
    </rPh>
    <rPh sb="16" eb="18">
      <t>ロウチン</t>
    </rPh>
    <rPh sb="19" eb="21">
      <t>ハンバイ</t>
    </rPh>
    <rPh sb="21" eb="23">
      <t>ケイヒ</t>
    </rPh>
    <phoneticPr fontId="11"/>
  </si>
  <si>
    <t>労働資本＝雇用労賃＋自家労働評価額</t>
    <rPh sb="0" eb="2">
      <t>ロウドウ</t>
    </rPh>
    <rPh sb="2" eb="4">
      <t>シホン</t>
    </rPh>
    <rPh sb="5" eb="7">
      <t>コヨウ</t>
    </rPh>
    <rPh sb="7" eb="9">
      <t>ロウチン</t>
    </rPh>
    <rPh sb="10" eb="12">
      <t>ジカ</t>
    </rPh>
    <rPh sb="12" eb="14">
      <t>ロウドウ</t>
    </rPh>
    <rPh sb="14" eb="17">
      <t>ヒョウカガク</t>
    </rPh>
    <phoneticPr fontId="11"/>
  </si>
  <si>
    <t>固定資本評価額＝新調価格×調査開始現在価×調査品目負担率</t>
    <rPh sb="0" eb="2">
      <t>コテイ</t>
    </rPh>
    <rPh sb="2" eb="4">
      <t>シホン</t>
    </rPh>
    <rPh sb="4" eb="7">
      <t>ヒョウカガク</t>
    </rPh>
    <rPh sb="8" eb="10">
      <t>シンチョウ</t>
    </rPh>
    <rPh sb="10" eb="12">
      <t>カカク</t>
    </rPh>
    <rPh sb="13" eb="15">
      <t>チョウサ</t>
    </rPh>
    <rPh sb="15" eb="17">
      <t>カイシ</t>
    </rPh>
    <rPh sb="17" eb="19">
      <t>ゲンザイ</t>
    </rPh>
    <rPh sb="19" eb="20">
      <t>アタイ</t>
    </rPh>
    <rPh sb="21" eb="23">
      <t>チョウサ</t>
    </rPh>
    <rPh sb="23" eb="25">
      <t>ヒンモク</t>
    </rPh>
    <rPh sb="25" eb="28">
      <t>フタンリツ</t>
    </rPh>
    <phoneticPr fontId="11"/>
  </si>
  <si>
    <t>Ⅰ.補助事業の概要</t>
    <rPh sb="2" eb="4">
      <t>ホジョ</t>
    </rPh>
    <rPh sb="4" eb="6">
      <t>ジギョウ</t>
    </rPh>
    <rPh sb="7" eb="9">
      <t>ガイヨウ</t>
    </rPh>
    <phoneticPr fontId="12"/>
  </si>
  <si>
    <t>補助金の内訳</t>
    <rPh sb="0" eb="3">
      <t>ホジョキン</t>
    </rPh>
    <rPh sb="4" eb="6">
      <t>ウチワケ</t>
    </rPh>
    <phoneticPr fontId="12"/>
  </si>
  <si>
    <t>１．事業主体</t>
    <rPh sb="2" eb="4">
      <t>ジギョウ</t>
    </rPh>
    <rPh sb="4" eb="6">
      <t>シュタイ</t>
    </rPh>
    <phoneticPr fontId="12"/>
  </si>
  <si>
    <t>国</t>
    <rPh sb="0" eb="1">
      <t>クニ</t>
    </rPh>
    <phoneticPr fontId="12"/>
  </si>
  <si>
    <t>県</t>
    <rPh sb="0" eb="1">
      <t>ケン</t>
    </rPh>
    <phoneticPr fontId="12"/>
  </si>
  <si>
    <t>市町村</t>
    <rPh sb="0" eb="3">
      <t>シチョウソン</t>
    </rPh>
    <phoneticPr fontId="12"/>
  </si>
  <si>
    <t>補助金合計</t>
    <rPh sb="0" eb="3">
      <t>ホジョキン</t>
    </rPh>
    <rPh sb="3" eb="5">
      <t>ゴウケイ</t>
    </rPh>
    <phoneticPr fontId="12"/>
  </si>
  <si>
    <t>２．事業費</t>
    <rPh sb="2" eb="5">
      <t>ジギョウヒ</t>
    </rPh>
    <phoneticPr fontId="12"/>
  </si>
  <si>
    <t>３.うち消費税</t>
    <rPh sb="4" eb="7">
      <t>ショウヒゼイ</t>
    </rPh>
    <phoneticPr fontId="12"/>
  </si>
  <si>
    <t>４．本体価額</t>
    <rPh sb="2" eb="4">
      <t>ホンタイ</t>
    </rPh>
    <rPh sb="4" eb="6">
      <t>カガク</t>
    </rPh>
    <phoneticPr fontId="12"/>
  </si>
  <si>
    <t>５．補助金額</t>
    <rPh sb="2" eb="4">
      <t>ホジョ</t>
    </rPh>
    <rPh sb="4" eb="6">
      <t>キンガク</t>
    </rPh>
    <phoneticPr fontId="12"/>
  </si>
  <si>
    <t>Ⅱ.リース投資資産の計算</t>
    <rPh sb="5" eb="7">
      <t>トウシ</t>
    </rPh>
    <rPh sb="7" eb="9">
      <t>シサン</t>
    </rPh>
    <rPh sb="10" eb="12">
      <t>ケイサン</t>
    </rPh>
    <phoneticPr fontId="12"/>
  </si>
  <si>
    <t>固定資産取得額</t>
    <rPh sb="0" eb="2">
      <t>コテイ</t>
    </rPh>
    <rPh sb="2" eb="4">
      <t>シサン</t>
    </rPh>
    <rPh sb="4" eb="6">
      <t>シュトク</t>
    </rPh>
    <rPh sb="6" eb="7">
      <t>ガク</t>
    </rPh>
    <phoneticPr fontId="12"/>
  </si>
  <si>
    <t>消費税額（外税）</t>
    <rPh sb="0" eb="3">
      <t>ショウヒゼイ</t>
    </rPh>
    <rPh sb="3" eb="4">
      <t>ガク</t>
    </rPh>
    <rPh sb="5" eb="6">
      <t>ソト</t>
    </rPh>
    <rPh sb="6" eb="7">
      <t>ゼイ</t>
    </rPh>
    <phoneticPr fontId="12"/>
  </si>
  <si>
    <t>リース投資資産額</t>
    <rPh sb="3" eb="5">
      <t>トウシ</t>
    </rPh>
    <rPh sb="5" eb="7">
      <t>シサン</t>
    </rPh>
    <rPh sb="7" eb="8">
      <t>ガク</t>
    </rPh>
    <phoneticPr fontId="12"/>
  </si>
  <si>
    <t>８．運用金利</t>
    <rPh sb="2" eb="4">
      <t>ウンヨウ</t>
    </rPh>
    <rPh sb="4" eb="5">
      <t>キン</t>
    </rPh>
    <rPh sb="5" eb="6">
      <t>リソク</t>
    </rPh>
    <phoneticPr fontId="12"/>
  </si>
  <si>
    <t>９．利息相当額の計算</t>
    <rPh sb="2" eb="4">
      <t>リソク</t>
    </rPh>
    <rPh sb="4" eb="6">
      <t>ソウトウ</t>
    </rPh>
    <rPh sb="6" eb="7">
      <t>ガク</t>
    </rPh>
    <rPh sb="8" eb="10">
      <t>ケイサン</t>
    </rPh>
    <phoneticPr fontId="12"/>
  </si>
  <si>
    <t>10．リース期間</t>
    <rPh sb="6" eb="8">
      <t>キカン</t>
    </rPh>
    <phoneticPr fontId="12"/>
  </si>
  <si>
    <t>11．受益面積</t>
    <rPh sb="3" eb="5">
      <t>ジュエキ</t>
    </rPh>
    <rPh sb="5" eb="7">
      <t>メンセキ</t>
    </rPh>
    <phoneticPr fontId="12"/>
  </si>
  <si>
    <t>Ⅲ．算定表</t>
    <rPh sb="2" eb="4">
      <t>サンテイ</t>
    </rPh>
    <rPh sb="4" eb="5">
      <t>ヒョウ</t>
    </rPh>
    <phoneticPr fontId="12"/>
  </si>
  <si>
    <t>計算</t>
    <rPh sb="0" eb="2">
      <t>ケイサン</t>
    </rPh>
    <phoneticPr fontId="12"/>
  </si>
  <si>
    <t>返済残金（Ａ）</t>
    <rPh sb="0" eb="2">
      <t>ヘンサイ</t>
    </rPh>
    <rPh sb="2" eb="4">
      <t>ザンキン</t>
    </rPh>
    <phoneticPr fontId="12"/>
  </si>
  <si>
    <t>年間返済額　　　①</t>
    <rPh sb="0" eb="2">
      <t>ネンカン</t>
    </rPh>
    <rPh sb="2" eb="5">
      <t>ヘンサイガク</t>
    </rPh>
    <phoneticPr fontId="12"/>
  </si>
  <si>
    <t>Ａ/期間</t>
    <rPh sb="2" eb="4">
      <t>キカン</t>
    </rPh>
    <phoneticPr fontId="12"/>
  </si>
  <si>
    <t>金利(Ａ×金利）</t>
    <rPh sb="0" eb="2">
      <t>キンリ</t>
    </rPh>
    <rPh sb="5" eb="7">
      <t>キンリ</t>
    </rPh>
    <phoneticPr fontId="12"/>
  </si>
  <si>
    <t>金利平均額　　　②</t>
    <rPh sb="0" eb="2">
      <t>キンリ</t>
    </rPh>
    <rPh sb="2" eb="5">
      <t>ヘイキンガク</t>
    </rPh>
    <phoneticPr fontId="12"/>
  </si>
  <si>
    <t>金利計/期間</t>
    <rPh sb="0" eb="2">
      <t>キンリ</t>
    </rPh>
    <rPh sb="2" eb="3">
      <t>ケイ</t>
    </rPh>
    <rPh sb="4" eb="6">
      <t>キカン</t>
    </rPh>
    <phoneticPr fontId="12"/>
  </si>
  <si>
    <t>徴収利用料額　　③</t>
    <rPh sb="0" eb="1">
      <t>チョウ</t>
    </rPh>
    <rPh sb="1" eb="2">
      <t>シュウ</t>
    </rPh>
    <rPh sb="2" eb="4">
      <t>リヨウ</t>
    </rPh>
    <rPh sb="4" eb="5">
      <t>リョウ</t>
    </rPh>
    <rPh sb="5" eb="6">
      <t>ガク</t>
    </rPh>
    <phoneticPr fontId="12"/>
  </si>
  <si>
    <t>うち消費税④</t>
    <rPh sb="2" eb="5">
      <t>ショウヒゼイ</t>
    </rPh>
    <phoneticPr fontId="12"/>
  </si>
  <si>
    <t>受益面積（㎡）　④</t>
    <rPh sb="0" eb="2">
      <t>ジュエキ</t>
    </rPh>
    <rPh sb="2" eb="4">
      <t>メンセキ</t>
    </rPh>
    <phoneticPr fontId="12"/>
  </si>
  <si>
    <t>利用料／㎡（税込）　⑤</t>
    <rPh sb="0" eb="3">
      <t>リヨウリョウ</t>
    </rPh>
    <rPh sb="6" eb="7">
      <t>ゼイ</t>
    </rPh>
    <rPh sb="7" eb="8">
      <t>コミ</t>
    </rPh>
    <phoneticPr fontId="12"/>
  </si>
  <si>
    <t>目標収支計画（１０アール当たり）</t>
    <rPh sb="0" eb="2">
      <t>モクヒョウ</t>
    </rPh>
    <rPh sb="2" eb="4">
      <t>シュウシ</t>
    </rPh>
    <rPh sb="4" eb="6">
      <t>ケイカク</t>
    </rPh>
    <rPh sb="12" eb="13">
      <t>アタ</t>
    </rPh>
    <phoneticPr fontId="14"/>
  </si>
  <si>
    <t>作物名</t>
    <rPh sb="0" eb="2">
      <t>サクモツ</t>
    </rPh>
    <rPh sb="2" eb="3">
      <t>メイ</t>
    </rPh>
    <phoneticPr fontId="14"/>
  </si>
  <si>
    <t>出荷量(Kg)</t>
    <rPh sb="0" eb="3">
      <t>シュッカリョウ</t>
    </rPh>
    <phoneticPr fontId="14"/>
  </si>
  <si>
    <t>単価(円/Kg)</t>
    <rPh sb="0" eb="2">
      <t>タンカ</t>
    </rPh>
    <rPh sb="3" eb="4">
      <t>エン</t>
    </rPh>
    <phoneticPr fontId="14"/>
  </si>
  <si>
    <t>生産額(円)</t>
    <rPh sb="0" eb="3">
      <t>セイサンガク</t>
    </rPh>
    <rPh sb="4" eb="5">
      <t>エン</t>
    </rPh>
    <phoneticPr fontId="14"/>
  </si>
  <si>
    <t>支　　　出　　　額　　　(円)</t>
    <rPh sb="0" eb="9">
      <t>シシュツガク</t>
    </rPh>
    <rPh sb="13" eb="14">
      <t>エン</t>
    </rPh>
    <phoneticPr fontId="14"/>
  </si>
  <si>
    <t>所得(円)</t>
    <rPh sb="0" eb="2">
      <t>ショトク</t>
    </rPh>
    <rPh sb="3" eb="4">
      <t>エン</t>
    </rPh>
    <phoneticPr fontId="14"/>
  </si>
  <si>
    <t>所得率(%)</t>
    <rPh sb="0" eb="3">
      <t>ショトクリツ</t>
    </rPh>
    <phoneticPr fontId="14"/>
  </si>
  <si>
    <t>生産経費</t>
    <rPh sb="0" eb="2">
      <t>セイサン</t>
    </rPh>
    <rPh sb="2" eb="4">
      <t>ケイヒ</t>
    </rPh>
    <phoneticPr fontId="14"/>
  </si>
  <si>
    <t>手数料</t>
    <rPh sb="0" eb="3">
      <t>テスウリョウ</t>
    </rPh>
    <phoneticPr fontId="14"/>
  </si>
  <si>
    <t>選果料</t>
    <rPh sb="0" eb="2">
      <t>センカ</t>
    </rPh>
    <rPh sb="2" eb="3">
      <t>リョウ</t>
    </rPh>
    <phoneticPr fontId="14"/>
  </si>
  <si>
    <t>運賃</t>
    <rPh sb="0" eb="2">
      <t>ウンチン</t>
    </rPh>
    <phoneticPr fontId="14"/>
  </si>
  <si>
    <t>包装費</t>
    <rPh sb="0" eb="3">
      <t>ホウソウヒ</t>
    </rPh>
    <phoneticPr fontId="14"/>
  </si>
  <si>
    <t>計</t>
    <rPh sb="0" eb="1">
      <t>ケイ</t>
    </rPh>
    <phoneticPr fontId="14"/>
  </si>
  <si>
    <t>項　　目</t>
    <rPh sb="0" eb="4">
      <t>コウモク</t>
    </rPh>
    <phoneticPr fontId="14"/>
  </si>
  <si>
    <t>備　　　　　　　考</t>
    <rPh sb="0" eb="9">
      <t>ビコウ</t>
    </rPh>
    <phoneticPr fontId="14"/>
  </si>
  <si>
    <t>総本数</t>
    <rPh sb="0" eb="1">
      <t>ソウ</t>
    </rPh>
    <rPh sb="1" eb="2">
      <t>ホン</t>
    </rPh>
    <rPh sb="2" eb="3">
      <t>スウ</t>
    </rPh>
    <phoneticPr fontId="14"/>
  </si>
  <si>
    <t>間口</t>
    <rPh sb="0" eb="2">
      <t>マグチ</t>
    </rPh>
    <phoneticPr fontId="14"/>
  </si>
  <si>
    <t>本数</t>
    <rPh sb="0" eb="2">
      <t>ホンスウ</t>
    </rPh>
    <phoneticPr fontId="14"/>
  </si>
  <si>
    <t>余り</t>
    <rPh sb="0" eb="1">
      <t>アマ</t>
    </rPh>
    <phoneticPr fontId="14"/>
  </si>
  <si>
    <t>残り</t>
    <rPh sb="0" eb="1">
      <t>ノコ</t>
    </rPh>
    <phoneticPr fontId="14"/>
  </si>
  <si>
    <t>長さ</t>
    <rPh sb="0" eb="1">
      <t>ナガ</t>
    </rPh>
    <phoneticPr fontId="14"/>
  </si>
  <si>
    <t>面積</t>
    <rPh sb="0" eb="2">
      <t>メンセキ</t>
    </rPh>
    <phoneticPr fontId="14"/>
  </si>
  <si>
    <t>連棟</t>
    <rPh sb="0" eb="1">
      <t>レン</t>
    </rPh>
    <rPh sb="1" eb="2">
      <t>トウ</t>
    </rPh>
    <phoneticPr fontId="14"/>
  </si>
  <si>
    <t>総合面積</t>
    <rPh sb="0" eb="2">
      <t>ソウゴウ</t>
    </rPh>
    <rPh sb="2" eb="4">
      <t>メンセキ</t>
    </rPh>
    <phoneticPr fontId="14"/>
  </si>
  <si>
    <t>生　産　経　費</t>
    <rPh sb="0" eb="1">
      <t>ショウ</t>
    </rPh>
    <rPh sb="2" eb="3">
      <t>サン</t>
    </rPh>
    <rPh sb="4" eb="7">
      <t>ケイヒ</t>
    </rPh>
    <phoneticPr fontId="14"/>
  </si>
  <si>
    <t>肥料代</t>
    <rPh sb="0" eb="2">
      <t>ヒリョウ</t>
    </rPh>
    <rPh sb="2" eb="3">
      <t>ダイ</t>
    </rPh>
    <phoneticPr fontId="14"/>
  </si>
  <si>
    <t>農薬代</t>
    <rPh sb="0" eb="2">
      <t>ノウヤク</t>
    </rPh>
    <rPh sb="2" eb="3">
      <t>ダイ</t>
    </rPh>
    <phoneticPr fontId="14"/>
  </si>
  <si>
    <t>光熱費</t>
    <rPh sb="0" eb="3">
      <t>コウネツヒ</t>
    </rPh>
    <phoneticPr fontId="14"/>
  </si>
  <si>
    <t>施設共済費</t>
    <rPh sb="0" eb="2">
      <t>シセツ</t>
    </rPh>
    <rPh sb="2" eb="4">
      <t>キョウサイ</t>
    </rPh>
    <rPh sb="4" eb="5">
      <t>ヒ</t>
    </rPh>
    <phoneticPr fontId="14"/>
  </si>
  <si>
    <t>諸資材費</t>
    <rPh sb="0" eb="1">
      <t>ショ</t>
    </rPh>
    <rPh sb="1" eb="4">
      <t>シザイヒ</t>
    </rPh>
    <phoneticPr fontId="14"/>
  </si>
  <si>
    <t>修繕費</t>
    <rPh sb="0" eb="3">
      <t>シュウゼンヒ</t>
    </rPh>
    <phoneticPr fontId="14"/>
  </si>
  <si>
    <t>利用料</t>
    <rPh sb="0" eb="2">
      <t>リヨウ</t>
    </rPh>
    <rPh sb="2" eb="3">
      <t>リョウ</t>
    </rPh>
    <phoneticPr fontId="14"/>
  </si>
  <si>
    <t>連結</t>
    <rPh sb="0" eb="2">
      <t>レンケツ</t>
    </rPh>
    <phoneticPr fontId="14"/>
  </si>
  <si>
    <t>棟数</t>
    <rPh sb="0" eb="1">
      <t>トウ</t>
    </rPh>
    <rPh sb="1" eb="2">
      <t>カズ</t>
    </rPh>
    <phoneticPr fontId="14"/>
  </si>
  <si>
    <t>減価償却費</t>
    <rPh sb="0" eb="2">
      <t>ゲンカ</t>
    </rPh>
    <rPh sb="2" eb="5">
      <t>ショウキャクヒ</t>
    </rPh>
    <phoneticPr fontId="14"/>
  </si>
  <si>
    <t>（２）主要作物の生産状況（目標）</t>
    <phoneticPr fontId="11"/>
  </si>
  <si>
    <t>千円以下切り捨て</t>
    <rPh sb="0" eb="1">
      <t>セン</t>
    </rPh>
    <rPh sb="1" eb="4">
      <t>エンイカ</t>
    </rPh>
    <rPh sb="4" eb="5">
      <t>キ</t>
    </rPh>
    <rPh sb="6" eb="7">
      <t>ス</t>
    </rPh>
    <phoneticPr fontId="12"/>
  </si>
  <si>
    <t>種苗費</t>
    <rPh sb="0" eb="2">
      <t>シュビョウ</t>
    </rPh>
    <rPh sb="2" eb="3">
      <t>ヒ</t>
    </rPh>
    <phoneticPr fontId="14"/>
  </si>
  <si>
    <t>露地</t>
    <rPh sb="0" eb="2">
      <t>ロジ</t>
    </rPh>
    <phoneticPr fontId="11"/>
  </si>
  <si>
    <t>532.4時間×630円／自給（２人分労働時間）</t>
    <rPh sb="5" eb="7">
      <t>ジカン</t>
    </rPh>
    <rPh sb="11" eb="12">
      <t>エン</t>
    </rPh>
    <rPh sb="13" eb="15">
      <t>ジキュウ</t>
    </rPh>
    <rPh sb="17" eb="18">
      <t>ニン</t>
    </rPh>
    <rPh sb="18" eb="19">
      <t>ブン</t>
    </rPh>
    <rPh sb="19" eb="21">
      <t>ロウドウ</t>
    </rPh>
    <rPh sb="21" eb="23">
      <t>ジカン</t>
    </rPh>
    <phoneticPr fontId="11"/>
  </si>
  <si>
    <t>数量</t>
    <rPh sb="0" eb="2">
      <t>スウリョウ</t>
    </rPh>
    <phoneticPr fontId="12"/>
  </si>
  <si>
    <t>販売額</t>
    <rPh sb="0" eb="3">
      <t>ハンバイガク</t>
    </rPh>
    <phoneticPr fontId="12"/>
  </si>
  <si>
    <t>単価</t>
    <rPh sb="0" eb="2">
      <t>タンカ</t>
    </rPh>
    <phoneticPr fontId="12"/>
  </si>
  <si>
    <t>平均</t>
    <rPh sb="0" eb="2">
      <t>ヘイキン</t>
    </rPh>
    <phoneticPr fontId="12"/>
  </si>
  <si>
    <t>出荷数量</t>
    <rPh sb="0" eb="2">
      <t>シュッカ</t>
    </rPh>
    <rPh sb="2" eb="4">
      <t>スウリョウ</t>
    </rPh>
    <phoneticPr fontId="12"/>
  </si>
  <si>
    <t>面積</t>
    <rPh sb="0" eb="2">
      <t>メンセキ</t>
    </rPh>
    <phoneticPr fontId="12"/>
  </si>
  <si>
    <t>現況</t>
    <rPh sb="0" eb="2">
      <t>ゲンキョウ</t>
    </rPh>
    <phoneticPr fontId="12"/>
  </si>
  <si>
    <t>目標</t>
    <rPh sb="0" eb="2">
      <t>モクヒョウ</t>
    </rPh>
    <phoneticPr fontId="12"/>
  </si>
  <si>
    <t>備考</t>
    <rPh sb="0" eb="2">
      <t>ビコウ</t>
    </rPh>
    <phoneticPr fontId="12"/>
  </si>
  <si>
    <t>施設管理運営規則（案）</t>
    <rPh sb="0" eb="2">
      <t>シセツ</t>
    </rPh>
    <rPh sb="2" eb="4">
      <t>カンリ</t>
    </rPh>
    <rPh sb="4" eb="6">
      <t>ウンエイ</t>
    </rPh>
    <rPh sb="6" eb="8">
      <t>キソク</t>
    </rPh>
    <rPh sb="9" eb="10">
      <t>アン</t>
    </rPh>
    <phoneticPr fontId="11"/>
  </si>
  <si>
    <t>２．優良農家実績</t>
    <rPh sb="2" eb="4">
      <t>ユウリョウ</t>
    </rPh>
    <rPh sb="4" eb="6">
      <t>ノウカ</t>
    </rPh>
    <rPh sb="6" eb="8">
      <t>ジッセキ</t>
    </rPh>
    <phoneticPr fontId="12"/>
  </si>
  <si>
    <t>農業経営技術指標</t>
    <rPh sb="0" eb="2">
      <t>ノウギョウ</t>
    </rPh>
    <rPh sb="2" eb="4">
      <t>ケイエイ</t>
    </rPh>
    <rPh sb="4" eb="6">
      <t>ギジュツ</t>
    </rPh>
    <rPh sb="6" eb="8">
      <t>シヒョウ</t>
    </rPh>
    <phoneticPr fontId="12"/>
  </si>
  <si>
    <t>ＭＡＸ単価とＭＩＮ単価を抜く　or　異常年度のみ抜く</t>
    <rPh sb="3" eb="5">
      <t>タンカ</t>
    </rPh>
    <rPh sb="9" eb="11">
      <t>タンカ</t>
    </rPh>
    <rPh sb="12" eb="13">
      <t>ヌ</t>
    </rPh>
    <rPh sb="18" eb="20">
      <t>イジョウ</t>
    </rPh>
    <rPh sb="20" eb="22">
      <t>ネンド</t>
    </rPh>
    <rPh sb="24" eb="25">
      <t>ヌ</t>
    </rPh>
    <phoneticPr fontId="12"/>
  </si>
  <si>
    <t>○○○区（○○○）</t>
    <rPh sb="3" eb="4">
      <t>ク</t>
    </rPh>
    <phoneticPr fontId="11"/>
  </si>
  <si>
    <t>○○○町○○○地区（○○○生産組合）</t>
    <rPh sb="3" eb="4">
      <t>マチ</t>
    </rPh>
    <rPh sb="7" eb="9">
      <t>チク</t>
    </rPh>
    <rPh sb="13" eb="15">
      <t>セイサン</t>
    </rPh>
    <rPh sb="15" eb="17">
      <t>クミアイ</t>
    </rPh>
    <phoneticPr fontId="11"/>
  </si>
  <si>
    <t>（１）敷地総面積図</t>
    <rPh sb="3" eb="5">
      <t>シキチ</t>
    </rPh>
    <rPh sb="5" eb="8">
      <t>ソウメンセキ</t>
    </rPh>
    <rPh sb="8" eb="9">
      <t>ズ</t>
    </rPh>
    <phoneticPr fontId="11"/>
  </si>
  <si>
    <t>施設総面積</t>
    <rPh sb="0" eb="2">
      <t>シセツ</t>
    </rPh>
    <rPh sb="2" eb="5">
      <t>ソウメンセキ</t>
    </rPh>
    <phoneticPr fontId="12"/>
  </si>
  <si>
    <t>施設
番号</t>
    <rPh sb="0" eb="2">
      <t>シセツ</t>
    </rPh>
    <rPh sb="3" eb="5">
      <t>バンゴウ</t>
    </rPh>
    <phoneticPr fontId="12"/>
  </si>
  <si>
    <t xml:space="preserve">受益農家名
</t>
    <rPh sb="0" eb="2">
      <t>ジュエキ</t>
    </rPh>
    <rPh sb="2" eb="4">
      <t>ノウカ</t>
    </rPh>
    <rPh sb="4" eb="5">
      <t>メイ</t>
    </rPh>
    <phoneticPr fontId="12"/>
  </si>
  <si>
    <t>設置場所</t>
    <rPh sb="0" eb="2">
      <t>セッチ</t>
    </rPh>
    <rPh sb="2" eb="4">
      <t>バショ</t>
    </rPh>
    <phoneticPr fontId="12"/>
  </si>
  <si>
    <t>施設
面積㎡</t>
    <rPh sb="0" eb="2">
      <t>シセツ</t>
    </rPh>
    <rPh sb="3" eb="5">
      <t>メンセキ</t>
    </rPh>
    <phoneticPr fontId="12"/>
  </si>
  <si>
    <t>敷地所有者</t>
    <rPh sb="0" eb="2">
      <t>シキチ</t>
    </rPh>
    <rPh sb="2" eb="5">
      <t>ショユウシャ</t>
    </rPh>
    <phoneticPr fontId="12"/>
  </si>
  <si>
    <t>権利の取得</t>
    <rPh sb="0" eb="2">
      <t>ケンリ</t>
    </rPh>
    <rPh sb="3" eb="5">
      <t>シュトク</t>
    </rPh>
    <phoneticPr fontId="12"/>
  </si>
  <si>
    <t>大字</t>
    <rPh sb="0" eb="2">
      <t>オオアザ</t>
    </rPh>
    <phoneticPr fontId="12"/>
  </si>
  <si>
    <t>小字</t>
    <rPh sb="0" eb="2">
      <t>コアザ</t>
    </rPh>
    <phoneticPr fontId="12"/>
  </si>
  <si>
    <t>番地</t>
    <rPh sb="0" eb="2">
      <t>バンチ</t>
    </rPh>
    <phoneticPr fontId="12"/>
  </si>
  <si>
    <t>（２）配置図</t>
    <rPh sb="3" eb="6">
      <t>ハイチズ</t>
    </rPh>
    <phoneticPr fontId="12"/>
  </si>
  <si>
    <t>別紙参照</t>
    <rPh sb="0" eb="2">
      <t>ベッシ</t>
    </rPh>
    <rPh sb="2" eb="4">
      <t>サンショウ</t>
    </rPh>
    <phoneticPr fontId="11"/>
  </si>
  <si>
    <t>（４）農振法上の用途区分</t>
    <rPh sb="3" eb="4">
      <t>ノウ</t>
    </rPh>
    <rPh sb="4" eb="5">
      <t>オサム</t>
    </rPh>
    <rPh sb="5" eb="6">
      <t>ホウ</t>
    </rPh>
    <rPh sb="6" eb="7">
      <t>ジョウ</t>
    </rPh>
    <rPh sb="8" eb="10">
      <t>ヨウト</t>
    </rPh>
    <rPh sb="10" eb="12">
      <t>クブン</t>
    </rPh>
    <phoneticPr fontId="12"/>
  </si>
  <si>
    <t>農振農用地</t>
    <rPh sb="0" eb="1">
      <t>ノウ</t>
    </rPh>
    <rPh sb="1" eb="2">
      <t>シン</t>
    </rPh>
    <rPh sb="2" eb="5">
      <t>ノウヨウチ</t>
    </rPh>
    <phoneticPr fontId="12"/>
  </si>
  <si>
    <t>（１）平面図</t>
    <rPh sb="3" eb="6">
      <t>ヘイメンズ</t>
    </rPh>
    <phoneticPr fontId="12"/>
  </si>
  <si>
    <t>施　設　等　整　備</t>
    <rPh sb="0" eb="1">
      <t>シ</t>
    </rPh>
    <rPh sb="2" eb="3">
      <t>セツ</t>
    </rPh>
    <rPh sb="4" eb="5">
      <t>トウ</t>
    </rPh>
    <rPh sb="6" eb="7">
      <t>タダシ</t>
    </rPh>
    <rPh sb="8" eb="9">
      <t>ソナエ</t>
    </rPh>
    <phoneticPr fontId="11"/>
  </si>
  <si>
    <t>○○地区</t>
    <rPh sb="2" eb="4">
      <t>チク</t>
    </rPh>
    <phoneticPr fontId="11"/>
  </si>
  <si>
    <t>(施設名)</t>
    <rPh sb="1" eb="4">
      <t>シセツメイ</t>
    </rPh>
    <phoneticPr fontId="11"/>
  </si>
  <si>
    <t>（型）</t>
    <rPh sb="1" eb="2">
      <t>カタ</t>
    </rPh>
    <phoneticPr fontId="11"/>
  </si>
  <si>
    <t>４．施設位置図</t>
    <rPh sb="2" eb="4">
      <t>シセツ</t>
    </rPh>
    <rPh sb="4" eb="7">
      <t>イチズ</t>
    </rPh>
    <phoneticPr fontId="11"/>
  </si>
  <si>
    <t>５．施設配置図</t>
    <rPh sb="2" eb="4">
      <t>シセツ</t>
    </rPh>
    <rPh sb="4" eb="7">
      <t>ハイチズ</t>
    </rPh>
    <phoneticPr fontId="11"/>
  </si>
  <si>
    <t>６．概要図</t>
    <rPh sb="2" eb="4">
      <t>ガイヨウ</t>
    </rPh>
    <rPh sb="4" eb="5">
      <t>ズ</t>
    </rPh>
    <phoneticPr fontId="12"/>
  </si>
  <si>
    <t>３．目標単収</t>
    <rPh sb="2" eb="4">
      <t>モクヒョウ</t>
    </rPh>
    <rPh sb="4" eb="5">
      <t>タン</t>
    </rPh>
    <rPh sb="5" eb="6">
      <t>オサム</t>
    </rPh>
    <phoneticPr fontId="12"/>
  </si>
  <si>
    <t>《単収根拠》</t>
    <rPh sb="1" eb="2">
      <t>タン</t>
    </rPh>
    <rPh sb="3" eb="5">
      <t>コンキョ</t>
    </rPh>
    <phoneticPr fontId="12"/>
  </si>
  <si>
    <t>単収</t>
    <rPh sb="0" eb="1">
      <t>タン</t>
    </rPh>
    <rPh sb="1" eb="2">
      <t>オサム</t>
    </rPh>
    <phoneticPr fontId="12"/>
  </si>
  <si>
    <t>生産期間率＝生産期間（月数）÷12月、生産期間12ヶ月÷12ヶ月＝１　年利は、現在の○○利子平均の2%とした。</t>
    <rPh sb="0" eb="2">
      <t>セイサン</t>
    </rPh>
    <rPh sb="2" eb="4">
      <t>キカン</t>
    </rPh>
    <rPh sb="4" eb="5">
      <t>リツ</t>
    </rPh>
    <rPh sb="6" eb="8">
      <t>セイサン</t>
    </rPh>
    <rPh sb="8" eb="10">
      <t>キカン</t>
    </rPh>
    <rPh sb="11" eb="13">
      <t>ツキスウ</t>
    </rPh>
    <rPh sb="17" eb="18">
      <t>ガツ</t>
    </rPh>
    <rPh sb="19" eb="21">
      <t>セイサン</t>
    </rPh>
    <rPh sb="21" eb="23">
      <t>キカン</t>
    </rPh>
    <rPh sb="26" eb="27">
      <t>ゲツ</t>
    </rPh>
    <rPh sb="31" eb="32">
      <t>ゲツ</t>
    </rPh>
    <rPh sb="35" eb="37">
      <t>ネンリ</t>
    </rPh>
    <rPh sb="39" eb="41">
      <t>ゲンザイ</t>
    </rPh>
    <rPh sb="44" eb="46">
      <t>リシ</t>
    </rPh>
    <rPh sb="46" eb="48">
      <t>ヘイキン</t>
    </rPh>
    <phoneticPr fontId="11"/>
  </si>
  <si>
    <t>リース事業なので、固定資本評価は、０になる</t>
    <rPh sb="3" eb="5">
      <t>ジギョウ</t>
    </rPh>
    <rPh sb="9" eb="11">
      <t>コテイ</t>
    </rPh>
    <rPh sb="11" eb="13">
      <t>シホン</t>
    </rPh>
    <rPh sb="13" eb="15">
      <t>ヒョウカ</t>
    </rPh>
    <phoneticPr fontId="11"/>
  </si>
  <si>
    <t>事業名：</t>
    <rPh sb="0" eb="2">
      <t>ジギョウ</t>
    </rPh>
    <rPh sb="2" eb="3">
      <t>メイ</t>
    </rPh>
    <phoneticPr fontId="12"/>
  </si>
  <si>
    <t>※6.○○負担本体額</t>
    <rPh sb="5" eb="7">
      <t>フタン</t>
    </rPh>
    <rPh sb="7" eb="9">
      <t>ホンタイ</t>
    </rPh>
    <rPh sb="9" eb="10">
      <t>ガク</t>
    </rPh>
    <phoneticPr fontId="12"/>
  </si>
  <si>
    <t>６．○○負担本体額</t>
    <rPh sb="4" eb="6">
      <t>フタン</t>
    </rPh>
    <rPh sb="6" eb="8">
      <t>ホンタイ</t>
    </rPh>
    <rPh sb="8" eb="9">
      <t>ガク</t>
    </rPh>
    <phoneticPr fontId="12"/>
  </si>
  <si>
    <t>７．○○自己負担総額</t>
    <rPh sb="4" eb="6">
      <t>ジコ</t>
    </rPh>
    <rPh sb="6" eb="8">
      <t>フタン</t>
    </rPh>
    <rPh sb="8" eb="10">
      <t>ソウガク</t>
    </rPh>
    <phoneticPr fontId="12"/>
  </si>
  <si>
    <t>：</t>
    <phoneticPr fontId="11"/>
  </si>
  <si>
    <t>：</t>
    <phoneticPr fontId="11"/>
  </si>
  <si>
    <t>現　　　況　　　及　　　び　　　事　　　業　　　計　　　画　　　の　　　概　　　要　　</t>
    <phoneticPr fontId="11"/>
  </si>
  <si>
    <t>○○</t>
    <phoneticPr fontId="11"/>
  </si>
  <si>
    <t xml:space="preserve">項　　目 </t>
    <phoneticPr fontId="11"/>
  </si>
  <si>
    <t>住　　　所</t>
    <phoneticPr fontId="11"/>
  </si>
  <si>
    <t>備　　　　考</t>
    <phoneticPr fontId="11"/>
  </si>
  <si>
    <t xml:space="preserve"> 氏　　名</t>
    <phoneticPr fontId="11"/>
  </si>
  <si>
    <t>きび</t>
    <phoneticPr fontId="11"/>
  </si>
  <si>
    <t>　</t>
    <phoneticPr fontId="11"/>
  </si>
  <si>
    <t xml:space="preserve"> </t>
    <phoneticPr fontId="11"/>
  </si>
  <si>
    <t>(1) 事業の目的</t>
    <phoneticPr fontId="11"/>
  </si>
  <si>
    <t>　　</t>
    <phoneticPr fontId="11"/>
  </si>
  <si>
    <t>(2) 事業計画概要</t>
    <phoneticPr fontId="11"/>
  </si>
  <si>
    <t>事　業　内　容</t>
    <phoneticPr fontId="11"/>
  </si>
  <si>
    <t>事　業　主　体</t>
    <phoneticPr fontId="11"/>
  </si>
  <si>
    <t>受　益　戸　数</t>
    <phoneticPr fontId="11"/>
  </si>
  <si>
    <t>事　　業　　費</t>
    <phoneticPr fontId="11"/>
  </si>
  <si>
    <t>(3) 事業費の積算基礎</t>
    <phoneticPr fontId="11"/>
  </si>
  <si>
    <t>工種又は設置区分</t>
    <phoneticPr fontId="11"/>
  </si>
  <si>
    <t>規格・構造</t>
    <phoneticPr fontId="11"/>
  </si>
  <si>
    <t>耐用年数</t>
    <phoneticPr fontId="11"/>
  </si>
  <si>
    <t xml:space="preserve"> </t>
    <phoneticPr fontId="11"/>
  </si>
  <si>
    <t>合　　　　計</t>
    <phoneticPr fontId="11"/>
  </si>
  <si>
    <t>　</t>
    <phoneticPr fontId="11"/>
  </si>
  <si>
    <t>　</t>
    <phoneticPr fontId="11"/>
  </si>
  <si>
    <t>　　　　</t>
    <phoneticPr fontId="11"/>
  </si>
  <si>
    <t>Ａ</t>
    <phoneticPr fontId="12"/>
  </si>
  <si>
    <t>=①+②</t>
    <phoneticPr fontId="12"/>
  </si>
  <si>
    <t>⑥＝②＋④＋⑤</t>
    <phoneticPr fontId="11"/>
  </si>
  <si>
    <t>○</t>
    <phoneticPr fontId="11"/>
  </si>
  <si>
    <t>○</t>
    <phoneticPr fontId="11"/>
  </si>
  <si>
    <t>※</t>
    <phoneticPr fontId="11"/>
  </si>
  <si>
    <t>※</t>
    <phoneticPr fontId="11"/>
  </si>
  <si>
    <t>※</t>
    <phoneticPr fontId="11"/>
  </si>
  <si>
    <t>※</t>
    <phoneticPr fontId="11"/>
  </si>
  <si>
    <t>ピッチ</t>
    <phoneticPr fontId="14"/>
  </si>
  <si>
    <t>ケタ</t>
    <phoneticPr fontId="14"/>
  </si>
  <si>
    <t>①-1</t>
    <phoneticPr fontId="12"/>
  </si>
  <si>
    <t>A</t>
    <phoneticPr fontId="12"/>
  </si>
  <si>
    <t>①-2</t>
    <phoneticPr fontId="12"/>
  </si>
  <si>
    <t>①-3</t>
    <phoneticPr fontId="12"/>
  </si>
  <si>
    <t>B</t>
    <phoneticPr fontId="11"/>
  </si>
  <si>
    <t>①-4</t>
    <phoneticPr fontId="12"/>
  </si>
  <si>
    <t>①-5</t>
    <phoneticPr fontId="12"/>
  </si>
  <si>
    <t>C</t>
    <phoneticPr fontId="11"/>
  </si>
  <si>
    <t>①-6</t>
    <phoneticPr fontId="12"/>
  </si>
  <si>
    <t>D</t>
    <phoneticPr fontId="11"/>
  </si>
  <si>
    <t>（１）主要作物の生産状況（現況）</t>
    <phoneticPr fontId="11"/>
  </si>
  <si>
    <t xml:space="preserve">年　度 </t>
    <phoneticPr fontId="11"/>
  </si>
  <si>
    <t xml:space="preserve"> 品　目</t>
    <phoneticPr fontId="11"/>
  </si>
  <si>
    <t>面　積</t>
    <phoneticPr fontId="11"/>
  </si>
  <si>
    <t>→</t>
    <phoneticPr fontId="11"/>
  </si>
  <si>
    <t>(1) 経営状況</t>
    <phoneticPr fontId="11"/>
  </si>
  <si>
    <t>３．生産計画</t>
    <rPh sb="2" eb="4">
      <t>セイサン</t>
    </rPh>
    <rPh sb="4" eb="6">
      <t>ケイカク</t>
    </rPh>
    <phoneticPr fontId="11"/>
  </si>
  <si>
    <t>７．収支計画</t>
    <rPh sb="2" eb="4">
      <t>シュウシ</t>
    </rPh>
    <rPh sb="4" eb="6">
      <t>ケイカク</t>
    </rPh>
    <phoneticPr fontId="11"/>
  </si>
  <si>
    <t>（５）　作付体系</t>
    <phoneticPr fontId="11"/>
  </si>
  <si>
    <t>（６）　生産物の出荷体制</t>
    <phoneticPr fontId="11"/>
  </si>
  <si>
    <t>（７）　施設管理運営計画</t>
    <rPh sb="4" eb="5">
      <t>シ</t>
    </rPh>
    <rPh sb="5" eb="6">
      <t>セツ</t>
    </rPh>
    <rPh sb="6" eb="7">
      <t>カン</t>
    </rPh>
    <rPh sb="7" eb="8">
      <t>リ</t>
    </rPh>
    <rPh sb="8" eb="9">
      <t>ウン</t>
    </rPh>
    <rPh sb="9" eb="10">
      <t>エイ</t>
    </rPh>
    <rPh sb="10" eb="11">
      <t>ケイ</t>
    </rPh>
    <rPh sb="11" eb="12">
      <t>ガ</t>
    </rPh>
    <phoneticPr fontId="11"/>
  </si>
  <si>
    <t>事業実施主体</t>
    <rPh sb="0" eb="2">
      <t>ジギョウ</t>
    </rPh>
    <rPh sb="2" eb="4">
      <t>ジッシ</t>
    </rPh>
    <rPh sb="4" eb="6">
      <t>シュタイ</t>
    </rPh>
    <phoneticPr fontId="11"/>
  </si>
  <si>
    <t>施設利用主体</t>
    <rPh sb="0" eb="2">
      <t>シセツ</t>
    </rPh>
    <rPh sb="2" eb="4">
      <t>リヨウ</t>
    </rPh>
    <rPh sb="4" eb="6">
      <t>シュタイ</t>
    </rPh>
    <phoneticPr fontId="11"/>
  </si>
  <si>
    <t>○○市町村</t>
    <rPh sb="2" eb="5">
      <t>シチョウソン</t>
    </rPh>
    <phoneticPr fontId="11"/>
  </si>
  <si>
    <t>○○生産組合</t>
    <rPh sb="2" eb="4">
      <t>セイサン</t>
    </rPh>
    <rPh sb="4" eb="6">
      <t>クミアイ</t>
    </rPh>
    <phoneticPr fontId="12"/>
  </si>
  <si>
    <t>地区名、
利用主体名</t>
    <rPh sb="0" eb="3">
      <t>チクメイ</t>
    </rPh>
    <rPh sb="5" eb="7">
      <t>リヨウ</t>
    </rPh>
    <rPh sb="7" eb="9">
      <t>シュタイ</t>
    </rPh>
    <rPh sb="9" eb="10">
      <t>メイ</t>
    </rPh>
    <phoneticPr fontId="12"/>
  </si>
  <si>
    <t>○○○生産組合</t>
    <rPh sb="3" eb="5">
      <t>セイサン</t>
    </rPh>
    <rPh sb="5" eb="7">
      <t>クミアイ</t>
    </rPh>
    <phoneticPr fontId="11"/>
  </si>
  <si>
    <t>利　用　主　体</t>
    <rPh sb="0" eb="1">
      <t>リ</t>
    </rPh>
    <rPh sb="2" eb="3">
      <t>ヨウ</t>
    </rPh>
    <phoneticPr fontId="11"/>
  </si>
  <si>
    <t>別紙参照 P○○</t>
    <rPh sb="0" eb="2">
      <t>ベッシ</t>
    </rPh>
    <rPh sb="2" eb="4">
      <t>サンショウ</t>
    </rPh>
    <phoneticPr fontId="11"/>
  </si>
  <si>
    <t>①-1 P○○　①-2 P○○　①-3 P○○　①-4 P○○　①-5 P○○　①-6 P○○</t>
    <phoneticPr fontId="12"/>
  </si>
  <si>
    <t>（２）立面図・妻面図　　　　　　　　　</t>
    <rPh sb="3" eb="6">
      <t>リツメンズ</t>
    </rPh>
    <rPh sb="7" eb="8">
      <t>ツマ</t>
    </rPh>
    <rPh sb="8" eb="9">
      <t>メン</t>
    </rPh>
    <rPh sb="9" eb="10">
      <t>ズ</t>
    </rPh>
    <phoneticPr fontId="11"/>
  </si>
  <si>
    <t>=③*8/105</t>
    <phoneticPr fontId="12"/>
  </si>
  <si>
    <t>（受益者）</t>
    <rPh sb="1" eb="3">
      <t>ジュエキ</t>
    </rPh>
    <rPh sb="3" eb="4">
      <t>シャ</t>
    </rPh>
    <phoneticPr fontId="11"/>
  </si>
  <si>
    <t>B</t>
    <phoneticPr fontId="12"/>
  </si>
  <si>
    <t>C</t>
    <phoneticPr fontId="12"/>
  </si>
  <si>
    <t>D</t>
    <phoneticPr fontId="12"/>
  </si>
  <si>
    <t>E</t>
    <phoneticPr fontId="12"/>
  </si>
  <si>
    <t>F</t>
    <phoneticPr fontId="12"/>
  </si>
  <si>
    <t>１．○○○過去5ヵ年実績</t>
    <rPh sb="5" eb="7">
      <t>カコ</t>
    </rPh>
    <rPh sb="9" eb="10">
      <t>ネン</t>
    </rPh>
    <rPh sb="10" eb="12">
      <t>ジッセキ</t>
    </rPh>
    <phoneticPr fontId="12"/>
  </si>
  <si>
    <t>施設利用主体別実施計画</t>
    <rPh sb="0" eb="2">
      <t>シセツ</t>
    </rPh>
    <rPh sb="2" eb="4">
      <t>リヨウ</t>
    </rPh>
    <rPh sb="4" eb="6">
      <t>シュタイ</t>
    </rPh>
    <rPh sb="6" eb="7">
      <t>ベツ</t>
    </rPh>
    <rPh sb="7" eb="9">
      <t>ジッシ</t>
    </rPh>
    <rPh sb="9" eb="11">
      <t>ケイカク</t>
    </rPh>
    <phoneticPr fontId="11"/>
  </si>
  <si>
    <t>（４）　本事業による生産計画の概要</t>
    <rPh sb="15" eb="17">
      <t>ガイヨウ</t>
    </rPh>
    <phoneticPr fontId="11"/>
  </si>
  <si>
    <t>金　額　(円)</t>
    <rPh sb="0" eb="1">
      <t>キン</t>
    </rPh>
    <rPh sb="2" eb="3">
      <t>ガク</t>
    </rPh>
    <rPh sb="5" eb="6">
      <t>エン</t>
    </rPh>
    <phoneticPr fontId="14"/>
  </si>
  <si>
    <t>（単位：ａ、ｔ、千本）</t>
    <rPh sb="8" eb="9">
      <t>セン</t>
    </rPh>
    <rPh sb="9" eb="10">
      <t>ボン</t>
    </rPh>
    <phoneticPr fontId="11"/>
  </si>
  <si>
    <t>○：定植　　　　△：収穫　　　　●：切り戻し</t>
    <rPh sb="2" eb="4">
      <t>テイショク</t>
    </rPh>
    <rPh sb="10" eb="12">
      <t>シュウカク</t>
    </rPh>
    <rPh sb="18" eb="19">
      <t>キ</t>
    </rPh>
    <rPh sb="20" eb="21">
      <t>モド</t>
    </rPh>
    <phoneticPr fontId="11"/>
  </si>
  <si>
    <t>販売量（ｔ､千本）</t>
    <rPh sb="6" eb="7">
      <t>セン</t>
    </rPh>
    <rPh sb="7" eb="8">
      <t>ボン</t>
    </rPh>
    <phoneticPr fontId="11"/>
  </si>
  <si>
    <t>沖　縄　型　耐　候　性　園　芸　施　設　整　備　事　業</t>
    <rPh sb="0" eb="1">
      <t>オキ</t>
    </rPh>
    <rPh sb="2" eb="3">
      <t>ナワ</t>
    </rPh>
    <rPh sb="4" eb="5">
      <t>カタ</t>
    </rPh>
    <rPh sb="6" eb="7">
      <t>タイ</t>
    </rPh>
    <rPh sb="8" eb="9">
      <t>コウ</t>
    </rPh>
    <rPh sb="10" eb="11">
      <t>セイ</t>
    </rPh>
    <rPh sb="12" eb="13">
      <t>エン</t>
    </rPh>
    <rPh sb="14" eb="15">
      <t>ゲイ</t>
    </rPh>
    <rPh sb="16" eb="17">
      <t>シ</t>
    </rPh>
    <rPh sb="18" eb="19">
      <t>セツ</t>
    </rPh>
    <rPh sb="20" eb="21">
      <t>ヒトシ</t>
    </rPh>
    <rPh sb="22" eb="23">
      <t>ビ</t>
    </rPh>
    <rPh sb="24" eb="25">
      <t>コト</t>
    </rPh>
    <rPh sb="26" eb="27">
      <t>ギョウ</t>
    </rPh>
    <phoneticPr fontId="11"/>
  </si>
  <si>
    <t>　　年度</t>
    <rPh sb="2" eb="4">
      <t>ネンド</t>
    </rPh>
    <phoneticPr fontId="11"/>
  </si>
  <si>
    <t>　　年度</t>
    <rPh sb="2" eb="4">
      <t>ネンド</t>
    </rPh>
    <phoneticPr fontId="12"/>
  </si>
  <si>
    <t>運用金利は長期ﾌﾟﾗｲﾑﾚｰﾄ○○年○○月現在</t>
    <rPh sb="0" eb="2">
      <t>ウンヨウ</t>
    </rPh>
    <rPh sb="2" eb="4">
      <t>キンリ</t>
    </rPh>
    <rPh sb="5" eb="7">
      <t>チョウキ</t>
    </rPh>
    <rPh sb="17" eb="18">
      <t>ネン</t>
    </rPh>
    <rPh sb="20" eb="21">
      <t>ツキ</t>
    </rPh>
    <rPh sb="21" eb="23">
      <t>ゲンザイ</t>
    </rPh>
    <phoneticPr fontId="12"/>
  </si>
  <si>
    <t>　　　年度</t>
    <phoneticPr fontId="12"/>
  </si>
  <si>
    <t>施設リース事業に係わる利用料算定表（例）</t>
    <rPh sb="0" eb="2">
      <t>シセツ</t>
    </rPh>
    <rPh sb="5" eb="7">
      <t>ジギョウ</t>
    </rPh>
    <rPh sb="8" eb="9">
      <t>カカ</t>
    </rPh>
    <rPh sb="11" eb="14">
      <t>リヨウリョウ</t>
    </rPh>
    <rPh sb="14" eb="16">
      <t>サンテイ</t>
    </rPh>
    <rPh sb="16" eb="17">
      <t>ヒョウ</t>
    </rPh>
    <rPh sb="18" eb="19">
      <t>レイ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</si>
</sst>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8">
    <numFmt numFmtId="42" formatCode="_ &quot;¥&quot;* #,##0_ ;_ &quot;¥&quot;* \-#,##0_ ;_ &quot;¥&quot;* &quot;-&quot;_ ;_ @_ "/>
    <numFmt numFmtId="41" formatCode="_ * #,##0_ ;_ * \-#,##0_ ;_ * &quot;-&quot;_ ;_ @_ "/>
    <numFmt numFmtId="176" formatCode="0.0"/>
    <numFmt numFmtId="177" formatCode="###,###,###\ &quot;年&quot;\ "/>
    <numFmt numFmtId="178" formatCode="###,###,###&quot;㎏&quot;"/>
    <numFmt numFmtId="179" formatCode="###,###,###&quot;円&quot;"/>
    <numFmt numFmtId="180" formatCode="###,###,###&quot;円&quot;&quot;/&quot;&quot;10a&quot;"/>
    <numFmt numFmtId="181" formatCode="###,###,###&quot;㎏&quot;&quot;/&quot;&quot;10a&quot;"/>
    <numFmt numFmtId="182" formatCode="###,###,###&quot;円&quot;&quot;/&quot;&quot;㎏&quot;"/>
    <numFmt numFmtId="183" formatCode="###,###,##0"/>
    <numFmt numFmtId="184" formatCode="###,###,###&quot;㎡&quot;"/>
    <numFmt numFmtId="185" formatCode="##,##0&quot;㎡&quot;"/>
    <numFmt numFmtId="186" formatCode="###,###,###\ &quot;円&quot;"/>
    <numFmt numFmtId="187" formatCode="#,##0&quot;戸&quot;"/>
    <numFmt numFmtId="188" formatCode="#,##0&quot;円は事業主体負担&quot;"/>
    <numFmt numFmtId="189" formatCode="&quot;平&quot;&quot;成&quot;#&quot;年&quot;&quot;度&quot;"/>
    <numFmt numFmtId="190" formatCode="#,##0_);[Red]\(#,##0\)"/>
    <numFmt numFmtId="191" formatCode="#,##0_ "/>
    <numFmt numFmtId="192" formatCode="#,##0.0_ "/>
    <numFmt numFmtId="193" formatCode="#,##0&quot;円/年&quot;"/>
    <numFmt numFmtId="194" formatCode="\&lt;\ \ ###,###,###&quot;a&quot;\ \ \&gt;"/>
    <numFmt numFmtId="195" formatCode="\&lt;\ \ ###,###,###.00&quot;a&quot;\ \ \&gt;"/>
    <numFmt numFmtId="196" formatCode="###,###,###.00&quot;a&quot;"/>
    <numFmt numFmtId="197" formatCode="#,##0&quot;円&quot;"/>
    <numFmt numFmtId="198" formatCode="#,##0&quot;㎡&quot;"/>
    <numFmt numFmtId="199" formatCode="#,##0.0;[Red]\-#,##0.0"/>
    <numFmt numFmtId="200" formatCode="#,##0.000;[Red]\-#,##0.000"/>
    <numFmt numFmtId="201" formatCode="###,###,##0&quot;台（揚水ﾎﾟﾝﾌﾟ）&quot;"/>
    <numFmt numFmtId="202" formatCode="###,###,###&quot;円/台&quot;"/>
    <numFmt numFmtId="203" formatCode="#,##0.00_ "/>
    <numFmt numFmtId="204" formatCode="#,##0;\-#,##0;&quot;-&quot;"/>
    <numFmt numFmtId="205" formatCode="#,##0\-\ "/>
    <numFmt numFmtId="206" formatCode="\{\(#,##0_ "/>
    <numFmt numFmtId="207" formatCode="\ \ &quot;×&quot;\ \ \ #,##0_ \ \ "/>
    <numFmt numFmtId="208" formatCode="\-\ \(#,##0_ "/>
    <numFmt numFmtId="209" formatCode="\+\ \ #,##0\ \ _ \+"/>
    <numFmt numFmtId="210" formatCode="#,##0\ \)\]\ \ &quot;÷&quot;\ "/>
    <numFmt numFmtId="211" formatCode="\}\ &quot;×&quot;\ #,##0_ "/>
    <numFmt numFmtId="212" formatCode="&quot;＝&quot;\ \ #,##0_ "/>
    <numFmt numFmtId="213" formatCode="\(#,##0"/>
    <numFmt numFmtId="214" formatCode="\+\ \ #,##0\)"/>
    <numFmt numFmtId="215" formatCode="&quot;÷&quot;\ \ #,##0_ "/>
    <numFmt numFmtId="216" formatCode="&quot;×&quot;\ \ \(0%"/>
    <numFmt numFmtId="217" formatCode="&quot;×&quot;\ \ \ \ #,##0\)"/>
    <numFmt numFmtId="218" formatCode="\+\ \ #,##0\ \ &quot;×&quot;_ "/>
    <numFmt numFmtId="219" formatCode="\(0%"/>
    <numFmt numFmtId="220" formatCode="&quot;＝&quot;\ #,##0_ "/>
    <numFmt numFmtId="221" formatCode="\-\ \ #,##0_ "/>
    <numFmt numFmtId="222" formatCode="\-\ \ \ #,##0\ \ \ \-\ "/>
    <numFmt numFmtId="223" formatCode="#,##0\ \ \ \ \+\ \ \ "/>
    <numFmt numFmtId="224" formatCode="#,##0\ &quot;＝&quot;_ "/>
    <numFmt numFmtId="225" formatCode="#,##0.00_ ;[Red]\-#,##0.00\ "/>
    <numFmt numFmtId="226" formatCode="#,##0.0000000_ ;[Red]\-#,##0.0000000\ "/>
    <numFmt numFmtId="227" formatCode="0.00000000_ "/>
    <numFmt numFmtId="228" formatCode="#,##0.00000000000000000000000000_ "/>
    <numFmt numFmtId="229" formatCode="0.0_);[Red]\(0.0\)"/>
    <numFmt numFmtId="230" formatCode="&quot;（内訳　掛金64,265円　国 32,132円(1/2)､県 8,033円（1/8)､自己負担 &quot;#,##0&quot;円&quot;\,\ &quot;賦&quot;&quot;課&quot;&quot;金&quot;\ \1\5\6\6\2&quot;円&quot;\)"/>
    <numFmt numFmtId="231" formatCode="#,##0&quot;㎏&quot;"/>
    <numFmt numFmtId="232" formatCode="&quot;内訳　　kg＝15円　　15円/kg×9,000kg＝&quot;#,##0&quot;円&quot;"/>
    <numFmt numFmtId="233" formatCode="&quot;9,000kg×9%×100円＝&quot;#,##0&quot;（出荷割合　県内 91%　　県外 9%　　県外運賃　100円）&quot;"/>
    <numFmt numFmtId="234" formatCode="&quot;内訳　　生産額×11.5%（市場 8.5%　　JA 3%）＝&quot;#,##0&quot;円&quot;"/>
    <numFmt numFmtId="235" formatCode="&quot;（内訳　掛金50,303円－国 25,151円(1/2)－県 6,288円（1/8)＋賦課金12,180円＝自己負担 &quot;#,##0&quot;円&quot;\)"/>
    <numFmt numFmtId="236" formatCode="&quot;内訳　㎡＝292円（利用料算定表参照）　　10a＝ &quot;#,##0&quot;円&quot;"/>
    <numFmt numFmtId="237" formatCode="#,##0.0\ \ &quot;㎡&quot;"/>
    <numFmt numFmtId="238" formatCode="#,##0\ \ &quot;㎡&quot;"/>
    <numFmt numFmtId="239" formatCode="#,###&quot;㎡&quot;"/>
    <numFmt numFmtId="240" formatCode="#,###.0&quot;㎡&quot;"/>
    <numFmt numFmtId="241" formatCode="#,##0.0_);[Red]\(#,##0.0\)"/>
  </numFmts>
  <fonts count="29" x14ac:knownFonts="1">
    <font>
      <sz val="11"/>
      <name val="ＭＳ Ｐ明朝"/>
      <family val="1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6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sz val="22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204" fontId="1" fillId="0" borderId="0" applyFill="0" applyBorder="0" applyAlignment="0"/>
    <xf numFmtId="0" fontId="2" fillId="0" borderId="0">
      <alignment horizontal="left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0" fontId="4" fillId="0" borderId="0"/>
    <xf numFmtId="4" fontId="2" fillId="0" borderId="0">
      <alignment horizontal="right"/>
    </xf>
    <xf numFmtId="4" fontId="5" fillId="0" borderId="0">
      <alignment horizontal="right"/>
    </xf>
    <xf numFmtId="0" fontId="6" fillId="0" borderId="0">
      <alignment horizontal="left"/>
    </xf>
    <xf numFmtId="0" fontId="7" fillId="0" borderId="0">
      <alignment horizontal="center"/>
    </xf>
    <xf numFmtId="9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9" fillId="0" borderId="0">
      <alignment vertical="center"/>
    </xf>
    <xf numFmtId="0" fontId="8" fillId="0" borderId="0"/>
    <xf numFmtId="0" fontId="10" fillId="0" borderId="0"/>
    <xf numFmtId="0" fontId="9" fillId="0" borderId="0">
      <alignment vertical="center"/>
    </xf>
    <xf numFmtId="0" fontId="9" fillId="0" borderId="0"/>
    <xf numFmtId="0" fontId="9" fillId="0" borderId="0"/>
  </cellStyleXfs>
  <cellXfs count="650">
    <xf numFmtId="0" fontId="0" fillId="0" borderId="0" xfId="0"/>
    <xf numFmtId="38" fontId="12" fillId="0" borderId="0" xfId="11" applyFont="1" applyFill="1" applyAlignment="1">
      <alignment horizontal="center" vertical="center" wrapText="1"/>
    </xf>
    <xf numFmtId="225" fontId="12" fillId="0" borderId="0" xfId="11" applyNumberFormat="1" applyFont="1" applyFill="1" applyAlignment="1">
      <alignment horizontal="center" vertical="center" wrapText="1"/>
    </xf>
    <xf numFmtId="226" fontId="12" fillId="0" borderId="0" xfId="11" applyNumberFormat="1" applyFont="1" applyFill="1" applyAlignment="1">
      <alignment horizontal="center" vertical="center" wrapText="1"/>
    </xf>
    <xf numFmtId="227" fontId="12" fillId="0" borderId="0" xfId="12" applyNumberFormat="1" applyFont="1" applyFill="1" applyAlignment="1">
      <alignment horizontal="center" vertical="center" wrapText="1"/>
    </xf>
    <xf numFmtId="228" fontId="12" fillId="0" borderId="0" xfId="12" applyNumberFormat="1" applyFont="1" applyFill="1" applyAlignment="1">
      <alignment horizontal="center" vertical="center" wrapText="1"/>
    </xf>
    <xf numFmtId="38" fontId="13" fillId="0" borderId="0" xfId="11" applyFont="1" applyFill="1" applyAlignment="1">
      <alignment vertical="center"/>
    </xf>
    <xf numFmtId="225" fontId="13" fillId="0" borderId="0" xfId="11" applyNumberFormat="1" applyFont="1" applyFill="1" applyAlignment="1">
      <alignment vertical="center"/>
    </xf>
    <xf numFmtId="226" fontId="13" fillId="0" borderId="0" xfId="11" applyNumberFormat="1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wrapText="1" shrinkToFit="1"/>
    </xf>
    <xf numFmtId="239" fontId="9" fillId="0" borderId="7" xfId="0" applyNumberFormat="1" applyFont="1" applyFill="1" applyBorder="1"/>
    <xf numFmtId="239" fontId="9" fillId="0" borderId="8" xfId="0" applyNumberFormat="1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 shrinkToFit="1"/>
    </xf>
    <xf numFmtId="0" fontId="9" fillId="0" borderId="3" xfId="0" applyFont="1" applyFill="1" applyBorder="1" applyAlignment="1">
      <alignment horizontal="center" vertical="center" wrapText="1" shrinkToFit="1"/>
    </xf>
    <xf numFmtId="239" fontId="9" fillId="0" borderId="3" xfId="0" applyNumberFormat="1" applyFont="1" applyFill="1" applyBorder="1"/>
    <xf numFmtId="0" fontId="9" fillId="0" borderId="5" xfId="0" applyFont="1" applyFill="1" applyBorder="1" applyAlignment="1">
      <alignment horizontal="center" vertical="center" wrapText="1" shrinkToFit="1"/>
    </xf>
    <xf numFmtId="239" fontId="9" fillId="0" borderId="5" xfId="0" applyNumberFormat="1" applyFont="1" applyFill="1" applyBorder="1"/>
    <xf numFmtId="0" fontId="9" fillId="0" borderId="9" xfId="0" applyFont="1" applyBorder="1" applyAlignment="1">
      <alignment horizontal="center" vertical="center"/>
    </xf>
    <xf numFmtId="240" fontId="9" fillId="0" borderId="10" xfId="0" applyNumberFormat="1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center" vertical="center" shrinkToFit="1"/>
    </xf>
    <xf numFmtId="239" fontId="9" fillId="0" borderId="10" xfId="0" applyNumberFormat="1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shrinkToFit="1"/>
    </xf>
    <xf numFmtId="0" fontId="9" fillId="0" borderId="11" xfId="0" applyFont="1" applyFill="1" applyBorder="1" applyAlignment="1">
      <alignment horizontal="center" vertical="center" wrapText="1" shrinkToFit="1"/>
    </xf>
    <xf numFmtId="239" fontId="9" fillId="0" borderId="11" xfId="0" applyNumberFormat="1" applyFont="1" applyFill="1" applyBorder="1"/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 wrapText="1" shrinkToFit="1"/>
    </xf>
    <xf numFmtId="239" fontId="9" fillId="0" borderId="0" xfId="0" applyNumberFormat="1" applyFont="1" applyFill="1" applyBorder="1"/>
    <xf numFmtId="239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distributed" vertical="center" inden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20" fillId="0" borderId="0" xfId="0" applyNumberFormat="1" applyFont="1" applyAlignment="1">
      <alignment horizontal="distributed" vertical="center"/>
    </xf>
    <xf numFmtId="49" fontId="20" fillId="0" borderId="0" xfId="0" applyNumberFormat="1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vertical="center"/>
    </xf>
    <xf numFmtId="49" fontId="21" fillId="0" borderId="0" xfId="0" applyNumberFormat="1" applyFont="1" applyAlignment="1">
      <alignment vertical="center"/>
    </xf>
    <xf numFmtId="49" fontId="20" fillId="0" borderId="0" xfId="0" applyNumberFormat="1" applyFont="1" applyAlignment="1">
      <alignment horizontal="distributed" vertical="center" indent="1"/>
    </xf>
    <xf numFmtId="0" fontId="22" fillId="0" borderId="12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Border="1" applyAlignment="1">
      <alignment horizontal="centerContinuous" vertical="center"/>
    </xf>
    <xf numFmtId="0" fontId="22" fillId="0" borderId="14" xfId="0" applyFont="1" applyBorder="1" applyAlignment="1">
      <alignment vertical="center"/>
    </xf>
    <xf numFmtId="0" fontId="22" fillId="0" borderId="15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22" fillId="0" borderId="0" xfId="0" applyFont="1" applyFill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22" fillId="0" borderId="16" xfId="0" applyFont="1" applyBorder="1" applyAlignment="1">
      <alignment horizontal="distributed" vertical="center"/>
    </xf>
    <xf numFmtId="0" fontId="22" fillId="0" borderId="0" xfId="0" applyFont="1" applyBorder="1" applyAlignment="1">
      <alignment horizontal="distributed" vertical="center"/>
    </xf>
    <xf numFmtId="0" fontId="22" fillId="0" borderId="17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8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3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wrapText="1"/>
    </xf>
    <xf numFmtId="190" fontId="22" fillId="0" borderId="4" xfId="0" applyNumberFormat="1" applyFont="1" applyBorder="1" applyAlignment="1">
      <alignment vertical="center"/>
    </xf>
    <xf numFmtId="190" fontId="22" fillId="0" borderId="5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vertical="center"/>
    </xf>
    <xf numFmtId="190" fontId="22" fillId="0" borderId="5" xfId="0" applyNumberFormat="1" applyFont="1" applyBorder="1" applyAlignment="1">
      <alignment vertical="center"/>
    </xf>
    <xf numFmtId="0" fontId="9" fillId="0" borderId="21" xfId="0" applyNumberFormat="1" applyFont="1" applyFill="1" applyBorder="1" applyAlignment="1">
      <alignment horizontal="center" vertical="center"/>
    </xf>
    <xf numFmtId="190" fontId="22" fillId="0" borderId="3" xfId="0" applyNumberFormat="1" applyFont="1" applyBorder="1" applyAlignment="1">
      <alignment vertical="center"/>
    </xf>
    <xf numFmtId="49" fontId="9" fillId="0" borderId="21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3" fontId="22" fillId="0" borderId="0" xfId="0" applyNumberFormat="1" applyFont="1" applyBorder="1" applyAlignment="1">
      <alignment horizontal="centerContinuous" vertical="center"/>
    </xf>
    <xf numFmtId="0" fontId="22" fillId="0" borderId="0" xfId="0" applyFont="1" applyAlignment="1">
      <alignment horizontal="center" vertical="center"/>
    </xf>
    <xf numFmtId="38" fontId="22" fillId="0" borderId="0" xfId="11" applyFont="1" applyAlignment="1">
      <alignment vertical="center"/>
    </xf>
    <xf numFmtId="9" fontId="22" fillId="0" borderId="0" xfId="10" applyNumberFormat="1" applyFont="1" applyBorder="1" applyAlignment="1">
      <alignment horizontal="right" vertical="center"/>
    </xf>
    <xf numFmtId="183" fontId="22" fillId="0" borderId="0" xfId="11" applyNumberFormat="1" applyFont="1" applyBorder="1" applyAlignment="1">
      <alignment horizontal="right" vertical="center"/>
    </xf>
    <xf numFmtId="38" fontId="22" fillId="0" borderId="0" xfId="0" applyNumberFormat="1" applyFont="1" applyAlignment="1">
      <alignment vertical="center"/>
    </xf>
    <xf numFmtId="0" fontId="22" fillId="0" borderId="22" xfId="0" applyFont="1" applyBorder="1" applyAlignment="1">
      <alignment vertical="center"/>
    </xf>
    <xf numFmtId="0" fontId="22" fillId="0" borderId="23" xfId="0" applyFont="1" applyBorder="1" applyAlignment="1">
      <alignment vertical="center"/>
    </xf>
    <xf numFmtId="41" fontId="22" fillId="0" borderId="23" xfId="0" applyNumberFormat="1" applyFont="1" applyBorder="1" applyAlignment="1">
      <alignment horizontal="centerContinuous" vertical="center"/>
    </xf>
    <xf numFmtId="0" fontId="22" fillId="0" borderId="23" xfId="0" applyFont="1" applyBorder="1" applyAlignment="1">
      <alignment horizontal="centerContinuous" vertical="center"/>
    </xf>
    <xf numFmtId="0" fontId="22" fillId="0" borderId="24" xfId="0" applyFont="1" applyBorder="1" applyAlignment="1">
      <alignment vertical="center"/>
    </xf>
    <xf numFmtId="0" fontId="22" fillId="0" borderId="25" xfId="0" applyFont="1" applyBorder="1" applyAlignment="1">
      <alignment horizontal="centerContinuous" vertical="center"/>
    </xf>
    <xf numFmtId="0" fontId="22" fillId="0" borderId="26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2" fillId="0" borderId="28" xfId="0" applyFont="1" applyBorder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21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9" fontId="22" fillId="0" borderId="0" xfId="10" applyFont="1" applyBorder="1" applyAlignment="1">
      <alignment vertical="center"/>
    </xf>
    <xf numFmtId="49" fontId="22" fillId="0" borderId="0" xfId="0" applyNumberFormat="1" applyFont="1" applyBorder="1" applyAlignment="1">
      <alignment vertical="center"/>
    </xf>
    <xf numFmtId="49" fontId="22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9" fontId="22" fillId="0" borderId="0" xfId="10" applyNumberFormat="1" applyFont="1" applyBorder="1" applyAlignment="1">
      <alignment vertical="center"/>
    </xf>
    <xf numFmtId="0" fontId="22" fillId="0" borderId="29" xfId="0" applyFont="1" applyBorder="1" applyAlignment="1">
      <alignment vertical="center"/>
    </xf>
    <xf numFmtId="0" fontId="24" fillId="0" borderId="0" xfId="12" applyFont="1" applyFill="1" applyAlignment="1">
      <alignment horizontal="center" vertical="center"/>
    </xf>
    <xf numFmtId="0" fontId="9" fillId="0" borderId="0" xfId="12" applyFont="1" applyAlignment="1">
      <alignment vertical="center"/>
    </xf>
    <xf numFmtId="0" fontId="9" fillId="0" borderId="0" xfId="12" applyFont="1" applyFill="1" applyBorder="1" applyAlignment="1">
      <alignment horizontal="center" vertical="center"/>
    </xf>
    <xf numFmtId="0" fontId="9" fillId="0" borderId="0" xfId="12" applyFont="1" applyFill="1" applyAlignment="1">
      <alignment vertical="center"/>
    </xf>
    <xf numFmtId="0" fontId="24" fillId="0" borderId="0" xfId="12" applyFont="1" applyFill="1" applyAlignment="1">
      <alignment horizontal="left" vertical="center"/>
    </xf>
    <xf numFmtId="0" fontId="9" fillId="0" borderId="5" xfId="12" applyFont="1" applyFill="1" applyBorder="1" applyAlignment="1">
      <alignment vertical="center"/>
    </xf>
    <xf numFmtId="0" fontId="9" fillId="0" borderId="5" xfId="12" applyFont="1" applyFill="1" applyBorder="1" applyAlignment="1">
      <alignment horizontal="center" vertical="center" shrinkToFit="1"/>
    </xf>
    <xf numFmtId="0" fontId="9" fillId="0" borderId="5" xfId="12" applyFont="1" applyFill="1" applyBorder="1" applyAlignment="1">
      <alignment horizontal="center" vertical="center"/>
    </xf>
    <xf numFmtId="0" fontId="9" fillId="0" borderId="10" xfId="12" applyFont="1" applyFill="1" applyBorder="1" applyAlignment="1">
      <alignment horizontal="right" vertical="center" shrinkToFit="1"/>
    </xf>
    <xf numFmtId="38" fontId="9" fillId="0" borderId="2" xfId="11" applyFont="1" applyFill="1" applyBorder="1" applyAlignment="1">
      <alignment horizontal="right" vertical="center" shrinkToFit="1"/>
    </xf>
    <xf numFmtId="0" fontId="9" fillId="0" borderId="30" xfId="12" applyFont="1" applyFill="1" applyBorder="1" applyAlignment="1">
      <alignment horizontal="left" vertical="center" shrinkToFit="1"/>
    </xf>
    <xf numFmtId="38" fontId="9" fillId="0" borderId="5" xfId="11" applyFont="1" applyFill="1" applyBorder="1" applyAlignment="1">
      <alignment vertical="center" shrinkToFit="1"/>
    </xf>
    <xf numFmtId="38" fontId="9" fillId="0" borderId="5" xfId="12" applyNumberFormat="1" applyFont="1" applyFill="1" applyBorder="1" applyAlignment="1">
      <alignment vertical="center" shrinkToFit="1"/>
    </xf>
    <xf numFmtId="191" fontId="9" fillId="0" borderId="5" xfId="12" applyNumberFormat="1" applyFont="1" applyFill="1" applyBorder="1" applyAlignment="1">
      <alignment horizontal="right" vertical="center" wrapText="1"/>
    </xf>
    <xf numFmtId="38" fontId="9" fillId="0" borderId="0" xfId="11" applyFont="1" applyFill="1" applyAlignment="1">
      <alignment horizontal="center" vertical="center" wrapText="1"/>
    </xf>
    <xf numFmtId="0" fontId="9" fillId="0" borderId="0" xfId="12" applyFont="1" applyFill="1" applyAlignment="1">
      <alignment horizontal="center" vertical="center" wrapText="1"/>
    </xf>
    <xf numFmtId="0" fontId="9" fillId="0" borderId="30" xfId="12" applyFont="1" applyFill="1" applyBorder="1" applyAlignment="1">
      <alignment horizontal="center" vertical="center" shrinkToFit="1"/>
    </xf>
    <xf numFmtId="0" fontId="9" fillId="0" borderId="0" xfId="12" applyFont="1" applyFill="1" applyAlignment="1">
      <alignment vertical="center" shrinkToFit="1"/>
    </xf>
    <xf numFmtId="192" fontId="9" fillId="0" borderId="0" xfId="12" applyNumberFormat="1" applyFont="1" applyFill="1">
      <alignment vertical="center"/>
    </xf>
    <xf numFmtId="227" fontId="9" fillId="0" borderId="0" xfId="12" applyNumberFormat="1" applyFont="1" applyFill="1">
      <alignment vertical="center"/>
    </xf>
    <xf numFmtId="228" fontId="9" fillId="0" borderId="0" xfId="12" applyNumberFormat="1" applyFont="1" applyFill="1">
      <alignment vertical="center"/>
    </xf>
    <xf numFmtId="38" fontId="9" fillId="0" borderId="0" xfId="12" applyNumberFormat="1" applyFont="1" applyFill="1">
      <alignment vertical="center"/>
    </xf>
    <xf numFmtId="38" fontId="9" fillId="0" borderId="2" xfId="11" applyNumberFormat="1" applyFont="1" applyFill="1" applyBorder="1" applyAlignment="1">
      <alignment horizontal="right" vertical="center" shrinkToFit="1"/>
    </xf>
    <xf numFmtId="0" fontId="22" fillId="0" borderId="0" xfId="12" applyFont="1" applyFill="1" applyBorder="1" applyAlignment="1">
      <alignment horizontal="center" vertical="center"/>
    </xf>
    <xf numFmtId="0" fontId="9" fillId="0" borderId="5" xfId="12" applyFont="1" applyFill="1" applyBorder="1" applyAlignment="1">
      <alignment vertical="center" shrinkToFit="1"/>
    </xf>
    <xf numFmtId="49" fontId="9" fillId="0" borderId="10" xfId="12" applyNumberFormat="1" applyFont="1" applyFill="1" applyBorder="1" applyAlignment="1">
      <alignment horizontal="right" vertical="center" shrinkToFit="1"/>
    </xf>
    <xf numFmtId="200" fontId="9" fillId="0" borderId="2" xfId="12" applyNumberFormat="1" applyFont="1" applyFill="1" applyBorder="1" applyAlignment="1">
      <alignment horizontal="right" vertical="center" shrinkToFit="1"/>
    </xf>
    <xf numFmtId="49" fontId="9" fillId="0" borderId="30" xfId="12" applyNumberFormat="1" applyFont="1" applyFill="1" applyBorder="1" applyAlignment="1">
      <alignment horizontal="left" vertical="center" shrinkToFit="1"/>
    </xf>
    <xf numFmtId="199" fontId="9" fillId="0" borderId="2" xfId="12" applyNumberFormat="1" applyFont="1" applyFill="1" applyBorder="1" applyAlignment="1">
      <alignment horizontal="right" vertical="center" shrinkToFit="1"/>
    </xf>
    <xf numFmtId="0" fontId="9" fillId="0" borderId="0" xfId="12" applyFont="1" applyAlignment="1">
      <alignment horizontal="center" vertical="center"/>
    </xf>
    <xf numFmtId="199" fontId="9" fillId="0" borderId="5" xfId="11" applyNumberFormat="1" applyFont="1" applyFill="1" applyBorder="1" applyAlignment="1">
      <alignment vertical="center" shrinkToFit="1"/>
    </xf>
    <xf numFmtId="38" fontId="9" fillId="0" borderId="5" xfId="11" applyNumberFormat="1" applyFont="1" applyFill="1" applyBorder="1" applyAlignment="1">
      <alignment vertical="center" shrinkToFit="1"/>
    </xf>
    <xf numFmtId="0" fontId="9" fillId="0" borderId="5" xfId="12" quotePrefix="1" applyFont="1" applyFill="1" applyBorder="1" applyAlignment="1">
      <alignment horizontal="center" vertical="center" shrinkToFit="1"/>
    </xf>
    <xf numFmtId="0" fontId="9" fillId="0" borderId="5" xfId="12" applyFont="1" applyFill="1" applyBorder="1" applyAlignment="1">
      <alignment horizontal="right" vertical="center" shrinkToFit="1"/>
    </xf>
    <xf numFmtId="0" fontId="9" fillId="2" borderId="5" xfId="12" applyFont="1" applyFill="1" applyBorder="1" applyAlignment="1">
      <alignment vertical="center" shrinkToFit="1"/>
    </xf>
    <xf numFmtId="0" fontId="9" fillId="2" borderId="5" xfId="12" applyFont="1" applyFill="1" applyBorder="1" applyAlignment="1">
      <alignment horizontal="center" vertical="center"/>
    </xf>
    <xf numFmtId="38" fontId="9" fillId="2" borderId="5" xfId="11" applyFont="1" applyFill="1" applyBorder="1" applyAlignment="1">
      <alignment vertical="center"/>
    </xf>
    <xf numFmtId="191" fontId="22" fillId="0" borderId="0" xfId="13" applyNumberFormat="1" applyFont="1" applyAlignment="1">
      <alignment vertical="center"/>
    </xf>
    <xf numFmtId="191" fontId="22" fillId="0" borderId="4" xfId="13" applyNumberFormat="1" applyFont="1" applyBorder="1" applyAlignment="1">
      <alignment horizontal="center" vertical="center"/>
    </xf>
    <xf numFmtId="191" fontId="22" fillId="0" borderId="0" xfId="13" applyNumberFormat="1" applyFont="1" applyBorder="1" applyAlignment="1">
      <alignment horizontal="center" vertical="center"/>
    </xf>
    <xf numFmtId="191" fontId="22" fillId="0" borderId="31" xfId="13" applyNumberFormat="1" applyFont="1" applyBorder="1" applyAlignment="1">
      <alignment horizontal="center" vertical="center"/>
    </xf>
    <xf numFmtId="191" fontId="22" fillId="0" borderId="3" xfId="13" applyNumberFormat="1" applyFont="1" applyBorder="1" applyAlignment="1">
      <alignment vertical="center"/>
    </xf>
    <xf numFmtId="191" fontId="22" fillId="0" borderId="5" xfId="13" applyNumberFormat="1" applyFont="1" applyBorder="1" applyAlignment="1">
      <alignment vertical="center"/>
    </xf>
    <xf numFmtId="191" fontId="22" fillId="0" borderId="0" xfId="13" applyNumberFormat="1" applyFont="1" applyBorder="1" applyAlignment="1">
      <alignment vertical="center"/>
    </xf>
    <xf numFmtId="191" fontId="22" fillId="0" borderId="3" xfId="13" applyNumberFormat="1" applyFont="1" applyBorder="1" applyAlignment="1">
      <alignment horizontal="center" vertical="center"/>
    </xf>
    <xf numFmtId="191" fontId="22" fillId="0" borderId="16" xfId="13" applyNumberFormat="1" applyFont="1" applyBorder="1" applyAlignment="1">
      <alignment vertical="center"/>
    </xf>
    <xf numFmtId="191" fontId="22" fillId="0" borderId="18" xfId="13" applyNumberFormat="1" applyFont="1" applyBorder="1" applyAlignment="1">
      <alignment vertical="center"/>
    </xf>
    <xf numFmtId="203" fontId="22" fillId="0" borderId="0" xfId="13" applyNumberFormat="1" applyFont="1" applyAlignment="1">
      <alignment vertical="center"/>
    </xf>
    <xf numFmtId="191" fontId="22" fillId="0" borderId="4" xfId="13" applyNumberFormat="1" applyFont="1" applyBorder="1" applyAlignment="1">
      <alignment vertical="center"/>
    </xf>
    <xf numFmtId="0" fontId="9" fillId="0" borderId="0" xfId="16" applyFont="1"/>
    <xf numFmtId="191" fontId="22" fillId="0" borderId="31" xfId="13" applyNumberFormat="1" applyFont="1" applyBorder="1" applyAlignment="1">
      <alignment vertical="center"/>
    </xf>
    <xf numFmtId="191" fontId="17" fillId="0" borderId="5" xfId="13" applyNumberFormat="1" applyFont="1" applyBorder="1" applyAlignment="1">
      <alignment vertical="center" shrinkToFit="1"/>
    </xf>
    <xf numFmtId="191" fontId="22" fillId="0" borderId="0" xfId="13" applyNumberFormat="1" applyFont="1" applyAlignment="1">
      <alignment horizontal="center" vertical="center"/>
    </xf>
    <xf numFmtId="191" fontId="22" fillId="0" borderId="0" xfId="13" applyNumberFormat="1" applyFont="1" applyAlignment="1">
      <alignment horizontal="center" vertical="center" shrinkToFit="1"/>
    </xf>
    <xf numFmtId="205" fontId="22" fillId="0" borderId="0" xfId="13" applyNumberFormat="1" applyFont="1" applyAlignment="1">
      <alignment vertical="center" shrinkToFit="1"/>
    </xf>
    <xf numFmtId="206" fontId="22" fillId="0" borderId="0" xfId="13" applyNumberFormat="1" applyFont="1" applyAlignment="1">
      <alignment vertical="center" shrinkToFit="1"/>
    </xf>
    <xf numFmtId="208" fontId="22" fillId="0" borderId="0" xfId="13" applyNumberFormat="1" applyFont="1" applyAlignment="1">
      <alignment vertical="center" shrinkToFit="1"/>
    </xf>
    <xf numFmtId="209" fontId="22" fillId="0" borderId="0" xfId="13" applyNumberFormat="1" applyFont="1" applyAlignment="1">
      <alignment vertical="center" shrinkToFit="1"/>
    </xf>
    <xf numFmtId="210" fontId="22" fillId="0" borderId="0" xfId="13" applyNumberFormat="1" applyFont="1" applyAlignment="1">
      <alignment vertical="center" shrinkToFit="1"/>
    </xf>
    <xf numFmtId="191" fontId="22" fillId="0" borderId="0" xfId="13" applyNumberFormat="1" applyFont="1" applyAlignment="1">
      <alignment vertical="center" shrinkToFit="1"/>
    </xf>
    <xf numFmtId="211" fontId="22" fillId="0" borderId="0" xfId="13" applyNumberFormat="1" applyFont="1" applyAlignment="1">
      <alignment vertical="center" shrinkToFit="1"/>
    </xf>
    <xf numFmtId="212" fontId="22" fillId="0" borderId="0" xfId="13" applyNumberFormat="1" applyFont="1" applyAlignment="1">
      <alignment vertical="center" shrinkToFit="1"/>
    </xf>
    <xf numFmtId="207" fontId="22" fillId="0" borderId="0" xfId="13" applyNumberFormat="1" applyFont="1" applyAlignment="1">
      <alignment vertical="center" shrinkToFit="1"/>
    </xf>
    <xf numFmtId="213" fontId="22" fillId="0" borderId="0" xfId="13" applyNumberFormat="1" applyFont="1" applyAlignment="1">
      <alignment vertical="center"/>
    </xf>
    <xf numFmtId="214" fontId="22" fillId="0" borderId="0" xfId="13" applyNumberFormat="1" applyFont="1" applyAlignment="1">
      <alignment vertical="center"/>
    </xf>
    <xf numFmtId="215" fontId="22" fillId="0" borderId="0" xfId="13" applyNumberFormat="1" applyFont="1" applyAlignment="1">
      <alignment vertical="center"/>
    </xf>
    <xf numFmtId="216" fontId="22" fillId="0" borderId="0" xfId="13" applyNumberFormat="1" applyFont="1" applyAlignment="1">
      <alignment vertical="center"/>
    </xf>
    <xf numFmtId="217" fontId="22" fillId="0" borderId="0" xfId="13" applyNumberFormat="1" applyFont="1" applyAlignment="1">
      <alignment vertical="center"/>
    </xf>
    <xf numFmtId="218" fontId="22" fillId="0" borderId="0" xfId="13" applyNumberFormat="1" applyFont="1" applyAlignment="1">
      <alignment vertical="center"/>
    </xf>
    <xf numFmtId="219" fontId="22" fillId="0" borderId="0" xfId="13" applyNumberFormat="1" applyFont="1" applyAlignment="1">
      <alignment vertical="center"/>
    </xf>
    <xf numFmtId="220" fontId="22" fillId="0" borderId="0" xfId="13" applyNumberFormat="1" applyFont="1" applyAlignment="1">
      <alignment vertical="center"/>
    </xf>
    <xf numFmtId="3" fontId="22" fillId="0" borderId="0" xfId="13" applyNumberFormat="1" applyFont="1" applyAlignment="1">
      <alignment vertical="center"/>
    </xf>
    <xf numFmtId="221" fontId="22" fillId="0" borderId="0" xfId="13" applyNumberFormat="1" applyFont="1" applyAlignment="1">
      <alignment vertical="center"/>
    </xf>
    <xf numFmtId="222" fontId="22" fillId="0" borderId="0" xfId="13" applyNumberFormat="1" applyFont="1" applyAlignment="1">
      <alignment vertical="center"/>
    </xf>
    <xf numFmtId="223" fontId="22" fillId="0" borderId="0" xfId="13" applyNumberFormat="1" applyFont="1" applyAlignment="1">
      <alignment vertical="center"/>
    </xf>
    <xf numFmtId="224" fontId="22" fillId="0" borderId="0" xfId="13" applyNumberFormat="1" applyFont="1" applyAlignment="1">
      <alignment vertical="center"/>
    </xf>
    <xf numFmtId="0" fontId="24" fillId="0" borderId="0" xfId="17" applyFont="1" applyAlignment="1">
      <alignment vertical="center"/>
    </xf>
    <xf numFmtId="0" fontId="9" fillId="0" borderId="0" xfId="17" applyFont="1" applyAlignment="1">
      <alignment vertical="center"/>
    </xf>
    <xf numFmtId="0" fontId="25" fillId="0" borderId="0" xfId="17" applyFont="1" applyAlignment="1">
      <alignment vertical="center"/>
    </xf>
    <xf numFmtId="0" fontId="25" fillId="0" borderId="5" xfId="17" applyFont="1" applyBorder="1" applyAlignment="1">
      <alignment horizontal="center" vertical="center"/>
    </xf>
    <xf numFmtId="0" fontId="25" fillId="0" borderId="5" xfId="17" applyFont="1" applyBorder="1" applyAlignment="1">
      <alignment horizontal="center" vertical="center" shrinkToFit="1"/>
    </xf>
    <xf numFmtId="0" fontId="25" fillId="0" borderId="5" xfId="17" applyFont="1" applyBorder="1" applyAlignment="1">
      <alignment horizontal="distributed" vertical="center" indent="1" shrinkToFit="1"/>
    </xf>
    <xf numFmtId="38" fontId="25" fillId="0" borderId="5" xfId="11" applyFont="1" applyBorder="1" applyAlignment="1">
      <alignment horizontal="right" vertical="center" shrinkToFit="1"/>
    </xf>
    <xf numFmtId="38" fontId="25" fillId="0" borderId="5" xfId="11" applyFont="1" applyBorder="1" applyAlignment="1">
      <alignment horizontal="right" vertical="center"/>
    </xf>
    <xf numFmtId="38" fontId="25" fillId="0" borderId="5" xfId="11" applyFont="1" applyBorder="1" applyAlignment="1">
      <alignment vertical="center" shrinkToFit="1"/>
    </xf>
    <xf numFmtId="38" fontId="25" fillId="0" borderId="5" xfId="11" applyFont="1" applyFill="1" applyBorder="1" applyAlignment="1">
      <alignment vertical="center"/>
    </xf>
    <xf numFmtId="38" fontId="25" fillId="0" borderId="3" xfId="11" applyFont="1" applyFill="1" applyBorder="1" applyAlignment="1">
      <alignment vertical="center"/>
    </xf>
    <xf numFmtId="38" fontId="25" fillId="3" borderId="5" xfId="11" applyFont="1" applyFill="1" applyBorder="1" applyAlignment="1">
      <alignment vertical="center" shrinkToFit="1"/>
    </xf>
    <xf numFmtId="0" fontId="25" fillId="4" borderId="5" xfId="17" applyFont="1" applyFill="1" applyBorder="1" applyAlignment="1">
      <alignment horizontal="distributed" vertical="center" indent="1" shrinkToFit="1"/>
    </xf>
    <xf numFmtId="38" fontId="25" fillId="4" borderId="5" xfId="11" applyFont="1" applyFill="1" applyBorder="1" applyAlignment="1">
      <alignment vertical="center" shrinkToFit="1"/>
    </xf>
    <xf numFmtId="197" fontId="25" fillId="0" borderId="0" xfId="17" applyNumberFormat="1" applyFont="1" applyAlignment="1">
      <alignment vertical="center"/>
    </xf>
    <xf numFmtId="0" fontId="25" fillId="0" borderId="5" xfId="17" applyFont="1" applyBorder="1" applyAlignment="1">
      <alignment vertical="center" shrinkToFit="1"/>
    </xf>
    <xf numFmtId="38" fontId="25" fillId="0" borderId="5" xfId="11" applyFont="1" applyBorder="1" applyAlignment="1">
      <alignment vertical="center"/>
    </xf>
    <xf numFmtId="0" fontId="9" fillId="0" borderId="0" xfId="17" applyFont="1" applyBorder="1" applyAlignment="1">
      <alignment vertical="center" shrinkToFit="1"/>
    </xf>
    <xf numFmtId="38" fontId="9" fillId="0" borderId="0" xfId="11" applyFont="1" applyBorder="1" applyAlignment="1">
      <alignment vertical="center" shrinkToFit="1"/>
    </xf>
    <xf numFmtId="0" fontId="24" fillId="0" borderId="0" xfId="17" applyFont="1" applyBorder="1" applyAlignment="1">
      <alignment vertical="center"/>
    </xf>
    <xf numFmtId="38" fontId="25" fillId="0" borderId="5" xfId="11" applyFont="1" applyBorder="1" applyAlignment="1">
      <alignment horizontal="center" vertical="center" shrinkToFit="1"/>
    </xf>
    <xf numFmtId="231" fontId="25" fillId="0" borderId="0" xfId="17" applyNumberFormat="1" applyFont="1" applyAlignment="1">
      <alignment vertical="center"/>
    </xf>
    <xf numFmtId="0" fontId="9" fillId="0" borderId="0" xfId="14" applyFont="1" applyAlignment="1">
      <alignment vertical="center"/>
    </xf>
    <xf numFmtId="0" fontId="24" fillId="0" borderId="0" xfId="14" applyFont="1" applyAlignment="1"/>
    <xf numFmtId="0" fontId="24" fillId="0" borderId="20" xfId="14" applyFont="1" applyBorder="1" applyAlignment="1"/>
    <xf numFmtId="230" fontId="9" fillId="0" borderId="2" xfId="0" applyNumberFormat="1" applyFont="1" applyBorder="1" applyAlignment="1">
      <alignment vertical="center"/>
    </xf>
    <xf numFmtId="230" fontId="9" fillId="0" borderId="21" xfId="0" applyNumberFormat="1" applyFont="1" applyBorder="1" applyAlignment="1">
      <alignment vertical="center"/>
    </xf>
    <xf numFmtId="0" fontId="9" fillId="0" borderId="12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top"/>
    </xf>
    <xf numFmtId="0" fontId="9" fillId="0" borderId="32" xfId="0" applyFont="1" applyBorder="1" applyAlignment="1">
      <alignment horizontal="center" vertical="center" shrinkToFit="1"/>
    </xf>
    <xf numFmtId="194" fontId="25" fillId="0" borderId="32" xfId="0" applyNumberFormat="1" applyFont="1" applyBorder="1" applyAlignment="1">
      <alignment horizontal="distributed" vertical="center" justifyLastLine="1" shrinkToFit="1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distributed" vertical="center" shrinkToFit="1"/>
    </xf>
    <xf numFmtId="179" fontId="9" fillId="0" borderId="5" xfId="0" applyNumberFormat="1" applyFont="1" applyBorder="1" applyAlignment="1">
      <alignment horizontal="center" vertical="center" shrinkToFit="1"/>
    </xf>
    <xf numFmtId="193" fontId="9" fillId="0" borderId="2" xfId="0" applyNumberFormat="1" applyFont="1" applyBorder="1" applyAlignment="1">
      <alignment horizontal="center" vertical="center" shrinkToFit="1"/>
    </xf>
    <xf numFmtId="181" fontId="9" fillId="0" borderId="2" xfId="0" applyNumberFormat="1" applyFont="1" applyBorder="1" applyAlignment="1">
      <alignment horizontal="center" vertical="center" shrinkToFit="1"/>
    </xf>
    <xf numFmtId="196" fontId="9" fillId="0" borderId="2" xfId="0" applyNumberFormat="1" applyFont="1" applyBorder="1" applyAlignment="1">
      <alignment horizontal="center" vertical="center" shrinkToFit="1"/>
    </xf>
    <xf numFmtId="178" fontId="9" fillId="0" borderId="2" xfId="0" applyNumberFormat="1" applyFont="1" applyBorder="1" applyAlignment="1">
      <alignment horizontal="center" vertical="center" shrinkToFit="1"/>
    </xf>
    <xf numFmtId="182" fontId="9" fillId="0" borderId="2" xfId="0" applyNumberFormat="1" applyFont="1" applyBorder="1" applyAlignment="1">
      <alignment horizontal="center" vertical="center" shrinkToFit="1"/>
    </xf>
    <xf numFmtId="179" fontId="9" fillId="0" borderId="21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distributed" shrinkToFit="1"/>
    </xf>
    <xf numFmtId="180" fontId="17" fillId="0" borderId="2" xfId="0" applyNumberFormat="1" applyFont="1" applyBorder="1" applyAlignment="1">
      <alignment horizontal="center" vertical="distributed" shrinkToFit="1"/>
    </xf>
    <xf numFmtId="179" fontId="17" fillId="0" borderId="2" xfId="0" applyNumberFormat="1" applyFont="1" applyBorder="1" applyAlignment="1">
      <alignment horizontal="center" vertical="center" shrinkToFit="1"/>
    </xf>
    <xf numFmtId="179" fontId="9" fillId="0" borderId="2" xfId="0" applyNumberFormat="1" applyFont="1" applyBorder="1" applyAlignment="1">
      <alignment horizontal="center" vertical="center" shrinkToFit="1"/>
    </xf>
    <xf numFmtId="202" fontId="9" fillId="0" borderId="2" xfId="0" applyNumberFormat="1" applyFont="1" applyBorder="1" applyAlignment="1">
      <alignment horizontal="center" vertical="center" shrinkToFit="1"/>
    </xf>
    <xf numFmtId="201" fontId="9" fillId="0" borderId="2" xfId="0" applyNumberFormat="1" applyFont="1" applyBorder="1" applyAlignment="1">
      <alignment horizontal="center" vertical="center" shrinkToFit="1"/>
    </xf>
    <xf numFmtId="197" fontId="9" fillId="0" borderId="2" xfId="0" applyNumberFormat="1" applyFont="1" applyBorder="1" applyAlignment="1">
      <alignment horizontal="center" vertical="center" shrinkToFit="1"/>
    </xf>
    <xf numFmtId="179" fontId="9" fillId="0" borderId="5" xfId="11" applyNumberFormat="1" applyFont="1" applyBorder="1" applyAlignment="1">
      <alignment horizontal="center" vertical="center" shrinkToFit="1"/>
    </xf>
    <xf numFmtId="186" fontId="17" fillId="0" borderId="2" xfId="11" applyNumberFormat="1" applyFont="1" applyBorder="1" applyAlignment="1">
      <alignment horizontal="center" vertical="center" shrinkToFit="1"/>
    </xf>
    <xf numFmtId="186" fontId="9" fillId="0" borderId="5" xfId="0" applyNumberFormat="1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Continuous" vertical="center"/>
    </xf>
    <xf numFmtId="0" fontId="9" fillId="0" borderId="14" xfId="0" applyFont="1" applyBorder="1" applyAlignment="1">
      <alignment horizontal="centerContinuous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4" xfId="0" applyFont="1" applyBorder="1" applyAlignment="1">
      <alignment vertical="center" wrapText="1"/>
    </xf>
    <xf numFmtId="0" fontId="9" fillId="0" borderId="13" xfId="0" applyFont="1" applyFill="1" applyBorder="1" applyAlignment="1">
      <alignment horizontal="center" vertical="top"/>
    </xf>
    <xf numFmtId="0" fontId="9" fillId="0" borderId="13" xfId="0" applyFont="1" applyBorder="1" applyAlignment="1">
      <alignment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/>
    </xf>
    <xf numFmtId="237" fontId="9" fillId="0" borderId="0" xfId="0" applyNumberFormat="1" applyFont="1" applyBorder="1" applyAlignment="1">
      <alignment horizontal="center" vertical="center"/>
    </xf>
    <xf numFmtId="238" fontId="9" fillId="0" borderId="0" xfId="0" applyNumberFormat="1" applyFont="1" applyBorder="1" applyAlignment="1">
      <alignment vertical="center"/>
    </xf>
    <xf numFmtId="198" fontId="9" fillId="0" borderId="0" xfId="0" applyNumberFormat="1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 indent="1"/>
    </xf>
    <xf numFmtId="0" fontId="9" fillId="0" borderId="0" xfId="0" applyFont="1" applyBorder="1" applyAlignment="1">
      <alignment horizontal="distributed" vertical="center"/>
    </xf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wrapText="1" shrinkToFit="1"/>
    </xf>
    <xf numFmtId="0" fontId="9" fillId="0" borderId="33" xfId="0" applyFont="1" applyBorder="1" applyAlignment="1">
      <alignment horizontal="left" vertical="center" indent="1"/>
    </xf>
    <xf numFmtId="49" fontId="9" fillId="0" borderId="0" xfId="0" applyNumberFormat="1" applyFont="1" applyBorder="1" applyAlignment="1">
      <alignment vertical="center" wrapText="1"/>
    </xf>
    <xf numFmtId="0" fontId="9" fillId="0" borderId="34" xfId="0" applyFont="1" applyBorder="1" applyAlignment="1">
      <alignment horizontal="left" vertical="center" indent="1"/>
    </xf>
    <xf numFmtId="0" fontId="9" fillId="0" borderId="35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36" xfId="0" applyFont="1" applyBorder="1" applyAlignment="1">
      <alignment horizontal="left" vertical="center" inden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left" vertical="center" indent="1"/>
    </xf>
    <xf numFmtId="241" fontId="9" fillId="0" borderId="14" xfId="0" applyNumberFormat="1" applyFont="1" applyBorder="1" applyAlignment="1">
      <alignment horizontal="right" vertical="center"/>
    </xf>
    <xf numFmtId="49" fontId="9" fillId="0" borderId="0" xfId="0" applyNumberFormat="1" applyFont="1" applyBorder="1" applyAlignment="1">
      <alignment vertical="center"/>
    </xf>
    <xf numFmtId="241" fontId="9" fillId="0" borderId="0" xfId="0" applyNumberFormat="1" applyFont="1" applyBorder="1" applyAlignment="1">
      <alignment vertical="center"/>
    </xf>
    <xf numFmtId="241" fontId="9" fillId="0" borderId="0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179" fontId="9" fillId="0" borderId="0" xfId="11" applyNumberFormat="1" applyFont="1" applyBorder="1" applyAlignment="1">
      <alignment vertical="center"/>
    </xf>
    <xf numFmtId="190" fontId="9" fillId="0" borderId="0" xfId="11" applyNumberFormat="1" applyFont="1" applyBorder="1" applyAlignment="1">
      <alignment vertical="center"/>
    </xf>
    <xf numFmtId="190" fontId="9" fillId="0" borderId="14" xfId="11" applyNumberFormat="1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3" xfId="0" applyFont="1" applyFill="1" applyBorder="1" applyAlignment="1">
      <alignment horizontal="center" vertical="center"/>
    </xf>
    <xf numFmtId="42" fontId="9" fillId="0" borderId="23" xfId="0" applyNumberFormat="1" applyFont="1" applyBorder="1" applyAlignment="1">
      <alignment vertical="center"/>
    </xf>
    <xf numFmtId="190" fontId="9" fillId="0" borderId="23" xfId="0" applyNumberFormat="1" applyFont="1" applyBorder="1" applyAlignment="1">
      <alignment vertical="center"/>
    </xf>
    <xf numFmtId="190" fontId="9" fillId="0" borderId="24" xfId="0" applyNumberFormat="1" applyFont="1" applyBorder="1" applyAlignment="1">
      <alignment vertical="center"/>
    </xf>
    <xf numFmtId="0" fontId="25" fillId="0" borderId="12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13" xfId="0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 shrinkToFit="1"/>
    </xf>
    <xf numFmtId="0" fontId="9" fillId="0" borderId="5" xfId="0" applyFont="1" applyBorder="1" applyAlignment="1">
      <alignment vertical="center" shrinkToFit="1"/>
    </xf>
    <xf numFmtId="0" fontId="9" fillId="0" borderId="13" xfId="0" applyFont="1" applyBorder="1" applyAlignment="1">
      <alignment vertical="top" wrapText="1"/>
    </xf>
    <xf numFmtId="229" fontId="25" fillId="0" borderId="5" xfId="0" applyNumberFormat="1" applyFont="1" applyBorder="1" applyAlignment="1">
      <alignment vertical="center"/>
    </xf>
    <xf numFmtId="0" fontId="9" fillId="0" borderId="13" xfId="0" applyFont="1" applyBorder="1" applyAlignment="1"/>
    <xf numFmtId="229" fontId="25" fillId="0" borderId="5" xfId="11" applyNumberFormat="1" applyFont="1" applyBorder="1" applyAlignment="1">
      <alignment vertical="center"/>
    </xf>
    <xf numFmtId="0" fontId="25" fillId="0" borderId="22" xfId="0" applyFont="1" applyBorder="1" applyAlignment="1">
      <alignment vertical="center"/>
    </xf>
    <xf numFmtId="0" fontId="9" fillId="0" borderId="22" xfId="0" applyFont="1" applyBorder="1" applyAlignment="1"/>
    <xf numFmtId="0" fontId="25" fillId="0" borderId="13" xfId="0" applyFont="1" applyBorder="1" applyAlignment="1">
      <alignment horizontal="center" vertical="top" wrapText="1"/>
    </xf>
    <xf numFmtId="0" fontId="25" fillId="0" borderId="13" xfId="0" applyFont="1" applyBorder="1" applyAlignment="1">
      <alignment vertical="top" wrapText="1"/>
    </xf>
    <xf numFmtId="229" fontId="25" fillId="0" borderId="21" xfId="0" applyNumberFormat="1" applyFont="1" applyBorder="1" applyAlignment="1">
      <alignment vertical="center"/>
    </xf>
    <xf numFmtId="229" fontId="25" fillId="0" borderId="19" xfId="0" applyNumberFormat="1" applyFont="1" applyBorder="1" applyAlignment="1">
      <alignment vertical="center"/>
    </xf>
    <xf numFmtId="229" fontId="25" fillId="0" borderId="5" xfId="11" applyNumberFormat="1" applyFont="1" applyFill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Fill="1" applyBorder="1" applyAlignment="1">
      <alignment horizontal="left" vertical="center"/>
    </xf>
    <xf numFmtId="0" fontId="22" fillId="0" borderId="12" xfId="0" applyFont="1" applyBorder="1" applyAlignment="1">
      <alignment horizontal="center" vertical="center" wrapText="1"/>
    </xf>
    <xf numFmtId="49" fontId="20" fillId="0" borderId="0" xfId="0" applyNumberFormat="1" applyFont="1" applyAlignment="1">
      <alignment vertical="center" shrinkToFit="1"/>
    </xf>
    <xf numFmtId="0" fontId="9" fillId="0" borderId="0" xfId="12" applyFont="1" applyFill="1" applyAlignment="1">
      <alignment horizontal="center" vertical="center"/>
    </xf>
    <xf numFmtId="38" fontId="9" fillId="0" borderId="0" xfId="11" applyFont="1" applyFill="1" applyAlignment="1">
      <alignment horizontal="center" vertical="center"/>
    </xf>
    <xf numFmtId="49" fontId="20" fillId="0" borderId="0" xfId="0" applyNumberFormat="1" applyFont="1" applyAlignment="1">
      <alignment horizontal="distributed" vertical="center"/>
    </xf>
    <xf numFmtId="0" fontId="18" fillId="0" borderId="0" xfId="0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2" xfId="0" applyNumberFormat="1" applyFont="1" applyBorder="1" applyAlignment="1">
      <alignment horizontal="center" vertical="center"/>
    </xf>
    <xf numFmtId="49" fontId="21" fillId="0" borderId="21" xfId="0" applyNumberFormat="1" applyFont="1" applyBorder="1" applyAlignment="1">
      <alignment horizontal="center" vertical="center"/>
    </xf>
    <xf numFmtId="0" fontId="25" fillId="0" borderId="5" xfId="0" applyFont="1" applyBorder="1" applyAlignment="1">
      <alignment horizontal="distributed" vertical="center" indent="1"/>
    </xf>
    <xf numFmtId="0" fontId="25" fillId="0" borderId="5" xfId="0" applyFont="1" applyFill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shrinkToFit="1"/>
    </xf>
    <xf numFmtId="0" fontId="9" fillId="0" borderId="2" xfId="0" applyFont="1" applyFill="1" applyBorder="1" applyAlignment="1">
      <alignment horizontal="left" vertical="center" shrinkToFit="1"/>
    </xf>
    <xf numFmtId="0" fontId="9" fillId="0" borderId="21" xfId="0" applyFont="1" applyFill="1" applyBorder="1" applyAlignment="1">
      <alignment horizontal="left" vertical="center" shrinkToFit="1"/>
    </xf>
    <xf numFmtId="191" fontId="9" fillId="0" borderId="10" xfId="0" applyNumberFormat="1" applyFont="1" applyFill="1" applyBorder="1" applyAlignment="1">
      <alignment horizontal="center" vertical="center" shrinkToFit="1"/>
    </xf>
    <xf numFmtId="191" fontId="9" fillId="0" borderId="2" xfId="0" applyNumberFormat="1" applyFont="1" applyFill="1" applyBorder="1" applyAlignment="1">
      <alignment horizontal="center" vertical="center" shrinkToFit="1"/>
    </xf>
    <xf numFmtId="191" fontId="9" fillId="0" borderId="21" xfId="0" applyNumberFormat="1" applyFont="1" applyFill="1" applyBorder="1" applyAlignment="1">
      <alignment horizontal="center" vertical="center" shrinkToFit="1"/>
    </xf>
    <xf numFmtId="191" fontId="9" fillId="0" borderId="10" xfId="0" applyNumberFormat="1" applyFont="1" applyFill="1" applyBorder="1" applyAlignment="1">
      <alignment horizontal="left" vertical="center" shrinkToFit="1"/>
    </xf>
    <xf numFmtId="191" fontId="9" fillId="0" borderId="2" xfId="0" applyNumberFormat="1" applyFont="1" applyFill="1" applyBorder="1" applyAlignment="1">
      <alignment horizontal="left" vertical="center" shrinkToFit="1"/>
    </xf>
    <xf numFmtId="191" fontId="9" fillId="0" borderId="21" xfId="0" applyNumberFormat="1" applyFont="1" applyFill="1" applyBorder="1" applyAlignment="1">
      <alignment horizontal="left" vertical="center" shrinkToFit="1"/>
    </xf>
    <xf numFmtId="0" fontId="9" fillId="0" borderId="13" xfId="0" applyFont="1" applyBorder="1" applyAlignment="1">
      <alignment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10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10" xfId="0" applyFont="1" applyBorder="1" applyAlignment="1">
      <alignment horizontal="left" vertical="center"/>
    </xf>
    <xf numFmtId="0" fontId="22" fillId="0" borderId="2" xfId="0" applyFont="1" applyBorder="1" applyAlignment="1">
      <alignment horizontal="left" vertical="center"/>
    </xf>
    <xf numFmtId="0" fontId="22" fillId="0" borderId="21" xfId="0" applyFont="1" applyBorder="1" applyAlignment="1">
      <alignment horizontal="left" vertical="center"/>
    </xf>
    <xf numFmtId="188" fontId="22" fillId="0" borderId="10" xfId="0" applyNumberFormat="1" applyFont="1" applyBorder="1" applyAlignment="1">
      <alignment horizontal="left" vertical="center"/>
    </xf>
    <xf numFmtId="188" fontId="22" fillId="0" borderId="2" xfId="0" applyNumberFormat="1" applyFont="1" applyBorder="1" applyAlignment="1">
      <alignment horizontal="left" vertical="center"/>
    </xf>
    <xf numFmtId="188" fontId="22" fillId="0" borderId="21" xfId="0" applyNumberFormat="1" applyFont="1" applyBorder="1" applyAlignment="1">
      <alignment horizontal="left" vertical="center"/>
    </xf>
    <xf numFmtId="190" fontId="22" fillId="0" borderId="10" xfId="0" applyNumberFormat="1" applyFont="1" applyBorder="1" applyAlignment="1">
      <alignment vertical="center"/>
    </xf>
    <xf numFmtId="190" fontId="22" fillId="0" borderId="2" xfId="0" applyNumberFormat="1" applyFont="1" applyBorder="1" applyAlignment="1">
      <alignment vertical="center"/>
    </xf>
    <xf numFmtId="190" fontId="22" fillId="0" borderId="21" xfId="0" applyNumberFormat="1" applyFont="1" applyBorder="1" applyAlignment="1">
      <alignment vertical="center"/>
    </xf>
    <xf numFmtId="177" fontId="22" fillId="0" borderId="10" xfId="0" applyNumberFormat="1" applyFont="1" applyBorder="1" applyAlignment="1">
      <alignment horizontal="right" vertical="center"/>
    </xf>
    <xf numFmtId="177" fontId="22" fillId="0" borderId="21" xfId="0" applyNumberFormat="1" applyFont="1" applyBorder="1" applyAlignment="1">
      <alignment horizontal="right" vertical="center"/>
    </xf>
    <xf numFmtId="177" fontId="22" fillId="0" borderId="10" xfId="0" applyNumberFormat="1" applyFont="1" applyBorder="1" applyAlignment="1">
      <alignment horizontal="center" vertical="center"/>
    </xf>
    <xf numFmtId="177" fontId="22" fillId="0" borderId="2" xfId="0" applyNumberFormat="1" applyFont="1" applyBorder="1" applyAlignment="1">
      <alignment horizontal="center" vertical="center"/>
    </xf>
    <xf numFmtId="177" fontId="22" fillId="0" borderId="21" xfId="0" applyNumberFormat="1" applyFont="1" applyBorder="1" applyAlignment="1">
      <alignment horizontal="center" vertical="center"/>
    </xf>
    <xf numFmtId="42" fontId="22" fillId="0" borderId="10" xfId="0" applyNumberFormat="1" applyFont="1" applyBorder="1" applyAlignment="1">
      <alignment vertical="center"/>
    </xf>
    <xf numFmtId="42" fontId="22" fillId="0" borderId="21" xfId="0" applyNumberFormat="1" applyFont="1" applyBorder="1" applyAlignment="1">
      <alignment vertical="center"/>
    </xf>
    <xf numFmtId="0" fontId="22" fillId="0" borderId="37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8" xfId="0" applyFont="1" applyBorder="1" applyAlignment="1">
      <alignment horizontal="left" vertical="center" wrapText="1"/>
    </xf>
    <xf numFmtId="0" fontId="22" fillId="0" borderId="32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19" xfId="0" applyFont="1" applyBorder="1" applyAlignment="1">
      <alignment horizontal="left" vertical="center" wrapText="1"/>
    </xf>
    <xf numFmtId="0" fontId="22" fillId="0" borderId="28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right" vertical="center"/>
    </xf>
    <xf numFmtId="0" fontId="22" fillId="0" borderId="4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6" fillId="0" borderId="26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28" xfId="0" applyFont="1" applyBorder="1" applyAlignment="1">
      <alignment horizontal="right" vertical="center"/>
    </xf>
    <xf numFmtId="0" fontId="22" fillId="0" borderId="32" xfId="0" applyFont="1" applyBorder="1" applyAlignment="1">
      <alignment horizontal="right" vertical="center"/>
    </xf>
    <xf numFmtId="0" fontId="22" fillId="0" borderId="15" xfId="0" applyFont="1" applyBorder="1" applyAlignment="1">
      <alignment horizontal="right" vertical="center"/>
    </xf>
    <xf numFmtId="0" fontId="22" fillId="0" borderId="5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184" fontId="22" fillId="0" borderId="10" xfId="0" applyNumberFormat="1" applyFont="1" applyBorder="1" applyAlignment="1">
      <alignment horizontal="center" vertical="center"/>
    </xf>
    <xf numFmtId="184" fontId="22" fillId="0" borderId="2" xfId="0" applyNumberFormat="1" applyFont="1" applyBorder="1" applyAlignment="1">
      <alignment horizontal="center" vertical="center"/>
    </xf>
    <xf numFmtId="184" fontId="22" fillId="0" borderId="21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179" fontId="22" fillId="0" borderId="10" xfId="11" applyNumberFormat="1" applyFont="1" applyBorder="1" applyAlignment="1">
      <alignment vertical="center"/>
    </xf>
    <xf numFmtId="179" fontId="22" fillId="0" borderId="21" xfId="11" applyNumberFormat="1" applyFont="1" applyBorder="1" applyAlignment="1">
      <alignment vertical="center"/>
    </xf>
    <xf numFmtId="187" fontId="22" fillId="0" borderId="10" xfId="0" applyNumberFormat="1" applyFont="1" applyBorder="1" applyAlignment="1">
      <alignment horizontal="center" vertical="center"/>
    </xf>
    <xf numFmtId="187" fontId="22" fillId="0" borderId="2" xfId="0" applyNumberFormat="1" applyFont="1" applyBorder="1" applyAlignment="1">
      <alignment horizontal="center" vertical="center"/>
    </xf>
    <xf numFmtId="187" fontId="22" fillId="0" borderId="21" xfId="0" applyNumberFormat="1" applyFont="1" applyBorder="1" applyAlignment="1">
      <alignment horizontal="center" vertical="center"/>
    </xf>
    <xf numFmtId="190" fontId="22" fillId="0" borderId="10" xfId="11" applyNumberFormat="1" applyFont="1" applyBorder="1" applyAlignment="1">
      <alignment vertical="center"/>
    </xf>
    <xf numFmtId="190" fontId="22" fillId="0" borderId="2" xfId="11" applyNumberFormat="1" applyFont="1" applyBorder="1" applyAlignment="1">
      <alignment vertical="center"/>
    </xf>
    <xf numFmtId="190" fontId="22" fillId="0" borderId="21" xfId="11" applyNumberFormat="1" applyFont="1" applyBorder="1" applyAlignment="1">
      <alignment vertical="center"/>
    </xf>
    <xf numFmtId="191" fontId="22" fillId="0" borderId="10" xfId="11" applyNumberFormat="1" applyFont="1" applyBorder="1" applyAlignment="1">
      <alignment vertical="center"/>
    </xf>
    <xf numFmtId="191" fontId="22" fillId="0" borderId="2" xfId="11" applyNumberFormat="1" applyFont="1" applyBorder="1" applyAlignment="1">
      <alignment vertical="center"/>
    </xf>
    <xf numFmtId="191" fontId="22" fillId="0" borderId="21" xfId="11" applyNumberFormat="1" applyFont="1" applyBorder="1" applyAlignment="1">
      <alignment vertical="center"/>
    </xf>
    <xf numFmtId="0" fontId="17" fillId="0" borderId="10" xfId="0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 shrinkToFit="1"/>
    </xf>
    <xf numFmtId="49" fontId="9" fillId="0" borderId="2" xfId="0" applyNumberFormat="1" applyFont="1" applyBorder="1" applyAlignment="1">
      <alignment horizontal="left" vertical="center" shrinkToFit="1"/>
    </xf>
    <xf numFmtId="49" fontId="9" fillId="0" borderId="21" xfId="0" applyNumberFormat="1" applyFont="1" applyBorder="1" applyAlignment="1">
      <alignment horizontal="left" vertical="center" shrinkToFit="1"/>
    </xf>
    <xf numFmtId="177" fontId="22" fillId="0" borderId="10" xfId="0" applyNumberFormat="1" applyFont="1" applyBorder="1" applyAlignment="1">
      <alignment vertical="center"/>
    </xf>
    <xf numFmtId="177" fontId="22" fillId="0" borderId="21" xfId="0" applyNumberFormat="1" applyFont="1" applyBorder="1" applyAlignment="1">
      <alignment vertical="center"/>
    </xf>
    <xf numFmtId="185" fontId="22" fillId="0" borderId="10" xfId="11" applyNumberFormat="1" applyFont="1" applyBorder="1" applyAlignment="1">
      <alignment horizontal="center" vertical="center"/>
    </xf>
    <xf numFmtId="185" fontId="22" fillId="0" borderId="2" xfId="11" applyNumberFormat="1" applyFont="1" applyBorder="1" applyAlignment="1">
      <alignment horizontal="center" vertical="center"/>
    </xf>
    <xf numFmtId="185" fontId="22" fillId="0" borderId="21" xfId="11" applyNumberFormat="1" applyFont="1" applyBorder="1" applyAlignment="1">
      <alignment horizontal="center" vertical="center"/>
    </xf>
    <xf numFmtId="38" fontId="22" fillId="0" borderId="10" xfId="11" applyFont="1" applyBorder="1" applyAlignment="1">
      <alignment horizontal="right" vertical="center"/>
    </xf>
    <xf numFmtId="38" fontId="22" fillId="0" borderId="2" xfId="11" applyFont="1" applyBorder="1" applyAlignment="1">
      <alignment horizontal="right" vertical="center"/>
    </xf>
    <xf numFmtId="38" fontId="22" fillId="0" borderId="21" xfId="11" applyFont="1" applyBorder="1" applyAlignment="1">
      <alignment horizontal="right" vertical="center"/>
    </xf>
    <xf numFmtId="49" fontId="22" fillId="0" borderId="0" xfId="0" applyNumberFormat="1" applyFont="1" applyBorder="1" applyAlignment="1">
      <alignment horizontal="center" vertical="center"/>
    </xf>
    <xf numFmtId="2" fontId="22" fillId="0" borderId="10" xfId="0" applyNumberFormat="1" applyFont="1" applyFill="1" applyBorder="1" applyAlignment="1">
      <alignment horizontal="center" vertical="center"/>
    </xf>
    <xf numFmtId="2" fontId="22" fillId="0" borderId="2" xfId="0" applyNumberFormat="1" applyFont="1" applyFill="1" applyBorder="1" applyAlignment="1">
      <alignment horizontal="center" vertical="center"/>
    </xf>
    <xf numFmtId="2" fontId="22" fillId="0" borderId="21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justify" vertical="center" wrapText="1"/>
    </xf>
    <xf numFmtId="0" fontId="22" fillId="0" borderId="2" xfId="0" applyFont="1" applyBorder="1" applyAlignment="1">
      <alignment horizontal="justify" vertical="center" wrapText="1"/>
    </xf>
    <xf numFmtId="0" fontId="22" fillId="0" borderId="21" xfId="0" applyFont="1" applyBorder="1" applyAlignment="1">
      <alignment horizontal="justify" vertical="center" wrapText="1"/>
    </xf>
    <xf numFmtId="176" fontId="22" fillId="0" borderId="10" xfId="0" applyNumberFormat="1" applyFont="1" applyBorder="1" applyAlignment="1">
      <alignment horizontal="center" vertical="center"/>
    </xf>
    <xf numFmtId="176" fontId="22" fillId="0" borderId="2" xfId="0" applyNumberFormat="1" applyFont="1" applyBorder="1" applyAlignment="1">
      <alignment horizontal="center" vertical="center"/>
    </xf>
    <xf numFmtId="176" fontId="22" fillId="0" borderId="21" xfId="0" applyNumberFormat="1" applyFont="1" applyBorder="1" applyAlignment="1">
      <alignment horizontal="center" vertical="center"/>
    </xf>
    <xf numFmtId="40" fontId="22" fillId="0" borderId="10" xfId="11" applyNumberFormat="1" applyFont="1" applyBorder="1" applyAlignment="1">
      <alignment horizontal="right" vertical="center"/>
    </xf>
    <xf numFmtId="40" fontId="22" fillId="0" borderId="2" xfId="11" applyNumberFormat="1" applyFont="1" applyBorder="1" applyAlignment="1">
      <alignment horizontal="right" vertical="center"/>
    </xf>
    <xf numFmtId="40" fontId="22" fillId="0" borderId="21" xfId="11" applyNumberFormat="1" applyFont="1" applyBorder="1" applyAlignment="1">
      <alignment horizontal="right" vertical="center"/>
    </xf>
    <xf numFmtId="0" fontId="22" fillId="0" borderId="28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2" fontId="22" fillId="0" borderId="10" xfId="0" applyNumberFormat="1" applyFont="1" applyBorder="1" applyAlignment="1">
      <alignment horizontal="right" vertical="center"/>
    </xf>
    <xf numFmtId="2" fontId="22" fillId="0" borderId="2" xfId="0" applyNumberFormat="1" applyFont="1" applyBorder="1" applyAlignment="1">
      <alignment horizontal="right" vertical="center"/>
    </xf>
    <xf numFmtId="2" fontId="22" fillId="0" borderId="21" xfId="0" applyNumberFormat="1" applyFont="1" applyBorder="1" applyAlignment="1">
      <alignment horizontal="right" vertical="center"/>
    </xf>
    <xf numFmtId="40" fontId="22" fillId="0" borderId="28" xfId="11" applyNumberFormat="1" applyFont="1" applyFill="1" applyBorder="1" applyAlignment="1">
      <alignment horizontal="center" vertical="center"/>
    </xf>
    <xf numFmtId="40" fontId="22" fillId="0" borderId="32" xfId="11" applyNumberFormat="1" applyFont="1" applyFill="1" applyBorder="1" applyAlignment="1">
      <alignment horizontal="center" vertical="center"/>
    </xf>
    <xf numFmtId="40" fontId="22" fillId="0" borderId="15" xfId="11" applyNumberFormat="1" applyFont="1" applyFill="1" applyBorder="1" applyAlignment="1">
      <alignment horizontal="center" vertical="center"/>
    </xf>
    <xf numFmtId="176" fontId="22" fillId="0" borderId="28" xfId="0" applyNumberFormat="1" applyFont="1" applyBorder="1" applyAlignment="1">
      <alignment horizontal="center" vertical="center"/>
    </xf>
    <xf numFmtId="176" fontId="22" fillId="0" borderId="32" xfId="0" applyNumberFormat="1" applyFont="1" applyBorder="1" applyAlignment="1">
      <alignment horizontal="center" vertical="center"/>
    </xf>
    <xf numFmtId="176" fontId="22" fillId="0" borderId="15" xfId="0" applyNumberFormat="1" applyFont="1" applyBorder="1" applyAlignment="1">
      <alignment horizontal="center" vertical="center"/>
    </xf>
    <xf numFmtId="2" fontId="22" fillId="0" borderId="28" xfId="0" applyNumberFormat="1" applyFont="1" applyFill="1" applyBorder="1" applyAlignment="1">
      <alignment horizontal="center" vertical="center"/>
    </xf>
    <xf numFmtId="2" fontId="22" fillId="0" borderId="32" xfId="0" applyNumberFormat="1" applyFont="1" applyFill="1" applyBorder="1" applyAlignment="1">
      <alignment horizontal="center" vertical="center"/>
    </xf>
    <xf numFmtId="2" fontId="22" fillId="0" borderId="15" xfId="0" applyNumberFormat="1" applyFont="1" applyFill="1" applyBorder="1" applyAlignment="1">
      <alignment horizontal="center" vertical="center"/>
    </xf>
    <xf numFmtId="2" fontId="22" fillId="0" borderId="28" xfId="0" applyNumberFormat="1" applyFont="1" applyBorder="1" applyAlignment="1">
      <alignment horizontal="right" vertical="center"/>
    </xf>
    <xf numFmtId="2" fontId="22" fillId="0" borderId="32" xfId="0" applyNumberFormat="1" applyFont="1" applyBorder="1" applyAlignment="1">
      <alignment horizontal="right" vertical="center"/>
    </xf>
    <xf numFmtId="2" fontId="22" fillId="0" borderId="15" xfId="0" applyNumberFormat="1" applyFont="1" applyBorder="1" applyAlignment="1">
      <alignment horizontal="right" vertical="center"/>
    </xf>
    <xf numFmtId="38" fontId="22" fillId="0" borderId="28" xfId="11" applyNumberFormat="1" applyFont="1" applyBorder="1" applyAlignment="1">
      <alignment horizontal="right" vertical="center"/>
    </xf>
    <xf numFmtId="38" fontId="22" fillId="0" borderId="32" xfId="11" applyNumberFormat="1" applyFont="1" applyBorder="1" applyAlignment="1">
      <alignment horizontal="right" vertical="center"/>
    </xf>
    <xf numFmtId="38" fontId="22" fillId="0" borderId="15" xfId="11" applyNumberFormat="1" applyFont="1" applyBorder="1" applyAlignment="1">
      <alignment horizontal="right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21" xfId="0" applyFont="1" applyFill="1" applyBorder="1" applyAlignment="1">
      <alignment horizontal="center" vertical="center"/>
    </xf>
    <xf numFmtId="0" fontId="22" fillId="0" borderId="20" xfId="0" applyFont="1" applyBorder="1" applyAlignment="1">
      <alignment horizontal="right"/>
    </xf>
    <xf numFmtId="189" fontId="22" fillId="0" borderId="10" xfId="0" applyNumberFormat="1" applyFont="1" applyBorder="1" applyAlignment="1">
      <alignment horizontal="center" vertical="center"/>
    </xf>
    <xf numFmtId="189" fontId="22" fillId="0" borderId="2" xfId="0" applyNumberFormat="1" applyFont="1" applyBorder="1" applyAlignment="1">
      <alignment horizontal="center" vertical="center"/>
    </xf>
    <xf numFmtId="189" fontId="22" fillId="0" borderId="21" xfId="0" applyNumberFormat="1" applyFont="1" applyBorder="1" applyAlignment="1">
      <alignment horizontal="center" vertical="center"/>
    </xf>
    <xf numFmtId="189" fontId="22" fillId="0" borderId="10" xfId="0" applyNumberFormat="1" applyFont="1" applyFill="1" applyBorder="1" applyAlignment="1">
      <alignment horizontal="center" vertical="center"/>
    </xf>
    <xf numFmtId="189" fontId="22" fillId="0" borderId="2" xfId="0" applyNumberFormat="1" applyFont="1" applyFill="1" applyBorder="1" applyAlignment="1">
      <alignment horizontal="center" vertical="center"/>
    </xf>
    <xf numFmtId="189" fontId="22" fillId="0" borderId="21" xfId="0" applyNumberFormat="1" applyFont="1" applyFill="1" applyBorder="1" applyAlignment="1">
      <alignment horizontal="center" vertical="center"/>
    </xf>
    <xf numFmtId="0" fontId="22" fillId="0" borderId="13" xfId="0" applyFont="1" applyBorder="1" applyAlignment="1">
      <alignment horizontal="center" vertical="center" wrapText="1" shrinkToFit="1"/>
    </xf>
    <xf numFmtId="38" fontId="22" fillId="0" borderId="28" xfId="11" applyFont="1" applyBorder="1" applyAlignment="1">
      <alignment horizontal="right" vertical="center"/>
    </xf>
    <xf numFmtId="38" fontId="22" fillId="0" borderId="32" xfId="11" applyFont="1" applyBorder="1" applyAlignment="1">
      <alignment horizontal="right" vertical="center"/>
    </xf>
    <xf numFmtId="38" fontId="22" fillId="0" borderId="15" xfId="11" applyFont="1" applyBorder="1" applyAlignment="1">
      <alignment horizontal="right" vertical="center"/>
    </xf>
    <xf numFmtId="0" fontId="9" fillId="0" borderId="13" xfId="0" applyFont="1" applyBorder="1" applyAlignment="1">
      <alignment horizontal="center" vertical="top" wrapText="1" shrinkToFit="1"/>
    </xf>
    <xf numFmtId="0" fontId="25" fillId="0" borderId="0" xfId="0" applyFont="1" applyBorder="1" applyAlignment="1">
      <alignment horizontal="left" vertical="center"/>
    </xf>
    <xf numFmtId="0" fontId="25" fillId="0" borderId="38" xfId="0" applyFont="1" applyBorder="1" applyAlignment="1">
      <alignment horizontal="distributed" vertical="center" indent="15"/>
    </xf>
    <xf numFmtId="0" fontId="25" fillId="0" borderId="39" xfId="0" applyFont="1" applyBorder="1" applyAlignment="1">
      <alignment horizontal="distributed" vertical="center" indent="15"/>
    </xf>
    <xf numFmtId="0" fontId="25" fillId="0" borderId="40" xfId="0" applyFont="1" applyBorder="1" applyAlignment="1">
      <alignment horizontal="distributed" vertical="center" indent="15"/>
    </xf>
    <xf numFmtId="0" fontId="25" fillId="0" borderId="14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left"/>
    </xf>
    <xf numFmtId="0" fontId="9" fillId="0" borderId="4" xfId="0" applyFont="1" applyBorder="1" applyAlignment="1">
      <alignment horizontal="center" vertical="distributed" textRotation="255" justifyLastLine="1"/>
    </xf>
    <xf numFmtId="0" fontId="9" fillId="0" borderId="31" xfId="0" applyFont="1" applyBorder="1" applyAlignment="1">
      <alignment horizontal="center" vertical="distributed" textRotation="255" justifyLastLine="1"/>
    </xf>
    <xf numFmtId="0" fontId="9" fillId="0" borderId="3" xfId="0" applyFont="1" applyBorder="1" applyAlignment="1">
      <alignment horizontal="center" vertical="distributed" textRotation="255" justifyLastLine="1"/>
    </xf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wrapText="1"/>
    </xf>
    <xf numFmtId="0" fontId="28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distributed" textRotation="255" justifyLastLine="1"/>
    </xf>
    <xf numFmtId="0" fontId="9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47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4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239" fontId="9" fillId="0" borderId="28" xfId="0" applyNumberFormat="1" applyFont="1" applyFill="1" applyBorder="1" applyAlignment="1">
      <alignment horizontal="right" vertical="center"/>
    </xf>
    <xf numFmtId="239" fontId="9" fillId="0" borderId="18" xfId="0" applyNumberFormat="1" applyFont="1" applyFill="1" applyBorder="1" applyAlignment="1">
      <alignment horizontal="right" vertical="center"/>
    </xf>
    <xf numFmtId="237" fontId="9" fillId="0" borderId="0" xfId="0" applyNumberFormat="1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Fill="1" applyBorder="1" applyAlignment="1">
      <alignment horizontal="left" vertical="center"/>
    </xf>
    <xf numFmtId="239" fontId="9" fillId="0" borderId="16" xfId="0" applyNumberFormat="1" applyFont="1" applyFill="1" applyBorder="1" applyAlignment="1">
      <alignment horizontal="right" vertical="center"/>
    </xf>
    <xf numFmtId="239" fontId="9" fillId="0" borderId="44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/>
    </xf>
    <xf numFmtId="0" fontId="9" fillId="0" borderId="4" xfId="0" applyFont="1" applyBorder="1" applyAlignment="1">
      <alignment horizontal="center" vertical="distributed" textRotation="255" indent="5" shrinkToFit="1"/>
    </xf>
    <xf numFmtId="0" fontId="9" fillId="0" borderId="31" xfId="0" applyFont="1" applyBorder="1" applyAlignment="1">
      <alignment horizontal="center" vertical="distributed" textRotation="255" indent="5" shrinkToFit="1"/>
    </xf>
    <xf numFmtId="0" fontId="9" fillId="0" borderId="3" xfId="0" applyFont="1" applyBorder="1" applyAlignment="1">
      <alignment horizontal="center" vertical="distributed" textRotation="255" indent="5" shrinkToFit="1"/>
    </xf>
    <xf numFmtId="179" fontId="9" fillId="0" borderId="2" xfId="0" applyNumberFormat="1" applyFont="1" applyBorder="1" applyAlignment="1">
      <alignment horizontal="center" vertical="center" shrinkToFit="1"/>
    </xf>
    <xf numFmtId="0" fontId="17" fillId="0" borderId="13" xfId="0" applyFont="1" applyBorder="1" applyAlignment="1">
      <alignment horizontal="center" vertical="center" wrapText="1"/>
    </xf>
    <xf numFmtId="179" fontId="9" fillId="0" borderId="21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distributed" vertical="center" indent="10" shrinkToFit="1"/>
    </xf>
    <xf numFmtId="0" fontId="9" fillId="0" borderId="25" xfId="0" applyFont="1" applyBorder="1" applyAlignment="1">
      <alignment horizontal="distributed" vertical="center" indent="10" shrinkToFit="1"/>
    </xf>
    <xf numFmtId="0" fontId="9" fillId="0" borderId="10" xfId="0" applyFont="1" applyBorder="1" applyAlignment="1">
      <alignment horizontal="distributed" vertical="center" justifyLastLine="1" shrinkToFit="1"/>
    </xf>
    <xf numFmtId="0" fontId="9" fillId="0" borderId="2" xfId="0" applyFont="1" applyBorder="1" applyAlignment="1">
      <alignment horizontal="distributed" vertical="center" justifyLastLine="1" shrinkToFit="1"/>
    </xf>
    <xf numFmtId="0" fontId="9" fillId="0" borderId="5" xfId="0" applyFont="1" applyBorder="1" applyAlignment="1">
      <alignment horizontal="center" vertical="distributed" textRotation="255" indent="1" shrinkToFit="1"/>
    </xf>
    <xf numFmtId="0" fontId="9" fillId="0" borderId="28" xfId="0" applyFont="1" applyBorder="1" applyAlignment="1">
      <alignment horizontal="center" vertical="center" shrinkToFit="1"/>
    </xf>
    <xf numFmtId="0" fontId="9" fillId="0" borderId="32" xfId="0" applyFont="1" applyBorder="1" applyAlignment="1">
      <alignment horizontal="center" vertical="center" shrinkToFit="1"/>
    </xf>
    <xf numFmtId="195" fontId="25" fillId="0" borderId="32" xfId="0" applyNumberFormat="1" applyFont="1" applyBorder="1" applyAlignment="1">
      <alignment horizontal="distributed" vertical="center" justifyLastLine="1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shrinkToFit="1"/>
    </xf>
    <xf numFmtId="179" fontId="9" fillId="0" borderId="2" xfId="0" applyNumberFormat="1" applyFont="1" applyBorder="1" applyAlignment="1">
      <alignment horizontal="center" vertical="distributed" shrinkToFit="1"/>
    </xf>
    <xf numFmtId="0" fontId="9" fillId="0" borderId="5" xfId="14" applyFont="1" applyBorder="1" applyAlignment="1">
      <alignment horizontal="distributed" vertical="center" wrapText="1"/>
    </xf>
    <xf numFmtId="191" fontId="9" fillId="0" borderId="5" xfId="14" applyNumberFormat="1" applyFont="1" applyBorder="1" applyAlignment="1">
      <alignment horizontal="right" vertical="center" wrapText="1"/>
    </xf>
    <xf numFmtId="0" fontId="9" fillId="0" borderId="5" xfId="14" applyFont="1" applyBorder="1" applyAlignment="1">
      <alignment horizontal="left" vertical="center" wrapText="1" indent="1"/>
    </xf>
    <xf numFmtId="236" fontId="9" fillId="0" borderId="5" xfId="14" applyNumberFormat="1" applyFont="1" applyBorder="1" applyAlignment="1">
      <alignment horizontal="left" vertical="center" wrapText="1" indent="1"/>
    </xf>
    <xf numFmtId="0" fontId="9" fillId="0" borderId="10" xfId="14" applyFont="1" applyBorder="1" applyAlignment="1">
      <alignment horizontal="distributed" vertical="center" wrapText="1" indent="1"/>
    </xf>
    <xf numFmtId="0" fontId="9" fillId="0" borderId="2" xfId="14" applyFont="1" applyBorder="1" applyAlignment="1">
      <alignment horizontal="distributed" vertical="center" wrapText="1" indent="1"/>
    </xf>
    <xf numFmtId="0" fontId="22" fillId="0" borderId="2" xfId="0" applyNumberFormat="1" applyFont="1" applyBorder="1" applyAlignment="1">
      <alignment horizontal="left" vertical="center"/>
    </xf>
    <xf numFmtId="0" fontId="22" fillId="0" borderId="21" xfId="0" applyNumberFormat="1" applyFont="1" applyBorder="1" applyAlignment="1">
      <alignment horizontal="left" vertical="center"/>
    </xf>
    <xf numFmtId="234" fontId="9" fillId="0" borderId="5" xfId="0" applyNumberFormat="1" applyFont="1" applyBorder="1" applyAlignment="1">
      <alignment horizontal="left" vertical="center" indent="1"/>
    </xf>
    <xf numFmtId="191" fontId="9" fillId="0" borderId="10" xfId="14" applyNumberFormat="1" applyFont="1" applyBorder="1" applyAlignment="1">
      <alignment horizontal="right" vertical="center" wrapText="1"/>
    </xf>
    <xf numFmtId="191" fontId="9" fillId="0" borderId="2" xfId="14" applyNumberFormat="1" applyFont="1" applyBorder="1" applyAlignment="1">
      <alignment horizontal="right" vertical="center" wrapText="1"/>
    </xf>
    <xf numFmtId="191" fontId="9" fillId="0" borderId="21" xfId="14" applyNumberFormat="1" applyFont="1" applyBorder="1" applyAlignment="1">
      <alignment horizontal="right" vertical="center" wrapText="1"/>
    </xf>
    <xf numFmtId="235" fontId="9" fillId="0" borderId="10" xfId="0" applyNumberFormat="1" applyFont="1" applyBorder="1" applyAlignment="1">
      <alignment horizontal="left" vertical="center" indent="1"/>
    </xf>
    <xf numFmtId="235" fontId="9" fillId="0" borderId="2" xfId="0" applyNumberFormat="1" applyFont="1" applyBorder="1" applyAlignment="1">
      <alignment horizontal="left" vertical="center" indent="1"/>
    </xf>
    <xf numFmtId="0" fontId="9" fillId="0" borderId="5" xfId="14" applyFont="1" applyBorder="1" applyAlignment="1">
      <alignment vertical="center" wrapText="1"/>
    </xf>
    <xf numFmtId="232" fontId="9" fillId="0" borderId="5" xfId="0" applyNumberFormat="1" applyFont="1" applyBorder="1" applyAlignment="1">
      <alignment horizontal="left" vertical="center" indent="1"/>
    </xf>
    <xf numFmtId="233" fontId="9" fillId="0" borderId="5" xfId="0" applyNumberFormat="1" applyFont="1" applyBorder="1" applyAlignment="1">
      <alignment horizontal="left" vertical="center" indent="1"/>
    </xf>
    <xf numFmtId="0" fontId="9" fillId="0" borderId="5" xfId="14" applyFont="1" applyBorder="1" applyAlignment="1">
      <alignment horizontal="center" vertical="center" wrapText="1"/>
    </xf>
    <xf numFmtId="0" fontId="9" fillId="0" borderId="28" xfId="14" applyFont="1" applyBorder="1" applyAlignment="1">
      <alignment horizontal="center" vertical="center" wrapText="1"/>
    </xf>
    <xf numFmtId="0" fontId="9" fillId="0" borderId="32" xfId="14" applyFont="1" applyBorder="1" applyAlignment="1">
      <alignment horizontal="center" vertical="center" wrapText="1"/>
    </xf>
    <xf numFmtId="0" fontId="9" fillId="0" borderId="15" xfId="14" applyFont="1" applyBorder="1" applyAlignment="1">
      <alignment horizontal="center" vertical="center" wrapText="1"/>
    </xf>
    <xf numFmtId="0" fontId="9" fillId="0" borderId="18" xfId="14" applyFont="1" applyBorder="1" applyAlignment="1">
      <alignment horizontal="center" vertical="center" wrapText="1"/>
    </xf>
    <xf numFmtId="0" fontId="9" fillId="0" borderId="20" xfId="14" applyFont="1" applyBorder="1" applyAlignment="1">
      <alignment horizontal="center" vertical="center" wrapText="1"/>
    </xf>
    <xf numFmtId="0" fontId="9" fillId="0" borderId="19" xfId="14" applyFont="1" applyBorder="1" applyAlignment="1">
      <alignment horizontal="center" vertical="center" wrapText="1"/>
    </xf>
    <xf numFmtId="0" fontId="9" fillId="0" borderId="4" xfId="14" applyFont="1" applyBorder="1" applyAlignment="1">
      <alignment horizontal="center" vertical="center" textRotation="255"/>
    </xf>
    <xf numFmtId="0" fontId="9" fillId="0" borderId="31" xfId="14" applyFont="1" applyBorder="1" applyAlignment="1">
      <alignment horizontal="center" vertical="center" textRotation="255"/>
    </xf>
    <xf numFmtId="0" fontId="9" fillId="0" borderId="3" xfId="14" applyFont="1" applyBorder="1" applyAlignment="1">
      <alignment horizontal="center" vertical="center" textRotation="255"/>
    </xf>
    <xf numFmtId="192" fontId="9" fillId="0" borderId="28" xfId="14" applyNumberFormat="1" applyFont="1" applyBorder="1" applyAlignment="1">
      <alignment horizontal="center" vertical="center" wrapText="1"/>
    </xf>
    <xf numFmtId="192" fontId="9" fillId="0" borderId="15" xfId="14" applyNumberFormat="1" applyFont="1" applyBorder="1" applyAlignment="1">
      <alignment horizontal="center" vertical="center" wrapText="1"/>
    </xf>
    <xf numFmtId="192" fontId="9" fillId="0" borderId="16" xfId="14" applyNumberFormat="1" applyFont="1" applyBorder="1" applyAlignment="1">
      <alignment horizontal="center" vertical="center" wrapText="1"/>
    </xf>
    <xf numFmtId="192" fontId="9" fillId="0" borderId="17" xfId="14" applyNumberFormat="1" applyFont="1" applyBorder="1" applyAlignment="1">
      <alignment horizontal="center" vertical="center" wrapText="1"/>
    </xf>
    <xf numFmtId="192" fontId="9" fillId="0" borderId="18" xfId="14" applyNumberFormat="1" applyFont="1" applyBorder="1" applyAlignment="1">
      <alignment horizontal="center" vertical="center" wrapText="1"/>
    </xf>
    <xf numFmtId="192" fontId="9" fillId="0" borderId="19" xfId="14" applyNumberFormat="1" applyFont="1" applyBorder="1" applyAlignment="1">
      <alignment horizontal="center" vertical="center" wrapText="1"/>
    </xf>
    <xf numFmtId="191" fontId="9" fillId="0" borderId="28" xfId="14" applyNumberFormat="1" applyFont="1" applyBorder="1" applyAlignment="1">
      <alignment horizontal="center" vertical="center" wrapText="1"/>
    </xf>
    <xf numFmtId="191" fontId="9" fillId="0" borderId="15" xfId="14" applyNumberFormat="1" applyFont="1" applyBorder="1" applyAlignment="1">
      <alignment horizontal="center" vertical="center" wrapText="1"/>
    </xf>
    <xf numFmtId="191" fontId="9" fillId="0" borderId="16" xfId="14" applyNumberFormat="1" applyFont="1" applyBorder="1" applyAlignment="1">
      <alignment horizontal="center" vertical="center" wrapText="1"/>
    </xf>
    <xf numFmtId="191" fontId="9" fillId="0" borderId="17" xfId="14" applyNumberFormat="1" applyFont="1" applyBorder="1" applyAlignment="1">
      <alignment horizontal="center" vertical="center" wrapText="1"/>
    </xf>
    <xf numFmtId="191" fontId="9" fillId="0" borderId="18" xfId="14" applyNumberFormat="1" applyFont="1" applyBorder="1" applyAlignment="1">
      <alignment horizontal="center" vertical="center" wrapText="1"/>
    </xf>
    <xf numFmtId="191" fontId="9" fillId="0" borderId="19" xfId="14" applyNumberFormat="1" applyFont="1" applyBorder="1" applyAlignment="1">
      <alignment horizontal="center" vertical="center" wrapText="1"/>
    </xf>
    <xf numFmtId="0" fontId="27" fillId="0" borderId="0" xfId="14" applyFont="1" applyAlignment="1">
      <alignment horizontal="center" vertical="center" shrinkToFit="1"/>
    </xf>
    <xf numFmtId="0" fontId="27" fillId="0" borderId="20" xfId="14" applyFont="1" applyBorder="1" applyAlignment="1">
      <alignment horizontal="center" vertical="center" shrinkToFit="1"/>
    </xf>
    <xf numFmtId="0" fontId="9" fillId="0" borderId="28" xfId="14" applyFont="1" applyBorder="1" applyAlignment="1">
      <alignment horizontal="center" vertical="center" shrinkToFit="1"/>
    </xf>
    <xf numFmtId="0" fontId="9" fillId="0" borderId="15" xfId="14" applyFont="1" applyBorder="1" applyAlignment="1">
      <alignment horizontal="center" vertical="center" shrinkToFit="1"/>
    </xf>
    <xf numFmtId="0" fontId="9" fillId="0" borderId="18" xfId="14" applyFont="1" applyBorder="1" applyAlignment="1">
      <alignment horizontal="center" vertical="center" shrinkToFit="1"/>
    </xf>
    <xf numFmtId="0" fontId="9" fillId="0" borderId="19" xfId="14" applyFont="1" applyBorder="1" applyAlignment="1">
      <alignment horizontal="center" vertical="center" shrinkToFit="1"/>
    </xf>
    <xf numFmtId="0" fontId="9" fillId="0" borderId="10" xfId="14" applyFont="1" applyBorder="1" applyAlignment="1">
      <alignment horizontal="center" vertical="center" wrapText="1"/>
    </xf>
    <xf numFmtId="0" fontId="9" fillId="0" borderId="21" xfId="14" applyFont="1" applyBorder="1" applyAlignment="1">
      <alignment horizontal="center" vertical="center" wrapText="1"/>
    </xf>
    <xf numFmtId="0" fontId="9" fillId="0" borderId="2" xfId="14" applyFont="1" applyBorder="1" applyAlignment="1">
      <alignment horizontal="center" vertical="center" wrapText="1"/>
    </xf>
    <xf numFmtId="0" fontId="9" fillId="0" borderId="16" xfId="14" applyFont="1" applyBorder="1" applyAlignment="1">
      <alignment horizontal="center" vertical="center" wrapText="1"/>
    </xf>
    <xf numFmtId="0" fontId="9" fillId="0" borderId="17" xfId="14" applyFont="1" applyBorder="1" applyAlignment="1">
      <alignment horizontal="center" vertical="center" wrapText="1"/>
    </xf>
    <xf numFmtId="38" fontId="9" fillId="0" borderId="28" xfId="11" applyFont="1" applyBorder="1" applyAlignment="1">
      <alignment horizontal="center" vertical="center" wrapText="1"/>
    </xf>
    <xf numFmtId="38" fontId="9" fillId="0" borderId="15" xfId="11" applyFont="1" applyBorder="1" applyAlignment="1">
      <alignment horizontal="center" vertical="center" wrapText="1"/>
    </xf>
    <xf numFmtId="38" fontId="9" fillId="0" borderId="16" xfId="11" applyFont="1" applyBorder="1" applyAlignment="1">
      <alignment horizontal="center" vertical="center" wrapText="1"/>
    </xf>
    <xf numFmtId="38" fontId="9" fillId="0" borderId="17" xfId="11" applyFont="1" applyBorder="1" applyAlignment="1">
      <alignment horizontal="center" vertical="center" wrapText="1"/>
    </xf>
    <xf numFmtId="38" fontId="9" fillId="0" borderId="18" xfId="11" applyFont="1" applyBorder="1" applyAlignment="1">
      <alignment horizontal="center" vertical="center" wrapText="1"/>
    </xf>
    <xf numFmtId="38" fontId="9" fillId="0" borderId="19" xfId="11" applyFont="1" applyBorder="1" applyAlignment="1">
      <alignment horizontal="center" vertical="center" wrapText="1"/>
    </xf>
    <xf numFmtId="191" fontId="9" fillId="0" borderId="28" xfId="14" applyNumberFormat="1" applyFont="1" applyBorder="1" applyAlignment="1">
      <alignment horizontal="center" vertical="center" shrinkToFit="1"/>
    </xf>
    <xf numFmtId="191" fontId="9" fillId="0" borderId="15" xfId="14" applyNumberFormat="1" applyFont="1" applyBorder="1" applyAlignment="1">
      <alignment horizontal="center" vertical="center" shrinkToFit="1"/>
    </xf>
    <xf numFmtId="191" fontId="9" fillId="0" borderId="16" xfId="14" applyNumberFormat="1" applyFont="1" applyBorder="1" applyAlignment="1">
      <alignment horizontal="center" vertical="center" shrinkToFit="1"/>
    </xf>
    <xf numFmtId="191" fontId="9" fillId="0" borderId="17" xfId="14" applyNumberFormat="1" applyFont="1" applyBorder="1" applyAlignment="1">
      <alignment horizontal="center" vertical="center" shrinkToFit="1"/>
    </xf>
    <xf numFmtId="191" fontId="9" fillId="0" borderId="18" xfId="14" applyNumberFormat="1" applyFont="1" applyBorder="1" applyAlignment="1">
      <alignment horizontal="center" vertical="center" shrinkToFit="1"/>
    </xf>
    <xf numFmtId="191" fontId="9" fillId="0" borderId="19" xfId="14" applyNumberFormat="1" applyFont="1" applyBorder="1" applyAlignment="1">
      <alignment horizontal="center" vertical="center" shrinkToFit="1"/>
    </xf>
    <xf numFmtId="38" fontId="25" fillId="0" borderId="5" xfId="11" applyFont="1" applyBorder="1" applyAlignment="1">
      <alignment horizontal="center" vertical="center" shrinkToFit="1"/>
    </xf>
    <xf numFmtId="38" fontId="25" fillId="0" borderId="5" xfId="11" applyFont="1" applyBorder="1" applyAlignment="1">
      <alignment horizontal="left" vertical="center" indent="1" shrinkToFit="1"/>
    </xf>
    <xf numFmtId="191" fontId="22" fillId="0" borderId="4" xfId="13" applyNumberFormat="1" applyFont="1" applyBorder="1" applyAlignment="1">
      <alignment horizontal="center" vertical="center" wrapText="1"/>
    </xf>
    <xf numFmtId="191" fontId="22" fillId="0" borderId="31" xfId="13" applyNumberFormat="1" applyFont="1" applyBorder="1" applyAlignment="1">
      <alignment horizontal="center" vertical="center" wrapText="1"/>
    </xf>
    <xf numFmtId="191" fontId="22" fillId="0" borderId="3" xfId="13" applyNumberFormat="1" applyFont="1" applyBorder="1" applyAlignment="1">
      <alignment horizontal="center" vertical="center" wrapText="1"/>
    </xf>
    <xf numFmtId="191" fontId="22" fillId="0" borderId="5" xfId="13" applyNumberFormat="1" applyFont="1" applyBorder="1" applyAlignment="1">
      <alignment vertical="center"/>
    </xf>
    <xf numFmtId="191" fontId="22" fillId="0" borderId="0" xfId="13" applyNumberFormat="1" applyFont="1" applyAlignment="1">
      <alignment vertical="center"/>
    </xf>
    <xf numFmtId="191" fontId="22" fillId="0" borderId="4" xfId="13" applyNumberFormat="1" applyFont="1" applyBorder="1" applyAlignment="1">
      <alignment vertical="center"/>
    </xf>
    <xf numFmtId="191" fontId="22" fillId="0" borderId="3" xfId="13" applyNumberFormat="1" applyFont="1" applyBorder="1" applyAlignment="1">
      <alignment vertical="center"/>
    </xf>
    <xf numFmtId="191" fontId="22" fillId="0" borderId="31" xfId="13" applyNumberFormat="1" applyFont="1" applyBorder="1" applyAlignment="1">
      <alignment horizontal="center" vertical="center"/>
    </xf>
    <xf numFmtId="191" fontId="22" fillId="0" borderId="10" xfId="13" applyNumberFormat="1" applyFont="1" applyBorder="1" applyAlignment="1">
      <alignment vertical="center"/>
    </xf>
    <xf numFmtId="191" fontId="22" fillId="0" borderId="2" xfId="13" applyNumberFormat="1" applyFont="1" applyBorder="1" applyAlignment="1">
      <alignment vertical="center"/>
    </xf>
    <xf numFmtId="191" fontId="22" fillId="0" borderId="21" xfId="13" applyNumberFormat="1" applyFont="1" applyBorder="1" applyAlignment="1">
      <alignment vertical="center"/>
    </xf>
    <xf numFmtId="191" fontId="22" fillId="0" borderId="28" xfId="13" applyNumberFormat="1" applyFont="1" applyBorder="1" applyAlignment="1">
      <alignment vertical="center"/>
    </xf>
    <xf numFmtId="191" fontId="22" fillId="0" borderId="32" xfId="13" applyNumberFormat="1" applyFont="1" applyBorder="1" applyAlignment="1">
      <alignment vertical="center"/>
    </xf>
    <xf numFmtId="191" fontId="22" fillId="0" borderId="15" xfId="13" applyNumberFormat="1" applyFont="1" applyBorder="1" applyAlignment="1">
      <alignment vertical="center"/>
    </xf>
    <xf numFmtId="191" fontId="22" fillId="0" borderId="5" xfId="13" applyNumberFormat="1" applyFont="1" applyBorder="1" applyAlignment="1">
      <alignment horizontal="left" vertical="center"/>
    </xf>
    <xf numFmtId="191" fontId="22" fillId="0" borderId="0" xfId="13" applyNumberFormat="1" applyFont="1" applyBorder="1" applyAlignment="1">
      <alignment horizontal="center" vertical="center"/>
    </xf>
    <xf numFmtId="191" fontId="17" fillId="0" borderId="10" xfId="13" applyNumberFormat="1" applyFont="1" applyBorder="1" applyAlignment="1">
      <alignment horizontal="center" vertical="center"/>
    </xf>
    <xf numFmtId="191" fontId="17" fillId="0" borderId="2" xfId="13" applyNumberFormat="1" applyFont="1" applyBorder="1" applyAlignment="1">
      <alignment horizontal="center" vertical="center"/>
    </xf>
    <xf numFmtId="191" fontId="17" fillId="0" borderId="21" xfId="13" applyNumberFormat="1" applyFont="1" applyBorder="1" applyAlignment="1">
      <alignment horizontal="center" vertical="center"/>
    </xf>
    <xf numFmtId="191" fontId="22" fillId="0" borderId="5" xfId="13" applyNumberFormat="1" applyFont="1" applyBorder="1" applyAlignment="1">
      <alignment horizontal="center" vertical="center"/>
    </xf>
    <xf numFmtId="0" fontId="23" fillId="0" borderId="16" xfId="15" applyFont="1" applyBorder="1" applyAlignment="1">
      <alignment horizontal="left" vertical="center" shrinkToFit="1"/>
    </xf>
    <xf numFmtId="0" fontId="23" fillId="0" borderId="0" xfId="15" applyFont="1" applyBorder="1" applyAlignment="1">
      <alignment horizontal="left" vertical="center" shrinkToFit="1"/>
    </xf>
    <xf numFmtId="0" fontId="24" fillId="0" borderId="0" xfId="12" applyFont="1" applyFill="1" applyAlignment="1">
      <alignment horizontal="center" vertical="center"/>
    </xf>
    <xf numFmtId="0" fontId="9" fillId="0" borderId="0" xfId="12" applyFont="1" applyFill="1" applyAlignment="1">
      <alignment horizontal="left" vertical="center"/>
    </xf>
    <xf numFmtId="0" fontId="9" fillId="0" borderId="0" xfId="12" applyFont="1" applyFill="1" applyBorder="1" applyAlignment="1">
      <alignment horizontal="left" vertical="center"/>
    </xf>
    <xf numFmtId="0" fontId="9" fillId="0" borderId="10" xfId="12" applyFont="1" applyFill="1" applyBorder="1" applyAlignment="1">
      <alignment horizontal="center" vertical="center" shrinkToFit="1"/>
    </xf>
    <xf numFmtId="0" fontId="9" fillId="0" borderId="2" xfId="12" applyFont="1" applyFill="1" applyBorder="1" applyAlignment="1">
      <alignment horizontal="center" vertical="center" shrinkToFit="1"/>
    </xf>
    <xf numFmtId="0" fontId="9" fillId="0" borderId="21" xfId="12" applyFont="1" applyFill="1" applyBorder="1" applyAlignment="1">
      <alignment horizontal="center" vertical="center" shrinkToFit="1"/>
    </xf>
    <xf numFmtId="200" fontId="9" fillId="0" borderId="10" xfId="12" applyNumberFormat="1" applyFont="1" applyFill="1" applyBorder="1" applyAlignment="1">
      <alignment horizontal="right" vertical="center" shrinkToFit="1"/>
    </xf>
    <xf numFmtId="0" fontId="9" fillId="0" borderId="2" xfId="12" applyFont="1" applyFill="1" applyBorder="1" applyAlignment="1">
      <alignment vertical="center" shrinkToFit="1"/>
    </xf>
    <xf numFmtId="0" fontId="9" fillId="0" borderId="21" xfId="12" applyFont="1" applyFill="1" applyBorder="1" applyAlignment="1">
      <alignment vertical="center" shrinkToFit="1"/>
    </xf>
    <xf numFmtId="0" fontId="9" fillId="0" borderId="32" xfId="12" applyFont="1" applyFill="1" applyBorder="1" applyAlignment="1">
      <alignment vertical="center" shrinkToFit="1"/>
    </xf>
  </cellXfs>
  <cellStyles count="18">
    <cellStyle name="Calc Currency (0)" xfId="1"/>
    <cellStyle name="entry" xfId="2"/>
    <cellStyle name="Header1" xfId="3"/>
    <cellStyle name="Header2" xfId="4"/>
    <cellStyle name="Normal_#18-Internet" xfId="5"/>
    <cellStyle name="price" xfId="6"/>
    <cellStyle name="revised" xfId="7"/>
    <cellStyle name="section" xfId="8"/>
    <cellStyle name="title" xfId="9"/>
    <cellStyle name="パーセント" xfId="10" builtinId="5"/>
    <cellStyle name="桁区切り" xfId="11" builtinId="6"/>
    <cellStyle name="標準" xfId="0" builtinId="0"/>
    <cellStyle name="標準_★200626★　経理&amp;様式  リース会計（所有権移転外ＦＬ） " xfId="12"/>
    <cellStyle name="標準_コピー ～ 事業施設整備計画書様式(原）" xfId="13"/>
    <cellStyle name="標準_収支計画" xfId="14"/>
    <cellStyle name="標準_収支計画積算資料(ﾏﾝｺﾞｰ）" xfId="15"/>
    <cellStyle name="標準_選果場10／17" xfId="16"/>
    <cellStyle name="標準_選果場10／26-630円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7</xdr:row>
      <xdr:rowOff>9525</xdr:rowOff>
    </xdr:from>
    <xdr:to>
      <xdr:col>5</xdr:col>
      <xdr:colOff>485775</xdr:colOff>
      <xdr:row>9</xdr:row>
      <xdr:rowOff>219075</xdr:rowOff>
    </xdr:to>
    <xdr:sp macro="" textlink="">
      <xdr:nvSpPr>
        <xdr:cNvPr id="1197" name="Line 1"/>
        <xdr:cNvSpPr>
          <a:spLocks noChangeShapeType="1"/>
        </xdr:cNvSpPr>
      </xdr:nvSpPr>
      <xdr:spPr bwMode="auto">
        <a:xfrm flipH="1" flipV="1">
          <a:off x="2295525" y="1743075"/>
          <a:ext cx="1485900" cy="6667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5</xdr:col>
      <xdr:colOff>38100</xdr:colOff>
      <xdr:row>36</xdr:row>
      <xdr:rowOff>0</xdr:rowOff>
    </xdr:from>
    <xdr:to>
      <xdr:col>5</xdr:col>
      <xdr:colOff>123825</xdr:colOff>
      <xdr:row>36</xdr:row>
      <xdr:rowOff>209550</xdr:rowOff>
    </xdr:to>
    <xdr:sp macro="" textlink="">
      <xdr:nvSpPr>
        <xdr:cNvPr id="1198" name="Text Box 2"/>
        <xdr:cNvSpPr txBox="1">
          <a:spLocks noChangeArrowheads="1"/>
        </xdr:cNvSpPr>
      </xdr:nvSpPr>
      <xdr:spPr bwMode="auto">
        <a:xfrm>
          <a:off x="3333750" y="84963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38100</xdr:colOff>
      <xdr:row>36</xdr:row>
      <xdr:rowOff>0</xdr:rowOff>
    </xdr:from>
    <xdr:to>
      <xdr:col>5</xdr:col>
      <xdr:colOff>123825</xdr:colOff>
      <xdr:row>36</xdr:row>
      <xdr:rowOff>209550</xdr:rowOff>
    </xdr:to>
    <xdr:sp macro="" textlink="">
      <xdr:nvSpPr>
        <xdr:cNvPr id="1199" name="Text Box 3"/>
        <xdr:cNvSpPr txBox="1">
          <a:spLocks noChangeArrowheads="1"/>
        </xdr:cNvSpPr>
      </xdr:nvSpPr>
      <xdr:spPr bwMode="auto">
        <a:xfrm>
          <a:off x="3333750" y="84963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38100</xdr:colOff>
      <xdr:row>36</xdr:row>
      <xdr:rowOff>0</xdr:rowOff>
    </xdr:from>
    <xdr:to>
      <xdr:col>5</xdr:col>
      <xdr:colOff>123825</xdr:colOff>
      <xdr:row>36</xdr:row>
      <xdr:rowOff>209550</xdr:rowOff>
    </xdr:to>
    <xdr:sp macro="" textlink="">
      <xdr:nvSpPr>
        <xdr:cNvPr id="1200" name="Text Box 4"/>
        <xdr:cNvSpPr txBox="1">
          <a:spLocks noChangeArrowheads="1"/>
        </xdr:cNvSpPr>
      </xdr:nvSpPr>
      <xdr:spPr bwMode="auto">
        <a:xfrm>
          <a:off x="3333750" y="84963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280145</xdr:colOff>
      <xdr:row>0</xdr:row>
      <xdr:rowOff>63033</xdr:rowOff>
    </xdr:from>
    <xdr:ext cx="1187824" cy="442674"/>
    <xdr:sp macro="" textlink="">
      <xdr:nvSpPr>
        <xdr:cNvPr id="4" name="角丸四角形吹き出し 3"/>
        <xdr:cNvSpPr/>
      </xdr:nvSpPr>
      <xdr:spPr>
        <a:xfrm>
          <a:off x="2207557" y="63033"/>
          <a:ext cx="1187824" cy="442674"/>
        </a:xfrm>
        <a:prstGeom prst="wedgeRoundRectCallout">
          <a:avLst/>
        </a:prstGeom>
        <a:solidFill>
          <a:srgbClr val="FFFF00">
            <a:alpha val="50000"/>
          </a:srgbClr>
        </a:solidFill>
        <a:ln>
          <a:solidFill>
            <a:sysClr val="windowText" lastClr="000000"/>
          </a:solidFill>
        </a:ln>
        <a:effectLst>
          <a:outerShdw sx="1000" sy="1000" algn="ctr" rotWithShape="0">
            <a:schemeClr val="bg1"/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pAutoFit/>
        </a:bodyPr>
        <a:lstStyle/>
        <a:p>
          <a:pPr algn="l">
            <a:lnSpc>
              <a:spcPts val="1200"/>
            </a:lnSpc>
          </a:pPr>
          <a:r>
            <a:rPr kumimoji="1" lang="ja-JP" altLang="en-US" sz="1100" baseline="0">
              <a:solidFill>
                <a:schemeClr val="tx1"/>
              </a:solidFill>
            </a:rPr>
            <a:t>現状及び課題を記述すること</a:t>
          </a:r>
        </a:p>
      </xdr:txBody>
    </xdr:sp>
    <xdr:clientData fPrintsWithSheet="0"/>
  </xdr:oneCellAnchor>
  <xdr:oneCellAnchor>
    <xdr:from>
      <xdr:col>5</xdr:col>
      <xdr:colOff>257735</xdr:colOff>
      <xdr:row>20</xdr:row>
      <xdr:rowOff>79034</xdr:rowOff>
    </xdr:from>
    <xdr:ext cx="3104030" cy="548495"/>
    <xdr:sp macro="" textlink="">
      <xdr:nvSpPr>
        <xdr:cNvPr id="16" name="角丸四角形吹き出し 15"/>
        <xdr:cNvSpPr/>
      </xdr:nvSpPr>
      <xdr:spPr>
        <a:xfrm>
          <a:off x="3552264" y="4707063"/>
          <a:ext cx="3104030" cy="548495"/>
        </a:xfrm>
        <a:prstGeom prst="wedgeRoundRectCallout">
          <a:avLst>
            <a:gd name="adj1" fmla="val -63113"/>
            <a:gd name="adj2" fmla="val 40288"/>
            <a:gd name="adj3" fmla="val 16667"/>
          </a:avLst>
        </a:prstGeom>
        <a:solidFill>
          <a:srgbClr val="FFFF00">
            <a:alpha val="50000"/>
          </a:srgbClr>
        </a:solidFill>
        <a:ln w="25400" cap="flat" cmpd="sng" algn="ctr">
          <a:solidFill>
            <a:sysClr val="windowText" lastClr="000000"/>
          </a:solidFill>
          <a:prstDash val="solid"/>
        </a:ln>
        <a:effectLst>
          <a:outerShdw sx="1000" sy="1000" algn="ctr" rotWithShape="0">
            <a:sysClr val="window" lastClr="FFFFFF"/>
          </a:outerShdw>
        </a:effectLst>
      </xdr:spPr>
      <xdr:txBody>
        <a:bodyPr vertOverflow="clip" horzOverflow="clip" numCol="1" rtlCol="0" anchor="ctr" anchorCtr="1">
          <a:noAutofit/>
        </a:bodyPr>
        <a:lstStyle/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事業実施計画書第２と同一の場合は、「事業実施計画書第２と同じ」と記述し、省略してもよい</a:t>
          </a:r>
        </a:p>
      </xdr:txBody>
    </xdr:sp>
    <xdr:clientData fPrintsWithSheet="0"/>
  </xdr:oneCellAnchor>
  <xdr:oneCellAnchor>
    <xdr:from>
      <xdr:col>5</xdr:col>
      <xdr:colOff>392205</xdr:colOff>
      <xdr:row>24</xdr:row>
      <xdr:rowOff>112059</xdr:rowOff>
    </xdr:from>
    <xdr:ext cx="3328147" cy="526081"/>
    <xdr:sp macro="" textlink="">
      <xdr:nvSpPr>
        <xdr:cNvPr id="19" name="角丸四角形吹き出し 18"/>
        <xdr:cNvSpPr/>
      </xdr:nvSpPr>
      <xdr:spPr>
        <a:xfrm>
          <a:off x="3686734" y="5636559"/>
          <a:ext cx="3328147" cy="526081"/>
        </a:xfrm>
        <a:prstGeom prst="wedgeRoundRectCallout">
          <a:avLst>
            <a:gd name="adj1" fmla="val -63113"/>
            <a:gd name="adj2" fmla="val 40288"/>
            <a:gd name="adj3" fmla="val 16667"/>
          </a:avLst>
        </a:prstGeom>
        <a:solidFill>
          <a:srgbClr val="FFFF00">
            <a:alpha val="50000"/>
          </a:srgbClr>
        </a:solidFill>
        <a:ln w="25400" cap="flat" cmpd="sng" algn="ctr">
          <a:solidFill>
            <a:sysClr val="windowText" lastClr="000000"/>
          </a:solidFill>
          <a:prstDash val="solid"/>
        </a:ln>
        <a:effectLst>
          <a:outerShdw sx="1000" sy="1000" algn="ctr" rotWithShape="0">
            <a:sysClr val="window" lastClr="FFFFFF"/>
          </a:outerShdw>
        </a:effectLst>
      </xdr:spPr>
      <xdr:txBody>
        <a:bodyPr vertOverflow="clip" horzOverflow="clip" numCol="1" rtlCol="0" anchor="ctr" anchorCtr="1">
          <a:noAutofit/>
        </a:bodyPr>
        <a:lstStyle/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事業実施計画書第１と同一内容の場合は、「事業実施計画書第１と同じ」と記述し、省略してもよい</a:t>
          </a:r>
        </a:p>
      </xdr:txBody>
    </xdr:sp>
    <xdr:clientData fPrintsWithSheet="0"/>
  </xdr:oneCellAnchor>
  <xdr:oneCellAnchor>
    <xdr:from>
      <xdr:col>19</xdr:col>
      <xdr:colOff>201705</xdr:colOff>
      <xdr:row>28</xdr:row>
      <xdr:rowOff>168090</xdr:rowOff>
    </xdr:from>
    <xdr:ext cx="2454089" cy="507940"/>
    <xdr:sp macro="" textlink="">
      <xdr:nvSpPr>
        <xdr:cNvPr id="21" name="角丸四角形吹き出し 20"/>
        <xdr:cNvSpPr/>
      </xdr:nvSpPr>
      <xdr:spPr>
        <a:xfrm>
          <a:off x="10555940" y="6589061"/>
          <a:ext cx="2454089" cy="507940"/>
        </a:xfrm>
        <a:prstGeom prst="wedgeRoundRectCallout">
          <a:avLst>
            <a:gd name="adj1" fmla="val -16709"/>
            <a:gd name="adj2" fmla="val 91888"/>
            <a:gd name="adj3" fmla="val 16667"/>
          </a:avLst>
        </a:prstGeom>
        <a:solidFill>
          <a:srgbClr val="FFFF00">
            <a:alpha val="50000"/>
          </a:srgbClr>
        </a:solidFill>
        <a:ln w="25400" cap="flat" cmpd="sng" algn="ctr">
          <a:solidFill>
            <a:sysClr val="windowText" lastClr="000000"/>
          </a:solidFill>
          <a:prstDash val="solid"/>
        </a:ln>
        <a:effectLst>
          <a:outerShdw sx="1000" sy="1000" algn="ctr" rotWithShape="0">
            <a:sysClr val="window" lastClr="FFFFFF"/>
          </a:outerShdw>
        </a:effectLst>
      </xdr:spPr>
      <xdr:txBody>
        <a:bodyPr vertOverflow="clip" horzOverflow="clip" rtlCol="0" anchor="ctr" anchorCtr="1">
          <a:sp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事業費の根拠等を記入すること</a:t>
          </a:r>
          <a:endParaRPr kumimoji="1" lang="en-US" altLang="ja-JP" sz="11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(</a:t>
          </a: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例）　業者見積による</a:t>
          </a:r>
        </a:p>
      </xdr:txBody>
    </xdr:sp>
    <xdr:clientData fPrint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3184" name="Line 1"/>
        <xdr:cNvSpPr>
          <a:spLocks noChangeShapeType="1"/>
        </xdr:cNvSpPr>
      </xdr:nvSpPr>
      <xdr:spPr bwMode="auto">
        <a:xfrm flipH="1" flipV="1">
          <a:off x="2076450" y="1104900"/>
          <a:ext cx="1009650" cy="762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3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3185" name="Line 2"/>
        <xdr:cNvSpPr>
          <a:spLocks noChangeShapeType="1"/>
        </xdr:cNvSpPr>
      </xdr:nvSpPr>
      <xdr:spPr bwMode="auto">
        <a:xfrm flipH="1" flipV="1">
          <a:off x="2076450" y="1104900"/>
          <a:ext cx="1009650" cy="762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6</xdr:col>
      <xdr:colOff>44823</xdr:colOff>
      <xdr:row>6</xdr:row>
      <xdr:rowOff>358590</xdr:rowOff>
    </xdr:from>
    <xdr:ext cx="3104030" cy="784412"/>
    <xdr:sp macro="" textlink="">
      <xdr:nvSpPr>
        <xdr:cNvPr id="10" name="角丸四角形吹き出し 9"/>
        <xdr:cNvSpPr/>
      </xdr:nvSpPr>
      <xdr:spPr>
        <a:xfrm>
          <a:off x="3339352" y="2610972"/>
          <a:ext cx="3104030" cy="784412"/>
        </a:xfrm>
        <a:prstGeom prst="wedgeRoundRectCallout">
          <a:avLst>
            <a:gd name="adj1" fmla="val -63113"/>
            <a:gd name="adj2" fmla="val 28859"/>
            <a:gd name="adj3" fmla="val 16667"/>
          </a:avLst>
        </a:prstGeom>
        <a:solidFill>
          <a:srgbClr val="FFFF00">
            <a:alpha val="50000"/>
          </a:srgbClr>
        </a:solidFill>
        <a:ln w="25400" cap="flat" cmpd="sng" algn="ctr">
          <a:solidFill>
            <a:sysClr val="windowText" lastClr="000000"/>
          </a:solidFill>
          <a:prstDash val="solid"/>
        </a:ln>
        <a:effectLst>
          <a:outerShdw sx="1000" sy="1000" algn="ctr" rotWithShape="0">
            <a:sysClr val="window" lastClr="FFFFFF"/>
          </a:outerShdw>
        </a:effectLst>
      </xdr:spPr>
      <xdr:txBody>
        <a:bodyPr vertOverflow="clip" horzOverflow="clip" numCol="1" rtlCol="0" anchor="ctr" anchorCtr="1">
          <a:noAutofit/>
        </a:bodyPr>
        <a:lstStyle/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事業実施計画書第６の２の（２）の②と同一の場合は、「事業実施計画書第６の２の（２）の②と同じ」と記述し、省略してもよい</a:t>
          </a:r>
        </a:p>
      </xdr:txBody>
    </xdr:sp>
    <xdr:clientData fPrint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0</xdr:rowOff>
    </xdr:from>
    <xdr:to>
      <xdr:col>10</xdr:col>
      <xdr:colOff>9525</xdr:colOff>
      <xdr:row>0</xdr:row>
      <xdr:rowOff>0</xdr:rowOff>
    </xdr:to>
    <xdr:sp macro="" textlink="">
      <xdr:nvSpPr>
        <xdr:cNvPr id="9305" name="Line 1"/>
        <xdr:cNvSpPr>
          <a:spLocks noChangeShapeType="1"/>
        </xdr:cNvSpPr>
      </xdr:nvSpPr>
      <xdr:spPr bwMode="auto">
        <a:xfrm>
          <a:off x="2781300" y="0"/>
          <a:ext cx="5657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9306" name="Line 2"/>
        <xdr:cNvSpPr>
          <a:spLocks noChangeShapeType="1"/>
        </xdr:cNvSpPr>
      </xdr:nvSpPr>
      <xdr:spPr bwMode="auto">
        <a:xfrm>
          <a:off x="2781300" y="0"/>
          <a:ext cx="4667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0</xdr:row>
      <xdr:rowOff>0</xdr:rowOff>
    </xdr:from>
    <xdr:to>
      <xdr:col>10</xdr:col>
      <xdr:colOff>9525</xdr:colOff>
      <xdr:row>0</xdr:row>
      <xdr:rowOff>0</xdr:rowOff>
    </xdr:to>
    <xdr:sp macro="" textlink="">
      <xdr:nvSpPr>
        <xdr:cNvPr id="9307" name="Line 3"/>
        <xdr:cNvSpPr>
          <a:spLocks noChangeShapeType="1"/>
        </xdr:cNvSpPr>
      </xdr:nvSpPr>
      <xdr:spPr bwMode="auto">
        <a:xfrm>
          <a:off x="2781300" y="0"/>
          <a:ext cx="5657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9308" name="Line 4"/>
        <xdr:cNvSpPr>
          <a:spLocks noChangeShapeType="1"/>
        </xdr:cNvSpPr>
      </xdr:nvSpPr>
      <xdr:spPr bwMode="auto">
        <a:xfrm>
          <a:off x="2781300" y="0"/>
          <a:ext cx="4667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34</xdr:row>
      <xdr:rowOff>0</xdr:rowOff>
    </xdr:from>
    <xdr:to>
      <xdr:col>5</xdr:col>
      <xdr:colOff>152400</xdr:colOff>
      <xdr:row>34</xdr:row>
      <xdr:rowOff>209550</xdr:rowOff>
    </xdr:to>
    <xdr:sp macro="" textlink="">
      <xdr:nvSpPr>
        <xdr:cNvPr id="12395" name="Text Box 1"/>
        <xdr:cNvSpPr txBox="1">
          <a:spLocks noChangeArrowheads="1"/>
        </xdr:cNvSpPr>
      </xdr:nvSpPr>
      <xdr:spPr bwMode="auto">
        <a:xfrm>
          <a:off x="2819400" y="91440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66675</xdr:colOff>
      <xdr:row>34</xdr:row>
      <xdr:rowOff>0</xdr:rowOff>
    </xdr:from>
    <xdr:to>
      <xdr:col>5</xdr:col>
      <xdr:colOff>152400</xdr:colOff>
      <xdr:row>34</xdr:row>
      <xdr:rowOff>209550</xdr:rowOff>
    </xdr:to>
    <xdr:sp macro="" textlink="">
      <xdr:nvSpPr>
        <xdr:cNvPr id="12396" name="Text Box 2"/>
        <xdr:cNvSpPr txBox="1">
          <a:spLocks noChangeArrowheads="1"/>
        </xdr:cNvSpPr>
      </xdr:nvSpPr>
      <xdr:spPr bwMode="auto">
        <a:xfrm>
          <a:off x="2819400" y="91440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66675</xdr:colOff>
      <xdr:row>34</xdr:row>
      <xdr:rowOff>0</xdr:rowOff>
    </xdr:from>
    <xdr:to>
      <xdr:col>5</xdr:col>
      <xdr:colOff>152400</xdr:colOff>
      <xdr:row>34</xdr:row>
      <xdr:rowOff>209550</xdr:rowOff>
    </xdr:to>
    <xdr:sp macro="" textlink="">
      <xdr:nvSpPr>
        <xdr:cNvPr id="12397" name="Text Box 3"/>
        <xdr:cNvSpPr txBox="1">
          <a:spLocks noChangeArrowheads="1"/>
        </xdr:cNvSpPr>
      </xdr:nvSpPr>
      <xdr:spPr bwMode="auto">
        <a:xfrm>
          <a:off x="2819400" y="91440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15</xdr:col>
      <xdr:colOff>840441</xdr:colOff>
      <xdr:row>6</xdr:row>
      <xdr:rowOff>11206</xdr:rowOff>
    </xdr:from>
    <xdr:ext cx="3104030" cy="526081"/>
    <xdr:sp macro="" textlink="">
      <xdr:nvSpPr>
        <xdr:cNvPr id="6" name="角丸四角形吹き出し 5"/>
        <xdr:cNvSpPr/>
      </xdr:nvSpPr>
      <xdr:spPr>
        <a:xfrm>
          <a:off x="11037794" y="1703294"/>
          <a:ext cx="3104030" cy="526081"/>
        </a:xfrm>
        <a:prstGeom prst="wedgeRoundRectCallout">
          <a:avLst>
            <a:gd name="adj1" fmla="val -11127"/>
            <a:gd name="adj2" fmla="val 116970"/>
            <a:gd name="adj3" fmla="val 16667"/>
          </a:avLst>
        </a:prstGeom>
        <a:solidFill>
          <a:srgbClr val="FFFF00">
            <a:alpha val="50000"/>
          </a:srgbClr>
        </a:solidFill>
        <a:ln w="25400" cap="flat" cmpd="sng" algn="ctr">
          <a:solidFill>
            <a:sysClr val="windowText" lastClr="000000"/>
          </a:solidFill>
          <a:prstDash val="solid"/>
        </a:ln>
        <a:effectLst>
          <a:outerShdw sx="1000" sy="1000" algn="ctr" rotWithShape="0">
            <a:sysClr val="window" lastClr="FFFFFF"/>
          </a:outerShdw>
        </a:effectLst>
      </xdr:spPr>
      <xdr:txBody>
        <a:bodyPr vertOverflow="clip" horzOverflow="clip" numCol="1" rtlCol="0" anchor="ctr" anchorCtr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自作地または土地の使用権限根拠を記載</a:t>
          </a:r>
        </a:p>
      </xdr:txBody>
    </xdr:sp>
    <xdr:clientData fPrintsWithSheet="0"/>
  </xdr:oneCellAnchor>
  <xdr:oneCellAnchor>
    <xdr:from>
      <xdr:col>1</xdr:col>
      <xdr:colOff>100853</xdr:colOff>
      <xdr:row>8</xdr:row>
      <xdr:rowOff>145675</xdr:rowOff>
    </xdr:from>
    <xdr:ext cx="2902324" cy="526081"/>
    <xdr:sp macro="" textlink="">
      <xdr:nvSpPr>
        <xdr:cNvPr id="8" name="角丸四角形吹き出し 7"/>
        <xdr:cNvSpPr/>
      </xdr:nvSpPr>
      <xdr:spPr>
        <a:xfrm>
          <a:off x="986118" y="2375646"/>
          <a:ext cx="2902324" cy="526081"/>
        </a:xfrm>
        <a:prstGeom prst="wedgeRoundRectCallout">
          <a:avLst>
            <a:gd name="adj1" fmla="val 43386"/>
            <a:gd name="adj2" fmla="val 104190"/>
            <a:gd name="adj3" fmla="val 16667"/>
          </a:avLst>
        </a:prstGeom>
        <a:solidFill>
          <a:srgbClr val="FFFF00">
            <a:alpha val="50000"/>
          </a:srgbClr>
        </a:solidFill>
        <a:ln w="25400" cap="flat" cmpd="sng" algn="ctr">
          <a:solidFill>
            <a:sysClr val="windowText" lastClr="000000"/>
          </a:solidFill>
          <a:prstDash val="solid"/>
        </a:ln>
        <a:effectLst>
          <a:outerShdw sx="1000" sy="1000" algn="ctr" rotWithShape="0">
            <a:sysClr val="window" lastClr="FFFFFF"/>
          </a:outerShdw>
        </a:effectLst>
      </xdr:spPr>
      <xdr:txBody>
        <a:bodyPr vertOverflow="clip" horzOverflow="clip" numCol="1" rtlCol="0" anchor="ctr" anchorCtr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配置図、平面図と内容を一致させること</a:t>
          </a:r>
        </a:p>
      </xdr:txBody>
    </xdr:sp>
    <xdr:clientData fPrint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437029</xdr:colOff>
      <xdr:row>7</xdr:row>
      <xdr:rowOff>280147</xdr:rowOff>
    </xdr:from>
    <xdr:ext cx="2263588" cy="324375"/>
    <xdr:sp macro="" textlink="">
      <xdr:nvSpPr>
        <xdr:cNvPr id="3" name="角丸四角形吹き出し 2"/>
        <xdr:cNvSpPr/>
      </xdr:nvSpPr>
      <xdr:spPr>
        <a:xfrm>
          <a:off x="7149353" y="2308412"/>
          <a:ext cx="2263588" cy="324375"/>
        </a:xfrm>
        <a:prstGeom prst="wedgeRoundRectCallout">
          <a:avLst>
            <a:gd name="adj1" fmla="val -15098"/>
            <a:gd name="adj2" fmla="val 48808"/>
            <a:gd name="adj3" fmla="val 16667"/>
          </a:avLst>
        </a:prstGeom>
        <a:solidFill>
          <a:srgbClr val="FFFF00">
            <a:alpha val="50000"/>
          </a:srgbClr>
        </a:solidFill>
        <a:ln w="25400" cap="flat" cmpd="sng" algn="ctr">
          <a:solidFill>
            <a:sysClr val="windowText" lastClr="000000"/>
          </a:solidFill>
          <a:prstDash val="solid"/>
        </a:ln>
        <a:effectLst>
          <a:outerShdw sx="1000" sy="1000" algn="ctr" rotWithShape="0">
            <a:sysClr val="window" lastClr="FFFFFF"/>
          </a:outerShdw>
        </a:effectLst>
      </xdr:spPr>
      <xdr:txBody>
        <a:bodyPr vertOverflow="clip" horzOverflow="clip" numCol="1" rtlCol="0" anchor="ctr" anchorCtr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金額の積算を記入</a:t>
          </a:r>
        </a:p>
      </xdr:txBody>
    </xdr:sp>
    <xdr:clientData fPrint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33617</xdr:colOff>
      <xdr:row>12</xdr:row>
      <xdr:rowOff>156883</xdr:rowOff>
    </xdr:from>
    <xdr:ext cx="2263588" cy="459441"/>
    <xdr:sp macro="" textlink="">
      <xdr:nvSpPr>
        <xdr:cNvPr id="2" name="角丸四角形吹き出し 1"/>
        <xdr:cNvSpPr/>
      </xdr:nvSpPr>
      <xdr:spPr>
        <a:xfrm>
          <a:off x="5602941" y="2386854"/>
          <a:ext cx="2263588" cy="459441"/>
        </a:xfrm>
        <a:prstGeom prst="wedgeRoundRectCallout">
          <a:avLst>
            <a:gd name="adj1" fmla="val -15098"/>
            <a:gd name="adj2" fmla="val 48808"/>
            <a:gd name="adj3" fmla="val 16667"/>
          </a:avLst>
        </a:prstGeom>
        <a:solidFill>
          <a:srgbClr val="FFFF00">
            <a:alpha val="50000"/>
          </a:srgbClr>
        </a:solidFill>
        <a:ln w="25400" cap="flat" cmpd="sng" algn="ctr">
          <a:solidFill>
            <a:sysClr val="windowText" lastClr="000000"/>
          </a:solidFill>
          <a:prstDash val="solid"/>
        </a:ln>
        <a:effectLst>
          <a:outerShdw sx="1000" sy="1000" algn="ctr" rotWithShape="0">
            <a:sysClr val="window" lastClr="FFFFFF"/>
          </a:outerShdw>
        </a:effectLst>
      </xdr:spPr>
      <xdr:txBody>
        <a:bodyPr vertOverflow="clip" horzOverflow="clip" numCol="1" rtlCol="0" anchor="ctr" anchorCtr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金額の積算を記入</a:t>
          </a:r>
        </a:p>
      </xdr:txBody>
    </xdr:sp>
    <xdr:clientData fPrint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123264</xdr:colOff>
      <xdr:row>20</xdr:row>
      <xdr:rowOff>78442</xdr:rowOff>
    </xdr:from>
    <xdr:ext cx="2790265" cy="459441"/>
    <xdr:sp macro="" textlink="">
      <xdr:nvSpPr>
        <xdr:cNvPr id="3" name="角丸四角形吹き出し 2"/>
        <xdr:cNvSpPr/>
      </xdr:nvSpPr>
      <xdr:spPr>
        <a:xfrm>
          <a:off x="6084793" y="5681383"/>
          <a:ext cx="2790265" cy="459441"/>
        </a:xfrm>
        <a:prstGeom prst="wedgeRoundRectCallout">
          <a:avLst>
            <a:gd name="adj1" fmla="val -15098"/>
            <a:gd name="adj2" fmla="val 48808"/>
            <a:gd name="adj3" fmla="val 16667"/>
          </a:avLst>
        </a:prstGeom>
        <a:solidFill>
          <a:srgbClr val="FFFF00">
            <a:alpha val="50000"/>
          </a:srgbClr>
        </a:solidFill>
        <a:ln w="25400" cap="flat" cmpd="sng" algn="ctr">
          <a:solidFill>
            <a:sysClr val="windowText" lastClr="000000"/>
          </a:solidFill>
          <a:prstDash val="solid"/>
        </a:ln>
        <a:effectLst>
          <a:outerShdw sx="1000" sy="1000" algn="ctr" rotWithShape="0">
            <a:sysClr val="window" lastClr="FFFFFF"/>
          </a:outerShdw>
        </a:effectLst>
      </xdr:spPr>
      <xdr:txBody>
        <a:bodyPr vertOverflow="clip" horzOverflow="clip" numCol="1" rtlCol="0" anchor="ctr" anchorCtr="1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</a:rPr>
            <a:t>数値の設定根拠を記入</a:t>
          </a:r>
        </a:p>
      </xdr:txBody>
    </xdr:sp>
    <xdr:clientData fPrintsWithSheet="0"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1:S36"/>
  <sheetViews>
    <sheetView showGridLines="0" tabSelected="1" view="pageBreakPreview" zoomScale="70" zoomScaleNormal="75" workbookViewId="0">
      <selection activeCell="N44" sqref="N44"/>
    </sheetView>
  </sheetViews>
  <sheetFormatPr defaultRowHeight="13.5" x14ac:dyDescent="0.15"/>
  <cols>
    <col min="1" max="19" width="9.625" style="40" customWidth="1"/>
    <col min="20" max="16384" width="9" style="40"/>
  </cols>
  <sheetData>
    <row r="1" spans="1:19" ht="27.75" customHeight="1" x14ac:dyDescent="0.15">
      <c r="A1" s="327" t="s">
        <v>314</v>
      </c>
      <c r="B1" s="328"/>
      <c r="C1" s="328"/>
      <c r="D1" s="329"/>
      <c r="E1" s="39"/>
      <c r="F1" s="39"/>
      <c r="G1" s="39"/>
      <c r="H1" s="39"/>
      <c r="I1" s="39"/>
      <c r="J1" s="39"/>
      <c r="K1" s="39"/>
      <c r="L1" s="39"/>
      <c r="M1" s="39"/>
      <c r="N1" s="330" t="s">
        <v>25</v>
      </c>
      <c r="O1" s="330"/>
      <c r="P1" s="331" t="s">
        <v>321</v>
      </c>
      <c r="Q1" s="331"/>
    </row>
    <row r="2" spans="1:19" ht="27.75" customHeight="1" x14ac:dyDescent="0.1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30" t="s">
        <v>26</v>
      </c>
      <c r="O2" s="330"/>
      <c r="P2" s="332" t="s">
        <v>321</v>
      </c>
      <c r="Q2" s="332"/>
    </row>
    <row r="3" spans="1:19" ht="27.75" customHeight="1" x14ac:dyDescent="0.1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42"/>
      <c r="O3" s="42"/>
      <c r="P3" s="32"/>
      <c r="Q3" s="32"/>
    </row>
    <row r="4" spans="1:19" ht="27.75" customHeight="1" x14ac:dyDescent="0.1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42"/>
      <c r="O4" s="42"/>
      <c r="P4" s="32"/>
      <c r="Q4" s="32"/>
    </row>
    <row r="5" spans="1:19" ht="27.75" customHeight="1" x14ac:dyDescent="0.1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42"/>
      <c r="O5" s="42"/>
      <c r="P5" s="32"/>
      <c r="Q5" s="32"/>
    </row>
    <row r="6" spans="1:19" ht="27.75" customHeight="1" x14ac:dyDescent="0.15">
      <c r="B6" s="4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42"/>
      <c r="O6" s="42"/>
      <c r="P6" s="32"/>
      <c r="Q6" s="32"/>
    </row>
    <row r="7" spans="1:19" ht="27.75" customHeight="1" x14ac:dyDescent="0.1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42"/>
      <c r="O7" s="42"/>
      <c r="P7" s="32"/>
      <c r="Q7" s="32"/>
    </row>
    <row r="8" spans="1:19" ht="25.5" x14ac:dyDescent="0.15">
      <c r="A8" s="324" t="s">
        <v>320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43"/>
      <c r="S8" s="43"/>
    </row>
    <row r="9" spans="1:19" x14ac:dyDescent="0.1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9" ht="25.5" x14ac:dyDescent="0.15">
      <c r="A10" s="324" t="s">
        <v>221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4"/>
      <c r="P10" s="324"/>
      <c r="Q10" s="324"/>
      <c r="R10" s="44"/>
      <c r="S10" s="44"/>
    </row>
    <row r="11" spans="1:19" x14ac:dyDescent="0.15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spans="1:19" ht="25.5" x14ac:dyDescent="0.15">
      <c r="A12" s="324" t="s">
        <v>223</v>
      </c>
      <c r="B12" s="324"/>
      <c r="C12" s="324"/>
      <c r="D12" s="324"/>
      <c r="E12" s="324"/>
      <c r="F12" s="324"/>
      <c r="G12" s="324"/>
      <c r="H12" s="324"/>
      <c r="I12" s="324"/>
      <c r="J12" s="324"/>
      <c r="K12" s="324"/>
      <c r="L12" s="324"/>
      <c r="M12" s="324"/>
      <c r="N12" s="324"/>
      <c r="O12" s="324"/>
      <c r="P12" s="324"/>
      <c r="Q12" s="324"/>
      <c r="R12" s="43"/>
      <c r="S12" s="43"/>
    </row>
    <row r="13" spans="1:19" x14ac:dyDescent="0.1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</row>
    <row r="14" spans="1:19" x14ac:dyDescent="0.1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</row>
    <row r="15" spans="1:19" x14ac:dyDescent="0.15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</row>
    <row r="16" spans="1:19" x14ac:dyDescent="0.15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</row>
    <row r="17" spans="1:15" x14ac:dyDescent="0.15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</row>
    <row r="18" spans="1:15" x14ac:dyDescent="0.1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</row>
    <row r="19" spans="1:15" x14ac:dyDescent="0.1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</row>
    <row r="20" spans="1:15" x14ac:dyDescent="0.15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</row>
    <row r="21" spans="1:15" x14ac:dyDescent="0.1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</row>
    <row r="22" spans="1:15" x14ac:dyDescent="0.15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</row>
    <row r="23" spans="1:15" x14ac:dyDescent="0.15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x14ac:dyDescent="0.15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</row>
    <row r="25" spans="1:15" ht="13.5" customHeight="1" x14ac:dyDescent="0.15">
      <c r="A25" s="39"/>
      <c r="B25" s="39"/>
      <c r="C25" s="39"/>
      <c r="D25" s="39"/>
      <c r="E25" s="323" t="s">
        <v>296</v>
      </c>
      <c r="F25" s="323"/>
      <c r="G25" s="323"/>
      <c r="H25" s="325" t="s">
        <v>237</v>
      </c>
      <c r="I25" s="39"/>
      <c r="J25" s="39"/>
      <c r="K25" s="39"/>
      <c r="L25" s="39"/>
      <c r="M25" s="39"/>
      <c r="N25" s="39"/>
      <c r="O25" s="39"/>
    </row>
    <row r="26" spans="1:15" ht="18.75" customHeight="1" x14ac:dyDescent="0.15">
      <c r="A26" s="39"/>
      <c r="B26" s="39"/>
      <c r="C26" s="39"/>
      <c r="D26" s="39"/>
      <c r="E26" s="323"/>
      <c r="F26" s="323"/>
      <c r="G26" s="323"/>
      <c r="H26" s="326"/>
      <c r="I26" s="39"/>
      <c r="J26" s="39"/>
      <c r="K26" s="39"/>
      <c r="L26" s="39"/>
      <c r="M26" s="39"/>
      <c r="N26" s="39"/>
      <c r="O26" s="39"/>
    </row>
    <row r="27" spans="1:15" x14ac:dyDescent="0.15">
      <c r="A27" s="39"/>
      <c r="B27" s="39"/>
      <c r="C27" s="39"/>
      <c r="D27" s="39"/>
      <c r="E27" s="39"/>
      <c r="F27" s="39"/>
      <c r="H27" s="39"/>
      <c r="I27" s="39"/>
      <c r="J27" s="39"/>
      <c r="K27" s="39"/>
      <c r="L27" s="39"/>
      <c r="M27" s="39"/>
      <c r="N27" s="39"/>
      <c r="O27" s="39"/>
    </row>
    <row r="28" spans="1:15" ht="24.95" customHeight="1" x14ac:dyDescent="0.15">
      <c r="A28" s="47"/>
      <c r="B28" s="47"/>
      <c r="C28" s="47"/>
      <c r="D28" s="47"/>
      <c r="E28" s="323" t="s">
        <v>297</v>
      </c>
      <c r="F28" s="323"/>
      <c r="G28" s="323"/>
      <c r="H28" s="46" t="s">
        <v>238</v>
      </c>
      <c r="I28" s="48"/>
      <c r="J28" s="48"/>
      <c r="K28" s="48"/>
      <c r="L28" s="48"/>
      <c r="M28" s="48"/>
      <c r="N28" s="49"/>
      <c r="O28" s="47"/>
    </row>
    <row r="29" spans="1:15" ht="24.95" customHeight="1" x14ac:dyDescent="0.15">
      <c r="A29" s="47"/>
      <c r="B29" s="47"/>
      <c r="C29" s="47"/>
      <c r="D29" s="47"/>
      <c r="E29" s="323" t="s">
        <v>307</v>
      </c>
      <c r="F29" s="323"/>
      <c r="G29" s="323"/>
      <c r="H29" s="46"/>
      <c r="I29" s="48"/>
      <c r="J29" s="48"/>
      <c r="K29" s="48"/>
      <c r="L29" s="48"/>
      <c r="M29" s="48"/>
      <c r="N29" s="49"/>
      <c r="O29" s="47"/>
    </row>
    <row r="30" spans="1:15" ht="13.5" customHeight="1" x14ac:dyDescent="0.15">
      <c r="A30" s="47"/>
      <c r="B30" s="47"/>
      <c r="C30" s="47"/>
      <c r="D30" s="47"/>
      <c r="E30" s="45"/>
      <c r="F30" s="45"/>
      <c r="H30" s="46"/>
      <c r="I30" s="50"/>
      <c r="J30" s="50"/>
      <c r="K30" s="50"/>
      <c r="L30" s="50"/>
      <c r="M30" s="50"/>
      <c r="N30" s="49"/>
      <c r="O30" s="47"/>
    </row>
    <row r="31" spans="1:15" ht="24.95" customHeight="1" x14ac:dyDescent="0.15">
      <c r="A31" s="47"/>
      <c r="B31" s="47"/>
      <c r="C31" s="47"/>
      <c r="D31" s="47"/>
      <c r="E31" s="323" t="s">
        <v>28</v>
      </c>
      <c r="F31" s="323"/>
      <c r="G31" s="323"/>
      <c r="H31" s="46" t="s">
        <v>27</v>
      </c>
      <c r="I31" s="320"/>
      <c r="J31" s="320"/>
      <c r="K31" s="320"/>
      <c r="L31" s="320"/>
      <c r="M31" s="320"/>
      <c r="N31" s="49"/>
      <c r="O31" s="47"/>
    </row>
    <row r="32" spans="1:15" x14ac:dyDescent="0.1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x14ac:dyDescent="0.15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x14ac:dyDescent="0.15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x14ac:dyDescent="0.15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x14ac:dyDescent="0.15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</sheetData>
  <mergeCells count="13">
    <mergeCell ref="A1:D1"/>
    <mergeCell ref="A8:Q8"/>
    <mergeCell ref="N1:O1"/>
    <mergeCell ref="P1:Q1"/>
    <mergeCell ref="N2:O2"/>
    <mergeCell ref="P2:Q2"/>
    <mergeCell ref="E31:G31"/>
    <mergeCell ref="E25:G26"/>
    <mergeCell ref="E28:G28"/>
    <mergeCell ref="E29:G29"/>
    <mergeCell ref="A10:Q10"/>
    <mergeCell ref="A12:Q12"/>
    <mergeCell ref="H25:H26"/>
  </mergeCells>
  <phoneticPr fontId="11"/>
  <printOptions horizontalCentered="1" verticalCentered="1"/>
  <pageMargins left="0.59055118110236227" right="0.47" top="0.6" bottom="0.98425196850393704" header="0.51181102362204722" footer="0.51181102362204722"/>
  <pageSetup paperSize="9" scale="80" firstPageNumber="65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indexed="34"/>
  </sheetPr>
  <dimension ref="B1:AG25"/>
  <sheetViews>
    <sheetView showGridLines="0" view="pageBreakPreview" zoomScale="85" zoomScaleNormal="100" workbookViewId="0">
      <selection activeCell="B2" sqref="B2:F2"/>
    </sheetView>
  </sheetViews>
  <sheetFormatPr defaultRowHeight="13.5" x14ac:dyDescent="0.15"/>
  <cols>
    <col min="1" max="1" width="2.5" style="111" customWidth="1"/>
    <col min="2" max="2" width="21.5" style="111" customWidth="1"/>
    <col min="3" max="3" width="12.25" style="111" customWidth="1"/>
    <col min="4" max="4" width="14" style="111" customWidth="1"/>
    <col min="5" max="5" width="12.75" style="111" customWidth="1"/>
    <col min="6" max="7" width="12.375" style="111" customWidth="1"/>
    <col min="8" max="8" width="12.75" style="111" customWidth="1"/>
    <col min="9" max="9" width="11.75" style="111" customWidth="1"/>
    <col min="10" max="10" width="12.75" style="111" customWidth="1"/>
    <col min="11" max="12" width="11.75" style="111" customWidth="1"/>
    <col min="13" max="29" width="9" style="111"/>
    <col min="30" max="30" width="16.5" style="111" customWidth="1"/>
    <col min="31" max="31" width="22.875" style="111" customWidth="1"/>
    <col min="32" max="16384" width="9" style="111"/>
  </cols>
  <sheetData>
    <row r="1" spans="2:33" ht="18" customHeight="1" x14ac:dyDescent="0.15">
      <c r="B1" s="640" t="s">
        <v>325</v>
      </c>
      <c r="C1" s="640"/>
      <c r="D1" s="640"/>
      <c r="E1" s="640"/>
      <c r="F1" s="640"/>
      <c r="G1" s="640"/>
      <c r="H1" s="640"/>
      <c r="I1" s="640"/>
      <c r="J1" s="640"/>
      <c r="K1" s="640"/>
      <c r="L1" s="640"/>
    </row>
    <row r="2" spans="2:33" ht="18" customHeight="1" x14ac:dyDescent="0.15">
      <c r="B2" s="641" t="s">
        <v>233</v>
      </c>
      <c r="C2" s="641"/>
      <c r="D2" s="641"/>
      <c r="E2" s="641"/>
      <c r="F2" s="642"/>
      <c r="G2" s="112"/>
      <c r="H2" s="113"/>
      <c r="I2" s="113"/>
      <c r="J2" s="113"/>
      <c r="K2" s="113"/>
      <c r="L2" s="113"/>
    </row>
    <row r="3" spans="2:33" ht="18" customHeight="1" x14ac:dyDescent="0.15">
      <c r="B3" s="110" t="s">
        <v>118</v>
      </c>
      <c r="C3" s="110"/>
      <c r="D3" s="110"/>
      <c r="E3" s="110"/>
      <c r="F3" s="110"/>
      <c r="G3" s="114" t="s">
        <v>119</v>
      </c>
      <c r="H3" s="110"/>
      <c r="I3" s="110"/>
      <c r="J3" s="110"/>
      <c r="K3" s="110"/>
      <c r="L3" s="110"/>
    </row>
    <row r="4" spans="2:33" ht="18" customHeight="1" x14ac:dyDescent="0.15">
      <c r="B4" s="115" t="s">
        <v>120</v>
      </c>
      <c r="C4" s="643"/>
      <c r="D4" s="644"/>
      <c r="E4" s="645"/>
      <c r="F4" s="321"/>
      <c r="G4" s="116" t="s">
        <v>121</v>
      </c>
      <c r="H4" s="116" t="s">
        <v>122</v>
      </c>
      <c r="I4" s="116" t="s">
        <v>123</v>
      </c>
      <c r="J4" s="117" t="s">
        <v>124</v>
      </c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</row>
    <row r="5" spans="2:33" ht="18" customHeight="1" x14ac:dyDescent="0.15">
      <c r="B5" s="115" t="s">
        <v>125</v>
      </c>
      <c r="C5" s="118"/>
      <c r="D5" s="119"/>
      <c r="E5" s="120"/>
      <c r="F5" s="322"/>
      <c r="G5" s="121"/>
      <c r="H5" s="121"/>
      <c r="I5" s="122"/>
      <c r="J5" s="123">
        <f>SUM(G5:I5)</f>
        <v>0</v>
      </c>
      <c r="K5" s="1"/>
      <c r="L5" s="1"/>
      <c r="M5" s="1"/>
      <c r="N5" s="1"/>
      <c r="O5" s="124"/>
      <c r="P5" s="124"/>
      <c r="Q5" s="124"/>
      <c r="R5" s="1"/>
      <c r="S5" s="1"/>
      <c r="T5" s="2"/>
      <c r="U5" s="1"/>
      <c r="V5" s="1"/>
      <c r="W5" s="3"/>
      <c r="X5" s="4"/>
      <c r="Y5" s="5"/>
      <c r="Z5" s="125"/>
      <c r="AA5" s="113"/>
      <c r="AB5" s="113"/>
      <c r="AC5" s="113"/>
      <c r="AD5" s="113"/>
      <c r="AE5" s="113"/>
      <c r="AF5" s="113"/>
      <c r="AG5" s="113"/>
    </row>
    <row r="6" spans="2:33" ht="18" customHeight="1" x14ac:dyDescent="0.15">
      <c r="B6" s="115" t="s">
        <v>126</v>
      </c>
      <c r="C6" s="118"/>
      <c r="D6" s="119"/>
      <c r="E6" s="126"/>
      <c r="F6" s="113"/>
      <c r="G6" s="127"/>
      <c r="H6" s="127"/>
      <c r="I6" s="127"/>
      <c r="J6" s="128"/>
      <c r="K6" s="6"/>
      <c r="L6" s="6"/>
      <c r="M6" s="6"/>
      <c r="N6" s="6"/>
      <c r="O6" s="6"/>
      <c r="P6" s="6"/>
      <c r="Q6" s="6"/>
      <c r="R6" s="6"/>
      <c r="S6" s="6"/>
      <c r="T6" s="7"/>
      <c r="U6" s="6"/>
      <c r="V6" s="6"/>
      <c r="W6" s="8"/>
      <c r="X6" s="129"/>
      <c r="Y6" s="130"/>
      <c r="Z6" s="131"/>
      <c r="AA6" s="113"/>
      <c r="AB6" s="113"/>
      <c r="AC6" s="113"/>
      <c r="AD6" s="113"/>
      <c r="AE6" s="113"/>
      <c r="AF6" s="113"/>
      <c r="AG6" s="113"/>
    </row>
    <row r="7" spans="2:33" ht="18" customHeight="1" x14ac:dyDescent="0.15">
      <c r="B7" s="115" t="s">
        <v>127</v>
      </c>
      <c r="C7" s="118"/>
      <c r="D7" s="119"/>
      <c r="E7" s="126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</row>
    <row r="8" spans="2:33" ht="18" customHeight="1" x14ac:dyDescent="0.15">
      <c r="B8" s="115" t="s">
        <v>128</v>
      </c>
      <c r="C8" s="118"/>
      <c r="D8" s="132"/>
      <c r="E8" s="120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</row>
    <row r="9" spans="2:33" ht="18" customHeight="1" x14ac:dyDescent="0.15">
      <c r="B9" s="115" t="s">
        <v>235</v>
      </c>
      <c r="C9" s="118"/>
      <c r="D9" s="132"/>
      <c r="E9" s="126"/>
      <c r="F9" s="113"/>
      <c r="G9" s="114" t="s">
        <v>129</v>
      </c>
      <c r="H9" s="110"/>
      <c r="I9" s="110"/>
      <c r="J9" s="133"/>
      <c r="K9" s="133"/>
      <c r="L9" s="13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</row>
    <row r="10" spans="2:33" ht="18" customHeight="1" x14ac:dyDescent="0.15">
      <c r="B10" s="115" t="s">
        <v>236</v>
      </c>
      <c r="C10" s="118"/>
      <c r="D10" s="132"/>
      <c r="E10" s="126"/>
      <c r="F10" s="113"/>
      <c r="G10" s="116" t="s">
        <v>130</v>
      </c>
      <c r="H10" s="116" t="s">
        <v>131</v>
      </c>
      <c r="I10" s="134" t="s">
        <v>132</v>
      </c>
      <c r="J10" s="133"/>
      <c r="K10" s="133"/>
      <c r="L10" s="133"/>
    </row>
    <row r="11" spans="2:33" ht="18" customHeight="1" x14ac:dyDescent="0.15">
      <c r="B11" s="115" t="s">
        <v>133</v>
      </c>
      <c r="C11" s="135"/>
      <c r="D11" s="136"/>
      <c r="E11" s="137"/>
      <c r="F11" s="113"/>
      <c r="G11" s="121"/>
      <c r="H11" s="121"/>
      <c r="I11" s="122"/>
      <c r="J11" s="127"/>
      <c r="K11" s="127"/>
      <c r="L11" s="127"/>
    </row>
    <row r="12" spans="2:33" ht="18" customHeight="1" x14ac:dyDescent="0.15">
      <c r="B12" s="115" t="s">
        <v>134</v>
      </c>
      <c r="C12" s="646"/>
      <c r="D12" s="647"/>
      <c r="E12" s="648"/>
      <c r="F12" s="113"/>
      <c r="G12" s="649" t="s">
        <v>234</v>
      </c>
      <c r="H12" s="649"/>
      <c r="I12" s="127"/>
      <c r="J12" s="127"/>
      <c r="K12" s="127"/>
      <c r="L12" s="127"/>
    </row>
    <row r="13" spans="2:33" ht="18" customHeight="1" x14ac:dyDescent="0.15">
      <c r="B13" s="115" t="s">
        <v>135</v>
      </c>
      <c r="C13" s="118"/>
      <c r="D13" s="138"/>
      <c r="E13" s="120"/>
      <c r="F13" s="113"/>
      <c r="G13" s="113"/>
      <c r="H13" s="113"/>
      <c r="I13" s="113"/>
      <c r="J13" s="127"/>
      <c r="K13" s="127"/>
      <c r="L13" s="127"/>
    </row>
    <row r="14" spans="2:33" ht="18" customHeight="1" x14ac:dyDescent="0.15">
      <c r="B14" s="115" t="s">
        <v>136</v>
      </c>
      <c r="C14" s="118"/>
      <c r="D14" s="138"/>
      <c r="E14" s="120"/>
      <c r="F14" s="113"/>
      <c r="G14" s="113"/>
      <c r="H14" s="113"/>
      <c r="I14" s="113"/>
      <c r="J14" s="127"/>
      <c r="K14" s="127"/>
      <c r="L14" s="127"/>
    </row>
    <row r="15" spans="2:33" ht="18" customHeight="1" x14ac:dyDescent="0.15">
      <c r="B15" s="113"/>
      <c r="C15" s="113"/>
      <c r="D15" s="113" t="s">
        <v>323</v>
      </c>
      <c r="E15" s="113"/>
      <c r="F15" s="113"/>
      <c r="G15" s="127"/>
      <c r="H15" s="127"/>
      <c r="I15" s="127"/>
      <c r="J15" s="127"/>
      <c r="K15" s="127"/>
      <c r="L15" s="127"/>
    </row>
    <row r="16" spans="2:33" ht="18" customHeight="1" x14ac:dyDescent="0.15">
      <c r="B16" s="113" t="s">
        <v>137</v>
      </c>
      <c r="C16" s="113"/>
      <c r="D16" s="113"/>
      <c r="E16" s="113"/>
      <c r="F16" s="113"/>
      <c r="G16" s="127"/>
      <c r="H16" s="127"/>
      <c r="I16" s="127"/>
      <c r="J16" s="127"/>
      <c r="K16" s="127"/>
      <c r="L16" s="127"/>
    </row>
    <row r="17" spans="2:12" s="139" customFormat="1" ht="18" customHeight="1" x14ac:dyDescent="0.15">
      <c r="B17" s="116"/>
      <c r="C17" s="116" t="s">
        <v>138</v>
      </c>
      <c r="D17" s="116" t="s">
        <v>324</v>
      </c>
      <c r="E17" s="116" t="s">
        <v>324</v>
      </c>
      <c r="F17" s="116" t="s">
        <v>324</v>
      </c>
      <c r="G17" s="116" t="s">
        <v>324</v>
      </c>
      <c r="H17" s="116" t="s">
        <v>324</v>
      </c>
      <c r="I17" s="116" t="s">
        <v>324</v>
      </c>
      <c r="J17" s="116" t="s">
        <v>324</v>
      </c>
      <c r="K17" s="116" t="s">
        <v>324</v>
      </c>
      <c r="L17" s="116" t="s">
        <v>64</v>
      </c>
    </row>
    <row r="18" spans="2:12" ht="18" customHeight="1" x14ac:dyDescent="0.15">
      <c r="B18" s="134" t="s">
        <v>139</v>
      </c>
      <c r="C18" s="116" t="s">
        <v>264</v>
      </c>
      <c r="D18" s="121"/>
      <c r="E18" s="121"/>
      <c r="F18" s="121"/>
      <c r="G18" s="121"/>
      <c r="H18" s="121"/>
      <c r="I18" s="121"/>
      <c r="J18" s="121"/>
      <c r="K18" s="121"/>
      <c r="L18" s="140"/>
    </row>
    <row r="19" spans="2:12" ht="18" customHeight="1" x14ac:dyDescent="0.15">
      <c r="B19" s="134" t="s">
        <v>140</v>
      </c>
      <c r="C19" s="116" t="s">
        <v>141</v>
      </c>
      <c r="D19" s="121"/>
      <c r="E19" s="121"/>
      <c r="F19" s="121"/>
      <c r="G19" s="121"/>
      <c r="H19" s="121"/>
      <c r="I19" s="121"/>
      <c r="J19" s="121"/>
      <c r="K19" s="121"/>
      <c r="L19" s="121">
        <f>SUM(D17:K17)</f>
        <v>0</v>
      </c>
    </row>
    <row r="20" spans="2:12" ht="18" customHeight="1" x14ac:dyDescent="0.15">
      <c r="B20" s="134" t="s">
        <v>142</v>
      </c>
      <c r="C20" s="116"/>
      <c r="D20" s="141"/>
      <c r="E20" s="141"/>
      <c r="F20" s="141"/>
      <c r="G20" s="141"/>
      <c r="H20" s="141"/>
      <c r="I20" s="141"/>
      <c r="J20" s="141"/>
      <c r="K20" s="141"/>
      <c r="L20" s="121">
        <f>SUM(D20:K20)</f>
        <v>0</v>
      </c>
    </row>
    <row r="21" spans="2:12" ht="18" customHeight="1" x14ac:dyDescent="0.15">
      <c r="B21" s="134" t="s">
        <v>143</v>
      </c>
      <c r="C21" s="116" t="s">
        <v>144</v>
      </c>
      <c r="D21" s="141"/>
      <c r="E21" s="141"/>
      <c r="F21" s="141"/>
      <c r="G21" s="141"/>
      <c r="H21" s="141"/>
      <c r="I21" s="141"/>
      <c r="J21" s="141"/>
      <c r="K21" s="141"/>
      <c r="L21" s="121">
        <f>SUM(D21:K21,D12:K12)</f>
        <v>0</v>
      </c>
    </row>
    <row r="22" spans="2:12" ht="18" customHeight="1" x14ac:dyDescent="0.15">
      <c r="B22" s="134" t="s">
        <v>145</v>
      </c>
      <c r="C22" s="142" t="s">
        <v>265</v>
      </c>
      <c r="D22" s="121"/>
      <c r="E22" s="121"/>
      <c r="F22" s="121"/>
      <c r="G22" s="121"/>
      <c r="H22" s="121"/>
      <c r="I22" s="121"/>
      <c r="J22" s="121"/>
      <c r="K22" s="121"/>
      <c r="L22" s="121">
        <f>SUM(D22:K22)</f>
        <v>0</v>
      </c>
    </row>
    <row r="23" spans="2:12" ht="18" customHeight="1" x14ac:dyDescent="0.15">
      <c r="B23" s="143" t="s">
        <v>146</v>
      </c>
      <c r="C23" s="142" t="s">
        <v>306</v>
      </c>
      <c r="D23" s="121"/>
      <c r="E23" s="121"/>
      <c r="F23" s="121"/>
      <c r="G23" s="121"/>
      <c r="H23" s="121"/>
      <c r="I23" s="121"/>
      <c r="J23" s="121"/>
      <c r="K23" s="121"/>
      <c r="L23" s="121">
        <f>SUM(D23:K23)</f>
        <v>0</v>
      </c>
    </row>
    <row r="24" spans="2:12" ht="18" customHeight="1" x14ac:dyDescent="0.15">
      <c r="B24" s="134" t="s">
        <v>147</v>
      </c>
      <c r="C24" s="116"/>
      <c r="D24" s="140"/>
      <c r="E24" s="140"/>
      <c r="F24" s="140"/>
      <c r="G24" s="140"/>
      <c r="H24" s="140"/>
      <c r="I24" s="140"/>
      <c r="J24" s="140"/>
      <c r="K24" s="140"/>
      <c r="L24" s="140"/>
    </row>
    <row r="25" spans="2:12" ht="18" customHeight="1" x14ac:dyDescent="0.15">
      <c r="B25" s="144" t="s">
        <v>148</v>
      </c>
      <c r="C25" s="145"/>
      <c r="D25" s="146" t="e">
        <f t="shared" ref="D25:K25" si="0">ROUND(D22/$D$14,0)</f>
        <v>#DIV/0!</v>
      </c>
      <c r="E25" s="146" t="e">
        <f t="shared" si="0"/>
        <v>#DIV/0!</v>
      </c>
      <c r="F25" s="146" t="e">
        <f t="shared" si="0"/>
        <v>#DIV/0!</v>
      </c>
      <c r="G25" s="146" t="e">
        <f t="shared" si="0"/>
        <v>#DIV/0!</v>
      </c>
      <c r="H25" s="146" t="e">
        <f t="shared" si="0"/>
        <v>#DIV/0!</v>
      </c>
      <c r="I25" s="146" t="e">
        <f t="shared" si="0"/>
        <v>#DIV/0!</v>
      </c>
      <c r="J25" s="146" t="e">
        <f t="shared" si="0"/>
        <v>#DIV/0!</v>
      </c>
      <c r="K25" s="146" t="e">
        <f t="shared" si="0"/>
        <v>#DIV/0!</v>
      </c>
      <c r="L25" s="134"/>
    </row>
  </sheetData>
  <mergeCells count="5">
    <mergeCell ref="B1:L1"/>
    <mergeCell ref="B2:F2"/>
    <mergeCell ref="C4:E4"/>
    <mergeCell ref="C12:E12"/>
    <mergeCell ref="G12:H12"/>
  </mergeCells>
  <phoneticPr fontId="12"/>
  <printOptions horizontalCentered="1" verticalCentered="1"/>
  <pageMargins left="0.59055118110236227" right="0.47" top="0.6" bottom="0.98425196850393704" header="0.51181102362204722" footer="0.51181102362204722"/>
  <pageSetup paperSize="9" scale="86" firstPageNumber="66" orientation="landscape" horizontalDpi="300" verticalDpi="300" r:id="rId1"/>
  <headerFooter alignWithMargins="0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3"/>
  </sheetPr>
  <dimension ref="A1:AF85"/>
  <sheetViews>
    <sheetView showGridLines="0" view="pageBreakPreview" zoomScale="70" zoomScaleNormal="70" zoomScaleSheetLayoutView="70" workbookViewId="0">
      <selection activeCell="A10" sqref="A10"/>
    </sheetView>
  </sheetViews>
  <sheetFormatPr defaultRowHeight="12" x14ac:dyDescent="0.15"/>
  <cols>
    <col min="1" max="1" width="11.625" style="53" customWidth="1"/>
    <col min="2" max="2" width="13.625" style="53" customWidth="1"/>
    <col min="3" max="3" width="4.75" style="53" customWidth="1"/>
    <col min="4" max="24" width="6.625" style="53" customWidth="1"/>
    <col min="25" max="27" width="3" style="53" customWidth="1"/>
    <col min="28" max="28" width="9" style="53"/>
    <col min="29" max="29" width="11.625" style="53" bestFit="1" customWidth="1"/>
    <col min="30" max="30" width="9" style="53"/>
    <col min="31" max="31" width="9.625" style="53" bestFit="1" customWidth="1"/>
    <col min="32" max="32" width="12.375" style="53" customWidth="1"/>
    <col min="33" max="16384" width="9" style="53"/>
  </cols>
  <sheetData>
    <row r="1" spans="1:27" ht="27" customHeight="1" thickBot="1" x14ac:dyDescent="0.2">
      <c r="A1" s="319" t="s">
        <v>300</v>
      </c>
      <c r="B1" s="51" t="s">
        <v>65</v>
      </c>
      <c r="C1" s="366" t="s">
        <v>239</v>
      </c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  <c r="W1" s="367"/>
      <c r="X1" s="367"/>
      <c r="Y1" s="368"/>
      <c r="Z1" s="52"/>
      <c r="AA1" s="52"/>
    </row>
    <row r="2" spans="1:27" ht="20.100000000000001" customHeight="1" x14ac:dyDescent="0.15">
      <c r="A2" s="54"/>
      <c r="B2" s="54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6"/>
      <c r="Z2" s="52"/>
      <c r="AA2" s="52"/>
    </row>
    <row r="3" spans="1:27" ht="18" customHeight="1" x14ac:dyDescent="0.15">
      <c r="A3" s="54" t="s">
        <v>298</v>
      </c>
      <c r="B3" s="333" t="s">
        <v>240</v>
      </c>
      <c r="C3" s="388" t="s">
        <v>29</v>
      </c>
      <c r="D3" s="389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6"/>
      <c r="Z3" s="52"/>
      <c r="AA3" s="52"/>
    </row>
    <row r="4" spans="1:27" ht="18" customHeight="1" x14ac:dyDescent="0.15">
      <c r="A4" s="54" t="s">
        <v>222</v>
      </c>
      <c r="B4" s="333"/>
      <c r="C4" s="52"/>
      <c r="D4" s="369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1"/>
      <c r="Y4" s="56"/>
      <c r="Z4" s="52"/>
      <c r="AA4" s="52"/>
    </row>
    <row r="5" spans="1:27" ht="18" customHeight="1" x14ac:dyDescent="0.15">
      <c r="A5" s="333" t="s">
        <v>299</v>
      </c>
      <c r="B5" s="333" t="s">
        <v>224</v>
      </c>
      <c r="C5" s="52"/>
      <c r="D5" s="372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4"/>
      <c r="Y5" s="56"/>
      <c r="Z5" s="52"/>
      <c r="AA5" s="52"/>
    </row>
    <row r="6" spans="1:27" ht="18" customHeight="1" x14ac:dyDescent="0.15">
      <c r="A6" s="333"/>
      <c r="B6" s="343"/>
      <c r="C6" s="52"/>
      <c r="D6" s="60"/>
      <c r="E6" s="60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6"/>
      <c r="Z6" s="52"/>
      <c r="AA6" s="52"/>
    </row>
    <row r="7" spans="1:27" ht="18" customHeight="1" x14ac:dyDescent="0.15">
      <c r="A7" s="61"/>
      <c r="B7" s="54"/>
      <c r="C7" s="52"/>
      <c r="D7" s="52" t="s">
        <v>290</v>
      </c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384" t="s">
        <v>30</v>
      </c>
      <c r="W7" s="384"/>
      <c r="X7" s="384"/>
      <c r="Y7" s="56"/>
      <c r="Z7" s="52"/>
      <c r="AA7" s="52"/>
    </row>
    <row r="8" spans="1:27" ht="18" customHeight="1" x14ac:dyDescent="0.15">
      <c r="A8" s="61"/>
      <c r="B8" s="61"/>
      <c r="C8" s="52"/>
      <c r="D8" s="393" t="s">
        <v>241</v>
      </c>
      <c r="E8" s="394"/>
      <c r="F8" s="395"/>
      <c r="G8" s="375" t="s">
        <v>242</v>
      </c>
      <c r="H8" s="376"/>
      <c r="I8" s="376"/>
      <c r="J8" s="377"/>
      <c r="K8" s="385" t="s">
        <v>31</v>
      </c>
      <c r="L8" s="375" t="s">
        <v>32</v>
      </c>
      <c r="M8" s="376"/>
      <c r="N8" s="377"/>
      <c r="O8" s="375" t="s">
        <v>3</v>
      </c>
      <c r="P8" s="377"/>
      <c r="Q8" s="375" t="s">
        <v>4</v>
      </c>
      <c r="R8" s="376"/>
      <c r="S8" s="376"/>
      <c r="T8" s="376"/>
      <c r="U8" s="377"/>
      <c r="V8" s="375" t="s">
        <v>243</v>
      </c>
      <c r="W8" s="376"/>
      <c r="X8" s="377"/>
      <c r="Y8" s="56"/>
      <c r="Z8" s="52"/>
      <c r="AA8" s="52"/>
    </row>
    <row r="9" spans="1:27" ht="18" customHeight="1" x14ac:dyDescent="0.15">
      <c r="A9" s="61"/>
      <c r="B9" s="61"/>
      <c r="C9" s="52"/>
      <c r="D9" s="63"/>
      <c r="E9" s="64"/>
      <c r="F9" s="65"/>
      <c r="G9" s="378"/>
      <c r="H9" s="379"/>
      <c r="I9" s="379"/>
      <c r="J9" s="380"/>
      <c r="K9" s="386"/>
      <c r="L9" s="381"/>
      <c r="M9" s="382"/>
      <c r="N9" s="383"/>
      <c r="O9" s="378"/>
      <c r="P9" s="380"/>
      <c r="Q9" s="381"/>
      <c r="R9" s="382"/>
      <c r="S9" s="382"/>
      <c r="T9" s="382"/>
      <c r="U9" s="383"/>
      <c r="V9" s="378"/>
      <c r="W9" s="379"/>
      <c r="X9" s="380"/>
      <c r="Y9" s="56"/>
      <c r="Z9" s="52"/>
      <c r="AA9" s="52"/>
    </row>
    <row r="10" spans="1:27" ht="18" customHeight="1" x14ac:dyDescent="0.15">
      <c r="A10" s="61"/>
      <c r="B10" s="61"/>
      <c r="C10" s="52"/>
      <c r="D10" s="390" t="s">
        <v>244</v>
      </c>
      <c r="E10" s="391"/>
      <c r="F10" s="392"/>
      <c r="G10" s="381"/>
      <c r="H10" s="382"/>
      <c r="I10" s="382"/>
      <c r="J10" s="383"/>
      <c r="K10" s="387"/>
      <c r="L10" s="67" t="s">
        <v>5</v>
      </c>
      <c r="M10" s="73" t="s">
        <v>33</v>
      </c>
      <c r="N10" s="68" t="s">
        <v>6</v>
      </c>
      <c r="O10" s="381"/>
      <c r="P10" s="383"/>
      <c r="Q10" s="72" t="s">
        <v>245</v>
      </c>
      <c r="R10" s="74" t="s">
        <v>34</v>
      </c>
      <c r="S10" s="72" t="s">
        <v>35</v>
      </c>
      <c r="T10" s="68" t="s">
        <v>36</v>
      </c>
      <c r="U10" s="73" t="s">
        <v>37</v>
      </c>
      <c r="V10" s="381"/>
      <c r="W10" s="382"/>
      <c r="X10" s="383"/>
      <c r="Y10" s="56"/>
      <c r="Z10" s="52"/>
      <c r="AA10" s="52"/>
    </row>
    <row r="11" spans="1:27" ht="18" customHeight="1" x14ac:dyDescent="0.15">
      <c r="A11" s="61"/>
      <c r="B11" s="61"/>
      <c r="C11" s="52"/>
      <c r="D11" s="337" t="s">
        <v>276</v>
      </c>
      <c r="E11" s="338"/>
      <c r="F11" s="339"/>
      <c r="G11" s="340"/>
      <c r="H11" s="341"/>
      <c r="I11" s="341"/>
      <c r="J11" s="342"/>
      <c r="K11" s="9"/>
      <c r="L11" s="62"/>
      <c r="M11" s="62"/>
      <c r="N11" s="62"/>
      <c r="O11" s="356"/>
      <c r="P11" s="358"/>
      <c r="Q11" s="75"/>
      <c r="R11" s="76"/>
      <c r="S11" s="76"/>
      <c r="T11" s="76"/>
      <c r="U11" s="76"/>
      <c r="V11" s="350"/>
      <c r="W11" s="351"/>
      <c r="X11" s="352"/>
      <c r="Y11" s="56"/>
      <c r="Z11" s="52"/>
      <c r="AA11" s="52"/>
    </row>
    <row r="12" spans="1:27" ht="18" customHeight="1" x14ac:dyDescent="0.15">
      <c r="A12" s="61"/>
      <c r="B12" s="61"/>
      <c r="C12" s="52"/>
      <c r="D12" s="337" t="s">
        <v>308</v>
      </c>
      <c r="E12" s="338"/>
      <c r="F12" s="339"/>
      <c r="G12" s="340"/>
      <c r="H12" s="341"/>
      <c r="I12" s="341"/>
      <c r="J12" s="342"/>
      <c r="K12" s="10"/>
      <c r="L12" s="62"/>
      <c r="M12" s="62"/>
      <c r="N12" s="62"/>
      <c r="O12" s="356"/>
      <c r="P12" s="358"/>
      <c r="Q12" s="75"/>
      <c r="R12" s="76"/>
      <c r="S12" s="76"/>
      <c r="T12" s="76"/>
      <c r="U12" s="76"/>
      <c r="V12" s="350"/>
      <c r="W12" s="351"/>
      <c r="X12" s="352"/>
      <c r="Y12" s="56"/>
      <c r="Z12" s="52"/>
      <c r="AA12" s="52"/>
    </row>
    <row r="13" spans="1:27" ht="18" customHeight="1" x14ac:dyDescent="0.15">
      <c r="A13" s="61"/>
      <c r="B13" s="61"/>
      <c r="C13" s="52"/>
      <c r="D13" s="337" t="s">
        <v>309</v>
      </c>
      <c r="E13" s="338"/>
      <c r="F13" s="339"/>
      <c r="G13" s="334"/>
      <c r="H13" s="335"/>
      <c r="I13" s="335"/>
      <c r="J13" s="336"/>
      <c r="K13" s="11"/>
      <c r="L13" s="62"/>
      <c r="M13" s="62"/>
      <c r="N13" s="62"/>
      <c r="O13" s="356"/>
      <c r="P13" s="358"/>
      <c r="Q13" s="75"/>
      <c r="R13" s="76"/>
      <c r="S13" s="76"/>
      <c r="T13" s="76"/>
      <c r="U13" s="76"/>
      <c r="V13" s="350"/>
      <c r="W13" s="351"/>
      <c r="X13" s="352"/>
      <c r="Y13" s="56"/>
      <c r="Z13" s="52"/>
      <c r="AA13" s="52"/>
    </row>
    <row r="14" spans="1:27" ht="18" customHeight="1" x14ac:dyDescent="0.15">
      <c r="A14" s="61"/>
      <c r="B14" s="61"/>
      <c r="C14" s="52"/>
      <c r="D14" s="337" t="s">
        <v>310</v>
      </c>
      <c r="E14" s="338"/>
      <c r="F14" s="339"/>
      <c r="G14" s="340"/>
      <c r="H14" s="341"/>
      <c r="I14" s="341"/>
      <c r="J14" s="342"/>
      <c r="K14" s="10"/>
      <c r="L14" s="62"/>
      <c r="M14" s="62"/>
      <c r="N14" s="62"/>
      <c r="O14" s="356"/>
      <c r="P14" s="358"/>
      <c r="Q14" s="75"/>
      <c r="R14" s="76"/>
      <c r="S14" s="76"/>
      <c r="T14" s="76"/>
      <c r="U14" s="76"/>
      <c r="V14" s="350"/>
      <c r="W14" s="351"/>
      <c r="X14" s="352"/>
      <c r="Y14" s="56"/>
      <c r="Z14" s="52"/>
      <c r="AA14" s="52"/>
    </row>
    <row r="15" spans="1:27" ht="18" customHeight="1" x14ac:dyDescent="0.15">
      <c r="A15" s="61"/>
      <c r="B15" s="61"/>
      <c r="C15" s="52"/>
      <c r="D15" s="337" t="s">
        <v>311</v>
      </c>
      <c r="E15" s="338"/>
      <c r="F15" s="339"/>
      <c r="G15" s="334"/>
      <c r="H15" s="335"/>
      <c r="I15" s="335"/>
      <c r="J15" s="336"/>
      <c r="K15" s="11"/>
      <c r="L15" s="62"/>
      <c r="M15" s="62"/>
      <c r="N15" s="62"/>
      <c r="O15" s="356"/>
      <c r="P15" s="358"/>
      <c r="Q15" s="75"/>
      <c r="R15" s="76"/>
      <c r="S15" s="76"/>
      <c r="T15" s="76"/>
      <c r="U15" s="76"/>
      <c r="V15" s="350"/>
      <c r="W15" s="351"/>
      <c r="X15" s="352"/>
      <c r="Y15" s="56"/>
      <c r="Z15" s="52"/>
      <c r="AA15" s="52"/>
    </row>
    <row r="16" spans="1:27" ht="18" customHeight="1" x14ac:dyDescent="0.15">
      <c r="A16" s="61"/>
      <c r="B16" s="61"/>
      <c r="C16" s="52"/>
      <c r="D16" s="337" t="s">
        <v>312</v>
      </c>
      <c r="E16" s="338"/>
      <c r="F16" s="339"/>
      <c r="G16" s="334"/>
      <c r="H16" s="335"/>
      <c r="I16" s="335"/>
      <c r="J16" s="336"/>
      <c r="K16" s="11"/>
      <c r="L16" s="62"/>
      <c r="M16" s="62"/>
      <c r="N16" s="62"/>
      <c r="O16" s="356"/>
      <c r="P16" s="358"/>
      <c r="Q16" s="75"/>
      <c r="R16" s="76"/>
      <c r="S16" s="76"/>
      <c r="T16" s="76"/>
      <c r="U16" s="76"/>
      <c r="V16" s="350"/>
      <c r="W16" s="351"/>
      <c r="X16" s="352"/>
      <c r="Y16" s="56"/>
      <c r="Z16" s="52"/>
      <c r="AA16" s="52"/>
    </row>
    <row r="17" spans="1:32" ht="18" customHeight="1" x14ac:dyDescent="0.15">
      <c r="A17" s="61"/>
      <c r="B17" s="61"/>
      <c r="C17" s="52"/>
      <c r="D17" s="337"/>
      <c r="E17" s="338"/>
      <c r="F17" s="339"/>
      <c r="G17" s="396"/>
      <c r="H17" s="396"/>
      <c r="I17" s="396"/>
      <c r="J17" s="396"/>
      <c r="K17" s="77"/>
      <c r="L17" s="73"/>
      <c r="M17" s="73"/>
      <c r="N17" s="62"/>
      <c r="O17" s="356"/>
      <c r="P17" s="358"/>
      <c r="Q17" s="78"/>
      <c r="R17" s="76"/>
      <c r="S17" s="76"/>
      <c r="T17" s="76"/>
      <c r="U17" s="76"/>
      <c r="V17" s="350"/>
      <c r="W17" s="351"/>
      <c r="X17" s="352"/>
      <c r="Y17" s="56"/>
      <c r="Z17" s="52"/>
      <c r="AA17" s="52"/>
    </row>
    <row r="18" spans="1:32" ht="18" customHeight="1" x14ac:dyDescent="0.15">
      <c r="A18" s="61"/>
      <c r="B18" s="61"/>
      <c r="C18" s="52"/>
      <c r="D18" s="407"/>
      <c r="E18" s="408"/>
      <c r="F18" s="409"/>
      <c r="G18" s="422"/>
      <c r="H18" s="423"/>
      <c r="I18" s="423"/>
      <c r="J18" s="424"/>
      <c r="K18" s="79"/>
      <c r="L18" s="72"/>
      <c r="M18" s="72"/>
      <c r="N18" s="62"/>
      <c r="O18" s="356"/>
      <c r="P18" s="358"/>
      <c r="Q18" s="80"/>
      <c r="R18" s="76"/>
      <c r="S18" s="76"/>
      <c r="T18" s="76"/>
      <c r="U18" s="76"/>
      <c r="V18" s="350"/>
      <c r="W18" s="351"/>
      <c r="X18" s="352"/>
      <c r="Y18" s="56"/>
      <c r="Z18" s="52"/>
      <c r="AA18" s="52"/>
    </row>
    <row r="19" spans="1:32" ht="18" customHeight="1" x14ac:dyDescent="0.15">
      <c r="A19" s="61"/>
      <c r="B19" s="61"/>
      <c r="C19" s="52"/>
      <c r="D19" s="397"/>
      <c r="E19" s="397"/>
      <c r="F19" s="397"/>
      <c r="G19" s="398" t="s">
        <v>246</v>
      </c>
      <c r="H19" s="399"/>
      <c r="I19" s="399"/>
      <c r="J19" s="400"/>
      <c r="K19" s="81"/>
      <c r="L19" s="73"/>
      <c r="M19" s="73"/>
      <c r="N19" s="62"/>
      <c r="O19" s="356" t="s">
        <v>247</v>
      </c>
      <c r="P19" s="358"/>
      <c r="Q19" s="78"/>
      <c r="R19" s="78"/>
      <c r="S19" s="78"/>
      <c r="T19" s="78"/>
      <c r="U19" s="78"/>
      <c r="V19" s="350"/>
      <c r="W19" s="351"/>
      <c r="X19" s="352"/>
      <c r="Y19" s="56"/>
      <c r="Z19" s="52"/>
      <c r="AA19" s="52"/>
    </row>
    <row r="20" spans="1:32" ht="18" customHeight="1" x14ac:dyDescent="0.15">
      <c r="A20" s="61"/>
      <c r="B20" s="61"/>
      <c r="C20" s="52"/>
      <c r="D20" s="344" t="s">
        <v>38</v>
      </c>
      <c r="E20" s="345"/>
      <c r="F20" s="346"/>
      <c r="G20" s="344"/>
      <c r="H20" s="345"/>
      <c r="I20" s="345"/>
      <c r="J20" s="346"/>
      <c r="K20" s="83"/>
      <c r="L20" s="82">
        <f>SUM(L11:L19)</f>
        <v>0</v>
      </c>
      <c r="M20" s="82">
        <f t="shared" ref="M20:U20" si="0">SUM(M11:M19)</f>
        <v>0</v>
      </c>
      <c r="N20" s="82">
        <f t="shared" si="0"/>
        <v>0</v>
      </c>
      <c r="O20" s="344">
        <f t="shared" si="0"/>
        <v>0</v>
      </c>
      <c r="P20" s="346"/>
      <c r="Q20" s="82">
        <f t="shared" si="0"/>
        <v>0</v>
      </c>
      <c r="R20" s="82">
        <f t="shared" si="0"/>
        <v>0</v>
      </c>
      <c r="S20" s="82">
        <f t="shared" si="0"/>
        <v>0</v>
      </c>
      <c r="T20" s="82">
        <f t="shared" si="0"/>
        <v>0</v>
      </c>
      <c r="U20" s="82">
        <f t="shared" si="0"/>
        <v>0</v>
      </c>
      <c r="V20" s="350"/>
      <c r="W20" s="351"/>
      <c r="X20" s="352"/>
      <c r="Y20" s="56"/>
      <c r="Z20" s="52"/>
      <c r="AA20" s="52"/>
    </row>
    <row r="21" spans="1:32" ht="18" customHeight="1" x14ac:dyDescent="0.15">
      <c r="A21" s="61"/>
      <c r="B21" s="61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6"/>
      <c r="Z21" s="52"/>
      <c r="AA21" s="52"/>
    </row>
    <row r="22" spans="1:32" ht="18" customHeight="1" x14ac:dyDescent="0.15">
      <c r="A22" s="61"/>
      <c r="B22" s="61"/>
      <c r="C22" s="388" t="s">
        <v>39</v>
      </c>
      <c r="D22" s="389"/>
      <c r="E22" s="389"/>
      <c r="F22" s="389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6"/>
      <c r="Z22" s="52"/>
      <c r="AA22" s="52"/>
    </row>
    <row r="23" spans="1:32" ht="18" customHeight="1" x14ac:dyDescent="0.15">
      <c r="A23" s="61"/>
      <c r="B23" s="61"/>
      <c r="C23" s="52"/>
      <c r="D23" s="52" t="s">
        <v>248</v>
      </c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6"/>
      <c r="Z23" s="52"/>
      <c r="AA23" s="52"/>
    </row>
    <row r="24" spans="1:32" ht="18" customHeight="1" x14ac:dyDescent="0.15">
      <c r="A24" s="61"/>
      <c r="B24" s="61"/>
      <c r="C24" s="52" t="s">
        <v>40</v>
      </c>
      <c r="D24" s="369"/>
      <c r="E24" s="370"/>
      <c r="F24" s="370"/>
      <c r="G24" s="370"/>
      <c r="H24" s="370"/>
      <c r="I24" s="370"/>
      <c r="J24" s="370"/>
      <c r="K24" s="370"/>
      <c r="L24" s="370"/>
      <c r="M24" s="370"/>
      <c r="N24" s="370"/>
      <c r="O24" s="370"/>
      <c r="P24" s="370"/>
      <c r="Q24" s="370"/>
      <c r="R24" s="370"/>
      <c r="S24" s="370"/>
      <c r="T24" s="370"/>
      <c r="U24" s="370"/>
      <c r="V24" s="370"/>
      <c r="W24" s="370"/>
      <c r="X24" s="371"/>
      <c r="Y24" s="56"/>
      <c r="Z24" s="52"/>
      <c r="AA24" s="52"/>
    </row>
    <row r="25" spans="1:32" ht="18" customHeight="1" x14ac:dyDescent="0.15">
      <c r="A25" s="61"/>
      <c r="B25" s="61"/>
      <c r="C25" s="52"/>
      <c r="D25" s="372"/>
      <c r="E25" s="373"/>
      <c r="F25" s="373"/>
      <c r="G25" s="373"/>
      <c r="H25" s="373"/>
      <c r="I25" s="373"/>
      <c r="J25" s="373"/>
      <c r="K25" s="373"/>
      <c r="L25" s="373"/>
      <c r="M25" s="373"/>
      <c r="N25" s="373"/>
      <c r="O25" s="373"/>
      <c r="P25" s="373"/>
      <c r="Q25" s="373"/>
      <c r="R25" s="373"/>
      <c r="S25" s="373"/>
      <c r="T25" s="373"/>
      <c r="U25" s="373"/>
      <c r="V25" s="373"/>
      <c r="W25" s="373"/>
      <c r="X25" s="374"/>
      <c r="Y25" s="56"/>
      <c r="Z25" s="52"/>
      <c r="AA25" s="52"/>
    </row>
    <row r="26" spans="1:32" ht="18" customHeight="1" x14ac:dyDescent="0.15">
      <c r="A26" s="61"/>
      <c r="B26" s="61"/>
      <c r="C26" s="52"/>
      <c r="D26" s="60" t="s">
        <v>249</v>
      </c>
      <c r="E26" s="60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6"/>
      <c r="Z26" s="52"/>
      <c r="AA26" s="52"/>
    </row>
    <row r="27" spans="1:32" ht="18" customHeight="1" x14ac:dyDescent="0.15">
      <c r="A27" s="61"/>
      <c r="B27" s="61"/>
      <c r="C27" s="52"/>
      <c r="D27" s="52" t="s">
        <v>250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384"/>
      <c r="W27" s="384"/>
      <c r="X27" s="384"/>
      <c r="Y27" s="56"/>
      <c r="Z27" s="52"/>
      <c r="AA27" s="52"/>
    </row>
    <row r="28" spans="1:32" ht="18" customHeight="1" x14ac:dyDescent="0.15">
      <c r="A28" s="61"/>
      <c r="B28" s="61"/>
      <c r="C28" s="52"/>
      <c r="D28" s="344" t="s">
        <v>251</v>
      </c>
      <c r="E28" s="345"/>
      <c r="F28" s="345"/>
      <c r="G28" s="346"/>
      <c r="H28" s="344" t="s">
        <v>252</v>
      </c>
      <c r="I28" s="345"/>
      <c r="J28" s="345"/>
      <c r="K28" s="346"/>
      <c r="L28" s="344" t="s">
        <v>253</v>
      </c>
      <c r="M28" s="345"/>
      <c r="N28" s="346"/>
      <c r="O28" s="344" t="s">
        <v>41</v>
      </c>
      <c r="P28" s="345"/>
      <c r="Q28" s="346"/>
      <c r="R28" s="344" t="s">
        <v>254</v>
      </c>
      <c r="S28" s="345"/>
      <c r="T28" s="346"/>
      <c r="U28" s="344" t="s">
        <v>302</v>
      </c>
      <c r="V28" s="345"/>
      <c r="W28" s="345"/>
      <c r="X28" s="346"/>
      <c r="Y28" s="56"/>
      <c r="Z28" s="52"/>
      <c r="AA28" s="52"/>
    </row>
    <row r="29" spans="1:32" ht="28.5" customHeight="1" x14ac:dyDescent="0.15">
      <c r="A29" s="61"/>
      <c r="B29" s="61"/>
      <c r="C29" s="52"/>
      <c r="D29" s="344"/>
      <c r="E29" s="345"/>
      <c r="F29" s="345"/>
      <c r="G29" s="346"/>
      <c r="H29" s="401"/>
      <c r="I29" s="402"/>
      <c r="J29" s="402"/>
      <c r="K29" s="403"/>
      <c r="L29" s="412"/>
      <c r="M29" s="413"/>
      <c r="N29" s="414"/>
      <c r="O29" s="427"/>
      <c r="P29" s="428"/>
      <c r="Q29" s="429"/>
      <c r="R29" s="418"/>
      <c r="S29" s="419"/>
      <c r="T29" s="420"/>
      <c r="U29" s="421"/>
      <c r="V29" s="402"/>
      <c r="W29" s="402"/>
      <c r="X29" s="403"/>
      <c r="Y29" s="56"/>
      <c r="Z29" s="52"/>
      <c r="AA29" s="52"/>
    </row>
    <row r="30" spans="1:32" ht="18" customHeight="1" x14ac:dyDescent="0.15">
      <c r="A30" s="61"/>
      <c r="B30" s="61"/>
      <c r="C30" s="52"/>
      <c r="D30" s="66"/>
      <c r="E30" s="66"/>
      <c r="F30" s="66"/>
      <c r="G30" s="55"/>
      <c r="H30" s="55"/>
      <c r="I30" s="55"/>
      <c r="J30" s="55"/>
      <c r="K30" s="52"/>
      <c r="L30" s="66"/>
      <c r="M30" s="52"/>
      <c r="N30" s="55"/>
      <c r="O30" s="55"/>
      <c r="P30" s="55"/>
      <c r="Q30" s="52"/>
      <c r="R30" s="85"/>
      <c r="S30" s="55"/>
      <c r="T30" s="55"/>
      <c r="U30" s="55"/>
      <c r="V30" s="55"/>
      <c r="W30" s="55"/>
      <c r="X30" s="55"/>
      <c r="Y30" s="56"/>
      <c r="Z30" s="52"/>
      <c r="AA30" s="52"/>
    </row>
    <row r="31" spans="1:32" ht="18" customHeight="1" x14ac:dyDescent="0.15">
      <c r="A31" s="61"/>
      <c r="B31" s="61"/>
      <c r="C31" s="52"/>
      <c r="D31" s="52" t="s">
        <v>255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6"/>
      <c r="Z31" s="52"/>
      <c r="AA31" s="52"/>
    </row>
    <row r="32" spans="1:32" ht="18" customHeight="1" x14ac:dyDescent="0.15">
      <c r="A32" s="61"/>
      <c r="B32" s="61"/>
      <c r="C32" s="52"/>
      <c r="D32" s="344" t="s">
        <v>256</v>
      </c>
      <c r="E32" s="345"/>
      <c r="F32" s="346"/>
      <c r="G32" s="344" t="s">
        <v>257</v>
      </c>
      <c r="H32" s="345"/>
      <c r="I32" s="345"/>
      <c r="J32" s="346"/>
      <c r="K32" s="344" t="s">
        <v>42</v>
      </c>
      <c r="L32" s="345"/>
      <c r="M32" s="346"/>
      <c r="N32" s="344" t="s">
        <v>7</v>
      </c>
      <c r="O32" s="346"/>
      <c r="P32" s="344" t="s">
        <v>43</v>
      </c>
      <c r="Q32" s="345"/>
      <c r="R32" s="346"/>
      <c r="S32" s="344" t="s">
        <v>258</v>
      </c>
      <c r="T32" s="346"/>
      <c r="U32" s="344" t="s">
        <v>8</v>
      </c>
      <c r="V32" s="345"/>
      <c r="W32" s="345"/>
      <c r="X32" s="346"/>
      <c r="Y32" s="56"/>
      <c r="Z32" s="52"/>
      <c r="AA32" s="52"/>
      <c r="AE32" s="86"/>
      <c r="AF32" s="86"/>
    </row>
    <row r="33" spans="1:32" ht="18" customHeight="1" x14ac:dyDescent="0.15">
      <c r="A33" s="61"/>
      <c r="B33" s="61"/>
      <c r="C33" s="52"/>
      <c r="D33" s="350"/>
      <c r="E33" s="351"/>
      <c r="F33" s="352"/>
      <c r="G33" s="350"/>
      <c r="H33" s="351"/>
      <c r="I33" s="351"/>
      <c r="J33" s="352"/>
      <c r="K33" s="404"/>
      <c r="L33" s="405"/>
      <c r="M33" s="406"/>
      <c r="N33" s="410"/>
      <c r="O33" s="411"/>
      <c r="P33" s="415"/>
      <c r="Q33" s="416"/>
      <c r="R33" s="417"/>
      <c r="S33" s="425"/>
      <c r="T33" s="426"/>
      <c r="U33" s="361"/>
      <c r="V33" s="362"/>
      <c r="W33" s="362"/>
      <c r="X33" s="363"/>
      <c r="Y33" s="56"/>
      <c r="Z33" s="52"/>
      <c r="AA33" s="52"/>
      <c r="AC33" s="87"/>
      <c r="AD33" s="88"/>
      <c r="AE33" s="89"/>
      <c r="AF33" s="87"/>
    </row>
    <row r="34" spans="1:32" ht="18" customHeight="1" x14ac:dyDescent="0.15">
      <c r="A34" s="61"/>
      <c r="B34" s="61"/>
      <c r="C34" s="52"/>
      <c r="D34" s="350"/>
      <c r="E34" s="351"/>
      <c r="F34" s="352"/>
      <c r="G34" s="350"/>
      <c r="H34" s="351"/>
      <c r="I34" s="351"/>
      <c r="J34" s="352"/>
      <c r="K34" s="344"/>
      <c r="L34" s="345"/>
      <c r="M34" s="346"/>
      <c r="N34" s="410"/>
      <c r="O34" s="411"/>
      <c r="P34" s="415"/>
      <c r="Q34" s="416"/>
      <c r="R34" s="417"/>
      <c r="S34" s="425"/>
      <c r="T34" s="426"/>
      <c r="U34" s="361"/>
      <c r="V34" s="362"/>
      <c r="W34" s="362"/>
      <c r="X34" s="363"/>
      <c r="Y34" s="56"/>
      <c r="Z34" s="52"/>
      <c r="AA34" s="52"/>
      <c r="AC34" s="87"/>
      <c r="AD34" s="88"/>
      <c r="AE34" s="89"/>
      <c r="AF34" s="87"/>
    </row>
    <row r="35" spans="1:32" ht="18" customHeight="1" x14ac:dyDescent="0.15">
      <c r="A35" s="61"/>
      <c r="B35" s="61"/>
      <c r="C35" s="52"/>
      <c r="D35" s="350"/>
      <c r="E35" s="351"/>
      <c r="F35" s="352"/>
      <c r="G35" s="350"/>
      <c r="H35" s="351"/>
      <c r="I35" s="351"/>
      <c r="J35" s="352"/>
      <c r="K35" s="344"/>
      <c r="L35" s="345"/>
      <c r="M35" s="346"/>
      <c r="N35" s="410"/>
      <c r="O35" s="411"/>
      <c r="P35" s="415"/>
      <c r="Q35" s="416"/>
      <c r="R35" s="417"/>
      <c r="S35" s="425"/>
      <c r="T35" s="426"/>
      <c r="U35" s="361"/>
      <c r="V35" s="362"/>
      <c r="W35" s="362"/>
      <c r="X35" s="363"/>
      <c r="Y35" s="56"/>
      <c r="Z35" s="52"/>
      <c r="AA35" s="52"/>
      <c r="AC35" s="87"/>
      <c r="AD35" s="88"/>
      <c r="AE35" s="89"/>
      <c r="AF35" s="87"/>
    </row>
    <row r="36" spans="1:32" ht="18" customHeight="1" x14ac:dyDescent="0.15">
      <c r="A36" s="61"/>
      <c r="B36" s="61"/>
      <c r="C36" s="52"/>
      <c r="D36" s="350"/>
      <c r="E36" s="351"/>
      <c r="F36" s="352"/>
      <c r="G36" s="350"/>
      <c r="H36" s="351"/>
      <c r="I36" s="351"/>
      <c r="J36" s="352"/>
      <c r="K36" s="344"/>
      <c r="L36" s="345"/>
      <c r="M36" s="346"/>
      <c r="N36" s="410"/>
      <c r="O36" s="411"/>
      <c r="P36" s="415"/>
      <c r="Q36" s="416"/>
      <c r="R36" s="417"/>
      <c r="S36" s="425"/>
      <c r="T36" s="426"/>
      <c r="U36" s="361"/>
      <c r="V36" s="362"/>
      <c r="W36" s="362"/>
      <c r="X36" s="363"/>
      <c r="Y36" s="56"/>
      <c r="Z36" s="52"/>
      <c r="AA36" s="52"/>
      <c r="AC36" s="87"/>
      <c r="AD36" s="88"/>
      <c r="AE36" s="89"/>
      <c r="AF36" s="87"/>
    </row>
    <row r="37" spans="1:32" ht="18" customHeight="1" x14ac:dyDescent="0.15">
      <c r="A37" s="61"/>
      <c r="B37" s="61"/>
      <c r="C37" s="52"/>
      <c r="D37" s="344" t="s">
        <v>44</v>
      </c>
      <c r="E37" s="345"/>
      <c r="F37" s="346"/>
      <c r="G37" s="347" t="s">
        <v>247</v>
      </c>
      <c r="H37" s="348"/>
      <c r="I37" s="348"/>
      <c r="J37" s="349"/>
      <c r="K37" s="344"/>
      <c r="L37" s="345"/>
      <c r="M37" s="346"/>
      <c r="N37" s="364" t="s">
        <v>247</v>
      </c>
      <c r="O37" s="365"/>
      <c r="P37" s="356">
        <f>P33+P34+P35</f>
        <v>0</v>
      </c>
      <c r="Q37" s="357"/>
      <c r="R37" s="358"/>
      <c r="S37" s="359"/>
      <c r="T37" s="360"/>
      <c r="U37" s="361"/>
      <c r="V37" s="362"/>
      <c r="W37" s="362"/>
      <c r="X37" s="363"/>
      <c r="Y37" s="56"/>
      <c r="Z37" s="52"/>
      <c r="AA37" s="52"/>
      <c r="AC37" s="90"/>
    </row>
    <row r="38" spans="1:32" ht="18" customHeight="1" x14ac:dyDescent="0.15">
      <c r="A38" s="61"/>
      <c r="B38" s="61"/>
      <c r="C38" s="52"/>
      <c r="D38" s="344" t="s">
        <v>45</v>
      </c>
      <c r="E38" s="345"/>
      <c r="F38" s="346"/>
      <c r="G38" s="347" t="s">
        <v>259</v>
      </c>
      <c r="H38" s="348"/>
      <c r="I38" s="348"/>
      <c r="J38" s="349"/>
      <c r="K38" s="344"/>
      <c r="L38" s="345"/>
      <c r="M38" s="346"/>
      <c r="N38" s="364" t="s">
        <v>259</v>
      </c>
      <c r="O38" s="365"/>
      <c r="P38" s="356">
        <f>ROUND(P37*0.08,0)</f>
        <v>0</v>
      </c>
      <c r="Q38" s="357"/>
      <c r="R38" s="358"/>
      <c r="S38" s="359"/>
      <c r="T38" s="360"/>
      <c r="U38" s="361"/>
      <c r="V38" s="362"/>
      <c r="W38" s="362"/>
      <c r="X38" s="363"/>
      <c r="Y38" s="56"/>
      <c r="Z38" s="52"/>
      <c r="AA38" s="52"/>
    </row>
    <row r="39" spans="1:32" ht="18" customHeight="1" x14ac:dyDescent="0.15">
      <c r="A39" s="61"/>
      <c r="B39" s="61"/>
      <c r="C39" s="52"/>
      <c r="D39" s="344" t="s">
        <v>260</v>
      </c>
      <c r="E39" s="345"/>
      <c r="F39" s="346"/>
      <c r="G39" s="347" t="s">
        <v>259</v>
      </c>
      <c r="H39" s="348"/>
      <c r="I39" s="348"/>
      <c r="J39" s="349"/>
      <c r="K39" s="344"/>
      <c r="L39" s="345"/>
      <c r="M39" s="346"/>
      <c r="N39" s="364" t="s">
        <v>259</v>
      </c>
      <c r="O39" s="365"/>
      <c r="P39" s="356">
        <f>SUM(P37:R38)</f>
        <v>0</v>
      </c>
      <c r="Q39" s="357"/>
      <c r="R39" s="358"/>
      <c r="S39" s="359"/>
      <c r="T39" s="360"/>
      <c r="U39" s="353" t="s">
        <v>186</v>
      </c>
      <c r="V39" s="354"/>
      <c r="W39" s="354"/>
      <c r="X39" s="355"/>
      <c r="Y39" s="56"/>
      <c r="Z39" s="52"/>
      <c r="AA39" s="52"/>
    </row>
    <row r="40" spans="1:32" ht="15.75" customHeight="1" thickBot="1" x14ac:dyDescent="0.2">
      <c r="A40" s="91"/>
      <c r="B40" s="91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3"/>
      <c r="Q40" s="94"/>
      <c r="R40" s="94"/>
      <c r="S40" s="92"/>
      <c r="T40" s="92"/>
      <c r="U40" s="92"/>
      <c r="V40" s="92"/>
      <c r="W40" s="92"/>
      <c r="X40" s="92"/>
      <c r="Y40" s="95"/>
    </row>
    <row r="41" spans="1:32" ht="15.75" customHeight="1" x14ac:dyDescent="0.15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</row>
    <row r="42" spans="1:32" ht="15.75" customHeight="1" x14ac:dyDescent="0.15"/>
    <row r="43" spans="1:32" ht="15.75" customHeight="1" x14ac:dyDescent="0.15"/>
    <row r="44" spans="1:32" ht="15.75" customHeight="1" x14ac:dyDescent="0.15"/>
    <row r="45" spans="1:32" ht="15.75" customHeight="1" x14ac:dyDescent="0.15"/>
    <row r="46" spans="1:32" ht="15.75" customHeight="1" x14ac:dyDescent="0.15"/>
    <row r="47" spans="1:32" ht="15.75" customHeight="1" x14ac:dyDescent="0.15"/>
    <row r="48" spans="1:32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</sheetData>
  <mergeCells count="126">
    <mergeCell ref="U37:X37"/>
    <mergeCell ref="U33:X33"/>
    <mergeCell ref="U34:X34"/>
    <mergeCell ref="U36:X36"/>
    <mergeCell ref="U35:X35"/>
    <mergeCell ref="G18:J18"/>
    <mergeCell ref="K37:M37"/>
    <mergeCell ref="N36:O36"/>
    <mergeCell ref="G37:J37"/>
    <mergeCell ref="N37:O37"/>
    <mergeCell ref="P37:R37"/>
    <mergeCell ref="P34:R34"/>
    <mergeCell ref="S34:T34"/>
    <mergeCell ref="S33:T33"/>
    <mergeCell ref="S36:T36"/>
    <mergeCell ref="P36:R36"/>
    <mergeCell ref="S37:T37"/>
    <mergeCell ref="P35:R35"/>
    <mergeCell ref="S35:T35"/>
    <mergeCell ref="N34:O34"/>
    <mergeCell ref="O19:P19"/>
    <mergeCell ref="O29:Q29"/>
    <mergeCell ref="K36:M36"/>
    <mergeCell ref="D29:G29"/>
    <mergeCell ref="O14:P14"/>
    <mergeCell ref="N32:O32"/>
    <mergeCell ref="P33:R33"/>
    <mergeCell ref="K34:M34"/>
    <mergeCell ref="V16:X16"/>
    <mergeCell ref="V15:X15"/>
    <mergeCell ref="R29:T29"/>
    <mergeCell ref="R28:T28"/>
    <mergeCell ref="U28:X28"/>
    <mergeCell ref="U32:X32"/>
    <mergeCell ref="U29:X29"/>
    <mergeCell ref="S32:T32"/>
    <mergeCell ref="V17:X17"/>
    <mergeCell ref="V18:X18"/>
    <mergeCell ref="V19:X19"/>
    <mergeCell ref="P32:R32"/>
    <mergeCell ref="K35:M35"/>
    <mergeCell ref="D33:F33"/>
    <mergeCell ref="H29:K29"/>
    <mergeCell ref="K33:M33"/>
    <mergeCell ref="L28:N28"/>
    <mergeCell ref="D18:F18"/>
    <mergeCell ref="D35:F35"/>
    <mergeCell ref="G35:J35"/>
    <mergeCell ref="N35:O35"/>
    <mergeCell ref="N33:O33"/>
    <mergeCell ref="K32:M32"/>
    <mergeCell ref="L29:N29"/>
    <mergeCell ref="O28:Q28"/>
    <mergeCell ref="B3:B4"/>
    <mergeCell ref="H28:K28"/>
    <mergeCell ref="V13:X13"/>
    <mergeCell ref="V11:X11"/>
    <mergeCell ref="V14:X14"/>
    <mergeCell ref="O12:P12"/>
    <mergeCell ref="O13:P13"/>
    <mergeCell ref="O11:P11"/>
    <mergeCell ref="C22:F22"/>
    <mergeCell ref="O15:P15"/>
    <mergeCell ref="O16:P16"/>
    <mergeCell ref="O20:P20"/>
    <mergeCell ref="O18:P18"/>
    <mergeCell ref="D24:X25"/>
    <mergeCell ref="D17:F17"/>
    <mergeCell ref="V27:X27"/>
    <mergeCell ref="V20:X20"/>
    <mergeCell ref="G17:J17"/>
    <mergeCell ref="O17:P17"/>
    <mergeCell ref="D19:F19"/>
    <mergeCell ref="D20:F20"/>
    <mergeCell ref="D28:G28"/>
    <mergeCell ref="G19:J19"/>
    <mergeCell ref="G20:J20"/>
    <mergeCell ref="C1:Y1"/>
    <mergeCell ref="D4:X5"/>
    <mergeCell ref="V8:X10"/>
    <mergeCell ref="V12:X12"/>
    <mergeCell ref="V7:X7"/>
    <mergeCell ref="L8:N9"/>
    <mergeCell ref="Q8:U9"/>
    <mergeCell ref="G8:J10"/>
    <mergeCell ref="K8:K10"/>
    <mergeCell ref="O8:P10"/>
    <mergeCell ref="C3:D3"/>
    <mergeCell ref="D10:F10"/>
    <mergeCell ref="D8:F8"/>
    <mergeCell ref="D11:F11"/>
    <mergeCell ref="U39:X39"/>
    <mergeCell ref="K38:M38"/>
    <mergeCell ref="P38:R38"/>
    <mergeCell ref="S38:T38"/>
    <mergeCell ref="K39:M39"/>
    <mergeCell ref="U38:X38"/>
    <mergeCell ref="N39:O39"/>
    <mergeCell ref="P39:R39"/>
    <mergeCell ref="S39:T39"/>
    <mergeCell ref="N38:O38"/>
    <mergeCell ref="D39:F39"/>
    <mergeCell ref="G39:J39"/>
    <mergeCell ref="D38:F38"/>
    <mergeCell ref="G32:J32"/>
    <mergeCell ref="D37:F37"/>
    <mergeCell ref="G38:J38"/>
    <mergeCell ref="G34:J34"/>
    <mergeCell ref="D36:F36"/>
    <mergeCell ref="G36:J36"/>
    <mergeCell ref="D34:F34"/>
    <mergeCell ref="D32:F32"/>
    <mergeCell ref="G33:J33"/>
    <mergeCell ref="A5:A6"/>
    <mergeCell ref="G16:J16"/>
    <mergeCell ref="D16:F16"/>
    <mergeCell ref="D15:F15"/>
    <mergeCell ref="G13:J13"/>
    <mergeCell ref="G12:J12"/>
    <mergeCell ref="G11:J11"/>
    <mergeCell ref="D12:F12"/>
    <mergeCell ref="D13:F13"/>
    <mergeCell ref="B5:B6"/>
    <mergeCell ref="G14:J14"/>
    <mergeCell ref="G15:J15"/>
    <mergeCell ref="D14:F14"/>
  </mergeCells>
  <phoneticPr fontId="12"/>
  <printOptions horizontalCentered="1" verticalCentered="1"/>
  <pageMargins left="0.59055118110236227" right="0.47" top="0.6" bottom="0.98425196850393704" header="0.51181102362204722" footer="0.51181102362204722"/>
  <pageSetup paperSize="9" scale="70" firstPageNumber="66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3"/>
  </sheetPr>
  <dimension ref="A1:BB28"/>
  <sheetViews>
    <sheetView showGridLines="0" view="pageBreakPreview" zoomScale="70" zoomScaleNormal="80" zoomScaleSheetLayoutView="70" workbookViewId="0">
      <selection activeCell="D6" sqref="D6:E6"/>
    </sheetView>
  </sheetViews>
  <sheetFormatPr defaultRowHeight="30" customHeight="1" x14ac:dyDescent="0.15"/>
  <cols>
    <col min="1" max="1" width="11.625" style="53" customWidth="1"/>
    <col min="2" max="2" width="13.625" style="53" customWidth="1"/>
    <col min="3" max="3" width="2" style="53" customWidth="1"/>
    <col min="4" max="5" width="6.625" style="53" customWidth="1"/>
    <col min="6" max="16" width="2.625" style="53" customWidth="1"/>
    <col min="17" max="17" width="2.875" style="53" customWidth="1"/>
    <col min="18" max="52" width="2.625" style="53" customWidth="1"/>
    <col min="53" max="53" width="3.125" style="53" customWidth="1"/>
    <col min="54" max="54" width="2.5" style="53" customWidth="1"/>
    <col min="55" max="16384" width="9" style="53"/>
  </cols>
  <sheetData>
    <row r="1" spans="1:54" ht="27" customHeight="1" thickBot="1" x14ac:dyDescent="0.2">
      <c r="A1" s="319" t="s">
        <v>300</v>
      </c>
      <c r="B1" s="96" t="s">
        <v>65</v>
      </c>
      <c r="C1" s="366" t="s">
        <v>10</v>
      </c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  <c r="W1" s="367"/>
      <c r="X1" s="367"/>
      <c r="Y1" s="367"/>
      <c r="Z1" s="367"/>
      <c r="AA1" s="367"/>
      <c r="AB1" s="367"/>
      <c r="AC1" s="367"/>
      <c r="AD1" s="367"/>
      <c r="AE1" s="367"/>
      <c r="AF1" s="367"/>
      <c r="AG1" s="367"/>
      <c r="AH1" s="367"/>
      <c r="AI1" s="367"/>
      <c r="AJ1" s="367"/>
      <c r="AK1" s="367"/>
      <c r="AL1" s="367"/>
      <c r="AM1" s="367"/>
      <c r="AN1" s="367"/>
      <c r="AO1" s="367"/>
      <c r="AP1" s="367"/>
      <c r="AQ1" s="367"/>
      <c r="AR1" s="367"/>
      <c r="AS1" s="367"/>
      <c r="AT1" s="367"/>
      <c r="AU1" s="367"/>
      <c r="AV1" s="367"/>
      <c r="AW1" s="367"/>
      <c r="AX1" s="367"/>
      <c r="AY1" s="367"/>
      <c r="AZ1" s="367"/>
      <c r="BA1" s="367"/>
      <c r="BB1" s="368"/>
    </row>
    <row r="2" spans="1:54" ht="30" customHeight="1" x14ac:dyDescent="0.15">
      <c r="A2" s="61"/>
      <c r="B2" s="56"/>
      <c r="C2" s="97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98"/>
    </row>
    <row r="3" spans="1:54" ht="30" customHeight="1" x14ac:dyDescent="0.15">
      <c r="A3" s="54" t="str">
        <f>'現況､事業計画(1)～(3)'!$A$3</f>
        <v>○○市町村</v>
      </c>
      <c r="B3" s="58" t="str">
        <f>'現況､事業計画(1)～(3)'!$B$3</f>
        <v>○○</v>
      </c>
      <c r="C3" s="97"/>
      <c r="D3" s="52" t="s">
        <v>315</v>
      </c>
      <c r="E3" s="52"/>
      <c r="F3" s="52"/>
      <c r="G3" s="52"/>
      <c r="H3" s="70"/>
      <c r="I3" s="70"/>
      <c r="J3" s="70"/>
      <c r="K3" s="70"/>
      <c r="L3" s="70"/>
      <c r="M3" s="52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52"/>
      <c r="AB3" s="70"/>
      <c r="AC3" s="70"/>
      <c r="AD3" s="70"/>
      <c r="AE3" s="52"/>
      <c r="AF3" s="70"/>
      <c r="AG3" s="70"/>
      <c r="AH3" s="70"/>
      <c r="AI3" s="70"/>
      <c r="AJ3" s="52"/>
      <c r="AK3" s="52"/>
      <c r="AL3" s="52"/>
      <c r="AM3" s="52"/>
      <c r="AN3" s="52"/>
      <c r="AO3" s="52"/>
      <c r="AP3" s="52"/>
      <c r="AQ3" s="52"/>
      <c r="AR3" s="52"/>
      <c r="AS3" s="476" t="s">
        <v>317</v>
      </c>
      <c r="AT3" s="476"/>
      <c r="AU3" s="476"/>
      <c r="AV3" s="476"/>
      <c r="AW3" s="476"/>
      <c r="AX3" s="476"/>
      <c r="AY3" s="476"/>
      <c r="AZ3" s="476"/>
      <c r="BA3" s="476"/>
      <c r="BB3" s="56"/>
    </row>
    <row r="4" spans="1:54" ht="30" customHeight="1" x14ac:dyDescent="0.15">
      <c r="A4" s="54" t="str">
        <f>'現況､事業計画(1)～(3)'!A4</f>
        <v>○○地区</v>
      </c>
      <c r="B4" s="58" t="str">
        <f>'現況､事業計画(1)～(3)'!$B$5</f>
        <v>（型）</v>
      </c>
      <c r="C4" s="97"/>
      <c r="D4" s="99"/>
      <c r="E4" s="57" t="s">
        <v>286</v>
      </c>
      <c r="F4" s="477" t="s">
        <v>321</v>
      </c>
      <c r="G4" s="478"/>
      <c r="H4" s="478"/>
      <c r="I4" s="478"/>
      <c r="J4" s="478"/>
      <c r="K4" s="479"/>
      <c r="L4" s="477" t="s">
        <v>321</v>
      </c>
      <c r="M4" s="478"/>
      <c r="N4" s="478"/>
      <c r="O4" s="478"/>
      <c r="P4" s="478"/>
      <c r="Q4" s="479"/>
      <c r="R4" s="477" t="s">
        <v>321</v>
      </c>
      <c r="S4" s="478"/>
      <c r="T4" s="478"/>
      <c r="U4" s="478"/>
      <c r="V4" s="478"/>
      <c r="W4" s="479"/>
      <c r="X4" s="477" t="s">
        <v>321</v>
      </c>
      <c r="Y4" s="478"/>
      <c r="Z4" s="478"/>
      <c r="AA4" s="478"/>
      <c r="AB4" s="478"/>
      <c r="AC4" s="479"/>
      <c r="AD4" s="477" t="s">
        <v>321</v>
      </c>
      <c r="AE4" s="478"/>
      <c r="AF4" s="478"/>
      <c r="AG4" s="478"/>
      <c r="AH4" s="478"/>
      <c r="AI4" s="479"/>
      <c r="AJ4" s="477"/>
      <c r="AK4" s="478"/>
      <c r="AL4" s="478"/>
      <c r="AM4" s="478"/>
      <c r="AN4" s="478"/>
      <c r="AO4" s="479"/>
      <c r="AP4" s="480"/>
      <c r="AQ4" s="481"/>
      <c r="AR4" s="481"/>
      <c r="AS4" s="481"/>
      <c r="AT4" s="481"/>
      <c r="AU4" s="482"/>
      <c r="AV4" s="344"/>
      <c r="AW4" s="345"/>
      <c r="AX4" s="345"/>
      <c r="AY4" s="345"/>
      <c r="AZ4" s="345"/>
      <c r="BA4" s="346"/>
      <c r="BB4" s="56"/>
    </row>
    <row r="5" spans="1:54" ht="30" customHeight="1" x14ac:dyDescent="0.15">
      <c r="A5" s="483" t="str">
        <f>'現況､事業計画(1)～(3)'!A5</f>
        <v>○○生産組合</v>
      </c>
      <c r="B5" s="58"/>
      <c r="C5" s="97"/>
      <c r="D5" s="69" t="s">
        <v>287</v>
      </c>
      <c r="E5" s="71"/>
      <c r="F5" s="344" t="s">
        <v>288</v>
      </c>
      <c r="G5" s="345"/>
      <c r="H5" s="346"/>
      <c r="I5" s="344" t="s">
        <v>53</v>
      </c>
      <c r="J5" s="345"/>
      <c r="K5" s="346"/>
      <c r="L5" s="344" t="str">
        <f>$F$5</f>
        <v>面　積</v>
      </c>
      <c r="M5" s="345"/>
      <c r="N5" s="346"/>
      <c r="O5" s="344" t="str">
        <f>$I$5</f>
        <v>販売量</v>
      </c>
      <c r="P5" s="345"/>
      <c r="Q5" s="346"/>
      <c r="R5" s="344" t="str">
        <f>$F$5</f>
        <v>面　積</v>
      </c>
      <c r="S5" s="345"/>
      <c r="T5" s="346"/>
      <c r="U5" s="344" t="str">
        <f>$I$5</f>
        <v>販売量</v>
      </c>
      <c r="V5" s="345"/>
      <c r="W5" s="346"/>
      <c r="X5" s="344" t="str">
        <f>$F$5</f>
        <v>面　積</v>
      </c>
      <c r="Y5" s="345"/>
      <c r="Z5" s="346"/>
      <c r="AA5" s="344" t="str">
        <f>$I$5</f>
        <v>販売量</v>
      </c>
      <c r="AB5" s="345"/>
      <c r="AC5" s="346"/>
      <c r="AD5" s="344" t="str">
        <f>$F$5</f>
        <v>面　積</v>
      </c>
      <c r="AE5" s="345"/>
      <c r="AF5" s="346"/>
      <c r="AG5" s="344" t="str">
        <f>$I$5</f>
        <v>販売量</v>
      </c>
      <c r="AH5" s="345"/>
      <c r="AI5" s="346"/>
      <c r="AJ5" s="344"/>
      <c r="AK5" s="345"/>
      <c r="AL5" s="346"/>
      <c r="AM5" s="344"/>
      <c r="AN5" s="345"/>
      <c r="AO5" s="346"/>
      <c r="AP5" s="473"/>
      <c r="AQ5" s="474"/>
      <c r="AR5" s="475"/>
      <c r="AS5" s="473"/>
      <c r="AT5" s="474"/>
      <c r="AU5" s="475"/>
      <c r="AV5" s="344"/>
      <c r="AW5" s="345"/>
      <c r="AX5" s="346"/>
      <c r="AY5" s="344"/>
      <c r="AZ5" s="345"/>
      <c r="BA5" s="346"/>
      <c r="BB5" s="56"/>
    </row>
    <row r="6" spans="1:54" ht="30" customHeight="1" x14ac:dyDescent="0.15">
      <c r="A6" s="343"/>
      <c r="B6" s="58"/>
      <c r="C6" s="97"/>
      <c r="D6" s="375"/>
      <c r="E6" s="377"/>
      <c r="F6" s="467"/>
      <c r="G6" s="468"/>
      <c r="H6" s="469"/>
      <c r="I6" s="484"/>
      <c r="J6" s="485"/>
      <c r="K6" s="486"/>
      <c r="L6" s="467"/>
      <c r="M6" s="468"/>
      <c r="N6" s="469"/>
      <c r="O6" s="470"/>
      <c r="P6" s="471"/>
      <c r="Q6" s="472"/>
      <c r="R6" s="467"/>
      <c r="S6" s="468"/>
      <c r="T6" s="469"/>
      <c r="U6" s="484"/>
      <c r="V6" s="485"/>
      <c r="W6" s="486"/>
      <c r="X6" s="467"/>
      <c r="Y6" s="468"/>
      <c r="Z6" s="469"/>
      <c r="AA6" s="484"/>
      <c r="AB6" s="485"/>
      <c r="AC6" s="486"/>
      <c r="AD6" s="467"/>
      <c r="AE6" s="468"/>
      <c r="AF6" s="469"/>
      <c r="AG6" s="484"/>
      <c r="AH6" s="485"/>
      <c r="AI6" s="486"/>
      <c r="AJ6" s="467"/>
      <c r="AK6" s="468"/>
      <c r="AL6" s="469"/>
      <c r="AM6" s="443"/>
      <c r="AN6" s="444"/>
      <c r="AO6" s="445"/>
      <c r="AP6" s="464"/>
      <c r="AQ6" s="465"/>
      <c r="AR6" s="466"/>
      <c r="AS6" s="458"/>
      <c r="AT6" s="459"/>
      <c r="AU6" s="460"/>
      <c r="AV6" s="461"/>
      <c r="AW6" s="462"/>
      <c r="AX6" s="463"/>
      <c r="AY6" s="461"/>
      <c r="AZ6" s="462"/>
      <c r="BA6" s="463"/>
      <c r="BB6" s="56"/>
    </row>
    <row r="7" spans="1:54" ht="30" customHeight="1" x14ac:dyDescent="0.15">
      <c r="A7" s="61"/>
      <c r="B7" s="56"/>
      <c r="C7" s="97"/>
      <c r="D7" s="344" t="s">
        <v>54</v>
      </c>
      <c r="E7" s="346"/>
      <c r="F7" s="455">
        <f>SUM(F6)</f>
        <v>0</v>
      </c>
      <c r="G7" s="456"/>
      <c r="H7" s="457"/>
      <c r="I7" s="430">
        <f>SUM(I6)</f>
        <v>0</v>
      </c>
      <c r="J7" s="431"/>
      <c r="K7" s="432"/>
      <c r="L7" s="455">
        <f>SUM(L6)</f>
        <v>0</v>
      </c>
      <c r="M7" s="456"/>
      <c r="N7" s="457"/>
      <c r="O7" s="430">
        <f>SUM(O6)</f>
        <v>0</v>
      </c>
      <c r="P7" s="431"/>
      <c r="Q7" s="432"/>
      <c r="R7" s="455">
        <f>SUM(R6)</f>
        <v>0</v>
      </c>
      <c r="S7" s="456"/>
      <c r="T7" s="457"/>
      <c r="U7" s="430">
        <f>SUM(U6)</f>
        <v>0</v>
      </c>
      <c r="V7" s="431"/>
      <c r="W7" s="432"/>
      <c r="X7" s="455">
        <f>SUM(X6)</f>
        <v>0</v>
      </c>
      <c r="Y7" s="456"/>
      <c r="Z7" s="457"/>
      <c r="AA7" s="430">
        <f>SUM(AA6)</f>
        <v>0</v>
      </c>
      <c r="AB7" s="431"/>
      <c r="AC7" s="432"/>
      <c r="AD7" s="455">
        <f>SUM(AD6)</f>
        <v>0</v>
      </c>
      <c r="AE7" s="456"/>
      <c r="AF7" s="457"/>
      <c r="AG7" s="430">
        <f>SUM(AG6)</f>
        <v>0</v>
      </c>
      <c r="AH7" s="431"/>
      <c r="AI7" s="432"/>
      <c r="AJ7" s="455"/>
      <c r="AK7" s="456"/>
      <c r="AL7" s="457"/>
      <c r="AM7" s="443"/>
      <c r="AN7" s="444"/>
      <c r="AO7" s="445"/>
      <c r="AP7" s="434"/>
      <c r="AQ7" s="435"/>
      <c r="AR7" s="436"/>
      <c r="AS7" s="434"/>
      <c r="AT7" s="435"/>
      <c r="AU7" s="436"/>
      <c r="AV7" s="440"/>
      <c r="AW7" s="441"/>
      <c r="AX7" s="442"/>
      <c r="AY7" s="440"/>
      <c r="AZ7" s="441"/>
      <c r="BA7" s="442"/>
      <c r="BB7" s="56"/>
    </row>
    <row r="8" spans="1:54" ht="30" customHeight="1" x14ac:dyDescent="0.15">
      <c r="A8" s="61"/>
      <c r="B8" s="56"/>
      <c r="C8" s="97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6"/>
    </row>
    <row r="9" spans="1:54" ht="30" customHeight="1" x14ac:dyDescent="0.15">
      <c r="A9" s="61"/>
      <c r="B9" s="56"/>
      <c r="C9" s="97"/>
      <c r="D9" s="52" t="s">
        <v>293</v>
      </c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6"/>
    </row>
    <row r="10" spans="1:54" ht="30" customHeight="1" x14ac:dyDescent="0.15">
      <c r="A10" s="61"/>
      <c r="B10" s="56"/>
      <c r="C10" s="97"/>
      <c r="D10" s="344" t="s">
        <v>11</v>
      </c>
      <c r="E10" s="346"/>
      <c r="F10" s="344" t="s">
        <v>12</v>
      </c>
      <c r="G10" s="345"/>
      <c r="H10" s="346"/>
      <c r="I10" s="344" t="s">
        <v>13</v>
      </c>
      <c r="J10" s="345"/>
      <c r="K10" s="346"/>
      <c r="L10" s="344" t="s">
        <v>14</v>
      </c>
      <c r="M10" s="345"/>
      <c r="N10" s="346"/>
      <c r="O10" s="344" t="s">
        <v>15</v>
      </c>
      <c r="P10" s="345"/>
      <c r="Q10" s="346"/>
      <c r="R10" s="344" t="s">
        <v>16</v>
      </c>
      <c r="S10" s="345"/>
      <c r="T10" s="346"/>
      <c r="U10" s="344" t="s">
        <v>17</v>
      </c>
      <c r="V10" s="345"/>
      <c r="W10" s="346"/>
      <c r="X10" s="375" t="s">
        <v>18</v>
      </c>
      <c r="Y10" s="376"/>
      <c r="Z10" s="377"/>
      <c r="AA10" s="375" t="s">
        <v>19</v>
      </c>
      <c r="AB10" s="376"/>
      <c r="AC10" s="377"/>
      <c r="AD10" s="344" t="s">
        <v>20</v>
      </c>
      <c r="AE10" s="345"/>
      <c r="AF10" s="346"/>
      <c r="AG10" s="344" t="s">
        <v>21</v>
      </c>
      <c r="AH10" s="345"/>
      <c r="AI10" s="346"/>
      <c r="AJ10" s="344" t="s">
        <v>22</v>
      </c>
      <c r="AK10" s="345"/>
      <c r="AL10" s="346"/>
      <c r="AM10" s="344" t="s">
        <v>23</v>
      </c>
      <c r="AN10" s="345"/>
      <c r="AO10" s="346"/>
      <c r="AP10" s="344" t="s">
        <v>24</v>
      </c>
      <c r="AQ10" s="345"/>
      <c r="AR10" s="345"/>
      <c r="AS10" s="345"/>
      <c r="AT10" s="345"/>
      <c r="AU10" s="345"/>
      <c r="AV10" s="345"/>
      <c r="AW10" s="345"/>
      <c r="AX10" s="345"/>
      <c r="AY10" s="345"/>
      <c r="AZ10" s="345"/>
      <c r="BA10" s="346"/>
      <c r="BB10" s="56"/>
    </row>
    <row r="11" spans="1:54" ht="60" customHeight="1" x14ac:dyDescent="0.15">
      <c r="A11" s="61"/>
      <c r="B11" s="56"/>
      <c r="C11" s="97"/>
      <c r="D11" s="344"/>
      <c r="E11" s="346"/>
      <c r="F11" s="100" t="s">
        <v>261</v>
      </c>
      <c r="G11" s="101"/>
      <c r="H11" s="102"/>
      <c r="I11" s="100"/>
      <c r="J11" s="101"/>
      <c r="K11" s="102"/>
      <c r="L11" s="100"/>
      <c r="M11" s="101"/>
      <c r="N11" s="102"/>
      <c r="O11" s="100"/>
      <c r="P11" s="101"/>
      <c r="Q11" s="102"/>
      <c r="R11" s="100"/>
      <c r="S11" s="101"/>
      <c r="T11" s="102"/>
      <c r="U11" s="100"/>
      <c r="V11" s="101"/>
      <c r="W11" s="102"/>
      <c r="X11" s="100"/>
      <c r="Y11" s="101"/>
      <c r="Z11" s="102"/>
      <c r="AA11" s="100"/>
      <c r="AB11" s="101"/>
      <c r="AC11" s="102"/>
      <c r="AD11" s="100"/>
      <c r="AE11" s="101"/>
      <c r="AF11" s="102"/>
      <c r="AG11" s="100"/>
      <c r="AH11" s="101"/>
      <c r="AI11" s="102"/>
      <c r="AJ11" s="100"/>
      <c r="AK11" s="101"/>
      <c r="AL11" s="102"/>
      <c r="AM11" s="100"/>
      <c r="AN11" s="101"/>
      <c r="AO11" s="101"/>
      <c r="AP11" s="437"/>
      <c r="AQ11" s="438"/>
      <c r="AR11" s="438"/>
      <c r="AS11" s="438"/>
      <c r="AT11" s="438"/>
      <c r="AU11" s="438"/>
      <c r="AV11" s="438"/>
      <c r="AW11" s="438"/>
      <c r="AX11" s="438"/>
      <c r="AY11" s="438"/>
      <c r="AZ11" s="438"/>
      <c r="BA11" s="439"/>
      <c r="BB11" s="56"/>
    </row>
    <row r="12" spans="1:54" ht="30" customHeight="1" x14ac:dyDescent="0.15">
      <c r="A12" s="61"/>
      <c r="B12" s="56"/>
      <c r="C12" s="97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AB12" s="52" t="s">
        <v>318</v>
      </c>
      <c r="AD12" s="52"/>
      <c r="AF12" s="52"/>
      <c r="AG12" s="52"/>
      <c r="AJ12" s="52"/>
      <c r="AK12" s="52"/>
      <c r="AL12" s="52"/>
      <c r="AM12" s="52"/>
      <c r="AN12" s="52"/>
      <c r="AO12" s="52"/>
      <c r="AP12" s="66"/>
      <c r="AQ12" s="52"/>
      <c r="AR12" s="52"/>
      <c r="AS12" s="52"/>
      <c r="AT12" s="103"/>
      <c r="AU12" s="66"/>
      <c r="AV12" s="52"/>
      <c r="AW12" s="52"/>
      <c r="AX12" s="52"/>
      <c r="AY12" s="52"/>
      <c r="AZ12" s="52"/>
      <c r="BA12" s="52"/>
      <c r="BB12" s="56"/>
    </row>
    <row r="13" spans="1:54" ht="30" customHeight="1" x14ac:dyDescent="0.15">
      <c r="A13" s="61"/>
      <c r="B13" s="56"/>
      <c r="C13" s="97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 t="s">
        <v>262</v>
      </c>
      <c r="AD13" s="52" t="s">
        <v>262</v>
      </c>
      <c r="AE13" s="52"/>
      <c r="AF13" s="52"/>
      <c r="AG13" s="52"/>
      <c r="AH13" s="52"/>
      <c r="AI13" s="52"/>
      <c r="AJ13" s="52"/>
      <c r="AK13" s="52"/>
      <c r="AL13" s="66"/>
      <c r="AM13" s="66"/>
      <c r="AN13" s="66"/>
      <c r="AO13" s="103"/>
      <c r="AP13" s="52"/>
      <c r="AQ13" s="66"/>
      <c r="AR13" s="52"/>
      <c r="AS13" s="52"/>
      <c r="AT13" s="66"/>
      <c r="AU13" s="103"/>
      <c r="AV13" s="66"/>
      <c r="AW13" s="66"/>
      <c r="AX13" s="52"/>
      <c r="AY13" s="52"/>
      <c r="AZ13" s="66"/>
      <c r="BA13" s="66"/>
      <c r="BB13" s="56"/>
    </row>
    <row r="14" spans="1:54" ht="30" customHeight="1" x14ac:dyDescent="0.15">
      <c r="A14" s="61"/>
      <c r="B14" s="56"/>
      <c r="C14" s="97"/>
      <c r="D14" s="52" t="s">
        <v>294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6"/>
    </row>
    <row r="15" spans="1:54" ht="15" customHeight="1" x14ac:dyDescent="0.15">
      <c r="A15" s="61"/>
      <c r="B15" s="56"/>
      <c r="C15" s="97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66"/>
      <c r="AA15" s="66"/>
      <c r="AB15" s="66"/>
      <c r="AC15" s="66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6"/>
    </row>
    <row r="16" spans="1:54" ht="15" customHeight="1" x14ac:dyDescent="0.15">
      <c r="A16" s="61"/>
      <c r="B16" s="56"/>
      <c r="C16" s="97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66"/>
      <c r="O16" s="52"/>
      <c r="P16" s="52"/>
      <c r="Q16" s="52"/>
      <c r="R16" s="52"/>
      <c r="S16" s="52"/>
      <c r="T16" s="52"/>
      <c r="U16" s="52"/>
      <c r="V16" s="66"/>
      <c r="W16" s="52"/>
      <c r="X16" s="52"/>
      <c r="Y16" s="104"/>
      <c r="Z16" s="104"/>
      <c r="AA16" s="105"/>
      <c r="AB16" s="106"/>
      <c r="AC16" s="66"/>
      <c r="AD16" s="52"/>
      <c r="AE16" s="52"/>
      <c r="AF16" s="52"/>
      <c r="AG16" s="52"/>
      <c r="AH16" s="106"/>
      <c r="AI16" s="106"/>
      <c r="AJ16" s="106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6"/>
    </row>
    <row r="17" spans="1:54" ht="15" customHeight="1" x14ac:dyDescent="0.15">
      <c r="A17" s="61"/>
      <c r="B17" s="56"/>
      <c r="C17" s="97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66"/>
      <c r="O17" s="52"/>
      <c r="P17" s="52"/>
      <c r="Q17" s="52"/>
      <c r="R17" s="52"/>
      <c r="S17" s="52"/>
      <c r="T17" s="52"/>
      <c r="U17" s="52"/>
      <c r="V17" s="66"/>
      <c r="W17" s="52"/>
      <c r="X17" s="52"/>
      <c r="Y17" s="104"/>
      <c r="Z17" s="104"/>
      <c r="AA17" s="105"/>
      <c r="AB17" s="106"/>
      <c r="AC17" s="66"/>
      <c r="AD17" s="52"/>
      <c r="AE17" s="52"/>
      <c r="AF17" s="52"/>
      <c r="AG17" s="52"/>
      <c r="AH17" s="106"/>
      <c r="AI17" s="106"/>
      <c r="AJ17" s="106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6"/>
    </row>
    <row r="18" spans="1:54" ht="15" customHeight="1" x14ac:dyDescent="0.15">
      <c r="A18" s="61"/>
      <c r="B18" s="56"/>
      <c r="C18" s="97"/>
      <c r="D18" s="52"/>
      <c r="E18" s="52"/>
      <c r="F18" s="446"/>
      <c r="G18" s="447"/>
      <c r="H18" s="447"/>
      <c r="I18" s="447"/>
      <c r="J18" s="447"/>
      <c r="K18" s="447"/>
      <c r="L18" s="447"/>
      <c r="M18" s="447"/>
      <c r="N18" s="448"/>
      <c r="O18" s="66"/>
      <c r="P18" s="66"/>
      <c r="Q18" s="66"/>
      <c r="R18" s="66"/>
      <c r="S18" s="446"/>
      <c r="T18" s="376"/>
      <c r="U18" s="376"/>
      <c r="V18" s="376"/>
      <c r="W18" s="376"/>
      <c r="X18" s="376"/>
      <c r="Y18" s="377"/>
      <c r="Z18" s="52"/>
      <c r="AA18" s="52"/>
      <c r="AB18" s="52"/>
      <c r="AC18" s="52"/>
      <c r="AD18" s="446"/>
      <c r="AE18" s="447"/>
      <c r="AF18" s="447"/>
      <c r="AG18" s="447"/>
      <c r="AH18" s="447"/>
      <c r="AI18" s="447"/>
      <c r="AJ18" s="447"/>
      <c r="AK18" s="447"/>
      <c r="AL18" s="448"/>
      <c r="AO18" s="52"/>
      <c r="AP18" s="52"/>
      <c r="AQ18" s="375"/>
      <c r="AR18" s="376"/>
      <c r="AS18" s="376"/>
      <c r="AT18" s="376"/>
      <c r="AU18" s="376"/>
      <c r="AV18" s="376"/>
      <c r="AW18" s="376"/>
      <c r="AX18" s="377"/>
      <c r="AY18" s="52"/>
      <c r="AZ18" s="52"/>
      <c r="BA18" s="52"/>
      <c r="BB18" s="56"/>
    </row>
    <row r="19" spans="1:54" ht="15" customHeight="1" x14ac:dyDescent="0.15">
      <c r="A19" s="61"/>
      <c r="B19" s="56"/>
      <c r="C19" s="97"/>
      <c r="D19" s="52"/>
      <c r="E19" s="107"/>
      <c r="F19" s="449"/>
      <c r="G19" s="450"/>
      <c r="H19" s="450"/>
      <c r="I19" s="450"/>
      <c r="J19" s="450"/>
      <c r="K19" s="450"/>
      <c r="L19" s="450"/>
      <c r="M19" s="450"/>
      <c r="N19" s="451"/>
      <c r="O19" s="52"/>
      <c r="P19" s="379" t="s">
        <v>289</v>
      </c>
      <c r="Q19" s="379"/>
      <c r="R19" s="52"/>
      <c r="S19" s="378"/>
      <c r="T19" s="379"/>
      <c r="U19" s="379"/>
      <c r="V19" s="379"/>
      <c r="W19" s="379"/>
      <c r="X19" s="379"/>
      <c r="Y19" s="380"/>
      <c r="Z19" s="108"/>
      <c r="AA19" s="433" t="s">
        <v>289</v>
      </c>
      <c r="AB19" s="433"/>
      <c r="AC19" s="52"/>
      <c r="AD19" s="449"/>
      <c r="AE19" s="450"/>
      <c r="AF19" s="450"/>
      <c r="AG19" s="450"/>
      <c r="AH19" s="450"/>
      <c r="AI19" s="450"/>
      <c r="AJ19" s="450"/>
      <c r="AK19" s="450"/>
      <c r="AL19" s="451"/>
      <c r="AN19" s="433" t="s">
        <v>289</v>
      </c>
      <c r="AO19" s="433"/>
      <c r="AP19" s="52"/>
      <c r="AQ19" s="378"/>
      <c r="AR19" s="379"/>
      <c r="AS19" s="379"/>
      <c r="AT19" s="379"/>
      <c r="AU19" s="379"/>
      <c r="AV19" s="379"/>
      <c r="AW19" s="379"/>
      <c r="AX19" s="380"/>
      <c r="AY19" s="52"/>
      <c r="AZ19" s="52"/>
      <c r="BA19" s="52"/>
      <c r="BB19" s="56"/>
    </row>
    <row r="20" spans="1:54" ht="15" customHeight="1" x14ac:dyDescent="0.15">
      <c r="A20" s="61"/>
      <c r="B20" s="56"/>
      <c r="C20" s="97"/>
      <c r="D20" s="52"/>
      <c r="E20" s="107"/>
      <c r="F20" s="452"/>
      <c r="G20" s="453"/>
      <c r="H20" s="453"/>
      <c r="I20" s="453"/>
      <c r="J20" s="453"/>
      <c r="K20" s="453"/>
      <c r="L20" s="453"/>
      <c r="M20" s="453"/>
      <c r="N20" s="454"/>
      <c r="O20" s="52"/>
      <c r="P20" s="52"/>
      <c r="Q20" s="52"/>
      <c r="R20" s="52"/>
      <c r="S20" s="381"/>
      <c r="T20" s="382"/>
      <c r="U20" s="382"/>
      <c r="V20" s="382"/>
      <c r="W20" s="382"/>
      <c r="X20" s="382"/>
      <c r="Y20" s="383"/>
      <c r="Z20" s="108"/>
      <c r="AA20" s="105"/>
      <c r="AB20" s="106"/>
      <c r="AC20" s="52"/>
      <c r="AD20" s="452"/>
      <c r="AE20" s="453"/>
      <c r="AF20" s="453"/>
      <c r="AG20" s="453"/>
      <c r="AH20" s="453"/>
      <c r="AI20" s="453"/>
      <c r="AJ20" s="453"/>
      <c r="AK20" s="453"/>
      <c r="AL20" s="454"/>
      <c r="AO20" s="52"/>
      <c r="AP20" s="52"/>
      <c r="AQ20" s="381"/>
      <c r="AR20" s="382"/>
      <c r="AS20" s="382"/>
      <c r="AT20" s="382"/>
      <c r="AU20" s="382"/>
      <c r="AV20" s="382"/>
      <c r="AW20" s="382"/>
      <c r="AX20" s="383"/>
      <c r="AY20" s="52"/>
      <c r="AZ20" s="52"/>
      <c r="BA20" s="52"/>
      <c r="BB20" s="56"/>
    </row>
    <row r="21" spans="1:54" ht="15" customHeight="1" x14ac:dyDescent="0.15">
      <c r="A21" s="61"/>
      <c r="B21" s="56"/>
      <c r="C21" s="97"/>
      <c r="D21" s="52"/>
      <c r="E21" s="66"/>
      <c r="F21" s="66"/>
      <c r="G21" s="66"/>
      <c r="H21" s="66"/>
      <c r="I21" s="66"/>
      <c r="J21" s="66"/>
      <c r="K21" s="66"/>
      <c r="L21" s="66"/>
      <c r="M21" s="52"/>
      <c r="N21" s="52"/>
      <c r="O21" s="66"/>
      <c r="P21" s="66"/>
      <c r="Q21" s="66"/>
      <c r="R21" s="52"/>
      <c r="S21" s="52"/>
      <c r="T21" s="52"/>
      <c r="U21" s="52"/>
      <c r="V21" s="52"/>
      <c r="W21" s="52"/>
      <c r="X21" s="103"/>
      <c r="Y21" s="52"/>
      <c r="Z21" s="52"/>
      <c r="AA21" s="52"/>
      <c r="AB21" s="52"/>
      <c r="AC21" s="52"/>
      <c r="AD21" s="66"/>
      <c r="AE21" s="66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6"/>
    </row>
    <row r="22" spans="1:54" ht="15" customHeight="1" x14ac:dyDescent="0.15">
      <c r="A22" s="61"/>
      <c r="B22" s="56"/>
      <c r="C22" s="97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66"/>
      <c r="O22" s="52"/>
      <c r="P22" s="52"/>
      <c r="Q22" s="52"/>
      <c r="R22" s="52"/>
      <c r="S22" s="52"/>
      <c r="T22" s="52"/>
      <c r="U22" s="52"/>
      <c r="V22" s="66"/>
      <c r="W22" s="52"/>
      <c r="X22" s="52"/>
      <c r="Y22" s="104"/>
      <c r="Z22" s="104"/>
      <c r="AA22" s="105"/>
      <c r="AB22" s="106"/>
      <c r="AC22" s="52"/>
      <c r="AD22" s="52"/>
      <c r="AE22" s="52"/>
      <c r="AF22" s="52"/>
      <c r="AG22" s="52"/>
      <c r="AH22" s="106"/>
      <c r="AI22" s="106"/>
      <c r="AJ22" s="106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6"/>
    </row>
    <row r="23" spans="1:54" ht="15" customHeight="1" x14ac:dyDescent="0.15">
      <c r="A23" s="61"/>
      <c r="B23" s="56"/>
      <c r="C23" s="97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66"/>
      <c r="O23" s="52"/>
      <c r="P23" s="52"/>
      <c r="Q23" s="52"/>
      <c r="R23" s="52"/>
      <c r="S23" s="52"/>
      <c r="T23" s="52"/>
      <c r="U23" s="52"/>
      <c r="V23" s="66"/>
      <c r="W23" s="52"/>
      <c r="X23" s="52"/>
      <c r="Y23" s="104"/>
      <c r="Z23" s="104"/>
      <c r="AA23" s="105"/>
      <c r="AB23" s="106"/>
      <c r="AC23" s="52"/>
      <c r="AD23" s="52"/>
      <c r="AE23" s="52"/>
      <c r="AF23" s="52"/>
      <c r="AG23" s="52"/>
      <c r="AH23" s="106"/>
      <c r="AI23" s="106"/>
      <c r="AJ23" s="106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6"/>
    </row>
    <row r="24" spans="1:54" ht="15" customHeight="1" x14ac:dyDescent="0.15">
      <c r="A24" s="61"/>
      <c r="B24" s="56"/>
      <c r="C24" s="97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6"/>
    </row>
    <row r="25" spans="1:54" ht="30" customHeight="1" x14ac:dyDescent="0.15">
      <c r="A25" s="61"/>
      <c r="B25" s="56"/>
      <c r="C25" s="97"/>
      <c r="D25" s="52"/>
      <c r="E25" s="52"/>
      <c r="F25" s="52"/>
      <c r="G25" s="52"/>
      <c r="H25" s="52"/>
      <c r="I25" s="52"/>
      <c r="J25" s="52"/>
      <c r="K25" s="52"/>
      <c r="L25" s="52"/>
      <c r="M25" s="52"/>
      <c r="O25" s="64"/>
      <c r="P25" s="64"/>
      <c r="Q25" s="64"/>
      <c r="R25" s="64"/>
      <c r="S25" s="64"/>
      <c r="T25" s="64"/>
      <c r="U25" s="64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6"/>
    </row>
    <row r="26" spans="1:54" ht="30" customHeight="1" x14ac:dyDescent="0.15">
      <c r="A26" s="61"/>
      <c r="B26" s="56"/>
      <c r="C26" s="97"/>
      <c r="D26" s="52" t="s">
        <v>295</v>
      </c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64"/>
      <c r="P26" s="64"/>
      <c r="Q26" s="64"/>
      <c r="R26" s="64"/>
      <c r="S26" s="64"/>
      <c r="T26" s="64"/>
      <c r="U26" s="64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6"/>
    </row>
    <row r="27" spans="1:54" ht="30" customHeight="1" x14ac:dyDescent="0.15">
      <c r="A27" s="61"/>
      <c r="B27" s="56"/>
      <c r="C27" s="97"/>
      <c r="D27" s="52" t="s">
        <v>263</v>
      </c>
      <c r="E27" s="105" t="s">
        <v>301</v>
      </c>
      <c r="F27" s="52"/>
      <c r="G27" s="52"/>
      <c r="H27" s="52"/>
      <c r="I27" s="52"/>
      <c r="J27" s="52"/>
      <c r="K27" s="52"/>
      <c r="M27" s="52"/>
      <c r="N27" s="52"/>
      <c r="O27" s="52"/>
      <c r="P27" s="52"/>
      <c r="Q27" s="52"/>
      <c r="R27" s="52" t="s">
        <v>199</v>
      </c>
      <c r="S27" s="52"/>
      <c r="T27" s="60"/>
      <c r="U27" s="60"/>
      <c r="W27" s="60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6"/>
    </row>
    <row r="28" spans="1:54" ht="30" customHeight="1" thickBot="1" x14ac:dyDescent="0.2">
      <c r="A28" s="91"/>
      <c r="B28" s="95"/>
      <c r="C28" s="109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5"/>
    </row>
  </sheetData>
  <mergeCells count="84">
    <mergeCell ref="AJ6:AL6"/>
    <mergeCell ref="AA10:AC10"/>
    <mergeCell ref="AD10:AF10"/>
    <mergeCell ref="AJ7:AL7"/>
    <mergeCell ref="AJ10:AL10"/>
    <mergeCell ref="P19:Q19"/>
    <mergeCell ref="AA19:AB19"/>
    <mergeCell ref="R7:T7"/>
    <mergeCell ref="U6:W6"/>
    <mergeCell ref="AG6:AI6"/>
    <mergeCell ref="X10:Z10"/>
    <mergeCell ref="F4:K4"/>
    <mergeCell ref="L4:Q4"/>
    <mergeCell ref="R4:W4"/>
    <mergeCell ref="X4:AC4"/>
    <mergeCell ref="R5:T5"/>
    <mergeCell ref="U5:W5"/>
    <mergeCell ref="X5:Z5"/>
    <mergeCell ref="AJ5:AL5"/>
    <mergeCell ref="AV5:AX5"/>
    <mergeCell ref="AP5:AR5"/>
    <mergeCell ref="A5:A6"/>
    <mergeCell ref="F18:N20"/>
    <mergeCell ref="S18:Y20"/>
    <mergeCell ref="X6:Z6"/>
    <mergeCell ref="AA6:AC6"/>
    <mergeCell ref="R6:T6"/>
    <mergeCell ref="D6:E6"/>
    <mergeCell ref="F10:H10"/>
    <mergeCell ref="L6:N6"/>
    <mergeCell ref="I6:K6"/>
    <mergeCell ref="U10:W10"/>
    <mergeCell ref="L10:N10"/>
    <mergeCell ref="O10:Q10"/>
    <mergeCell ref="C1:BB1"/>
    <mergeCell ref="AA5:AC5"/>
    <mergeCell ref="AD5:AF5"/>
    <mergeCell ref="AG5:AI5"/>
    <mergeCell ref="AS5:AU5"/>
    <mergeCell ref="F5:H5"/>
    <mergeCell ref="I5:K5"/>
    <mergeCell ref="L5:N5"/>
    <mergeCell ref="O5:Q5"/>
    <mergeCell ref="AS3:BA3"/>
    <mergeCell ref="AD4:AI4"/>
    <mergeCell ref="AJ4:AO4"/>
    <mergeCell ref="AP4:AU4"/>
    <mergeCell ref="AV4:BA4"/>
    <mergeCell ref="AY5:BA5"/>
    <mergeCell ref="AM5:AO5"/>
    <mergeCell ref="F6:H6"/>
    <mergeCell ref="L7:N7"/>
    <mergeCell ref="AA7:AC7"/>
    <mergeCell ref="AD7:AF7"/>
    <mergeCell ref="AD6:AF6"/>
    <mergeCell ref="O6:Q6"/>
    <mergeCell ref="X7:Z7"/>
    <mergeCell ref="AS6:AU6"/>
    <mergeCell ref="AV6:AX6"/>
    <mergeCell ref="AY6:BA6"/>
    <mergeCell ref="AP6:AR6"/>
    <mergeCell ref="AM6:AO6"/>
    <mergeCell ref="I10:K10"/>
    <mergeCell ref="U7:W7"/>
    <mergeCell ref="O7:Q7"/>
    <mergeCell ref="R10:T10"/>
    <mergeCell ref="D11:E11"/>
    <mergeCell ref="D7:E7"/>
    <mergeCell ref="F7:H7"/>
    <mergeCell ref="I7:K7"/>
    <mergeCell ref="D10:E10"/>
    <mergeCell ref="AQ18:AX20"/>
    <mergeCell ref="AG7:AI7"/>
    <mergeCell ref="AN19:AO19"/>
    <mergeCell ref="AP7:AR7"/>
    <mergeCell ref="AS7:AU7"/>
    <mergeCell ref="AP10:BA10"/>
    <mergeCell ref="AP11:BA11"/>
    <mergeCell ref="AG10:AI10"/>
    <mergeCell ref="AV7:AX7"/>
    <mergeCell ref="AY7:BA7"/>
    <mergeCell ref="AM10:AO10"/>
    <mergeCell ref="AM7:AO7"/>
    <mergeCell ref="AD18:AL20"/>
  </mergeCells>
  <phoneticPr fontId="11"/>
  <printOptions horizontalCentered="1" verticalCentered="1"/>
  <pageMargins left="0.59055118110236227" right="0.47" top="0.6" bottom="0.98425196850393704" header="0.51181102362204722" footer="0.51181102362204722"/>
  <pageSetup paperSize="9" scale="70" firstPageNumber="6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13"/>
  </sheetPr>
  <dimension ref="A1:Q90"/>
  <sheetViews>
    <sheetView showGridLines="0" view="pageBreakPreview" zoomScale="70" zoomScaleNormal="70" zoomScaleSheetLayoutView="70" workbookViewId="0">
      <selection activeCell="E11" sqref="E11:E12"/>
    </sheetView>
  </sheetViews>
  <sheetFormatPr defaultRowHeight="30" customHeight="1" x14ac:dyDescent="0.15"/>
  <cols>
    <col min="1" max="1" width="11.625" style="302" customWidth="1"/>
    <col min="2" max="2" width="13.625" style="302" customWidth="1"/>
    <col min="3" max="3" width="2.125" style="302" customWidth="1"/>
    <col min="4" max="4" width="9" style="302"/>
    <col min="5" max="6" width="11.375" style="302" customWidth="1"/>
    <col min="7" max="16" width="12.875" style="302" customWidth="1"/>
    <col min="17" max="17" width="2.125" style="302" customWidth="1"/>
    <col min="18" max="16384" width="9" style="302"/>
  </cols>
  <sheetData>
    <row r="1" spans="1:17" ht="27" customHeight="1" thickBot="1" x14ac:dyDescent="0.2">
      <c r="A1" s="319" t="s">
        <v>300</v>
      </c>
      <c r="B1" s="301" t="s">
        <v>65</v>
      </c>
      <c r="C1" s="489" t="s">
        <v>46</v>
      </c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  <c r="O1" s="490"/>
      <c r="P1" s="490"/>
      <c r="Q1" s="491"/>
    </row>
    <row r="2" spans="1:17" ht="21.75" customHeight="1" x14ac:dyDescent="0.15">
      <c r="A2" s="303"/>
      <c r="B2" s="303"/>
      <c r="C2" s="500"/>
      <c r="D2" s="507" t="s">
        <v>291</v>
      </c>
      <c r="E2" s="507"/>
      <c r="F2" s="507"/>
      <c r="G2" s="507"/>
      <c r="H2" s="507"/>
      <c r="I2" s="507"/>
      <c r="J2" s="507"/>
      <c r="K2" s="507"/>
      <c r="L2" s="507"/>
      <c r="M2" s="507"/>
      <c r="N2" s="507"/>
      <c r="O2" s="507"/>
      <c r="P2" s="507"/>
      <c r="Q2" s="492"/>
    </row>
    <row r="3" spans="1:17" ht="21.75" customHeight="1" x14ac:dyDescent="0.15">
      <c r="A3" s="218" t="str">
        <f>+'現況､事業計画(1)～(3)'!A3</f>
        <v>○○市町村</v>
      </c>
      <c r="B3" s="505" t="str">
        <f>+'現況､事業計画(1)～(3)'!B3</f>
        <v>○○</v>
      </c>
      <c r="C3" s="500"/>
      <c r="D3" s="507"/>
      <c r="E3" s="507"/>
      <c r="F3" s="507"/>
      <c r="G3" s="507"/>
      <c r="H3" s="507"/>
      <c r="I3" s="507"/>
      <c r="J3" s="507"/>
      <c r="K3" s="507"/>
      <c r="L3" s="507"/>
      <c r="M3" s="507"/>
      <c r="N3" s="507"/>
      <c r="O3" s="507"/>
      <c r="P3" s="507"/>
      <c r="Q3" s="492"/>
    </row>
    <row r="4" spans="1:17" ht="21.75" customHeight="1" x14ac:dyDescent="0.15">
      <c r="A4" s="218" t="str">
        <f>+'現況､事業計画(1)～(3)'!A4</f>
        <v>○○地区</v>
      </c>
      <c r="B4" s="506"/>
      <c r="C4" s="500"/>
      <c r="D4" s="507"/>
      <c r="E4" s="507"/>
      <c r="F4" s="507"/>
      <c r="G4" s="507"/>
      <c r="H4" s="507"/>
      <c r="I4" s="507"/>
      <c r="J4" s="507"/>
      <c r="K4" s="507"/>
      <c r="L4" s="507"/>
      <c r="M4" s="507"/>
      <c r="N4" s="507"/>
      <c r="O4" s="507"/>
      <c r="P4" s="507"/>
      <c r="Q4" s="492"/>
    </row>
    <row r="5" spans="1:17" ht="39.75" customHeight="1" x14ac:dyDescent="0.15">
      <c r="A5" s="59" t="str">
        <f>+'現況､事業計画(1)～(3)'!A5</f>
        <v>○○生産組合</v>
      </c>
      <c r="B5" s="261" t="str">
        <f>+'現況､事業計画(1)～(3)'!B5</f>
        <v>（型）</v>
      </c>
      <c r="C5" s="500"/>
      <c r="D5" s="488" t="s">
        <v>285</v>
      </c>
      <c r="E5" s="488"/>
      <c r="F5" s="488"/>
      <c r="G5" s="488"/>
      <c r="H5" s="488"/>
      <c r="I5" s="488"/>
      <c r="J5" s="488"/>
      <c r="K5" s="488"/>
      <c r="L5" s="488"/>
      <c r="M5" s="488"/>
      <c r="N5" s="488"/>
      <c r="O5" s="488"/>
      <c r="P5" s="488"/>
      <c r="Q5" s="492"/>
    </row>
    <row r="6" spans="1:17" ht="32.25" customHeight="1" x14ac:dyDescent="0.15">
      <c r="A6" s="303"/>
      <c r="B6" s="303"/>
      <c r="C6" s="500"/>
      <c r="D6" s="495"/>
      <c r="E6" s="495"/>
      <c r="F6" s="495"/>
      <c r="G6" s="304" t="str">
        <f>'現況､事業計画(1)～(3)'!D11</f>
        <v>A</v>
      </c>
      <c r="H6" s="304" t="str">
        <f>'現況､事業計画(1)～(3)'!D12</f>
        <v>B</v>
      </c>
      <c r="I6" s="228" t="str">
        <f>'現況､事業計画(1)～(3)'!D13</f>
        <v>C</v>
      </c>
      <c r="J6" s="228" t="str">
        <f>'現況､事業計画(1)～(3)'!D14</f>
        <v>D</v>
      </c>
      <c r="K6" s="304" t="str">
        <f>'現況､事業計画(1)～(3)'!D15</f>
        <v>E</v>
      </c>
      <c r="L6" s="228" t="str">
        <f>'現況､事業計画(1)～(3)'!D16</f>
        <v>F</v>
      </c>
      <c r="M6" s="305"/>
      <c r="N6" s="305"/>
      <c r="O6" s="305"/>
      <c r="P6" s="41" t="s">
        <v>47</v>
      </c>
      <c r="Q6" s="492"/>
    </row>
    <row r="7" spans="1:17" ht="32.25" customHeight="1" x14ac:dyDescent="0.15">
      <c r="A7" s="303"/>
      <c r="B7" s="306"/>
      <c r="C7" s="500"/>
      <c r="D7" s="508" t="s">
        <v>48</v>
      </c>
      <c r="E7" s="495"/>
      <c r="F7" s="228" t="s">
        <v>49</v>
      </c>
      <c r="G7" s="307"/>
      <c r="H7" s="307"/>
      <c r="I7" s="307"/>
      <c r="J7" s="307"/>
      <c r="K7" s="307"/>
      <c r="L7" s="307"/>
      <c r="M7" s="307"/>
      <c r="N7" s="307"/>
      <c r="O7" s="307"/>
      <c r="P7" s="307">
        <f t="shared" ref="P7:P22" si="0">SUM(G7:O7)</f>
        <v>0</v>
      </c>
      <c r="Q7" s="492"/>
    </row>
    <row r="8" spans="1:17" ht="32.25" customHeight="1" x14ac:dyDescent="0.15">
      <c r="A8" s="303"/>
      <c r="B8" s="308"/>
      <c r="C8" s="500"/>
      <c r="D8" s="508"/>
      <c r="E8" s="495"/>
      <c r="F8" s="228" t="s">
        <v>319</v>
      </c>
      <c r="G8" s="307"/>
      <c r="H8" s="307"/>
      <c r="I8" s="307"/>
      <c r="J8" s="307"/>
      <c r="K8" s="307"/>
      <c r="L8" s="307"/>
      <c r="M8" s="307"/>
      <c r="N8" s="307"/>
      <c r="O8" s="307"/>
      <c r="P8" s="307">
        <f t="shared" si="0"/>
        <v>0</v>
      </c>
      <c r="Q8" s="492"/>
    </row>
    <row r="9" spans="1:17" ht="32.25" customHeight="1" x14ac:dyDescent="0.15">
      <c r="A9" s="303"/>
      <c r="B9" s="308"/>
      <c r="C9" s="500"/>
      <c r="D9" s="508"/>
      <c r="E9" s="495"/>
      <c r="F9" s="228" t="s">
        <v>49</v>
      </c>
      <c r="G9" s="307"/>
      <c r="H9" s="307"/>
      <c r="I9" s="307"/>
      <c r="J9" s="307"/>
      <c r="K9" s="307"/>
      <c r="L9" s="307"/>
      <c r="M9" s="307"/>
      <c r="N9" s="307"/>
      <c r="O9" s="307"/>
      <c r="P9" s="307">
        <f t="shared" si="0"/>
        <v>0</v>
      </c>
      <c r="Q9" s="492"/>
    </row>
    <row r="10" spans="1:17" ht="32.25" customHeight="1" x14ac:dyDescent="0.15">
      <c r="A10" s="303"/>
      <c r="B10" s="308"/>
      <c r="C10" s="500"/>
      <c r="D10" s="508"/>
      <c r="E10" s="495"/>
      <c r="F10" s="228" t="s">
        <v>319</v>
      </c>
      <c r="G10" s="309"/>
      <c r="H10" s="309"/>
      <c r="I10" s="309"/>
      <c r="J10" s="309"/>
      <c r="K10" s="309"/>
      <c r="L10" s="309"/>
      <c r="M10" s="309"/>
      <c r="N10" s="309"/>
      <c r="O10" s="309"/>
      <c r="P10" s="309">
        <f t="shared" si="0"/>
        <v>0</v>
      </c>
      <c r="Q10" s="492"/>
    </row>
    <row r="11" spans="1:17" ht="32.25" customHeight="1" x14ac:dyDescent="0.15">
      <c r="A11" s="303"/>
      <c r="B11" s="308"/>
      <c r="C11" s="500"/>
      <c r="D11" s="508"/>
      <c r="E11" s="494"/>
      <c r="F11" s="228" t="s">
        <v>49</v>
      </c>
      <c r="G11" s="307"/>
      <c r="H11" s="307"/>
      <c r="I11" s="307"/>
      <c r="J11" s="307"/>
      <c r="K11" s="307"/>
      <c r="L11" s="307"/>
      <c r="M11" s="307"/>
      <c r="N11" s="307"/>
      <c r="O11" s="307"/>
      <c r="P11" s="307">
        <f t="shared" si="0"/>
        <v>0</v>
      </c>
      <c r="Q11" s="492"/>
    </row>
    <row r="12" spans="1:17" ht="32.25" customHeight="1" x14ac:dyDescent="0.15">
      <c r="A12" s="303"/>
      <c r="B12" s="308"/>
      <c r="C12" s="500"/>
      <c r="D12" s="508"/>
      <c r="E12" s="495"/>
      <c r="F12" s="228" t="s">
        <v>319</v>
      </c>
      <c r="G12" s="307"/>
      <c r="H12" s="307"/>
      <c r="I12" s="307"/>
      <c r="J12" s="307"/>
      <c r="K12" s="307"/>
      <c r="L12" s="307"/>
      <c r="M12" s="307"/>
      <c r="N12" s="307"/>
      <c r="O12" s="307"/>
      <c r="P12" s="307">
        <f t="shared" si="0"/>
        <v>0</v>
      </c>
      <c r="Q12" s="492"/>
    </row>
    <row r="13" spans="1:17" ht="32.25" customHeight="1" x14ac:dyDescent="0.15">
      <c r="A13" s="303"/>
      <c r="B13" s="308"/>
      <c r="C13" s="500"/>
      <c r="D13" s="508" t="s">
        <v>188</v>
      </c>
      <c r="E13" s="495"/>
      <c r="F13" s="228" t="s">
        <v>49</v>
      </c>
      <c r="G13" s="307"/>
      <c r="H13" s="307"/>
      <c r="I13" s="307"/>
      <c r="J13" s="307"/>
      <c r="K13" s="307"/>
      <c r="L13" s="307"/>
      <c r="M13" s="307"/>
      <c r="N13" s="307"/>
      <c r="O13" s="307"/>
      <c r="P13" s="307">
        <f t="shared" si="0"/>
        <v>0</v>
      </c>
      <c r="Q13" s="492"/>
    </row>
    <row r="14" spans="1:17" ht="32.25" customHeight="1" x14ac:dyDescent="0.15">
      <c r="A14" s="303"/>
      <c r="B14" s="308"/>
      <c r="C14" s="500"/>
      <c r="D14" s="508"/>
      <c r="E14" s="495"/>
      <c r="F14" s="228" t="s">
        <v>319</v>
      </c>
      <c r="G14" s="309"/>
      <c r="H14" s="309"/>
      <c r="I14" s="309"/>
      <c r="J14" s="309"/>
      <c r="K14" s="309"/>
      <c r="L14" s="309"/>
      <c r="M14" s="309"/>
      <c r="N14" s="309"/>
      <c r="O14" s="309"/>
      <c r="P14" s="309">
        <f t="shared" si="0"/>
        <v>0</v>
      </c>
      <c r="Q14" s="492"/>
    </row>
    <row r="15" spans="1:17" ht="32.25" customHeight="1" x14ac:dyDescent="0.15">
      <c r="A15" s="303"/>
      <c r="B15" s="308"/>
      <c r="C15" s="500"/>
      <c r="D15" s="508"/>
      <c r="E15" s="495"/>
      <c r="F15" s="228" t="s">
        <v>49</v>
      </c>
      <c r="G15" s="307"/>
      <c r="H15" s="307"/>
      <c r="I15" s="307"/>
      <c r="J15" s="307"/>
      <c r="K15" s="307"/>
      <c r="L15" s="307"/>
      <c r="M15" s="307"/>
      <c r="N15" s="307"/>
      <c r="O15" s="307"/>
      <c r="P15" s="307">
        <f t="shared" si="0"/>
        <v>0</v>
      </c>
      <c r="Q15" s="492"/>
    </row>
    <row r="16" spans="1:17" ht="32.25" customHeight="1" x14ac:dyDescent="0.15">
      <c r="A16" s="303"/>
      <c r="B16" s="308"/>
      <c r="C16" s="500"/>
      <c r="D16" s="508"/>
      <c r="E16" s="495"/>
      <c r="F16" s="228" t="s">
        <v>319</v>
      </c>
      <c r="G16" s="307"/>
      <c r="H16" s="307"/>
      <c r="I16" s="307"/>
      <c r="J16" s="307"/>
      <c r="K16" s="307"/>
      <c r="L16" s="307"/>
      <c r="M16" s="307"/>
      <c r="N16" s="307"/>
      <c r="O16" s="307"/>
      <c r="P16" s="307">
        <f t="shared" si="0"/>
        <v>0</v>
      </c>
      <c r="Q16" s="492"/>
    </row>
    <row r="17" spans="1:17" ht="32.25" customHeight="1" x14ac:dyDescent="0.15">
      <c r="A17" s="303"/>
      <c r="B17" s="308"/>
      <c r="C17" s="500"/>
      <c r="D17" s="508"/>
      <c r="E17" s="495"/>
      <c r="F17" s="228" t="s">
        <v>49</v>
      </c>
      <c r="G17" s="307"/>
      <c r="H17" s="307"/>
      <c r="I17" s="307"/>
      <c r="J17" s="307"/>
      <c r="K17" s="307"/>
      <c r="L17" s="307"/>
      <c r="M17" s="307"/>
      <c r="N17" s="307"/>
      <c r="O17" s="307"/>
      <c r="P17" s="307">
        <f t="shared" si="0"/>
        <v>0</v>
      </c>
      <c r="Q17" s="492"/>
    </row>
    <row r="18" spans="1:17" ht="32.25" customHeight="1" x14ac:dyDescent="0.15">
      <c r="A18" s="303"/>
      <c r="B18" s="308"/>
      <c r="C18" s="500"/>
      <c r="D18" s="508"/>
      <c r="E18" s="495"/>
      <c r="F18" s="228" t="s">
        <v>319</v>
      </c>
      <c r="G18" s="307" t="str">
        <f>IF(G17=0,"",ROUNDDOWN(G17*0.1,2))</f>
        <v/>
      </c>
      <c r="H18" s="307" t="str">
        <f>IF(H17=0,"",ROUNDDOWN(H17*0.1,2))</f>
        <v/>
      </c>
      <c r="I18" s="307" t="str">
        <f>IF(I17=0,"",ROUNDDOWN(I17*0.1,2))</f>
        <v/>
      </c>
      <c r="J18" s="307"/>
      <c r="K18" s="307"/>
      <c r="L18" s="307"/>
      <c r="M18" s="307"/>
      <c r="N18" s="307"/>
      <c r="O18" s="307"/>
      <c r="P18" s="307">
        <f t="shared" si="0"/>
        <v>0</v>
      </c>
      <c r="Q18" s="492"/>
    </row>
    <row r="19" spans="1:17" ht="32.25" customHeight="1" x14ac:dyDescent="0.15">
      <c r="A19" s="303"/>
      <c r="B19" s="308"/>
      <c r="C19" s="500"/>
      <c r="D19" s="508"/>
      <c r="E19" s="495"/>
      <c r="F19" s="228" t="s">
        <v>49</v>
      </c>
      <c r="G19" s="307"/>
      <c r="H19" s="307"/>
      <c r="I19" s="307"/>
      <c r="J19" s="307"/>
      <c r="K19" s="307"/>
      <c r="L19" s="307"/>
      <c r="M19" s="307"/>
      <c r="N19" s="307"/>
      <c r="O19" s="307"/>
      <c r="P19" s="307">
        <f t="shared" si="0"/>
        <v>0</v>
      </c>
      <c r="Q19" s="492"/>
    </row>
    <row r="20" spans="1:17" ht="32.25" customHeight="1" x14ac:dyDescent="0.15">
      <c r="A20" s="303"/>
      <c r="B20" s="308"/>
      <c r="C20" s="500"/>
      <c r="D20" s="508"/>
      <c r="E20" s="495"/>
      <c r="F20" s="228" t="s">
        <v>319</v>
      </c>
      <c r="G20" s="307" t="str">
        <f>IF(G19=0,"",ROUNDDOWN(G19*0.1,2))</f>
        <v/>
      </c>
      <c r="H20" s="307" t="str">
        <f>IF(H19=0,"",ROUNDDOWN(H19*0.1,2))</f>
        <v/>
      </c>
      <c r="I20" s="307" t="str">
        <f>IF(I19=0,"",ROUNDDOWN(I19*0.1,2))</f>
        <v/>
      </c>
      <c r="J20" s="307"/>
      <c r="K20" s="307"/>
      <c r="L20" s="307"/>
      <c r="M20" s="307"/>
      <c r="N20" s="307"/>
      <c r="O20" s="307"/>
      <c r="P20" s="307">
        <f t="shared" si="0"/>
        <v>0</v>
      </c>
      <c r="Q20" s="492"/>
    </row>
    <row r="21" spans="1:17" ht="32.25" customHeight="1" x14ac:dyDescent="0.15">
      <c r="A21" s="303"/>
      <c r="B21" s="308"/>
      <c r="C21" s="500"/>
      <c r="D21" s="508"/>
      <c r="E21" s="495"/>
      <c r="F21" s="228" t="s">
        <v>49</v>
      </c>
      <c r="G21" s="307"/>
      <c r="H21" s="307"/>
      <c r="I21" s="307"/>
      <c r="J21" s="307"/>
      <c r="K21" s="307"/>
      <c r="L21" s="307"/>
      <c r="M21" s="307"/>
      <c r="N21" s="307"/>
      <c r="O21" s="307"/>
      <c r="P21" s="307">
        <f t="shared" si="0"/>
        <v>0</v>
      </c>
      <c r="Q21" s="492"/>
    </row>
    <row r="22" spans="1:17" ht="32.25" customHeight="1" x14ac:dyDescent="0.15">
      <c r="A22" s="303"/>
      <c r="B22" s="308"/>
      <c r="C22" s="500"/>
      <c r="D22" s="508"/>
      <c r="E22" s="495"/>
      <c r="F22" s="228" t="s">
        <v>319</v>
      </c>
      <c r="G22" s="307" t="str">
        <f>IF(G21=0,"",ROUNDDOWN(G21*0.1,2))</f>
        <v/>
      </c>
      <c r="H22" s="307" t="str">
        <f>IF(H21=0,"",ROUNDDOWN(H21*0.1,2))</f>
        <v/>
      </c>
      <c r="I22" s="307" t="str">
        <f>IF(I21=0,"",ROUNDDOWN(I21*0.1,2))</f>
        <v/>
      </c>
      <c r="J22" s="307"/>
      <c r="K22" s="307"/>
      <c r="L22" s="307"/>
      <c r="M22" s="307"/>
      <c r="N22" s="307"/>
      <c r="O22" s="307"/>
      <c r="P22" s="307">
        <f t="shared" si="0"/>
        <v>0</v>
      </c>
      <c r="Q22" s="492"/>
    </row>
    <row r="23" spans="1:17" ht="48.75" customHeight="1" x14ac:dyDescent="0.15">
      <c r="A23" s="303"/>
      <c r="B23" s="308"/>
      <c r="C23" s="500"/>
      <c r="D23" s="496" t="s">
        <v>50</v>
      </c>
      <c r="E23" s="497"/>
      <c r="F23" s="41" t="s">
        <v>49</v>
      </c>
      <c r="G23" s="307">
        <f t="shared" ref="G23:L23" ca="1" si="1">SUMIF($F$7:$P$22,$F$23,G$7:G$22)</f>
        <v>0</v>
      </c>
      <c r="H23" s="307">
        <f t="shared" ca="1" si="1"/>
        <v>0</v>
      </c>
      <c r="I23" s="307">
        <f t="shared" ca="1" si="1"/>
        <v>0</v>
      </c>
      <c r="J23" s="307">
        <f t="shared" ca="1" si="1"/>
        <v>0</v>
      </c>
      <c r="K23" s="307">
        <f t="shared" ca="1" si="1"/>
        <v>0</v>
      </c>
      <c r="L23" s="307">
        <f t="shared" ca="1" si="1"/>
        <v>0</v>
      </c>
      <c r="M23" s="307"/>
      <c r="N23" s="307"/>
      <c r="O23" s="307"/>
      <c r="P23" s="307">
        <f ca="1">SUMIF($F$7:$P$22,$F$23,P$7:P$22)</f>
        <v>0</v>
      </c>
      <c r="Q23" s="492"/>
    </row>
    <row r="24" spans="1:17" ht="15.75" customHeight="1" x14ac:dyDescent="0.15">
      <c r="A24" s="303"/>
      <c r="B24" s="308"/>
      <c r="C24" s="500"/>
      <c r="D24" s="498"/>
      <c r="E24" s="498"/>
      <c r="F24" s="498"/>
      <c r="G24" s="498"/>
      <c r="H24" s="498"/>
      <c r="I24" s="498"/>
      <c r="J24" s="498"/>
      <c r="K24" s="498"/>
      <c r="L24" s="498"/>
      <c r="M24" s="498"/>
      <c r="N24" s="498"/>
      <c r="O24" s="498"/>
      <c r="P24" s="498"/>
      <c r="Q24" s="492"/>
    </row>
    <row r="25" spans="1:17" ht="15.75" customHeight="1" thickBot="1" x14ac:dyDescent="0.2">
      <c r="A25" s="310"/>
      <c r="B25" s="311"/>
      <c r="C25" s="499"/>
      <c r="D25" s="499"/>
      <c r="E25" s="499"/>
      <c r="F25" s="499"/>
      <c r="G25" s="499"/>
      <c r="H25" s="499"/>
      <c r="I25" s="499"/>
      <c r="J25" s="499"/>
      <c r="K25" s="499"/>
      <c r="L25" s="499"/>
      <c r="M25" s="499"/>
      <c r="N25" s="499"/>
      <c r="O25" s="499"/>
      <c r="P25" s="499"/>
      <c r="Q25" s="493"/>
    </row>
    <row r="26" spans="1:17" ht="27" customHeight="1" thickBot="1" x14ac:dyDescent="0.2">
      <c r="A26" s="319" t="s">
        <v>300</v>
      </c>
      <c r="B26" s="301" t="s">
        <v>65</v>
      </c>
      <c r="C26" s="489" t="s">
        <v>46</v>
      </c>
      <c r="D26" s="490"/>
      <c r="E26" s="490"/>
      <c r="F26" s="490"/>
      <c r="G26" s="490"/>
      <c r="H26" s="490"/>
      <c r="I26" s="490"/>
      <c r="J26" s="490"/>
      <c r="K26" s="490"/>
      <c r="L26" s="490"/>
      <c r="M26" s="490"/>
      <c r="N26" s="490"/>
      <c r="O26" s="490"/>
      <c r="P26" s="490"/>
      <c r="Q26" s="491"/>
    </row>
    <row r="27" spans="1:17" ht="21.75" customHeight="1" x14ac:dyDescent="0.15">
      <c r="A27" s="303"/>
      <c r="B27" s="303"/>
      <c r="C27" s="500"/>
      <c r="D27" s="501" t="s">
        <v>185</v>
      </c>
      <c r="E27" s="501"/>
      <c r="F27" s="501"/>
      <c r="G27" s="501"/>
      <c r="H27" s="501"/>
      <c r="I27" s="501"/>
      <c r="J27" s="501"/>
      <c r="K27" s="501"/>
      <c r="L27" s="501"/>
      <c r="M27" s="501"/>
      <c r="N27" s="501"/>
      <c r="O27" s="501"/>
      <c r="P27" s="501"/>
      <c r="Q27" s="492"/>
    </row>
    <row r="28" spans="1:17" ht="21.75" customHeight="1" x14ac:dyDescent="0.15">
      <c r="A28" s="216" t="str">
        <f>+A3</f>
        <v>○○市町村</v>
      </c>
      <c r="B28" s="505" t="str">
        <f>+B3</f>
        <v>○○</v>
      </c>
      <c r="C28" s="500"/>
      <c r="D28" s="501"/>
      <c r="E28" s="501"/>
      <c r="F28" s="501"/>
      <c r="G28" s="501"/>
      <c r="H28" s="501"/>
      <c r="I28" s="501"/>
      <c r="J28" s="501"/>
      <c r="K28" s="501"/>
      <c r="L28" s="501"/>
      <c r="M28" s="501"/>
      <c r="N28" s="501"/>
      <c r="O28" s="501"/>
      <c r="P28" s="501"/>
      <c r="Q28" s="492"/>
    </row>
    <row r="29" spans="1:17" ht="21.75" customHeight="1" x14ac:dyDescent="0.15">
      <c r="A29" s="216" t="str">
        <f>+A4</f>
        <v>○○地区</v>
      </c>
      <c r="B29" s="505"/>
      <c r="C29" s="500"/>
      <c r="D29" s="501"/>
      <c r="E29" s="501"/>
      <c r="F29" s="501"/>
      <c r="G29" s="501"/>
      <c r="H29" s="501"/>
      <c r="I29" s="501"/>
      <c r="J29" s="501"/>
      <c r="K29" s="501"/>
      <c r="L29" s="501"/>
      <c r="M29" s="501"/>
      <c r="N29" s="501"/>
      <c r="O29" s="501"/>
      <c r="P29" s="501"/>
      <c r="Q29" s="492"/>
    </row>
    <row r="30" spans="1:17" ht="21.75" customHeight="1" x14ac:dyDescent="0.15">
      <c r="A30" s="487" t="str">
        <f>+A5</f>
        <v>○○生産組合</v>
      </c>
      <c r="B30" s="312" t="str">
        <f>+B5</f>
        <v>（型）</v>
      </c>
      <c r="C30" s="500"/>
      <c r="D30" s="488"/>
      <c r="E30" s="488"/>
      <c r="F30" s="488"/>
      <c r="G30" s="488"/>
      <c r="H30" s="488"/>
      <c r="I30" s="488"/>
      <c r="J30" s="488"/>
      <c r="K30" s="488"/>
      <c r="L30" s="488"/>
      <c r="M30" s="488"/>
      <c r="N30" s="488"/>
      <c r="O30" s="488"/>
      <c r="P30" s="488"/>
      <c r="Q30" s="492"/>
    </row>
    <row r="31" spans="1:17" ht="32.25" customHeight="1" x14ac:dyDescent="0.15">
      <c r="A31" s="487"/>
      <c r="B31" s="303"/>
      <c r="C31" s="500"/>
      <c r="D31" s="495"/>
      <c r="E31" s="495"/>
      <c r="F31" s="495"/>
      <c r="G31" s="304" t="str">
        <f t="shared" ref="G31:L31" si="2">G6</f>
        <v>A</v>
      </c>
      <c r="H31" s="304" t="str">
        <f t="shared" si="2"/>
        <v>B</v>
      </c>
      <c r="I31" s="304" t="str">
        <f t="shared" si="2"/>
        <v>C</v>
      </c>
      <c r="J31" s="304" t="str">
        <f t="shared" si="2"/>
        <v>D</v>
      </c>
      <c r="K31" s="304" t="str">
        <f t="shared" si="2"/>
        <v>E</v>
      </c>
      <c r="L31" s="304" t="str">
        <f t="shared" si="2"/>
        <v>F</v>
      </c>
      <c r="M31" s="305"/>
      <c r="N31" s="305"/>
      <c r="O31" s="305"/>
      <c r="P31" s="41" t="s">
        <v>47</v>
      </c>
      <c r="Q31" s="492"/>
    </row>
    <row r="32" spans="1:17" ht="32.25" customHeight="1" x14ac:dyDescent="0.15">
      <c r="A32" s="303"/>
      <c r="B32" s="313"/>
      <c r="C32" s="500"/>
      <c r="D32" s="502" t="s">
        <v>51</v>
      </c>
      <c r="E32" s="495"/>
      <c r="F32" s="228" t="s">
        <v>49</v>
      </c>
      <c r="G32" s="307"/>
      <c r="H32" s="307"/>
      <c r="I32" s="307"/>
      <c r="J32" s="307"/>
      <c r="K32" s="307"/>
      <c r="L32" s="307"/>
      <c r="M32" s="307"/>
      <c r="N32" s="307"/>
      <c r="O32" s="307"/>
      <c r="P32" s="307">
        <f>SUM(G32:O32)</f>
        <v>0</v>
      </c>
      <c r="Q32" s="492"/>
    </row>
    <row r="33" spans="1:17" ht="32.25" customHeight="1" x14ac:dyDescent="0.15">
      <c r="A33" s="303"/>
      <c r="B33" s="303"/>
      <c r="C33" s="500"/>
      <c r="D33" s="503"/>
      <c r="E33" s="495"/>
      <c r="F33" s="228" t="s">
        <v>319</v>
      </c>
      <c r="G33" s="307"/>
      <c r="H33" s="307"/>
      <c r="I33" s="307"/>
      <c r="J33" s="307"/>
      <c r="K33" s="307"/>
      <c r="L33" s="307"/>
      <c r="M33" s="307"/>
      <c r="N33" s="307"/>
      <c r="O33" s="307"/>
      <c r="P33" s="307">
        <f>SUM(G33:O33)</f>
        <v>0</v>
      </c>
      <c r="Q33" s="492"/>
    </row>
    <row r="34" spans="1:17" ht="32.25" customHeight="1" x14ac:dyDescent="0.15">
      <c r="A34" s="303"/>
      <c r="B34" s="303"/>
      <c r="C34" s="500"/>
      <c r="D34" s="503"/>
      <c r="E34" s="495"/>
      <c r="F34" s="228" t="s">
        <v>49</v>
      </c>
      <c r="G34" s="307"/>
      <c r="H34" s="307"/>
      <c r="I34" s="307"/>
      <c r="J34" s="307"/>
      <c r="K34" s="307"/>
      <c r="L34" s="307"/>
      <c r="M34" s="307"/>
      <c r="N34" s="307"/>
      <c r="O34" s="307"/>
      <c r="P34" s="307">
        <f>SUM(G34:O34)</f>
        <v>0</v>
      </c>
      <c r="Q34" s="492"/>
    </row>
    <row r="35" spans="1:17" ht="32.25" customHeight="1" x14ac:dyDescent="0.15">
      <c r="A35" s="303"/>
      <c r="B35" s="303"/>
      <c r="C35" s="500"/>
      <c r="D35" s="503"/>
      <c r="E35" s="495"/>
      <c r="F35" s="228" t="s">
        <v>319</v>
      </c>
      <c r="G35" s="307"/>
      <c r="H35" s="307"/>
      <c r="I35" s="307"/>
      <c r="J35" s="307"/>
      <c r="K35" s="307"/>
      <c r="L35" s="307"/>
      <c r="M35" s="307"/>
      <c r="N35" s="307"/>
      <c r="O35" s="307"/>
      <c r="P35" s="307">
        <f>SUM(G35:O35)</f>
        <v>0</v>
      </c>
      <c r="Q35" s="492"/>
    </row>
    <row r="36" spans="1:17" ht="32.25" customHeight="1" x14ac:dyDescent="0.15">
      <c r="A36" s="303"/>
      <c r="B36" s="303"/>
      <c r="C36" s="500"/>
      <c r="D36" s="502" t="s">
        <v>52</v>
      </c>
      <c r="E36" s="495"/>
      <c r="F36" s="228" t="s">
        <v>49</v>
      </c>
      <c r="G36" s="307"/>
      <c r="H36" s="307"/>
      <c r="I36" s="307"/>
      <c r="J36" s="307"/>
      <c r="K36" s="307"/>
      <c r="L36" s="307"/>
      <c r="M36" s="307"/>
      <c r="N36" s="307"/>
      <c r="O36" s="307"/>
      <c r="P36" s="307">
        <f t="shared" ref="P36:P47" si="3">SUM(G36:O36)</f>
        <v>0</v>
      </c>
      <c r="Q36" s="492"/>
    </row>
    <row r="37" spans="1:17" ht="32.25" customHeight="1" x14ac:dyDescent="0.15">
      <c r="A37" s="303"/>
      <c r="B37" s="303"/>
      <c r="C37" s="500"/>
      <c r="D37" s="503"/>
      <c r="E37" s="495"/>
      <c r="F37" s="228" t="s">
        <v>319</v>
      </c>
      <c r="G37" s="307"/>
      <c r="H37" s="307"/>
      <c r="I37" s="307"/>
      <c r="J37" s="307"/>
      <c r="K37" s="307"/>
      <c r="L37" s="307"/>
      <c r="M37" s="307"/>
      <c r="N37" s="307"/>
      <c r="O37" s="307"/>
      <c r="P37" s="307">
        <f t="shared" si="3"/>
        <v>0</v>
      </c>
      <c r="Q37" s="492"/>
    </row>
    <row r="38" spans="1:17" ht="32.25" customHeight="1" x14ac:dyDescent="0.15">
      <c r="A38" s="303"/>
      <c r="B38" s="303"/>
      <c r="C38" s="500"/>
      <c r="D38" s="503"/>
      <c r="E38" s="495"/>
      <c r="F38" s="227" t="s">
        <v>9</v>
      </c>
      <c r="G38" s="307"/>
      <c r="H38" s="307"/>
      <c r="I38" s="307"/>
      <c r="J38" s="307"/>
      <c r="K38" s="307"/>
      <c r="L38" s="307"/>
      <c r="M38" s="314"/>
      <c r="N38" s="314"/>
      <c r="O38" s="314"/>
      <c r="P38" s="307">
        <f t="shared" si="3"/>
        <v>0</v>
      </c>
      <c r="Q38" s="492"/>
    </row>
    <row r="39" spans="1:17" ht="32.25" customHeight="1" x14ac:dyDescent="0.15">
      <c r="A39" s="303"/>
      <c r="B39" s="303"/>
      <c r="C39" s="500"/>
      <c r="D39" s="503"/>
      <c r="E39" s="495"/>
      <c r="F39" s="228" t="s">
        <v>319</v>
      </c>
      <c r="G39" s="309"/>
      <c r="H39" s="309"/>
      <c r="I39" s="309"/>
      <c r="J39" s="309"/>
      <c r="K39" s="309"/>
      <c r="L39" s="309"/>
      <c r="M39" s="315"/>
      <c r="N39" s="315"/>
      <c r="O39" s="315"/>
      <c r="P39" s="309">
        <f t="shared" si="3"/>
        <v>0</v>
      </c>
      <c r="Q39" s="492"/>
    </row>
    <row r="40" spans="1:17" ht="32.25" customHeight="1" x14ac:dyDescent="0.15">
      <c r="A40" s="303"/>
      <c r="B40" s="303"/>
      <c r="C40" s="500"/>
      <c r="D40" s="503"/>
      <c r="E40" s="494"/>
      <c r="F40" s="228" t="s">
        <v>49</v>
      </c>
      <c r="G40" s="307"/>
      <c r="H40" s="307"/>
      <c r="I40" s="307"/>
      <c r="J40" s="307"/>
      <c r="K40" s="307"/>
      <c r="L40" s="307"/>
      <c r="M40" s="307"/>
      <c r="N40" s="307"/>
      <c r="O40" s="307"/>
      <c r="P40" s="307">
        <f t="shared" si="3"/>
        <v>0</v>
      </c>
      <c r="Q40" s="492"/>
    </row>
    <row r="41" spans="1:17" ht="32.25" customHeight="1" x14ac:dyDescent="0.15">
      <c r="A41" s="303"/>
      <c r="B41" s="303"/>
      <c r="C41" s="500"/>
      <c r="D41" s="503"/>
      <c r="E41" s="495"/>
      <c r="F41" s="228" t="s">
        <v>319</v>
      </c>
      <c r="G41" s="307"/>
      <c r="H41" s="307"/>
      <c r="I41" s="307"/>
      <c r="J41" s="307"/>
      <c r="K41" s="307"/>
      <c r="L41" s="307"/>
      <c r="M41" s="309" t="str">
        <f>IF(M40=0,"",ROUNDDOWN(M40*0.83,2))</f>
        <v/>
      </c>
      <c r="N41" s="309" t="str">
        <f>IF(N40=0,"",ROUNDDOWN(N40*0.83,2))</f>
        <v/>
      </c>
      <c r="O41" s="309" t="str">
        <f>IF(O40=0,"",ROUNDDOWN(O40*0.83,2))</f>
        <v/>
      </c>
      <c r="P41" s="307">
        <f t="shared" si="3"/>
        <v>0</v>
      </c>
      <c r="Q41" s="492"/>
    </row>
    <row r="42" spans="1:17" ht="32.25" customHeight="1" x14ac:dyDescent="0.15">
      <c r="A42" s="303"/>
      <c r="B42" s="303"/>
      <c r="C42" s="500"/>
      <c r="D42" s="503"/>
      <c r="E42" s="495"/>
      <c r="F42" s="228" t="s">
        <v>49</v>
      </c>
      <c r="G42" s="307"/>
      <c r="H42" s="307"/>
      <c r="I42" s="307"/>
      <c r="J42" s="307"/>
      <c r="K42" s="307"/>
      <c r="L42" s="307"/>
      <c r="M42" s="307"/>
      <c r="N42" s="307"/>
      <c r="O42" s="307"/>
      <c r="P42" s="307">
        <f t="shared" si="3"/>
        <v>0</v>
      </c>
      <c r="Q42" s="492"/>
    </row>
    <row r="43" spans="1:17" ht="32.25" customHeight="1" x14ac:dyDescent="0.15">
      <c r="A43" s="303"/>
      <c r="B43" s="303"/>
      <c r="C43" s="500"/>
      <c r="D43" s="503"/>
      <c r="E43" s="495"/>
      <c r="F43" s="228" t="s">
        <v>319</v>
      </c>
      <c r="G43" s="309"/>
      <c r="H43" s="309"/>
      <c r="I43" s="309"/>
      <c r="J43" s="309"/>
      <c r="K43" s="309"/>
      <c r="L43" s="309"/>
      <c r="M43" s="309" t="str">
        <f>IF(M42=0,"",ROUNDDOWN(M42*0.54,2))</f>
        <v/>
      </c>
      <c r="N43" s="309" t="str">
        <f>IF(N42=0,"",ROUNDDOWN(N42*0.54,2))</f>
        <v/>
      </c>
      <c r="O43" s="309" t="str">
        <f>IF(O42=0,"",ROUNDDOWN(O42*0.54,2))</f>
        <v/>
      </c>
      <c r="P43" s="309">
        <f t="shared" si="3"/>
        <v>0</v>
      </c>
      <c r="Q43" s="492"/>
    </row>
    <row r="44" spans="1:17" ht="32.25" customHeight="1" x14ac:dyDescent="0.15">
      <c r="A44" s="303"/>
      <c r="B44" s="303"/>
      <c r="C44" s="500"/>
      <c r="D44" s="503"/>
      <c r="E44" s="396"/>
      <c r="F44" s="228"/>
      <c r="G44" s="307"/>
      <c r="H44" s="307"/>
      <c r="I44" s="307"/>
      <c r="J44" s="307"/>
      <c r="K44" s="307"/>
      <c r="L44" s="307"/>
      <c r="M44" s="307"/>
      <c r="N44" s="307"/>
      <c r="O44" s="307"/>
      <c r="P44" s="307">
        <f t="shared" si="3"/>
        <v>0</v>
      </c>
      <c r="Q44" s="492"/>
    </row>
    <row r="45" spans="1:17" ht="32.25" customHeight="1" x14ac:dyDescent="0.15">
      <c r="A45" s="303"/>
      <c r="B45" s="303"/>
      <c r="C45" s="500"/>
      <c r="D45" s="503"/>
      <c r="E45" s="396"/>
      <c r="F45" s="228"/>
      <c r="G45" s="309"/>
      <c r="H45" s="309"/>
      <c r="I45" s="309"/>
      <c r="J45" s="309"/>
      <c r="K45" s="309"/>
      <c r="L45" s="309"/>
      <c r="M45" s="309"/>
      <c r="N45" s="309"/>
      <c r="O45" s="309"/>
      <c r="P45" s="309">
        <f t="shared" si="3"/>
        <v>0</v>
      </c>
      <c r="Q45" s="492"/>
    </row>
    <row r="46" spans="1:17" ht="32.25" customHeight="1" x14ac:dyDescent="0.15">
      <c r="A46" s="303"/>
      <c r="B46" s="303"/>
      <c r="C46" s="500"/>
      <c r="D46" s="503"/>
      <c r="E46" s="396"/>
      <c r="F46" s="228"/>
      <c r="G46" s="307"/>
      <c r="H46" s="307"/>
      <c r="I46" s="307"/>
      <c r="J46" s="307"/>
      <c r="K46" s="307"/>
      <c r="L46" s="307"/>
      <c r="M46" s="307"/>
      <c r="N46" s="307"/>
      <c r="O46" s="307"/>
      <c r="P46" s="307">
        <f t="shared" si="3"/>
        <v>0</v>
      </c>
      <c r="Q46" s="492"/>
    </row>
    <row r="47" spans="1:17" ht="32.25" customHeight="1" x14ac:dyDescent="0.15">
      <c r="A47" s="303"/>
      <c r="B47" s="303"/>
      <c r="C47" s="500"/>
      <c r="D47" s="504"/>
      <c r="E47" s="396"/>
      <c r="F47" s="228"/>
      <c r="G47" s="309"/>
      <c r="H47" s="316"/>
      <c r="I47" s="316"/>
      <c r="J47" s="316"/>
      <c r="K47" s="316"/>
      <c r="L47" s="316"/>
      <c r="M47" s="309"/>
      <c r="N47" s="309"/>
      <c r="O47" s="309"/>
      <c r="P47" s="309">
        <f t="shared" si="3"/>
        <v>0</v>
      </c>
      <c r="Q47" s="492"/>
    </row>
    <row r="48" spans="1:17" ht="44.25" customHeight="1" x14ac:dyDescent="0.15">
      <c r="A48" s="303"/>
      <c r="B48" s="303"/>
      <c r="C48" s="500"/>
      <c r="D48" s="496" t="s">
        <v>50</v>
      </c>
      <c r="E48" s="497"/>
      <c r="F48" s="41" t="s">
        <v>49</v>
      </c>
      <c r="G48" s="307">
        <f t="shared" ref="G48:L48" ca="1" si="4">SUMIF($F$32:$P$47,$F$48,G$32:G$47)</f>
        <v>0</v>
      </c>
      <c r="H48" s="307">
        <f t="shared" ca="1" si="4"/>
        <v>0</v>
      </c>
      <c r="I48" s="307">
        <f t="shared" ca="1" si="4"/>
        <v>0</v>
      </c>
      <c r="J48" s="307">
        <f t="shared" ca="1" si="4"/>
        <v>0</v>
      </c>
      <c r="K48" s="307">
        <f t="shared" ca="1" si="4"/>
        <v>0</v>
      </c>
      <c r="L48" s="307">
        <f t="shared" ca="1" si="4"/>
        <v>0</v>
      </c>
      <c r="M48" s="307"/>
      <c r="N48" s="307"/>
      <c r="O48" s="307"/>
      <c r="P48" s="307">
        <f ca="1">SUMIF($F$32:$P$47,$F$48,P$32:P$47)</f>
        <v>0</v>
      </c>
      <c r="Q48" s="492"/>
    </row>
    <row r="49" spans="1:17" ht="15.75" customHeight="1" x14ac:dyDescent="0.15">
      <c r="A49" s="303"/>
      <c r="B49" s="303"/>
      <c r="C49" s="500"/>
      <c r="D49" s="498"/>
      <c r="E49" s="498"/>
      <c r="F49" s="498"/>
      <c r="G49" s="498"/>
      <c r="H49" s="498"/>
      <c r="I49" s="498"/>
      <c r="J49" s="498"/>
      <c r="K49" s="498"/>
      <c r="L49" s="498"/>
      <c r="M49" s="498"/>
      <c r="N49" s="498"/>
      <c r="O49" s="498"/>
      <c r="P49" s="498"/>
      <c r="Q49" s="492"/>
    </row>
    <row r="50" spans="1:17" ht="15.75" customHeight="1" thickBot="1" x14ac:dyDescent="0.2">
      <c r="A50" s="310"/>
      <c r="B50" s="310"/>
      <c r="C50" s="499"/>
      <c r="D50" s="499"/>
      <c r="E50" s="499"/>
      <c r="F50" s="499"/>
      <c r="G50" s="499"/>
      <c r="H50" s="499"/>
      <c r="I50" s="499"/>
      <c r="J50" s="499"/>
      <c r="K50" s="499"/>
      <c r="L50" s="499"/>
      <c r="M50" s="499"/>
      <c r="N50" s="499"/>
      <c r="O50" s="499"/>
      <c r="P50" s="499"/>
      <c r="Q50" s="493"/>
    </row>
    <row r="51" spans="1:17" ht="15.75" customHeight="1" x14ac:dyDescent="0.15"/>
    <row r="52" spans="1:17" ht="15.75" customHeight="1" x14ac:dyDescent="0.15"/>
    <row r="53" spans="1:17" ht="15.75" customHeight="1" x14ac:dyDescent="0.15"/>
    <row r="54" spans="1:17" ht="15.75" customHeight="1" x14ac:dyDescent="0.15"/>
    <row r="55" spans="1:17" ht="15.75" customHeight="1" x14ac:dyDescent="0.15"/>
    <row r="56" spans="1:17" ht="15.75" customHeight="1" x14ac:dyDescent="0.15"/>
    <row r="57" spans="1:17" ht="15.75" customHeight="1" x14ac:dyDescent="0.15"/>
    <row r="58" spans="1:17" ht="15.75" customHeight="1" x14ac:dyDescent="0.15"/>
    <row r="59" spans="1:17" ht="15.75" customHeight="1" x14ac:dyDescent="0.15"/>
    <row r="60" spans="1:17" ht="15.75" customHeight="1" x14ac:dyDescent="0.15"/>
    <row r="61" spans="1:17" ht="15.75" customHeight="1" x14ac:dyDescent="0.15"/>
    <row r="62" spans="1:17" ht="15.75" customHeight="1" x14ac:dyDescent="0.15"/>
    <row r="63" spans="1:17" ht="15.75" customHeight="1" x14ac:dyDescent="0.15"/>
    <row r="64" spans="1:17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6.5" customHeight="1" x14ac:dyDescent="0.15"/>
    <row r="90" ht="16.5" customHeight="1" x14ac:dyDescent="0.15"/>
  </sheetData>
  <mergeCells count="39">
    <mergeCell ref="B3:B4"/>
    <mergeCell ref="B28:B29"/>
    <mergeCell ref="C1:Q1"/>
    <mergeCell ref="Q2:Q25"/>
    <mergeCell ref="E11:E12"/>
    <mergeCell ref="E13:E14"/>
    <mergeCell ref="E21:E22"/>
    <mergeCell ref="C2:C25"/>
    <mergeCell ref="D24:P25"/>
    <mergeCell ref="D23:E23"/>
    <mergeCell ref="D6:F6"/>
    <mergeCell ref="E19:E20"/>
    <mergeCell ref="D2:P4"/>
    <mergeCell ref="D5:P5"/>
    <mergeCell ref="D7:D12"/>
    <mergeCell ref="D13:D22"/>
    <mergeCell ref="E15:E16"/>
    <mergeCell ref="E17:E18"/>
    <mergeCell ref="E7:E8"/>
    <mergeCell ref="E9:E10"/>
    <mergeCell ref="C27:C50"/>
    <mergeCell ref="D27:P29"/>
    <mergeCell ref="D32:D35"/>
    <mergeCell ref="D36:D47"/>
    <mergeCell ref="E34:E35"/>
    <mergeCell ref="E36:E37"/>
    <mergeCell ref="E38:E39"/>
    <mergeCell ref="E44:E45"/>
    <mergeCell ref="E42:E43"/>
    <mergeCell ref="A30:A31"/>
    <mergeCell ref="D30:P30"/>
    <mergeCell ref="C26:Q26"/>
    <mergeCell ref="Q27:Q50"/>
    <mergeCell ref="E40:E41"/>
    <mergeCell ref="E46:E47"/>
    <mergeCell ref="D48:E48"/>
    <mergeCell ref="D49:P50"/>
    <mergeCell ref="D31:F31"/>
    <mergeCell ref="E32:E33"/>
  </mergeCells>
  <phoneticPr fontId="11"/>
  <printOptions horizontalCentered="1" verticalCentered="1"/>
  <pageMargins left="0.59055118110236227" right="0.47244094488188981" top="0.59055118110236227" bottom="0.78740157480314965" header="0.51181102362204722" footer="0.51181102362204722"/>
  <pageSetup paperSize="9" scale="70" firstPageNumber="67" orientation="landscape" useFirstPageNumber="1" r:id="rId1"/>
  <headerFooter alignWithMargins="0"/>
  <rowBreaks count="1" manualBreakCount="1">
    <brk id="25" max="1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R35"/>
  <sheetViews>
    <sheetView showGridLines="0" view="pageBreakPreview" zoomScale="60" zoomScaleNormal="55" workbookViewId="0">
      <selection activeCell="E14" sqref="E14"/>
    </sheetView>
  </sheetViews>
  <sheetFormatPr defaultRowHeight="21" customHeight="1" x14ac:dyDescent="0.15"/>
  <cols>
    <col min="1" max="1" width="11.625" style="40" customWidth="1"/>
    <col min="2" max="2" width="13.625" style="40" customWidth="1"/>
    <col min="3" max="8" width="3.625" style="40" customWidth="1"/>
    <col min="9" max="16" width="12.375" style="40" customWidth="1"/>
    <col min="17" max="17" width="36.625" style="40" customWidth="1"/>
    <col min="18" max="18" width="3.625" style="40" customWidth="1"/>
    <col min="19" max="16384" width="9" style="40"/>
  </cols>
  <sheetData>
    <row r="1" spans="1:18" ht="27" customHeight="1" thickBot="1" x14ac:dyDescent="0.2">
      <c r="A1" s="319" t="s">
        <v>300</v>
      </c>
      <c r="B1" s="213" t="s">
        <v>65</v>
      </c>
      <c r="C1" s="489" t="s">
        <v>46</v>
      </c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  <c r="O1" s="490"/>
      <c r="P1" s="490"/>
      <c r="Q1" s="490"/>
      <c r="R1" s="491"/>
    </row>
    <row r="2" spans="1:18" ht="21" customHeight="1" x14ac:dyDescent="0.15">
      <c r="A2" s="216"/>
      <c r="B2" s="216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1"/>
    </row>
    <row r="3" spans="1:18" ht="21" customHeight="1" x14ac:dyDescent="0.15">
      <c r="A3" s="54" t="str">
        <f>'現況､事業計画(1)～(3)'!A3</f>
        <v>○○市町村</v>
      </c>
      <c r="B3" s="252" t="str">
        <f>'現況､事業計画(1)～(3)'!B3</f>
        <v>○○</v>
      </c>
      <c r="C3" s="253"/>
      <c r="D3" s="317" t="s">
        <v>225</v>
      </c>
      <c r="E3" s="254"/>
      <c r="F3" s="254"/>
      <c r="G3" s="254"/>
      <c r="H3" s="253"/>
      <c r="I3" s="255"/>
      <c r="J3" s="255"/>
      <c r="K3" s="509" t="s">
        <v>303</v>
      </c>
      <c r="L3" s="509"/>
      <c r="M3" s="253"/>
      <c r="N3" s="253"/>
      <c r="O3" s="253"/>
      <c r="P3" s="253"/>
      <c r="Q3" s="253"/>
      <c r="R3" s="257"/>
    </row>
    <row r="4" spans="1:18" ht="21" customHeight="1" x14ac:dyDescent="0.15">
      <c r="A4" s="58" t="str">
        <f>'現況､事業計画(1)～(3)'!A4</f>
        <v>○○地区</v>
      </c>
      <c r="B4" s="252" t="str">
        <f>'現況､事業計画(1)～(3)'!B5</f>
        <v>（型）</v>
      </c>
      <c r="C4" s="253"/>
      <c r="D4" s="255"/>
      <c r="E4" s="253"/>
      <c r="F4" s="253"/>
      <c r="G4" s="253"/>
      <c r="H4" s="253"/>
      <c r="I4" s="255"/>
      <c r="J4" s="255"/>
      <c r="K4" s="255"/>
      <c r="L4" s="255"/>
      <c r="M4" s="255"/>
      <c r="N4" s="255"/>
      <c r="O4" s="255"/>
      <c r="P4" s="255"/>
      <c r="Q4" s="255"/>
      <c r="R4" s="258"/>
    </row>
    <row r="5" spans="1:18" ht="21" customHeight="1" x14ac:dyDescent="0.15">
      <c r="A5" s="333" t="str">
        <f>'現況､事業計画(1)～(3)'!A5</f>
        <v>○○生産組合</v>
      </c>
      <c r="B5" s="259"/>
      <c r="C5" s="253"/>
      <c r="D5" s="39"/>
      <c r="E5" s="39"/>
      <c r="F5" s="39"/>
      <c r="G5" s="39"/>
      <c r="H5" s="39"/>
      <c r="I5" s="39"/>
      <c r="J5" s="39"/>
      <c r="K5" s="39"/>
      <c r="L5" s="39"/>
      <c r="M5" s="255"/>
      <c r="N5" s="255"/>
      <c r="O5" s="255"/>
      <c r="P5" s="255"/>
      <c r="Q5" s="255"/>
      <c r="R5" s="258"/>
    </row>
    <row r="6" spans="1:18" ht="21" customHeight="1" x14ac:dyDescent="0.15">
      <c r="A6" s="333"/>
      <c r="B6" s="259"/>
      <c r="C6" s="253"/>
      <c r="D6" s="254"/>
      <c r="E6" s="254"/>
      <c r="F6" s="254"/>
      <c r="G6" s="254"/>
      <c r="H6" s="253"/>
      <c r="I6" s="255"/>
      <c r="J6" s="255"/>
      <c r="K6" s="256"/>
      <c r="L6" s="256"/>
      <c r="M6" s="255"/>
      <c r="N6" s="255"/>
      <c r="O6" s="255"/>
      <c r="P6" s="255"/>
      <c r="Q6" s="255"/>
      <c r="R6" s="258"/>
    </row>
    <row r="7" spans="1:18" ht="21" customHeight="1" x14ac:dyDescent="0.15">
      <c r="A7" s="260"/>
      <c r="B7" s="261"/>
      <c r="C7" s="253"/>
      <c r="D7" s="262"/>
      <c r="E7" s="255"/>
      <c r="F7" s="255"/>
      <c r="G7" s="255"/>
      <c r="H7" s="255"/>
      <c r="J7" s="263"/>
      <c r="K7" s="263"/>
      <c r="L7" s="253"/>
      <c r="M7" s="253"/>
      <c r="N7" s="253"/>
      <c r="O7" s="253"/>
      <c r="P7" s="253"/>
      <c r="Q7" s="253"/>
      <c r="R7" s="257"/>
    </row>
    <row r="8" spans="1:18" ht="21" customHeight="1" x14ac:dyDescent="0.15">
      <c r="A8" s="260"/>
      <c r="B8" s="218"/>
      <c r="C8" s="253"/>
      <c r="D8" s="318" t="s">
        <v>226</v>
      </c>
      <c r="E8" s="264"/>
      <c r="F8" s="264"/>
      <c r="G8" s="264"/>
      <c r="I8" s="263" t="s">
        <v>205</v>
      </c>
      <c r="K8" s="509" t="s">
        <v>206</v>
      </c>
      <c r="L8" s="509"/>
      <c r="M8" s="522">
        <f>O12+O13+O15+O16+O18+O19</f>
        <v>0</v>
      </c>
      <c r="N8" s="522"/>
      <c r="O8" s="266"/>
      <c r="P8" s="253"/>
      <c r="Q8" s="267"/>
      <c r="R8" s="257"/>
    </row>
    <row r="9" spans="1:18" ht="21" customHeight="1" thickBot="1" x14ac:dyDescent="0.2">
      <c r="A9" s="260"/>
      <c r="B9" s="218"/>
      <c r="C9" s="253"/>
      <c r="D9" s="264"/>
      <c r="E9" s="264"/>
      <c r="F9" s="264"/>
      <c r="G9" s="264"/>
      <c r="H9" s="263"/>
      <c r="I9" s="263"/>
      <c r="J9" s="263"/>
      <c r="K9" s="256"/>
      <c r="L9" s="256"/>
      <c r="M9" s="265"/>
      <c r="N9" s="265"/>
      <c r="O9" s="266"/>
      <c r="P9" s="253"/>
      <c r="Q9" s="267"/>
      <c r="R9" s="257"/>
    </row>
    <row r="10" spans="1:18" ht="21" customHeight="1" x14ac:dyDescent="0.15">
      <c r="A10" s="260"/>
      <c r="B10" s="260"/>
      <c r="C10" s="253"/>
      <c r="D10" s="253"/>
      <c r="E10" s="253"/>
      <c r="F10" s="253"/>
      <c r="G10" s="253"/>
      <c r="H10" s="253"/>
      <c r="I10" s="523" t="s">
        <v>207</v>
      </c>
      <c r="J10" s="525" t="s">
        <v>208</v>
      </c>
      <c r="K10" s="510" t="s">
        <v>209</v>
      </c>
      <c r="L10" s="510"/>
      <c r="M10" s="510"/>
      <c r="N10" s="510"/>
      <c r="O10" s="527" t="s">
        <v>210</v>
      </c>
      <c r="P10" s="510" t="s">
        <v>211</v>
      </c>
      <c r="Q10" s="512" t="s">
        <v>212</v>
      </c>
      <c r="R10" s="269"/>
    </row>
    <row r="11" spans="1:18" ht="21" customHeight="1" thickBot="1" x14ac:dyDescent="0.2">
      <c r="A11" s="260"/>
      <c r="B11" s="260"/>
      <c r="C11" s="253"/>
      <c r="D11" s="270"/>
      <c r="E11" s="270"/>
      <c r="F11" s="253"/>
      <c r="G11" s="253"/>
      <c r="H11" s="253"/>
      <c r="I11" s="524"/>
      <c r="J11" s="526"/>
      <c r="K11" s="271" t="s">
        <v>213</v>
      </c>
      <c r="L11" s="272" t="s">
        <v>214</v>
      </c>
      <c r="M11" s="273" t="s">
        <v>215</v>
      </c>
      <c r="N11" s="271" t="s">
        <v>195</v>
      </c>
      <c r="O11" s="528"/>
      <c r="P11" s="511"/>
      <c r="Q11" s="513"/>
      <c r="R11" s="269"/>
    </row>
    <row r="12" spans="1:18" ht="21" customHeight="1" x14ac:dyDescent="0.15">
      <c r="A12" s="260"/>
      <c r="B12" s="260"/>
      <c r="C12" s="253"/>
      <c r="D12" s="253"/>
      <c r="E12" s="253"/>
      <c r="F12" s="253"/>
      <c r="G12" s="253"/>
      <c r="H12" s="253"/>
      <c r="I12" s="12" t="s">
        <v>275</v>
      </c>
      <c r="J12" s="514" t="s">
        <v>276</v>
      </c>
      <c r="K12" s="13"/>
      <c r="L12" s="14"/>
      <c r="M12" s="15"/>
      <c r="N12" s="16"/>
      <c r="O12" s="17"/>
      <c r="P12" s="268"/>
      <c r="Q12" s="274"/>
      <c r="R12" s="269"/>
    </row>
    <row r="13" spans="1:18" ht="21" customHeight="1" x14ac:dyDescent="0.15">
      <c r="A13" s="260"/>
      <c r="B13" s="260"/>
      <c r="C13" s="253"/>
      <c r="D13" s="275"/>
      <c r="E13" s="275"/>
      <c r="F13" s="275"/>
      <c r="G13" s="275"/>
      <c r="H13" s="253"/>
      <c r="I13" s="517" t="s">
        <v>277</v>
      </c>
      <c r="J13" s="515"/>
      <c r="K13" s="18"/>
      <c r="L13" s="19"/>
      <c r="M13" s="20"/>
      <c r="N13" s="21"/>
      <c r="O13" s="520"/>
      <c r="P13" s="41"/>
      <c r="Q13" s="276"/>
      <c r="R13" s="269"/>
    </row>
    <row r="14" spans="1:18" ht="21" customHeight="1" x14ac:dyDescent="0.15">
      <c r="A14" s="260"/>
      <c r="B14" s="260"/>
      <c r="C14" s="253"/>
      <c r="D14" s="275"/>
      <c r="E14" s="275"/>
      <c r="F14" s="275"/>
      <c r="G14" s="275"/>
      <c r="H14" s="253"/>
      <c r="I14" s="518"/>
      <c r="J14" s="516"/>
      <c r="K14" s="18"/>
      <c r="L14" s="19"/>
      <c r="M14" s="22"/>
      <c r="N14" s="23"/>
      <c r="O14" s="521"/>
      <c r="P14" s="41"/>
      <c r="Q14" s="276"/>
      <c r="R14" s="269"/>
    </row>
    <row r="15" spans="1:18" ht="21" customHeight="1" x14ac:dyDescent="0.15">
      <c r="A15" s="260"/>
      <c r="B15" s="260"/>
      <c r="C15" s="253"/>
      <c r="D15" s="275"/>
      <c r="E15" s="275"/>
      <c r="F15" s="275"/>
      <c r="G15" s="275"/>
      <c r="H15" s="253"/>
      <c r="I15" s="24" t="s">
        <v>278</v>
      </c>
      <c r="J15" s="519" t="s">
        <v>279</v>
      </c>
      <c r="K15" s="18"/>
      <c r="L15" s="19"/>
      <c r="M15" s="22"/>
      <c r="N15" s="23"/>
      <c r="O15" s="25"/>
      <c r="P15" s="18"/>
      <c r="Q15" s="276"/>
      <c r="R15" s="269"/>
    </row>
    <row r="16" spans="1:18" ht="21" customHeight="1" x14ac:dyDescent="0.15">
      <c r="A16" s="260"/>
      <c r="B16" s="260"/>
      <c r="C16" s="253"/>
      <c r="D16" s="275"/>
      <c r="E16" s="275"/>
      <c r="F16" s="275"/>
      <c r="G16" s="275"/>
      <c r="H16" s="253"/>
      <c r="I16" s="517" t="s">
        <v>280</v>
      </c>
      <c r="J16" s="515"/>
      <c r="K16" s="18"/>
      <c r="L16" s="19"/>
      <c r="M16" s="22"/>
      <c r="N16" s="23"/>
      <c r="O16" s="520"/>
      <c r="P16" s="18"/>
      <c r="Q16" s="276"/>
      <c r="R16" s="269"/>
    </row>
    <row r="17" spans="1:18" ht="21" customHeight="1" x14ac:dyDescent="0.15">
      <c r="A17" s="260"/>
      <c r="B17" s="260"/>
      <c r="C17" s="253"/>
      <c r="D17" s="275"/>
      <c r="E17" s="275"/>
      <c r="F17" s="275"/>
      <c r="G17" s="275"/>
      <c r="H17" s="253"/>
      <c r="I17" s="518"/>
      <c r="J17" s="516"/>
      <c r="K17" s="18"/>
      <c r="L17" s="19"/>
      <c r="M17" s="22"/>
      <c r="N17" s="23"/>
      <c r="O17" s="521"/>
      <c r="P17" s="18"/>
      <c r="Q17" s="276"/>
      <c r="R17" s="269"/>
    </row>
    <row r="18" spans="1:18" ht="21" customHeight="1" x14ac:dyDescent="0.15">
      <c r="A18" s="260"/>
      <c r="B18" s="260"/>
      <c r="C18" s="253"/>
      <c r="D18" s="275"/>
      <c r="E18" s="275"/>
      <c r="F18" s="275"/>
      <c r="G18" s="275"/>
      <c r="H18" s="253"/>
      <c r="I18" s="277" t="s">
        <v>281</v>
      </c>
      <c r="J18" s="278" t="s">
        <v>282</v>
      </c>
      <c r="K18" s="18"/>
      <c r="L18" s="26"/>
      <c r="M18" s="22"/>
      <c r="N18" s="23"/>
      <c r="O18" s="27"/>
      <c r="P18" s="18"/>
      <c r="Q18" s="276"/>
      <c r="R18" s="269"/>
    </row>
    <row r="19" spans="1:18" ht="21" customHeight="1" x14ac:dyDescent="0.15">
      <c r="A19" s="260"/>
      <c r="B19" s="260"/>
      <c r="C19" s="253"/>
      <c r="D19" s="275"/>
      <c r="E19" s="275"/>
      <c r="F19" s="275"/>
      <c r="G19" s="275"/>
      <c r="H19" s="253"/>
      <c r="I19" s="529" t="s">
        <v>283</v>
      </c>
      <c r="J19" s="515" t="s">
        <v>284</v>
      </c>
      <c r="K19" s="279"/>
      <c r="L19" s="280"/>
      <c r="M19" s="20"/>
      <c r="N19" s="21"/>
      <c r="O19" s="532"/>
      <c r="P19" s="18"/>
      <c r="Q19" s="276"/>
      <c r="R19" s="269"/>
    </row>
    <row r="20" spans="1:18" ht="21" customHeight="1" x14ac:dyDescent="0.15">
      <c r="A20" s="260"/>
      <c r="B20" s="260"/>
      <c r="C20" s="253"/>
      <c r="D20" s="275"/>
      <c r="E20" s="275"/>
      <c r="F20" s="275"/>
      <c r="G20" s="275"/>
      <c r="H20" s="253"/>
      <c r="I20" s="529"/>
      <c r="J20" s="515"/>
      <c r="K20" s="18"/>
      <c r="L20" s="26"/>
      <c r="M20" s="22"/>
      <c r="N20" s="23"/>
      <c r="O20" s="532"/>
      <c r="P20" s="18"/>
      <c r="Q20" s="276"/>
      <c r="R20" s="269"/>
    </row>
    <row r="21" spans="1:18" ht="21" customHeight="1" x14ac:dyDescent="0.15">
      <c r="A21" s="260"/>
      <c r="B21" s="260"/>
      <c r="C21" s="253"/>
      <c r="D21" s="275"/>
      <c r="E21" s="275"/>
      <c r="F21" s="275"/>
      <c r="G21" s="275"/>
      <c r="H21" s="253"/>
      <c r="I21" s="529"/>
      <c r="J21" s="515"/>
      <c r="K21" s="18"/>
      <c r="L21" s="26"/>
      <c r="M21" s="22"/>
      <c r="N21" s="23"/>
      <c r="O21" s="532"/>
      <c r="P21" s="281"/>
      <c r="Q21" s="276"/>
      <c r="R21" s="269"/>
    </row>
    <row r="22" spans="1:18" ht="21" customHeight="1" thickBot="1" x14ac:dyDescent="0.2">
      <c r="A22" s="260"/>
      <c r="B22" s="260"/>
      <c r="C22" s="253"/>
      <c r="D22" s="275"/>
      <c r="E22" s="275"/>
      <c r="F22" s="275"/>
      <c r="G22" s="275"/>
      <c r="H22" s="253"/>
      <c r="I22" s="530"/>
      <c r="J22" s="531"/>
      <c r="K22" s="28"/>
      <c r="L22" s="29"/>
      <c r="M22" s="30"/>
      <c r="N22" s="31"/>
      <c r="O22" s="533"/>
      <c r="P22" s="282"/>
      <c r="Q22" s="283"/>
      <c r="R22" s="269"/>
    </row>
    <row r="23" spans="1:18" ht="21" customHeight="1" x14ac:dyDescent="0.15">
      <c r="A23" s="260"/>
      <c r="B23" s="260"/>
      <c r="C23" s="253"/>
      <c r="D23" s="275"/>
      <c r="E23" s="275"/>
      <c r="F23" s="275"/>
      <c r="G23" s="275"/>
      <c r="H23" s="253"/>
      <c r="I23" s="32"/>
      <c r="J23" s="33"/>
      <c r="K23" s="34"/>
      <c r="L23" s="35"/>
      <c r="M23" s="36"/>
      <c r="N23" s="37"/>
      <c r="O23" s="38"/>
      <c r="P23" s="284"/>
      <c r="Q23" s="285"/>
      <c r="R23" s="269"/>
    </row>
    <row r="24" spans="1:18" ht="21" customHeight="1" x14ac:dyDescent="0.15">
      <c r="A24" s="260"/>
      <c r="B24" s="260"/>
      <c r="C24" s="253"/>
      <c r="D24" s="275"/>
      <c r="E24" s="275"/>
      <c r="F24" s="275"/>
      <c r="G24" s="275"/>
      <c r="H24" s="253"/>
      <c r="I24" s="32"/>
      <c r="J24" s="33"/>
      <c r="K24" s="34"/>
      <c r="L24" s="35"/>
      <c r="M24" s="36"/>
      <c r="N24" s="37"/>
      <c r="O24" s="38"/>
      <c r="P24" s="284"/>
      <c r="Q24" s="285"/>
      <c r="R24" s="269"/>
    </row>
    <row r="25" spans="1:18" ht="21" customHeight="1" x14ac:dyDescent="0.15">
      <c r="A25" s="260"/>
      <c r="B25" s="260"/>
      <c r="C25" s="253"/>
      <c r="D25" s="275"/>
      <c r="E25" s="275"/>
      <c r="F25" s="275"/>
      <c r="G25" s="275"/>
      <c r="H25" s="535" t="s">
        <v>216</v>
      </c>
      <c r="I25" s="535"/>
      <c r="J25" s="535"/>
      <c r="K25" s="509" t="s">
        <v>217</v>
      </c>
      <c r="L25" s="509"/>
      <c r="M25" s="534" t="s">
        <v>304</v>
      </c>
      <c r="N25" s="534"/>
      <c r="O25" s="534"/>
      <c r="P25" s="534"/>
      <c r="Q25" s="534"/>
      <c r="R25" s="286"/>
    </row>
    <row r="26" spans="1:18" ht="21" customHeight="1" x14ac:dyDescent="0.15">
      <c r="A26" s="260"/>
      <c r="B26" s="260"/>
      <c r="C26" s="253"/>
      <c r="D26" s="287"/>
      <c r="E26" s="287"/>
      <c r="F26" s="287"/>
      <c r="G26" s="287"/>
      <c r="H26" s="253"/>
      <c r="I26" s="287"/>
      <c r="J26" s="287"/>
      <c r="K26" s="253"/>
      <c r="L26" s="253"/>
      <c r="M26" s="253"/>
      <c r="N26" s="32"/>
      <c r="O26" s="288"/>
      <c r="P26" s="288"/>
      <c r="Q26" s="289"/>
      <c r="R26" s="286"/>
    </row>
    <row r="27" spans="1:18" ht="21" customHeight="1" x14ac:dyDescent="0.15">
      <c r="A27" s="260"/>
      <c r="B27" s="260"/>
      <c r="C27" s="253"/>
      <c r="D27" s="255"/>
      <c r="E27" s="255"/>
      <c r="F27" s="255"/>
      <c r="G27" s="255"/>
      <c r="H27" s="262"/>
      <c r="I27" s="255"/>
      <c r="J27" s="255"/>
      <c r="K27" s="255"/>
      <c r="L27" s="509"/>
      <c r="M27" s="509"/>
      <c r="N27" s="255"/>
      <c r="O27" s="255"/>
      <c r="P27" s="255"/>
      <c r="Q27" s="255"/>
      <c r="R27" s="258"/>
    </row>
    <row r="28" spans="1:18" ht="21" customHeight="1" x14ac:dyDescent="0.15">
      <c r="A28" s="260"/>
      <c r="B28" s="260"/>
      <c r="C28" s="253"/>
      <c r="D28" s="255"/>
      <c r="E28" s="255"/>
      <c r="F28" s="255"/>
      <c r="G28" s="255"/>
      <c r="H28" s="262" t="s">
        <v>218</v>
      </c>
      <c r="I28" s="255"/>
      <c r="J28" s="255"/>
      <c r="K28" s="509" t="s">
        <v>219</v>
      </c>
      <c r="L28" s="509"/>
      <c r="M28" s="255"/>
      <c r="N28" s="255"/>
      <c r="O28" s="255"/>
      <c r="P28" s="255"/>
      <c r="Q28" s="255"/>
      <c r="R28" s="258"/>
    </row>
    <row r="29" spans="1:18" ht="21" customHeight="1" x14ac:dyDescent="0.15">
      <c r="A29" s="260"/>
      <c r="B29" s="260"/>
      <c r="C29" s="253"/>
      <c r="D29" s="255"/>
      <c r="E29" s="255"/>
      <c r="F29" s="255"/>
      <c r="G29" s="255"/>
      <c r="H29" s="262"/>
      <c r="I29" s="255"/>
      <c r="J29" s="255"/>
      <c r="K29" s="255"/>
      <c r="L29" s="255"/>
      <c r="M29" s="255"/>
      <c r="N29" s="255"/>
      <c r="O29" s="255"/>
      <c r="P29" s="255"/>
      <c r="Q29" s="255"/>
      <c r="R29" s="258"/>
    </row>
    <row r="30" spans="1:18" ht="21" customHeight="1" x14ac:dyDescent="0.15">
      <c r="A30" s="260"/>
      <c r="B30" s="260"/>
      <c r="C30" s="253"/>
      <c r="D30" s="255"/>
      <c r="E30" s="255"/>
      <c r="F30" s="255"/>
      <c r="G30" s="255"/>
      <c r="H30" s="262"/>
      <c r="I30" s="255"/>
      <c r="J30" s="255"/>
      <c r="K30" s="255"/>
      <c r="L30" s="255"/>
      <c r="M30" s="255"/>
      <c r="N30" s="255"/>
      <c r="O30" s="255"/>
      <c r="P30" s="255"/>
      <c r="Q30" s="255"/>
      <c r="R30" s="258"/>
    </row>
    <row r="31" spans="1:18" ht="21" customHeight="1" x14ac:dyDescent="0.15">
      <c r="A31" s="260"/>
      <c r="B31" s="260"/>
      <c r="C31" s="253"/>
      <c r="D31" s="84" t="s">
        <v>227</v>
      </c>
      <c r="E31" s="290"/>
      <c r="F31" s="290"/>
      <c r="G31" s="291"/>
      <c r="H31" s="262" t="s">
        <v>220</v>
      </c>
      <c r="I31" s="255"/>
      <c r="J31" s="255"/>
      <c r="K31" s="509" t="s">
        <v>217</v>
      </c>
      <c r="L31" s="509"/>
      <c r="M31" s="534" t="s">
        <v>304</v>
      </c>
      <c r="N31" s="534"/>
      <c r="O31" s="534"/>
      <c r="P31" s="534"/>
      <c r="Q31" s="534"/>
      <c r="R31" s="258"/>
    </row>
    <row r="32" spans="1:18" ht="21" customHeight="1" x14ac:dyDescent="0.15">
      <c r="A32" s="260"/>
      <c r="B32" s="260"/>
      <c r="C32" s="253"/>
      <c r="D32" s="262"/>
      <c r="E32" s="262"/>
      <c r="F32" s="253"/>
      <c r="G32" s="253"/>
      <c r="H32" s="253"/>
      <c r="I32" s="253"/>
      <c r="J32" s="253"/>
      <c r="K32" s="253"/>
      <c r="L32" s="253"/>
      <c r="M32" s="253"/>
      <c r="N32" s="253"/>
      <c r="O32" s="253"/>
      <c r="P32" s="253"/>
      <c r="Q32" s="253"/>
      <c r="R32" s="257"/>
    </row>
    <row r="33" spans="1:18" ht="21" customHeight="1" x14ac:dyDescent="0.15">
      <c r="A33" s="260"/>
      <c r="B33" s="260"/>
      <c r="C33" s="253"/>
      <c r="D33" s="253"/>
      <c r="E33" s="253"/>
      <c r="F33" s="253"/>
      <c r="G33" s="253"/>
      <c r="H33" s="33" t="s">
        <v>305</v>
      </c>
      <c r="I33" s="253"/>
      <c r="J33" s="253"/>
      <c r="K33" s="509" t="s">
        <v>217</v>
      </c>
      <c r="L33" s="509"/>
      <c r="M33" s="253"/>
      <c r="N33" s="253"/>
      <c r="O33" s="253"/>
      <c r="P33" s="253"/>
      <c r="Q33" s="253"/>
      <c r="R33" s="257"/>
    </row>
    <row r="34" spans="1:18" ht="21" customHeight="1" x14ac:dyDescent="0.15">
      <c r="A34" s="260"/>
      <c r="B34" s="260"/>
      <c r="C34" s="253"/>
      <c r="D34" s="253"/>
      <c r="E34" s="253"/>
      <c r="F34" s="253"/>
      <c r="G34" s="253"/>
      <c r="H34" s="253"/>
      <c r="I34" s="253"/>
      <c r="J34" s="253"/>
      <c r="K34" s="253"/>
      <c r="L34" s="253"/>
      <c r="M34" s="253"/>
      <c r="N34" s="292"/>
      <c r="O34" s="292"/>
      <c r="P34" s="293"/>
      <c r="Q34" s="293"/>
      <c r="R34" s="294"/>
    </row>
    <row r="35" spans="1:18" ht="21" customHeight="1" thickBot="1" x14ac:dyDescent="0.2">
      <c r="A35" s="295"/>
      <c r="B35" s="295"/>
      <c r="C35" s="296"/>
      <c r="D35" s="296"/>
      <c r="E35" s="296"/>
      <c r="F35" s="296"/>
      <c r="G35" s="296"/>
      <c r="H35" s="297"/>
      <c r="I35" s="296"/>
      <c r="J35" s="296"/>
      <c r="K35" s="296"/>
      <c r="L35" s="296"/>
      <c r="M35" s="296"/>
      <c r="N35" s="298"/>
      <c r="O35" s="298"/>
      <c r="P35" s="299"/>
      <c r="Q35" s="299"/>
      <c r="R35" s="300"/>
    </row>
  </sheetData>
  <mergeCells count="28">
    <mergeCell ref="K31:L31"/>
    <mergeCell ref="M31:Q31"/>
    <mergeCell ref="H25:J25"/>
    <mergeCell ref="K25:L25"/>
    <mergeCell ref="M25:Q25"/>
    <mergeCell ref="L27:M27"/>
    <mergeCell ref="J15:J17"/>
    <mergeCell ref="I16:I17"/>
    <mergeCell ref="O16:O17"/>
    <mergeCell ref="K33:L33"/>
    <mergeCell ref="A5:A6"/>
    <mergeCell ref="K8:L8"/>
    <mergeCell ref="M8:N8"/>
    <mergeCell ref="O13:O14"/>
    <mergeCell ref="I10:I11"/>
    <mergeCell ref="J10:J11"/>
    <mergeCell ref="K10:N10"/>
    <mergeCell ref="O10:O11"/>
    <mergeCell ref="I19:I22"/>
    <mergeCell ref="J19:J22"/>
    <mergeCell ref="O19:O22"/>
    <mergeCell ref="K28:L28"/>
    <mergeCell ref="C1:R1"/>
    <mergeCell ref="K3:L3"/>
    <mergeCell ref="P10:P11"/>
    <mergeCell ref="Q10:Q11"/>
    <mergeCell ref="J12:J14"/>
    <mergeCell ref="I13:I14"/>
  </mergeCells>
  <phoneticPr fontId="11"/>
  <pageMargins left="0.59055118110236227" right="0.19685039370078741" top="0.78740157480314965" bottom="0" header="0" footer="0"/>
  <pageSetup paperSize="9" scale="7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indexed="13"/>
  </sheetPr>
  <dimension ref="A1:V26"/>
  <sheetViews>
    <sheetView showGridLines="0" view="pageBreakPreview" zoomScale="85" zoomScaleNormal="70" zoomScaleSheetLayoutView="85" workbookViewId="0">
      <selection activeCell="A11" sqref="A11"/>
    </sheetView>
  </sheetViews>
  <sheetFormatPr defaultRowHeight="13.5" x14ac:dyDescent="0.15"/>
  <cols>
    <col min="1" max="1" width="11.625" style="215" customWidth="1"/>
    <col min="2" max="2" width="13.625" style="215" customWidth="1"/>
    <col min="3" max="3" width="1.5" style="215" customWidth="1"/>
    <col min="4" max="4" width="9" style="215"/>
    <col min="5" max="5" width="1.25" style="215" customWidth="1"/>
    <col min="6" max="6" width="14.125" style="215" customWidth="1"/>
    <col min="7" max="7" width="1.25" style="215" customWidth="1"/>
    <col min="8" max="8" width="17.625" style="215" customWidth="1"/>
    <col min="9" max="9" width="1.625" style="215" customWidth="1"/>
    <col min="10" max="10" width="12.25" style="215" customWidth="1"/>
    <col min="11" max="11" width="4.125" style="215" customWidth="1"/>
    <col min="12" max="12" width="10.625" style="215" customWidth="1"/>
    <col min="13" max="13" width="4.125" style="215" customWidth="1"/>
    <col min="14" max="14" width="10.625" style="215" customWidth="1"/>
    <col min="15" max="15" width="3" style="215" customWidth="1"/>
    <col min="16" max="16" width="10.625" style="215" customWidth="1"/>
    <col min="17" max="17" width="4.125" style="215" customWidth="1"/>
    <col min="18" max="18" width="10.625" style="215" customWidth="1"/>
    <col min="19" max="19" width="4.125" style="215" customWidth="1"/>
    <col min="20" max="20" width="10.625" style="215" customWidth="1"/>
    <col min="21" max="21" width="1.5" style="215" customWidth="1"/>
    <col min="22" max="16384" width="9" style="215"/>
  </cols>
  <sheetData>
    <row r="1" spans="1:22" ht="27" customHeight="1" thickBot="1" x14ac:dyDescent="0.2">
      <c r="A1" s="319" t="s">
        <v>300</v>
      </c>
      <c r="B1" s="213" t="s">
        <v>65</v>
      </c>
      <c r="C1" s="542" t="s">
        <v>46</v>
      </c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542"/>
      <c r="O1" s="542"/>
      <c r="P1" s="542"/>
      <c r="Q1" s="542"/>
      <c r="R1" s="542"/>
      <c r="S1" s="542"/>
      <c r="T1" s="542"/>
      <c r="U1" s="543"/>
      <c r="V1" s="214"/>
    </row>
    <row r="2" spans="1:22" ht="21" customHeight="1" x14ac:dyDescent="0.15">
      <c r="A2" s="216"/>
      <c r="B2" s="216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7"/>
      <c r="V2" s="214"/>
    </row>
    <row r="3" spans="1:22" ht="21" customHeight="1" x14ac:dyDescent="0.15">
      <c r="A3" s="218" t="str">
        <f>'現況､事業計画(1)～(3)'!A3</f>
        <v>○○市町村</v>
      </c>
      <c r="B3" s="218" t="str">
        <f>'現況､事業計画(1)～(3)'!B3</f>
        <v>○○</v>
      </c>
      <c r="C3" s="214"/>
      <c r="D3" s="317" t="s">
        <v>292</v>
      </c>
      <c r="E3" s="317"/>
      <c r="F3" s="317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7"/>
      <c r="V3" s="214"/>
    </row>
    <row r="4" spans="1:22" ht="21" customHeight="1" x14ac:dyDescent="0.15">
      <c r="A4" s="218" t="str">
        <f>'現況､事業計画(1)～(3)'!A4</f>
        <v>○○地区</v>
      </c>
      <c r="B4" s="218" t="str">
        <f>'現況､事業計画(1)～(3)'!B5</f>
        <v>（型）</v>
      </c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7"/>
      <c r="V4" s="214"/>
    </row>
    <row r="5" spans="1:22" ht="23.25" customHeight="1" x14ac:dyDescent="0.15">
      <c r="A5" s="540" t="str">
        <f>'現況､事業計画(1)～(3)'!A5</f>
        <v>○○生産組合</v>
      </c>
      <c r="B5" s="219"/>
      <c r="C5" s="214"/>
      <c r="D5" s="547" t="s">
        <v>203</v>
      </c>
      <c r="E5" s="548"/>
      <c r="F5" s="548"/>
      <c r="G5" s="549">
        <f>'現況､事業計画(1)～(3)'!O29*0.01</f>
        <v>0</v>
      </c>
      <c r="H5" s="549"/>
      <c r="I5" s="221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2"/>
      <c r="U5" s="217"/>
      <c r="V5" s="214"/>
    </row>
    <row r="6" spans="1:22" ht="23.25" customHeight="1" x14ac:dyDescent="0.15">
      <c r="A6" s="540"/>
      <c r="B6" s="216"/>
      <c r="C6" s="214"/>
      <c r="D6" s="223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24"/>
      <c r="U6" s="217"/>
      <c r="V6" s="214"/>
    </row>
    <row r="7" spans="1:22" ht="23.25" customHeight="1" x14ac:dyDescent="0.15">
      <c r="A7" s="216"/>
      <c r="B7" s="216"/>
      <c r="C7" s="214"/>
      <c r="D7" s="546" t="s">
        <v>55</v>
      </c>
      <c r="E7" s="225"/>
      <c r="F7" s="226" t="s">
        <v>56</v>
      </c>
      <c r="G7" s="227"/>
      <c r="H7" s="228" t="s">
        <v>57</v>
      </c>
      <c r="I7" s="226"/>
      <c r="J7" s="550" t="s">
        <v>58</v>
      </c>
      <c r="K7" s="550"/>
      <c r="L7" s="550"/>
      <c r="M7" s="550"/>
      <c r="N7" s="550"/>
      <c r="O7" s="550"/>
      <c r="P7" s="550"/>
      <c r="Q7" s="550"/>
      <c r="R7" s="550"/>
      <c r="S7" s="550"/>
      <c r="T7" s="551"/>
      <c r="U7" s="217"/>
      <c r="V7" s="214"/>
    </row>
    <row r="8" spans="1:22" ht="23.25" customHeight="1" x14ac:dyDescent="0.15">
      <c r="A8" s="216"/>
      <c r="B8" s="216"/>
      <c r="C8" s="214"/>
      <c r="D8" s="546"/>
      <c r="E8" s="225"/>
      <c r="F8" s="229"/>
      <c r="G8" s="227"/>
      <c r="H8" s="230"/>
      <c r="I8" s="231"/>
      <c r="J8" s="232"/>
      <c r="K8" s="226"/>
      <c r="L8" s="233"/>
      <c r="M8" s="226"/>
      <c r="N8" s="234"/>
      <c r="O8" s="226"/>
      <c r="P8" s="234"/>
      <c r="Q8" s="226"/>
      <c r="R8" s="235"/>
      <c r="S8" s="226"/>
      <c r="T8" s="236"/>
      <c r="U8" s="217"/>
      <c r="V8" s="214"/>
    </row>
    <row r="9" spans="1:22" ht="23.25" customHeight="1" x14ac:dyDescent="0.15">
      <c r="A9" s="216"/>
      <c r="B9" s="216"/>
      <c r="C9" s="214"/>
      <c r="D9" s="546"/>
      <c r="E9" s="225"/>
      <c r="F9" s="229"/>
      <c r="G9" s="227"/>
      <c r="H9" s="230"/>
      <c r="I9" s="226"/>
      <c r="J9" s="237"/>
      <c r="K9" s="226"/>
      <c r="L9" s="233"/>
      <c r="M9" s="226"/>
      <c r="N9" s="226"/>
      <c r="O9" s="226"/>
      <c r="P9" s="226"/>
      <c r="Q9" s="226"/>
      <c r="R9" s="226"/>
      <c r="S9" s="226"/>
      <c r="T9" s="227"/>
      <c r="U9" s="217"/>
      <c r="V9" s="214"/>
    </row>
    <row r="10" spans="1:22" ht="23.25" customHeight="1" x14ac:dyDescent="0.15">
      <c r="A10" s="216"/>
      <c r="B10" s="216"/>
      <c r="C10" s="214"/>
      <c r="D10" s="546"/>
      <c r="E10" s="225"/>
      <c r="F10" s="229"/>
      <c r="G10" s="227"/>
      <c r="H10" s="230"/>
      <c r="I10" s="231"/>
      <c r="J10" s="237"/>
      <c r="K10" s="226"/>
      <c r="L10" s="233"/>
      <c r="M10" s="226"/>
      <c r="N10" s="226"/>
      <c r="O10" s="226"/>
      <c r="P10" s="226"/>
      <c r="Q10" s="226"/>
      <c r="R10" s="226"/>
      <c r="S10" s="226"/>
      <c r="T10" s="227"/>
      <c r="U10" s="217"/>
      <c r="V10" s="214"/>
    </row>
    <row r="11" spans="1:22" ht="23.25" customHeight="1" x14ac:dyDescent="0.15">
      <c r="A11" s="216"/>
      <c r="B11" s="216"/>
      <c r="C11" s="214"/>
      <c r="D11" s="536" t="s">
        <v>59</v>
      </c>
      <c r="E11" s="225"/>
      <c r="F11" s="229"/>
      <c r="G11" s="227"/>
      <c r="H11" s="230"/>
      <c r="I11" s="231"/>
      <c r="J11" s="238"/>
      <c r="K11" s="226"/>
      <c r="L11" s="233"/>
      <c r="M11" s="226"/>
      <c r="N11" s="239"/>
      <c r="O11" s="226"/>
      <c r="P11" s="226"/>
      <c r="Q11" s="226"/>
      <c r="R11" s="226"/>
      <c r="S11" s="226"/>
      <c r="T11" s="227"/>
      <c r="U11" s="217"/>
      <c r="V11" s="214"/>
    </row>
    <row r="12" spans="1:22" ht="23.25" customHeight="1" x14ac:dyDescent="0.15">
      <c r="A12" s="216"/>
      <c r="B12" s="216"/>
      <c r="C12" s="214"/>
      <c r="D12" s="537"/>
      <c r="E12" s="225"/>
      <c r="F12" s="229"/>
      <c r="G12" s="227"/>
      <c r="H12" s="230"/>
      <c r="I12" s="240"/>
      <c r="J12" s="237"/>
      <c r="K12" s="226"/>
      <c r="L12" s="233"/>
      <c r="M12" s="233"/>
      <c r="N12" s="239"/>
      <c r="O12" s="226"/>
      <c r="P12" s="226"/>
      <c r="Q12" s="226"/>
      <c r="R12" s="226"/>
      <c r="S12" s="226"/>
      <c r="T12" s="227"/>
      <c r="U12" s="217"/>
      <c r="V12" s="214"/>
    </row>
    <row r="13" spans="1:22" ht="23.25" customHeight="1" x14ac:dyDescent="0.15">
      <c r="A13" s="216"/>
      <c r="B13" s="216"/>
      <c r="C13" s="214"/>
      <c r="D13" s="537"/>
      <c r="E13" s="225"/>
      <c r="F13" s="229"/>
      <c r="G13" s="227"/>
      <c r="H13" s="230"/>
      <c r="I13" s="240"/>
      <c r="J13" s="238"/>
      <c r="K13" s="226"/>
      <c r="L13" s="233"/>
      <c r="M13" s="226"/>
      <c r="N13" s="239"/>
      <c r="O13" s="226"/>
      <c r="P13" s="226"/>
      <c r="Q13" s="226"/>
      <c r="R13" s="226"/>
      <c r="S13" s="226"/>
      <c r="T13" s="227"/>
      <c r="U13" s="217"/>
      <c r="V13" s="214"/>
    </row>
    <row r="14" spans="1:22" ht="23.25" customHeight="1" x14ac:dyDescent="0.15">
      <c r="A14" s="216"/>
      <c r="B14" s="216"/>
      <c r="C14" s="214"/>
      <c r="D14" s="537"/>
      <c r="E14" s="225"/>
      <c r="F14" s="229"/>
      <c r="G14" s="227"/>
      <c r="H14" s="230"/>
      <c r="I14" s="240"/>
      <c r="J14" s="238"/>
      <c r="K14" s="226"/>
      <c r="L14" s="233"/>
      <c r="M14" s="226"/>
      <c r="N14" s="239"/>
      <c r="O14" s="226"/>
      <c r="P14" s="226"/>
      <c r="Q14" s="226"/>
      <c r="R14" s="226"/>
      <c r="S14" s="226"/>
      <c r="T14" s="227"/>
      <c r="U14" s="217"/>
      <c r="V14" s="214"/>
    </row>
    <row r="15" spans="1:22" ht="23.25" customHeight="1" x14ac:dyDescent="0.15">
      <c r="A15" s="216"/>
      <c r="B15" s="216"/>
      <c r="C15" s="214"/>
      <c r="D15" s="537"/>
      <c r="E15" s="225"/>
      <c r="F15" s="229"/>
      <c r="G15" s="227"/>
      <c r="H15" s="230"/>
      <c r="I15" s="240"/>
      <c r="J15" s="238"/>
      <c r="K15" s="226"/>
      <c r="L15" s="233"/>
      <c r="M15" s="226"/>
      <c r="N15" s="239"/>
      <c r="O15" s="226"/>
      <c r="P15" s="226"/>
      <c r="Q15" s="226"/>
      <c r="R15" s="226"/>
      <c r="S15" s="226"/>
      <c r="T15" s="227"/>
      <c r="U15" s="217"/>
      <c r="V15" s="214"/>
    </row>
    <row r="16" spans="1:22" ht="23.25" customHeight="1" x14ac:dyDescent="0.15">
      <c r="A16" s="216"/>
      <c r="B16" s="216"/>
      <c r="C16" s="214"/>
      <c r="D16" s="537"/>
      <c r="E16" s="225"/>
      <c r="F16" s="229"/>
      <c r="G16" s="227"/>
      <c r="H16" s="230"/>
      <c r="I16" s="240"/>
      <c r="J16" s="238"/>
      <c r="K16" s="226"/>
      <c r="L16" s="233"/>
      <c r="M16" s="226"/>
      <c r="N16" s="239"/>
      <c r="O16" s="226"/>
      <c r="P16" s="226"/>
      <c r="Q16" s="226"/>
      <c r="R16" s="226"/>
      <c r="S16" s="226"/>
      <c r="T16" s="227"/>
      <c r="U16" s="217"/>
      <c r="V16" s="214"/>
    </row>
    <row r="17" spans="1:22" ht="23.25" customHeight="1" x14ac:dyDescent="0.15">
      <c r="A17" s="216"/>
      <c r="B17" s="216"/>
      <c r="C17" s="214"/>
      <c r="D17" s="537"/>
      <c r="E17" s="225"/>
      <c r="F17" s="229"/>
      <c r="G17" s="227"/>
      <c r="H17" s="230"/>
      <c r="I17" s="240"/>
      <c r="J17" s="238"/>
      <c r="K17" s="226"/>
      <c r="L17" s="233"/>
      <c r="M17" s="226"/>
      <c r="N17" s="239"/>
      <c r="O17" s="226"/>
      <c r="P17" s="226"/>
      <c r="Q17" s="226"/>
      <c r="R17" s="226"/>
      <c r="S17" s="226"/>
      <c r="T17" s="227"/>
      <c r="U17" s="217"/>
      <c r="V17" s="214"/>
    </row>
    <row r="18" spans="1:22" ht="23.25" customHeight="1" x14ac:dyDescent="0.15">
      <c r="A18" s="216"/>
      <c r="B18" s="216"/>
      <c r="C18" s="214"/>
      <c r="D18" s="537"/>
      <c r="E18" s="225"/>
      <c r="F18" s="229"/>
      <c r="G18" s="227"/>
      <c r="H18" s="230"/>
      <c r="I18" s="240"/>
      <c r="J18" s="238"/>
      <c r="K18" s="226"/>
      <c r="L18" s="233"/>
      <c r="M18" s="226"/>
      <c r="N18" s="239"/>
      <c r="O18" s="226"/>
      <c r="P18" s="226"/>
      <c r="Q18" s="226"/>
      <c r="R18" s="226"/>
      <c r="S18" s="226"/>
      <c r="T18" s="227"/>
      <c r="U18" s="217"/>
      <c r="V18" s="214"/>
    </row>
    <row r="19" spans="1:22" ht="23.25" customHeight="1" x14ac:dyDescent="0.15">
      <c r="A19" s="216"/>
      <c r="B19" s="216"/>
      <c r="C19" s="214"/>
      <c r="D19" s="537"/>
      <c r="E19" s="225"/>
      <c r="F19" s="229"/>
      <c r="G19" s="227"/>
      <c r="H19" s="230"/>
      <c r="I19" s="240"/>
      <c r="J19" s="241"/>
      <c r="K19" s="226"/>
      <c r="L19" s="242"/>
      <c r="M19" s="226"/>
      <c r="N19" s="243"/>
      <c r="O19" s="226"/>
      <c r="P19" s="214"/>
      <c r="Q19" s="226"/>
      <c r="R19" s="214"/>
      <c r="S19" s="226"/>
      <c r="T19" s="227"/>
      <c r="U19" s="217"/>
      <c r="V19" s="214"/>
    </row>
    <row r="20" spans="1:22" ht="23.25" customHeight="1" x14ac:dyDescent="0.15">
      <c r="A20" s="216"/>
      <c r="B20" s="216"/>
      <c r="C20" s="214"/>
      <c r="D20" s="537"/>
      <c r="E20" s="225"/>
      <c r="F20" s="229"/>
      <c r="G20" s="227"/>
      <c r="H20" s="230"/>
      <c r="I20" s="240"/>
      <c r="J20" s="238"/>
      <c r="K20" s="226"/>
      <c r="L20" s="233"/>
      <c r="M20" s="226"/>
      <c r="N20" s="239"/>
      <c r="O20" s="226"/>
      <c r="P20" s="226"/>
      <c r="Q20" s="226"/>
      <c r="R20" s="226"/>
      <c r="S20" s="226"/>
      <c r="T20" s="227"/>
      <c r="U20" s="217"/>
      <c r="V20" s="214"/>
    </row>
    <row r="21" spans="1:22" ht="23.25" customHeight="1" x14ac:dyDescent="0.15">
      <c r="A21" s="216"/>
      <c r="B21" s="216"/>
      <c r="C21" s="214"/>
      <c r="D21" s="537"/>
      <c r="E21" s="225"/>
      <c r="F21" s="229"/>
      <c r="G21" s="227"/>
      <c r="H21" s="230"/>
      <c r="I21" s="240"/>
      <c r="J21" s="238"/>
      <c r="K21" s="226"/>
      <c r="L21" s="233"/>
      <c r="M21" s="226"/>
      <c r="N21" s="239"/>
      <c r="O21" s="226"/>
      <c r="P21" s="226"/>
      <c r="Q21" s="226"/>
      <c r="R21" s="226"/>
      <c r="S21" s="226"/>
      <c r="T21" s="227"/>
      <c r="U21" s="217"/>
      <c r="V21" s="214"/>
    </row>
    <row r="22" spans="1:22" ht="23.25" customHeight="1" x14ac:dyDescent="0.15">
      <c r="A22" s="216"/>
      <c r="B22" s="216"/>
      <c r="C22" s="214"/>
      <c r="D22" s="537"/>
      <c r="E22" s="225"/>
      <c r="F22" s="229"/>
      <c r="G22" s="227"/>
      <c r="H22" s="230"/>
      <c r="I22" s="240"/>
      <c r="J22" s="238"/>
      <c r="K22" s="226"/>
      <c r="L22" s="233"/>
      <c r="M22" s="226"/>
      <c r="N22" s="239"/>
      <c r="O22" s="226"/>
      <c r="P22" s="226"/>
      <c r="Q22" s="226"/>
      <c r="R22" s="226"/>
      <c r="S22" s="226"/>
      <c r="T22" s="227"/>
      <c r="U22" s="217"/>
      <c r="V22" s="214"/>
    </row>
    <row r="23" spans="1:22" ht="23.25" customHeight="1" x14ac:dyDescent="0.15">
      <c r="A23" s="216"/>
      <c r="B23" s="216"/>
      <c r="C23" s="214"/>
      <c r="D23" s="537"/>
      <c r="E23" s="225"/>
      <c r="F23" s="229"/>
      <c r="G23" s="227"/>
      <c r="H23" s="244"/>
      <c r="I23" s="226"/>
      <c r="J23" s="238"/>
      <c r="K23" s="226"/>
      <c r="L23" s="233"/>
      <c r="M23" s="226"/>
      <c r="N23" s="245"/>
      <c r="O23" s="226"/>
      <c r="P23" s="226"/>
      <c r="Q23" s="226"/>
      <c r="R23" s="226"/>
      <c r="S23" s="226"/>
      <c r="T23" s="227"/>
      <c r="U23" s="217"/>
      <c r="V23" s="214"/>
    </row>
    <row r="24" spans="1:22" ht="23.25" customHeight="1" x14ac:dyDescent="0.15">
      <c r="A24" s="216"/>
      <c r="B24" s="216"/>
      <c r="C24" s="214"/>
      <c r="D24" s="538"/>
      <c r="E24" s="225"/>
      <c r="F24" s="226" t="s">
        <v>54</v>
      </c>
      <c r="G24" s="227"/>
      <c r="H24" s="246">
        <f>SUM(H12:H23)</f>
        <v>0</v>
      </c>
      <c r="I24" s="231"/>
      <c r="J24" s="237"/>
      <c r="K24" s="226"/>
      <c r="L24" s="226"/>
      <c r="M24" s="226"/>
      <c r="N24" s="226"/>
      <c r="O24" s="226"/>
      <c r="P24" s="226"/>
      <c r="Q24" s="226"/>
      <c r="R24" s="226"/>
      <c r="S24" s="226"/>
      <c r="T24" s="227"/>
      <c r="U24" s="217"/>
      <c r="V24" s="214"/>
    </row>
    <row r="25" spans="1:22" ht="34.5" customHeight="1" x14ac:dyDescent="0.15">
      <c r="A25" s="216"/>
      <c r="B25" s="216"/>
      <c r="C25" s="214"/>
      <c r="D25" s="552" t="s">
        <v>60</v>
      </c>
      <c r="E25" s="550"/>
      <c r="F25" s="550"/>
      <c r="G25" s="551"/>
      <c r="H25" s="544" t="s">
        <v>61</v>
      </c>
      <c r="I25" s="545"/>
      <c r="J25" s="553">
        <f>H10</f>
        <v>0</v>
      </c>
      <c r="K25" s="553"/>
      <c r="L25" s="553"/>
      <c r="M25" s="226" t="s">
        <v>62</v>
      </c>
      <c r="N25" s="539">
        <f>H24</f>
        <v>0</v>
      </c>
      <c r="O25" s="539"/>
      <c r="P25" s="539"/>
      <c r="Q25" s="226" t="s">
        <v>63</v>
      </c>
      <c r="R25" s="539">
        <f>J25-N25</f>
        <v>0</v>
      </c>
      <c r="S25" s="539"/>
      <c r="T25" s="541"/>
      <c r="U25" s="217"/>
      <c r="V25" s="214"/>
    </row>
    <row r="26" spans="1:22" ht="14.25" thickBot="1" x14ac:dyDescent="0.2">
      <c r="A26" s="247"/>
      <c r="B26" s="247"/>
      <c r="C26" s="248"/>
      <c r="D26" s="248"/>
      <c r="E26" s="248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9"/>
      <c r="V26" s="214"/>
    </row>
  </sheetData>
  <mergeCells count="12">
    <mergeCell ref="D11:D24"/>
    <mergeCell ref="N25:P25"/>
    <mergeCell ref="A5:A6"/>
    <mergeCell ref="R25:T25"/>
    <mergeCell ref="C1:U1"/>
    <mergeCell ref="H25:I25"/>
    <mergeCell ref="D7:D10"/>
    <mergeCell ref="D5:F5"/>
    <mergeCell ref="G5:H5"/>
    <mergeCell ref="J7:T7"/>
    <mergeCell ref="D25:G25"/>
    <mergeCell ref="J25:L25"/>
  </mergeCells>
  <phoneticPr fontId="11"/>
  <printOptions horizontalCentered="1" verticalCentered="1"/>
  <pageMargins left="0.59055118110236227" right="0.47244094488188981" top="0.59055118110236227" bottom="0.59055118110236227" header="0.51181102362204722" footer="0.51181102362204722"/>
  <pageSetup paperSize="9" scale="86" firstPageNumber="66" orientation="landscape" horizontalDpi="1200" verticalDpi="1200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34"/>
  </sheetPr>
  <dimension ref="A1:AL27"/>
  <sheetViews>
    <sheetView showGridLines="0" view="pageBreakPreview" zoomScale="85" zoomScaleNormal="85" zoomScaleSheetLayoutView="69" workbookViewId="0">
      <selection activeCell="AA12" sqref="AA12"/>
    </sheetView>
  </sheetViews>
  <sheetFormatPr defaultRowHeight="13.5" x14ac:dyDescent="0.15"/>
  <cols>
    <col min="1" max="5" width="5.625" style="208" customWidth="1"/>
    <col min="6" max="6" width="6" style="208" customWidth="1"/>
    <col min="7" max="18" width="5.625" style="208" customWidth="1"/>
    <col min="19" max="20" width="6.875" style="208" customWidth="1"/>
    <col min="21" max="24" width="6.5" style="208" customWidth="1"/>
    <col min="25" max="80" width="5.625" style="208" customWidth="1"/>
    <col min="81" max="16384" width="9" style="208"/>
  </cols>
  <sheetData>
    <row r="1" spans="1:38" ht="13.5" customHeight="1" x14ac:dyDescent="0.2">
      <c r="G1" s="593" t="s">
        <v>149</v>
      </c>
      <c r="H1" s="593"/>
      <c r="I1" s="593"/>
      <c r="J1" s="593"/>
      <c r="K1" s="593"/>
      <c r="L1" s="593"/>
      <c r="M1" s="593"/>
      <c r="N1" s="593"/>
      <c r="O1" s="593"/>
      <c r="P1" s="593"/>
      <c r="S1" s="209"/>
      <c r="T1" s="209"/>
      <c r="U1" s="209"/>
      <c r="V1" s="209"/>
      <c r="W1" s="209"/>
      <c r="X1" s="209"/>
    </row>
    <row r="2" spans="1:38" ht="13.5" customHeight="1" x14ac:dyDescent="0.2">
      <c r="G2" s="594"/>
      <c r="H2" s="594"/>
      <c r="I2" s="594"/>
      <c r="J2" s="594"/>
      <c r="K2" s="594"/>
      <c r="L2" s="594"/>
      <c r="M2" s="594"/>
      <c r="N2" s="594"/>
      <c r="O2" s="594"/>
      <c r="P2" s="594"/>
      <c r="S2" s="210"/>
      <c r="T2" s="210"/>
      <c r="U2" s="210"/>
      <c r="V2" s="210"/>
      <c r="W2" s="210"/>
      <c r="X2" s="210"/>
    </row>
    <row r="3" spans="1:38" ht="16.5" customHeight="1" x14ac:dyDescent="0.15">
      <c r="A3" s="572" t="s">
        <v>150</v>
      </c>
      <c r="B3" s="574"/>
      <c r="C3" s="572" t="s">
        <v>151</v>
      </c>
      <c r="D3" s="574"/>
      <c r="E3" s="595" t="s">
        <v>152</v>
      </c>
      <c r="F3" s="596"/>
      <c r="G3" s="572" t="s">
        <v>153</v>
      </c>
      <c r="H3" s="574"/>
      <c r="I3" s="599" t="s">
        <v>154</v>
      </c>
      <c r="J3" s="601"/>
      <c r="K3" s="601"/>
      <c r="L3" s="601"/>
      <c r="M3" s="601"/>
      <c r="N3" s="601"/>
      <c r="O3" s="601"/>
      <c r="P3" s="601"/>
      <c r="Q3" s="601"/>
      <c r="R3" s="601"/>
      <c r="S3" s="601"/>
      <c r="T3" s="600"/>
      <c r="U3" s="572" t="s">
        <v>155</v>
      </c>
      <c r="V3" s="574"/>
      <c r="W3" s="572" t="s">
        <v>156</v>
      </c>
      <c r="X3" s="574"/>
    </row>
    <row r="4" spans="1:38" ht="16.5" customHeight="1" x14ac:dyDescent="0.15">
      <c r="A4" s="575"/>
      <c r="B4" s="577"/>
      <c r="C4" s="575"/>
      <c r="D4" s="577"/>
      <c r="E4" s="597"/>
      <c r="F4" s="598"/>
      <c r="G4" s="575"/>
      <c r="H4" s="577"/>
      <c r="I4" s="599" t="s">
        <v>157</v>
      </c>
      <c r="J4" s="600"/>
      <c r="K4" s="599" t="s">
        <v>158</v>
      </c>
      <c r="L4" s="600"/>
      <c r="M4" s="599" t="s">
        <v>159</v>
      </c>
      <c r="N4" s="600"/>
      <c r="O4" s="599" t="s">
        <v>160</v>
      </c>
      <c r="P4" s="600"/>
      <c r="Q4" s="599" t="s">
        <v>161</v>
      </c>
      <c r="R4" s="600"/>
      <c r="S4" s="599" t="s">
        <v>162</v>
      </c>
      <c r="T4" s="600"/>
      <c r="U4" s="575"/>
      <c r="V4" s="577"/>
      <c r="W4" s="575"/>
      <c r="X4" s="577"/>
    </row>
    <row r="5" spans="1:38" ht="12.75" customHeight="1" x14ac:dyDescent="0.15">
      <c r="A5" s="572"/>
      <c r="B5" s="574"/>
      <c r="C5" s="604"/>
      <c r="D5" s="605"/>
      <c r="E5" s="587"/>
      <c r="F5" s="588"/>
      <c r="G5" s="610"/>
      <c r="H5" s="611"/>
      <c r="I5" s="587"/>
      <c r="J5" s="588"/>
      <c r="K5" s="587"/>
      <c r="L5" s="588"/>
      <c r="M5" s="587"/>
      <c r="N5" s="588"/>
      <c r="O5" s="587"/>
      <c r="P5" s="588"/>
      <c r="Q5" s="587"/>
      <c r="R5" s="588"/>
      <c r="S5" s="587">
        <f>SUM(I5:R8)</f>
        <v>0</v>
      </c>
      <c r="T5" s="588"/>
      <c r="U5" s="587">
        <f>G5-S5</f>
        <v>0</v>
      </c>
      <c r="V5" s="588"/>
      <c r="W5" s="581" t="e">
        <f>(U5/G5)*100</f>
        <v>#DIV/0!</v>
      </c>
      <c r="X5" s="582"/>
    </row>
    <row r="6" spans="1:38" ht="12.75" customHeight="1" x14ac:dyDescent="0.15">
      <c r="A6" s="602"/>
      <c r="B6" s="603"/>
      <c r="C6" s="606"/>
      <c r="D6" s="607"/>
      <c r="E6" s="589"/>
      <c r="F6" s="590"/>
      <c r="G6" s="612"/>
      <c r="H6" s="613"/>
      <c r="I6" s="589"/>
      <c r="J6" s="590"/>
      <c r="K6" s="589"/>
      <c r="L6" s="590"/>
      <c r="M6" s="589"/>
      <c r="N6" s="590"/>
      <c r="O6" s="589"/>
      <c r="P6" s="590"/>
      <c r="Q6" s="589"/>
      <c r="R6" s="590"/>
      <c r="S6" s="589"/>
      <c r="T6" s="590"/>
      <c r="U6" s="589"/>
      <c r="V6" s="590"/>
      <c r="W6" s="583"/>
      <c r="X6" s="584"/>
    </row>
    <row r="7" spans="1:38" ht="12.75" customHeight="1" x14ac:dyDescent="0.15">
      <c r="A7" s="602"/>
      <c r="B7" s="603"/>
      <c r="C7" s="606"/>
      <c r="D7" s="607"/>
      <c r="E7" s="589"/>
      <c r="F7" s="590"/>
      <c r="G7" s="612"/>
      <c r="H7" s="613"/>
      <c r="I7" s="589"/>
      <c r="J7" s="590"/>
      <c r="K7" s="589"/>
      <c r="L7" s="590"/>
      <c r="M7" s="589"/>
      <c r="N7" s="590"/>
      <c r="O7" s="589"/>
      <c r="P7" s="590"/>
      <c r="Q7" s="589"/>
      <c r="R7" s="590"/>
      <c r="S7" s="589"/>
      <c r="T7" s="590"/>
      <c r="U7" s="589"/>
      <c r="V7" s="590"/>
      <c r="W7" s="583"/>
      <c r="X7" s="584"/>
    </row>
    <row r="8" spans="1:38" ht="12.75" customHeight="1" x14ac:dyDescent="0.15">
      <c r="A8" s="575"/>
      <c r="B8" s="577"/>
      <c r="C8" s="608"/>
      <c r="D8" s="609"/>
      <c r="E8" s="591"/>
      <c r="F8" s="592"/>
      <c r="G8" s="614"/>
      <c r="H8" s="615"/>
      <c r="I8" s="591"/>
      <c r="J8" s="592"/>
      <c r="K8" s="591"/>
      <c r="L8" s="592"/>
      <c r="M8" s="591"/>
      <c r="N8" s="592"/>
      <c r="O8" s="591"/>
      <c r="P8" s="592"/>
      <c r="Q8" s="591"/>
      <c r="R8" s="592"/>
      <c r="S8" s="591"/>
      <c r="T8" s="592"/>
      <c r="U8" s="591"/>
      <c r="V8" s="592"/>
      <c r="W8" s="585"/>
      <c r="X8" s="586"/>
    </row>
    <row r="9" spans="1:38" ht="12.75" customHeight="1" x14ac:dyDescent="0.15"/>
    <row r="10" spans="1:38" ht="13.5" customHeight="1" x14ac:dyDescent="0.15">
      <c r="A10" s="571" t="s">
        <v>163</v>
      </c>
      <c r="B10" s="571"/>
      <c r="C10" s="571"/>
      <c r="D10" s="571"/>
      <c r="E10" s="572" t="s">
        <v>316</v>
      </c>
      <c r="F10" s="573"/>
      <c r="G10" s="574"/>
      <c r="H10" s="571" t="s">
        <v>164</v>
      </c>
      <c r="I10" s="571"/>
      <c r="J10" s="571"/>
      <c r="K10" s="571"/>
      <c r="L10" s="571"/>
      <c r="M10" s="571"/>
      <c r="N10" s="571"/>
      <c r="O10" s="571"/>
      <c r="P10" s="571"/>
      <c r="Q10" s="571"/>
      <c r="R10" s="571"/>
      <c r="S10" s="571"/>
      <c r="T10" s="571"/>
      <c r="U10" s="571"/>
      <c r="V10" s="571"/>
      <c r="W10" s="571"/>
      <c r="X10" s="571"/>
      <c r="AB10" s="208" t="s">
        <v>165</v>
      </c>
      <c r="AC10" s="208" t="s">
        <v>166</v>
      </c>
      <c r="AD10" s="208" t="s">
        <v>273</v>
      </c>
      <c r="AE10" s="208" t="s">
        <v>167</v>
      </c>
      <c r="AF10" s="208" t="s">
        <v>168</v>
      </c>
      <c r="AG10" s="208" t="s">
        <v>169</v>
      </c>
      <c r="AH10" s="208" t="s">
        <v>170</v>
      </c>
      <c r="AI10" s="208" t="s">
        <v>171</v>
      </c>
      <c r="AJ10" s="208" t="s">
        <v>172</v>
      </c>
      <c r="AK10" s="208" t="s">
        <v>173</v>
      </c>
    </row>
    <row r="11" spans="1:38" ht="13.5" customHeight="1" x14ac:dyDescent="0.15">
      <c r="A11" s="571"/>
      <c r="B11" s="571"/>
      <c r="C11" s="571"/>
      <c r="D11" s="571"/>
      <c r="E11" s="575"/>
      <c r="F11" s="576"/>
      <c r="G11" s="577"/>
      <c r="H11" s="571"/>
      <c r="I11" s="571"/>
      <c r="J11" s="571"/>
      <c r="K11" s="571"/>
      <c r="L11" s="571"/>
      <c r="M11" s="571"/>
      <c r="N11" s="571"/>
      <c r="O11" s="571"/>
      <c r="P11" s="571"/>
      <c r="Q11" s="571"/>
      <c r="R11" s="571"/>
      <c r="S11" s="571"/>
      <c r="T11" s="571"/>
      <c r="U11" s="571"/>
      <c r="V11" s="571"/>
      <c r="W11" s="571"/>
      <c r="X11" s="571"/>
      <c r="AB11" s="208">
        <f>AE11*AJ11</f>
        <v>52</v>
      </c>
      <c r="AC11" s="208">
        <v>6</v>
      </c>
      <c r="AD11" s="208">
        <v>3</v>
      </c>
      <c r="AE11" s="208">
        <v>13</v>
      </c>
      <c r="AF11" s="208">
        <v>3</v>
      </c>
      <c r="AG11" s="208">
        <f>AD11*AE11</f>
        <v>39</v>
      </c>
      <c r="AH11" s="208">
        <f>AF11+AG11</f>
        <v>42</v>
      </c>
      <c r="AI11" s="208">
        <f>AC11*AH11</f>
        <v>252</v>
      </c>
      <c r="AJ11" s="208">
        <v>4</v>
      </c>
      <c r="AK11" s="208">
        <f>AI11*AJ11</f>
        <v>1008</v>
      </c>
      <c r="AL11" s="208">
        <v>1000</v>
      </c>
    </row>
    <row r="12" spans="1:38" ht="27.75" customHeight="1" x14ac:dyDescent="0.15">
      <c r="A12" s="578" t="s">
        <v>174</v>
      </c>
      <c r="B12" s="554" t="s">
        <v>187</v>
      </c>
      <c r="C12" s="554"/>
      <c r="D12" s="554"/>
      <c r="E12" s="555"/>
      <c r="F12" s="555"/>
      <c r="G12" s="555"/>
      <c r="H12" s="556"/>
      <c r="I12" s="556"/>
      <c r="J12" s="556"/>
      <c r="K12" s="556"/>
      <c r="L12" s="556"/>
      <c r="M12" s="556"/>
      <c r="N12" s="556"/>
      <c r="O12" s="556"/>
      <c r="P12" s="556"/>
      <c r="Q12" s="556"/>
      <c r="R12" s="556"/>
      <c r="S12" s="556"/>
      <c r="T12" s="556"/>
      <c r="U12" s="556"/>
      <c r="V12" s="556"/>
      <c r="W12" s="556"/>
      <c r="X12" s="556"/>
    </row>
    <row r="13" spans="1:38" ht="27.75" customHeight="1" x14ac:dyDescent="0.15">
      <c r="A13" s="579"/>
      <c r="B13" s="554" t="s">
        <v>175</v>
      </c>
      <c r="C13" s="554"/>
      <c r="D13" s="554"/>
      <c r="E13" s="555"/>
      <c r="F13" s="555"/>
      <c r="G13" s="555"/>
      <c r="H13" s="556"/>
      <c r="I13" s="556"/>
      <c r="J13" s="556"/>
      <c r="K13" s="556"/>
      <c r="L13" s="556"/>
      <c r="M13" s="556"/>
      <c r="N13" s="556"/>
      <c r="O13" s="556"/>
      <c r="P13" s="556"/>
      <c r="Q13" s="556"/>
      <c r="R13" s="556"/>
      <c r="S13" s="556"/>
      <c r="T13" s="556"/>
      <c r="U13" s="556"/>
      <c r="V13" s="556"/>
      <c r="W13" s="556"/>
      <c r="X13" s="556"/>
    </row>
    <row r="14" spans="1:38" ht="27.75" customHeight="1" x14ac:dyDescent="0.15">
      <c r="A14" s="579"/>
      <c r="B14" s="554" t="s">
        <v>176</v>
      </c>
      <c r="C14" s="554"/>
      <c r="D14" s="554"/>
      <c r="E14" s="555"/>
      <c r="F14" s="555"/>
      <c r="G14" s="555"/>
      <c r="H14" s="556"/>
      <c r="I14" s="556"/>
      <c r="J14" s="556"/>
      <c r="K14" s="556"/>
      <c r="L14" s="556"/>
      <c r="M14" s="556"/>
      <c r="N14" s="556"/>
      <c r="O14" s="556"/>
      <c r="P14" s="556"/>
      <c r="Q14" s="556"/>
      <c r="R14" s="556"/>
      <c r="S14" s="556"/>
      <c r="T14" s="556"/>
      <c r="U14" s="556"/>
      <c r="V14" s="556"/>
      <c r="W14" s="556"/>
      <c r="X14" s="556"/>
      <c r="AB14" s="208">
        <f>AE14*AJ14</f>
        <v>10</v>
      </c>
      <c r="AC14" s="208">
        <v>6</v>
      </c>
      <c r="AD14" s="208">
        <v>4</v>
      </c>
      <c r="AE14" s="208">
        <v>10</v>
      </c>
      <c r="AF14" s="208">
        <v>-1</v>
      </c>
      <c r="AG14" s="208">
        <f>AD14*AE14</f>
        <v>40</v>
      </c>
      <c r="AH14" s="208">
        <f>AF14+AG14</f>
        <v>39</v>
      </c>
      <c r="AI14" s="208">
        <f>AC14*AH14</f>
        <v>234</v>
      </c>
      <c r="AJ14" s="208">
        <v>1</v>
      </c>
      <c r="AK14" s="208">
        <f>AI14*AJ14</f>
        <v>234</v>
      </c>
      <c r="AL14" s="208">
        <v>1000</v>
      </c>
    </row>
    <row r="15" spans="1:38" ht="27.75" customHeight="1" x14ac:dyDescent="0.15">
      <c r="A15" s="579"/>
      <c r="B15" s="554" t="s">
        <v>177</v>
      </c>
      <c r="C15" s="554"/>
      <c r="D15" s="554"/>
      <c r="E15" s="555"/>
      <c r="F15" s="555"/>
      <c r="G15" s="555"/>
      <c r="H15" s="556"/>
      <c r="I15" s="556"/>
      <c r="J15" s="556"/>
      <c r="K15" s="556"/>
      <c r="L15" s="556"/>
      <c r="M15" s="556"/>
      <c r="N15" s="556"/>
      <c r="O15" s="556"/>
      <c r="P15" s="556"/>
      <c r="Q15" s="556"/>
      <c r="R15" s="556"/>
      <c r="S15" s="556"/>
      <c r="T15" s="556"/>
      <c r="U15" s="556"/>
      <c r="V15" s="556"/>
      <c r="W15" s="556"/>
      <c r="X15" s="556"/>
      <c r="AB15" s="208">
        <v>9</v>
      </c>
    </row>
    <row r="16" spans="1:38" ht="27.75" customHeight="1" x14ac:dyDescent="0.15">
      <c r="A16" s="579"/>
      <c r="B16" s="554" t="s">
        <v>178</v>
      </c>
      <c r="C16" s="554"/>
      <c r="D16" s="554"/>
      <c r="E16" s="563"/>
      <c r="F16" s="564"/>
      <c r="G16" s="565"/>
      <c r="H16" s="566"/>
      <c r="I16" s="567"/>
      <c r="J16" s="567"/>
      <c r="K16" s="567"/>
      <c r="L16" s="567"/>
      <c r="M16" s="567"/>
      <c r="N16" s="567"/>
      <c r="O16" s="567"/>
      <c r="P16" s="567"/>
      <c r="Q16" s="567"/>
      <c r="R16" s="567"/>
      <c r="S16" s="567"/>
      <c r="T16" s="567"/>
      <c r="U16" s="567"/>
      <c r="V16" s="567"/>
      <c r="W16" s="567"/>
      <c r="X16" s="567"/>
      <c r="Y16" s="211"/>
      <c r="Z16" s="211"/>
      <c r="AA16" s="212"/>
    </row>
    <row r="17" spans="1:31" ht="27.75" customHeight="1" x14ac:dyDescent="0.15">
      <c r="A17" s="579"/>
      <c r="B17" s="554" t="s">
        <v>179</v>
      </c>
      <c r="C17" s="554"/>
      <c r="D17" s="554"/>
      <c r="E17" s="555"/>
      <c r="F17" s="555"/>
      <c r="G17" s="555"/>
      <c r="H17" s="556"/>
      <c r="I17" s="556"/>
      <c r="J17" s="556"/>
      <c r="K17" s="556"/>
      <c r="L17" s="556"/>
      <c r="M17" s="556"/>
      <c r="N17" s="556"/>
      <c r="O17" s="556"/>
      <c r="P17" s="556"/>
      <c r="Q17" s="556"/>
      <c r="R17" s="556"/>
      <c r="S17" s="556"/>
      <c r="T17" s="556"/>
      <c r="U17" s="556"/>
      <c r="V17" s="556"/>
      <c r="W17" s="556"/>
      <c r="X17" s="556"/>
    </row>
    <row r="18" spans="1:31" ht="27.75" customHeight="1" x14ac:dyDescent="0.15">
      <c r="A18" s="579"/>
      <c r="B18" s="554" t="s">
        <v>180</v>
      </c>
      <c r="C18" s="554"/>
      <c r="D18" s="554"/>
      <c r="E18" s="555"/>
      <c r="F18" s="555"/>
      <c r="G18" s="555"/>
      <c r="H18" s="556"/>
      <c r="I18" s="556"/>
      <c r="J18" s="556"/>
      <c r="K18" s="556"/>
      <c r="L18" s="556"/>
      <c r="M18" s="556"/>
      <c r="N18" s="556"/>
      <c r="O18" s="556"/>
      <c r="P18" s="556"/>
      <c r="Q18" s="556"/>
      <c r="R18" s="556"/>
      <c r="S18" s="556"/>
      <c r="T18" s="556"/>
      <c r="U18" s="556"/>
      <c r="V18" s="556"/>
      <c r="W18" s="556"/>
      <c r="X18" s="556"/>
    </row>
    <row r="19" spans="1:31" ht="27.75" customHeight="1" x14ac:dyDescent="0.15">
      <c r="A19" s="579"/>
      <c r="B19" s="554" t="s">
        <v>181</v>
      </c>
      <c r="C19" s="554"/>
      <c r="D19" s="554"/>
      <c r="E19" s="555"/>
      <c r="F19" s="555"/>
      <c r="G19" s="555"/>
      <c r="H19" s="557"/>
      <c r="I19" s="557"/>
      <c r="J19" s="557"/>
      <c r="K19" s="557"/>
      <c r="L19" s="557"/>
      <c r="M19" s="557"/>
      <c r="N19" s="557"/>
      <c r="O19" s="557"/>
      <c r="P19" s="557"/>
      <c r="Q19" s="557"/>
      <c r="R19" s="557"/>
      <c r="S19" s="557"/>
      <c r="T19" s="557"/>
      <c r="U19" s="557"/>
      <c r="V19" s="557"/>
      <c r="W19" s="557"/>
      <c r="X19" s="557"/>
      <c r="AA19" s="208" t="s">
        <v>166</v>
      </c>
      <c r="AB19" s="208" t="s">
        <v>274</v>
      </c>
      <c r="AC19" s="208" t="s">
        <v>182</v>
      </c>
      <c r="AD19" s="208" t="s">
        <v>183</v>
      </c>
      <c r="AE19" s="208" t="s">
        <v>171</v>
      </c>
    </row>
    <row r="20" spans="1:31" ht="27.75" customHeight="1" x14ac:dyDescent="0.15">
      <c r="A20" s="580"/>
      <c r="B20" s="554" t="s">
        <v>184</v>
      </c>
      <c r="C20" s="554"/>
      <c r="D20" s="554"/>
      <c r="E20" s="555"/>
      <c r="F20" s="555"/>
      <c r="G20" s="555"/>
      <c r="H20" s="558"/>
      <c r="I20" s="559"/>
      <c r="J20" s="559"/>
      <c r="K20" s="559"/>
      <c r="L20" s="559"/>
      <c r="M20" s="559"/>
      <c r="N20" s="560"/>
      <c r="O20" s="560"/>
      <c r="P20" s="560"/>
      <c r="Q20" s="560"/>
      <c r="R20" s="560"/>
      <c r="S20" s="560"/>
      <c r="T20" s="560"/>
      <c r="U20" s="560"/>
      <c r="V20" s="560"/>
      <c r="W20" s="560"/>
      <c r="X20" s="561"/>
    </row>
    <row r="21" spans="1:31" ht="27.75" customHeight="1" x14ac:dyDescent="0.15">
      <c r="A21" s="554" t="s">
        <v>0</v>
      </c>
      <c r="B21" s="554"/>
      <c r="C21" s="554"/>
      <c r="D21" s="554"/>
      <c r="E21" s="555">
        <f>SUM(E12:G20)</f>
        <v>0</v>
      </c>
      <c r="F21" s="555"/>
      <c r="G21" s="555"/>
      <c r="H21" s="556"/>
      <c r="I21" s="556"/>
      <c r="J21" s="556"/>
      <c r="K21" s="556"/>
      <c r="L21" s="556"/>
      <c r="M21" s="556"/>
      <c r="N21" s="556"/>
      <c r="O21" s="556"/>
      <c r="P21" s="556"/>
      <c r="Q21" s="556"/>
      <c r="R21" s="556"/>
      <c r="S21" s="556"/>
      <c r="T21" s="556"/>
      <c r="U21" s="556"/>
      <c r="V21" s="556"/>
      <c r="W21" s="556"/>
      <c r="X21" s="556"/>
    </row>
    <row r="22" spans="1:31" ht="27.75" customHeight="1" x14ac:dyDescent="0.15">
      <c r="A22" s="554" t="s">
        <v>158</v>
      </c>
      <c r="B22" s="554"/>
      <c r="C22" s="554"/>
      <c r="D22" s="554"/>
      <c r="E22" s="555"/>
      <c r="F22" s="555"/>
      <c r="G22" s="555"/>
      <c r="H22" s="562"/>
      <c r="I22" s="562"/>
      <c r="J22" s="562"/>
      <c r="K22" s="562"/>
      <c r="L22" s="562"/>
      <c r="M22" s="562"/>
      <c r="N22" s="562"/>
      <c r="O22" s="562"/>
      <c r="P22" s="562"/>
      <c r="Q22" s="562"/>
      <c r="R22" s="562"/>
      <c r="S22" s="562"/>
      <c r="T22" s="562"/>
      <c r="U22" s="562"/>
      <c r="V22" s="562"/>
      <c r="W22" s="562"/>
      <c r="X22" s="562"/>
    </row>
    <row r="23" spans="1:31" ht="27.75" customHeight="1" x14ac:dyDescent="0.15">
      <c r="A23" s="554" t="s">
        <v>1</v>
      </c>
      <c r="B23" s="554"/>
      <c r="C23" s="554"/>
      <c r="D23" s="554"/>
      <c r="E23" s="555"/>
      <c r="F23" s="555"/>
      <c r="G23" s="555"/>
      <c r="H23" s="569"/>
      <c r="I23" s="569"/>
      <c r="J23" s="569"/>
      <c r="K23" s="569"/>
      <c r="L23" s="569"/>
      <c r="M23" s="569"/>
      <c r="N23" s="569"/>
      <c r="O23" s="569"/>
      <c r="P23" s="569"/>
      <c r="Q23" s="569"/>
      <c r="R23" s="569"/>
      <c r="S23" s="569"/>
      <c r="T23" s="569"/>
      <c r="U23" s="569"/>
      <c r="V23" s="569"/>
      <c r="W23" s="569"/>
      <c r="X23" s="569"/>
    </row>
    <row r="24" spans="1:31" ht="27.75" customHeight="1" x14ac:dyDescent="0.15">
      <c r="A24" s="554" t="s">
        <v>160</v>
      </c>
      <c r="B24" s="554"/>
      <c r="C24" s="554"/>
      <c r="D24" s="554"/>
      <c r="E24" s="555"/>
      <c r="F24" s="555"/>
      <c r="G24" s="555"/>
      <c r="H24" s="570"/>
      <c r="I24" s="570"/>
      <c r="J24" s="570"/>
      <c r="K24" s="570"/>
      <c r="L24" s="570"/>
      <c r="M24" s="570"/>
      <c r="N24" s="570"/>
      <c r="O24" s="570"/>
      <c r="P24" s="570"/>
      <c r="Q24" s="570"/>
      <c r="R24" s="570"/>
      <c r="S24" s="570"/>
      <c r="T24" s="570"/>
      <c r="U24" s="570"/>
      <c r="V24" s="570"/>
      <c r="W24" s="570"/>
      <c r="X24" s="570"/>
    </row>
    <row r="25" spans="1:31" ht="27.75" customHeight="1" x14ac:dyDescent="0.15">
      <c r="A25" s="554" t="s">
        <v>161</v>
      </c>
      <c r="B25" s="554"/>
      <c r="C25" s="554"/>
      <c r="D25" s="554"/>
      <c r="E25" s="555"/>
      <c r="F25" s="555"/>
      <c r="G25" s="555"/>
      <c r="H25" s="556"/>
      <c r="I25" s="556"/>
      <c r="J25" s="556"/>
      <c r="K25" s="556"/>
      <c r="L25" s="556"/>
      <c r="M25" s="556"/>
      <c r="N25" s="556"/>
      <c r="O25" s="556"/>
      <c r="P25" s="556"/>
      <c r="Q25" s="556"/>
      <c r="R25" s="556"/>
      <c r="S25" s="556"/>
      <c r="T25" s="556"/>
      <c r="U25" s="556"/>
      <c r="V25" s="556"/>
      <c r="W25" s="556"/>
      <c r="X25" s="556"/>
    </row>
    <row r="26" spans="1:31" ht="27.75" customHeight="1" x14ac:dyDescent="0.15">
      <c r="A26" s="554" t="s">
        <v>2</v>
      </c>
      <c r="B26" s="554"/>
      <c r="C26" s="554"/>
      <c r="D26" s="554"/>
      <c r="E26" s="555">
        <f>SUM(E21:G25)</f>
        <v>0</v>
      </c>
      <c r="F26" s="555"/>
      <c r="G26" s="555"/>
      <c r="H26" s="568"/>
      <c r="I26" s="568"/>
      <c r="J26" s="568"/>
      <c r="K26" s="568"/>
      <c r="L26" s="568"/>
      <c r="M26" s="568"/>
      <c r="N26" s="568"/>
      <c r="O26" s="568"/>
      <c r="P26" s="568"/>
      <c r="Q26" s="568"/>
      <c r="R26" s="568"/>
      <c r="S26" s="568"/>
      <c r="T26" s="568"/>
      <c r="U26" s="568"/>
      <c r="V26" s="568"/>
      <c r="W26" s="568"/>
      <c r="X26" s="568"/>
    </row>
    <row r="27" spans="1:31" ht="18" customHeight="1" x14ac:dyDescent="0.15"/>
  </sheetData>
  <mergeCells count="76">
    <mergeCell ref="H14:X14"/>
    <mergeCell ref="B15:D15"/>
    <mergeCell ref="E15:G15"/>
    <mergeCell ref="H15:X15"/>
    <mergeCell ref="O4:P4"/>
    <mergeCell ref="A5:B8"/>
    <mergeCell ref="C5:D8"/>
    <mergeCell ref="E5:F8"/>
    <mergeCell ref="G5:H8"/>
    <mergeCell ref="Q5:R8"/>
    <mergeCell ref="S5:T8"/>
    <mergeCell ref="U5:V8"/>
    <mergeCell ref="H13:X13"/>
    <mergeCell ref="B12:D12"/>
    <mergeCell ref="E12:G12"/>
    <mergeCell ref="H12:X12"/>
    <mergeCell ref="W3:X4"/>
    <mergeCell ref="I4:J4"/>
    <mergeCell ref="K4:L4"/>
    <mergeCell ref="Q4:R4"/>
    <mergeCell ref="S4:T4"/>
    <mergeCell ref="U3:V4"/>
    <mergeCell ref="G1:P2"/>
    <mergeCell ref="A3:B4"/>
    <mergeCell ref="C3:D4"/>
    <mergeCell ref="E3:F4"/>
    <mergeCell ref="G3:H4"/>
    <mergeCell ref="M4:N4"/>
    <mergeCell ref="I3:T3"/>
    <mergeCell ref="W5:X8"/>
    <mergeCell ref="I5:J8"/>
    <mergeCell ref="K5:L8"/>
    <mergeCell ref="M5:N8"/>
    <mergeCell ref="O5:P8"/>
    <mergeCell ref="H10:X11"/>
    <mergeCell ref="A10:D11"/>
    <mergeCell ref="E10:G11"/>
    <mergeCell ref="A12:A20"/>
    <mergeCell ref="B14:D14"/>
    <mergeCell ref="E14:G14"/>
    <mergeCell ref="B13:D13"/>
    <mergeCell ref="E13:G13"/>
    <mergeCell ref="B20:D20"/>
    <mergeCell ref="E19:G19"/>
    <mergeCell ref="H17:X17"/>
    <mergeCell ref="B17:D17"/>
    <mergeCell ref="E17:G17"/>
    <mergeCell ref="B19:D19"/>
    <mergeCell ref="H18:X18"/>
    <mergeCell ref="B16:D16"/>
    <mergeCell ref="E16:G16"/>
    <mergeCell ref="H16:X16"/>
    <mergeCell ref="B18:D18"/>
    <mergeCell ref="E18:G18"/>
    <mergeCell ref="A26:D26"/>
    <mergeCell ref="E26:G26"/>
    <mergeCell ref="H26:X26"/>
    <mergeCell ref="A23:D23"/>
    <mergeCell ref="E23:G23"/>
    <mergeCell ref="H23:X23"/>
    <mergeCell ref="A24:D24"/>
    <mergeCell ref="E24:G24"/>
    <mergeCell ref="H24:X24"/>
    <mergeCell ref="A25:D25"/>
    <mergeCell ref="E25:G25"/>
    <mergeCell ref="H25:X25"/>
    <mergeCell ref="A21:D21"/>
    <mergeCell ref="E21:G21"/>
    <mergeCell ref="H21:X21"/>
    <mergeCell ref="A22:D22"/>
    <mergeCell ref="H19:X19"/>
    <mergeCell ref="E20:G20"/>
    <mergeCell ref="H20:M20"/>
    <mergeCell ref="N20:X20"/>
    <mergeCell ref="H22:X22"/>
    <mergeCell ref="E22:G22"/>
  </mergeCells>
  <phoneticPr fontId="14"/>
  <printOptions horizontalCentered="1" verticalCentered="1"/>
  <pageMargins left="0.59055118110236227" right="0.47244094488188981" top="0.59055118110236227" bottom="0.59055118110236227" header="0.51181102362204722" footer="0.51181102362204722"/>
  <pageSetup paperSize="9" scale="96" firstPageNumber="66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H24"/>
  <sheetViews>
    <sheetView showGridLines="0" view="pageBreakPreview" zoomScale="85" zoomScaleNormal="100" zoomScaleSheetLayoutView="115" workbookViewId="0">
      <selection activeCell="I12" sqref="I12"/>
    </sheetView>
  </sheetViews>
  <sheetFormatPr defaultRowHeight="13.5" x14ac:dyDescent="0.15"/>
  <cols>
    <col min="1" max="7" width="19.5" style="187" customWidth="1"/>
    <col min="8" max="8" width="12.125" style="187" customWidth="1"/>
    <col min="9" max="13" width="11" style="187" customWidth="1"/>
    <col min="14" max="16384" width="9" style="187"/>
  </cols>
  <sheetData>
    <row r="1" spans="1:8" ht="17.25" x14ac:dyDescent="0.15">
      <c r="A1" s="186" t="s">
        <v>229</v>
      </c>
    </row>
    <row r="3" spans="1:8" s="188" customFormat="1" ht="27.75" customHeight="1" x14ac:dyDescent="0.15">
      <c r="A3" s="186" t="s">
        <v>313</v>
      </c>
    </row>
    <row r="4" spans="1:8" s="188" customFormat="1" ht="22.5" customHeight="1" x14ac:dyDescent="0.15">
      <c r="A4" s="189"/>
      <c r="B4" s="190" t="s">
        <v>322</v>
      </c>
      <c r="C4" s="190" t="s">
        <v>322</v>
      </c>
      <c r="D4" s="190" t="s">
        <v>322</v>
      </c>
      <c r="E4" s="190" t="s">
        <v>322</v>
      </c>
      <c r="F4" s="190" t="s">
        <v>322</v>
      </c>
      <c r="G4" s="190" t="s">
        <v>64</v>
      </c>
    </row>
    <row r="5" spans="1:8" s="188" customFormat="1" ht="22.5" customHeight="1" x14ac:dyDescent="0.15">
      <c r="A5" s="191" t="s">
        <v>190</v>
      </c>
      <c r="B5" s="192"/>
      <c r="C5" s="193"/>
      <c r="D5" s="193"/>
      <c r="E5" s="193"/>
      <c r="F5" s="194"/>
      <c r="G5" s="194">
        <f>SUM(B5:F5)</f>
        <v>0</v>
      </c>
    </row>
    <row r="6" spans="1:8" s="188" customFormat="1" ht="22.5" customHeight="1" x14ac:dyDescent="0.15">
      <c r="A6" s="191" t="s">
        <v>191</v>
      </c>
      <c r="B6" s="195"/>
      <c r="C6" s="195"/>
      <c r="D6" s="195"/>
      <c r="E6" s="194"/>
      <c r="F6" s="196"/>
      <c r="G6" s="194">
        <f>SUM(B6:F6)</f>
        <v>0</v>
      </c>
    </row>
    <row r="7" spans="1:8" s="188" customFormat="1" ht="22.5" customHeight="1" x14ac:dyDescent="0.15">
      <c r="A7" s="191" t="s">
        <v>195</v>
      </c>
      <c r="B7" s="194"/>
      <c r="C7" s="194"/>
      <c r="D7" s="194"/>
      <c r="E7" s="194"/>
      <c r="F7" s="194"/>
      <c r="G7" s="194"/>
    </row>
    <row r="8" spans="1:8" s="188" customFormat="1" ht="22.5" customHeight="1" x14ac:dyDescent="0.15">
      <c r="A8" s="191" t="s">
        <v>230</v>
      </c>
      <c r="B8" s="194"/>
      <c r="C8" s="194"/>
      <c r="D8" s="194"/>
      <c r="E8" s="194"/>
      <c r="F8" s="194"/>
      <c r="G8" s="197" t="e">
        <f>ROUND(AVERAGE(B8:F8),0)</f>
        <v>#DIV/0!</v>
      </c>
    </row>
    <row r="9" spans="1:8" s="188" customFormat="1" ht="22.5" customHeight="1" x14ac:dyDescent="0.15">
      <c r="A9" s="198" t="s">
        <v>192</v>
      </c>
      <c r="B9" s="199" t="e">
        <f t="shared" ref="B9:G9" si="0">B6/B5</f>
        <v>#DIV/0!</v>
      </c>
      <c r="C9" s="199" t="e">
        <f t="shared" si="0"/>
        <v>#DIV/0!</v>
      </c>
      <c r="D9" s="199" t="e">
        <f t="shared" si="0"/>
        <v>#DIV/0!</v>
      </c>
      <c r="E9" s="199" t="e">
        <f t="shared" si="0"/>
        <v>#DIV/0!</v>
      </c>
      <c r="F9" s="199" t="e">
        <f t="shared" si="0"/>
        <v>#DIV/0!</v>
      </c>
      <c r="G9" s="199" t="e">
        <f t="shared" si="0"/>
        <v>#DIV/0!</v>
      </c>
      <c r="H9" s="188" t="s">
        <v>202</v>
      </c>
    </row>
    <row r="10" spans="1:8" s="188" customFormat="1" ht="15" customHeight="1" x14ac:dyDescent="0.15">
      <c r="A10" s="200"/>
    </row>
    <row r="11" spans="1:8" s="188" customFormat="1" ht="27.75" customHeight="1" x14ac:dyDescent="0.15">
      <c r="A11" s="186" t="s">
        <v>200</v>
      </c>
    </row>
    <row r="12" spans="1:8" s="188" customFormat="1" ht="22.5" customHeight="1" x14ac:dyDescent="0.15">
      <c r="A12" s="201"/>
      <c r="B12" s="190" t="s">
        <v>322</v>
      </c>
      <c r="C12" s="190" t="s">
        <v>322</v>
      </c>
      <c r="D12" s="190" t="s">
        <v>322</v>
      </c>
      <c r="E12" s="190" t="s">
        <v>322</v>
      </c>
      <c r="F12" s="190" t="s">
        <v>322</v>
      </c>
      <c r="G12" s="190" t="s">
        <v>193</v>
      </c>
    </row>
    <row r="13" spans="1:8" s="188" customFormat="1" ht="22.5" customHeight="1" x14ac:dyDescent="0.15">
      <c r="A13" s="191" t="s">
        <v>194</v>
      </c>
      <c r="B13" s="195"/>
      <c r="C13" s="195"/>
      <c r="D13" s="202"/>
      <c r="E13" s="202"/>
      <c r="F13" s="202"/>
      <c r="G13" s="194" t="e">
        <f>AVERAGE(B13:F13)</f>
        <v>#DIV/0!</v>
      </c>
    </row>
    <row r="14" spans="1:8" s="188" customFormat="1" ht="22.5" customHeight="1" x14ac:dyDescent="0.15">
      <c r="A14" s="191" t="s">
        <v>191</v>
      </c>
      <c r="B14" s="195"/>
      <c r="C14" s="195"/>
      <c r="D14" s="202"/>
      <c r="E14" s="202"/>
      <c r="F14" s="202"/>
      <c r="G14" s="194" t="e">
        <f>AVERAGE(B14:F14)</f>
        <v>#DIV/0!</v>
      </c>
    </row>
    <row r="15" spans="1:8" s="188" customFormat="1" ht="22.5" customHeight="1" x14ac:dyDescent="0.15">
      <c r="A15" s="191" t="s">
        <v>195</v>
      </c>
      <c r="B15" s="194"/>
      <c r="C15" s="194"/>
      <c r="D15" s="194"/>
      <c r="E15" s="194"/>
      <c r="F15" s="194"/>
      <c r="G15" s="194" t="e">
        <f>AVERAGE(B15:F15)</f>
        <v>#DIV/0!</v>
      </c>
    </row>
    <row r="16" spans="1:8" s="188" customFormat="1" ht="22.5" customHeight="1" x14ac:dyDescent="0.15">
      <c r="A16" s="191" t="s">
        <v>230</v>
      </c>
      <c r="B16" s="194"/>
      <c r="C16" s="194"/>
      <c r="D16" s="194"/>
      <c r="E16" s="194"/>
      <c r="F16" s="194"/>
      <c r="G16" s="197" t="e">
        <f>G13/G15*1000</f>
        <v>#DIV/0!</v>
      </c>
      <c r="H16" s="188" t="s">
        <v>202</v>
      </c>
    </row>
    <row r="17" spans="1:7" s="188" customFormat="1" ht="22.5" customHeight="1" x14ac:dyDescent="0.15">
      <c r="A17" s="198" t="s">
        <v>192</v>
      </c>
      <c r="B17" s="199" t="e">
        <f t="shared" ref="B17:G17" si="1">B14/B13</f>
        <v>#DIV/0!</v>
      </c>
      <c r="C17" s="199" t="e">
        <f t="shared" si="1"/>
        <v>#DIV/0!</v>
      </c>
      <c r="D17" s="199" t="e">
        <f t="shared" si="1"/>
        <v>#DIV/0!</v>
      </c>
      <c r="E17" s="199" t="e">
        <f t="shared" si="1"/>
        <v>#DIV/0!</v>
      </c>
      <c r="F17" s="199" t="e">
        <f t="shared" si="1"/>
        <v>#DIV/0!</v>
      </c>
      <c r="G17" s="199" t="e">
        <f t="shared" si="1"/>
        <v>#DIV/0!</v>
      </c>
    </row>
    <row r="18" spans="1:7" ht="15" customHeight="1" x14ac:dyDescent="0.15">
      <c r="A18" s="203"/>
      <c r="B18" s="204"/>
      <c r="C18" s="204"/>
      <c r="D18" s="204"/>
      <c r="E18" s="204"/>
    </row>
    <row r="19" spans="1:7" ht="27.75" customHeight="1" x14ac:dyDescent="0.15">
      <c r="A19" s="205" t="s">
        <v>228</v>
      </c>
      <c r="B19" s="204"/>
      <c r="C19" s="204"/>
      <c r="D19" s="204"/>
      <c r="E19" s="204"/>
    </row>
    <row r="20" spans="1:7" ht="22.5" customHeight="1" x14ac:dyDescent="0.15">
      <c r="A20" s="201"/>
      <c r="B20" s="206" t="s">
        <v>196</v>
      </c>
      <c r="C20" s="206" t="s">
        <v>197</v>
      </c>
      <c r="D20" s="616" t="s">
        <v>198</v>
      </c>
      <c r="E20" s="616"/>
      <c r="F20" s="616"/>
      <c r="G20" s="616"/>
    </row>
    <row r="21" spans="1:7" ht="22.5" customHeight="1" x14ac:dyDescent="0.15">
      <c r="A21" s="191" t="s">
        <v>230</v>
      </c>
      <c r="B21" s="194" t="e">
        <f>SUM(LARGE(B8:F8,2),LARGE(B8:F8,3),LARGE(B8:F8,4))/3</f>
        <v>#NUM!</v>
      </c>
      <c r="C21" s="194" t="e">
        <f>SUM(LARGE(B16:F16,2),LARGE(B16:F16,3),LARGE(B16:F16,4))/3</f>
        <v>#NUM!</v>
      </c>
      <c r="D21" s="617"/>
      <c r="E21" s="617"/>
      <c r="F21" s="617"/>
      <c r="G21" s="617"/>
    </row>
    <row r="22" spans="1:7" ht="22.5" customHeight="1" x14ac:dyDescent="0.15">
      <c r="A22" s="191" t="s">
        <v>192</v>
      </c>
      <c r="B22" s="194" t="e">
        <f>SUM(LARGE(B9:F9,2),LARGE(B9:F9,3),LARGE(B9:F9,4))/3</f>
        <v>#DIV/0!</v>
      </c>
      <c r="C22" s="194" t="e">
        <f>SUM(LARGE(B17:F17,2),LARGE(B17:F17,3),LARGE(B17:F17,4))/3</f>
        <v>#DIV/0!</v>
      </c>
      <c r="D22" s="617"/>
      <c r="E22" s="617"/>
      <c r="F22" s="617"/>
      <c r="G22" s="617"/>
    </row>
    <row r="23" spans="1:7" ht="13.5" customHeight="1" x14ac:dyDescent="0.15">
      <c r="A23" s="203"/>
      <c r="B23" s="204"/>
      <c r="C23" s="204"/>
      <c r="D23" s="204"/>
      <c r="E23" s="204"/>
    </row>
    <row r="24" spans="1:7" s="188" customFormat="1" ht="16.5" customHeight="1" x14ac:dyDescent="0.15">
      <c r="C24" s="207"/>
    </row>
  </sheetData>
  <mergeCells count="3">
    <mergeCell ref="D20:G20"/>
    <mergeCell ref="D21:G21"/>
    <mergeCell ref="D22:G22"/>
  </mergeCells>
  <phoneticPr fontId="12"/>
  <printOptions horizont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34"/>
  </sheetPr>
  <dimension ref="A1:X55"/>
  <sheetViews>
    <sheetView showGridLines="0" view="pageBreakPreview" topLeftCell="A10" zoomScaleNormal="75" zoomScaleSheetLayoutView="100" workbookViewId="0">
      <selection activeCell="M41" sqref="M41"/>
    </sheetView>
  </sheetViews>
  <sheetFormatPr defaultRowHeight="18" customHeight="1" x14ac:dyDescent="0.15"/>
  <cols>
    <col min="1" max="1" width="3.625" style="147" customWidth="1"/>
    <col min="2" max="2" width="5.625" style="147" customWidth="1"/>
    <col min="3" max="11" width="10.625" style="147" customWidth="1"/>
    <col min="12" max="16384" width="9" style="147"/>
  </cols>
  <sheetData>
    <row r="1" spans="1:7" ht="18" customHeight="1" x14ac:dyDescent="0.15">
      <c r="A1" s="622" t="s">
        <v>66</v>
      </c>
      <c r="B1" s="622"/>
      <c r="C1" s="622"/>
      <c r="D1" s="622"/>
      <c r="E1" s="622"/>
      <c r="F1" s="622"/>
    </row>
    <row r="2" spans="1:7" ht="18" customHeight="1" x14ac:dyDescent="0.15">
      <c r="A2" s="622" t="s">
        <v>204</v>
      </c>
      <c r="B2" s="622"/>
      <c r="C2" s="622"/>
      <c r="D2" s="622"/>
      <c r="E2" s="622"/>
      <c r="F2" s="622"/>
    </row>
    <row r="3" spans="1:7" ht="18" customHeight="1" x14ac:dyDescent="0.15">
      <c r="F3" s="147" t="s">
        <v>67</v>
      </c>
    </row>
    <row r="4" spans="1:7" ht="18" customHeight="1" x14ac:dyDescent="0.15">
      <c r="A4" s="637" t="s">
        <v>68</v>
      </c>
      <c r="B4" s="637"/>
      <c r="C4" s="637"/>
      <c r="D4" s="637"/>
      <c r="E4" s="637"/>
      <c r="F4" s="148"/>
      <c r="G4" s="149"/>
    </row>
    <row r="5" spans="1:7" ht="18" customHeight="1" x14ac:dyDescent="0.15">
      <c r="A5" s="150" t="s">
        <v>69</v>
      </c>
      <c r="B5" s="624" t="s">
        <v>70</v>
      </c>
      <c r="C5" s="624"/>
      <c r="D5" s="624"/>
      <c r="E5" s="624"/>
      <c r="F5" s="152"/>
      <c r="G5" s="153"/>
    </row>
    <row r="6" spans="1:7" ht="18" customHeight="1" x14ac:dyDescent="0.15">
      <c r="A6" s="150" t="s">
        <v>71</v>
      </c>
      <c r="B6" s="621" t="s">
        <v>72</v>
      </c>
      <c r="C6" s="621"/>
      <c r="D6" s="621"/>
      <c r="E6" s="621"/>
      <c r="F6" s="152"/>
      <c r="G6" s="153"/>
    </row>
    <row r="7" spans="1:7" ht="18" customHeight="1" x14ac:dyDescent="0.15">
      <c r="A7" s="154" t="s">
        <v>73</v>
      </c>
      <c r="B7" s="621" t="s">
        <v>74</v>
      </c>
      <c r="C7" s="621"/>
      <c r="D7" s="621"/>
      <c r="E7" s="621"/>
      <c r="F7" s="152"/>
      <c r="G7" s="153"/>
    </row>
    <row r="8" spans="1:7" ht="18" customHeight="1" x14ac:dyDescent="0.15">
      <c r="A8" s="148"/>
      <c r="B8" s="621" t="s">
        <v>75</v>
      </c>
      <c r="C8" s="621"/>
      <c r="D8" s="621"/>
      <c r="E8" s="621"/>
      <c r="F8" s="152"/>
      <c r="G8" s="153"/>
    </row>
    <row r="9" spans="1:7" ht="18" customHeight="1" x14ac:dyDescent="0.15">
      <c r="A9" s="150"/>
      <c r="B9" s="621" t="s">
        <v>76</v>
      </c>
      <c r="C9" s="621"/>
      <c r="D9" s="621"/>
      <c r="E9" s="621"/>
      <c r="F9" s="152"/>
      <c r="G9" s="153"/>
    </row>
    <row r="10" spans="1:7" ht="18" customHeight="1" x14ac:dyDescent="0.15">
      <c r="A10" s="150" t="s">
        <v>77</v>
      </c>
      <c r="B10" s="621" t="s">
        <v>78</v>
      </c>
      <c r="C10" s="621"/>
      <c r="D10" s="621"/>
      <c r="E10" s="621"/>
      <c r="F10" s="152"/>
      <c r="G10" s="153"/>
    </row>
    <row r="11" spans="1:7" ht="18" customHeight="1" x14ac:dyDescent="0.15">
      <c r="A11" s="150"/>
      <c r="B11" s="621" t="s">
        <v>79</v>
      </c>
      <c r="C11" s="621"/>
      <c r="D11" s="621"/>
      <c r="E11" s="621"/>
      <c r="F11" s="152"/>
      <c r="G11" s="153"/>
    </row>
    <row r="12" spans="1:7" ht="18" customHeight="1" x14ac:dyDescent="0.15">
      <c r="A12" s="150"/>
      <c r="B12" s="621" t="s">
        <v>80</v>
      </c>
      <c r="C12" s="621"/>
      <c r="D12" s="621"/>
      <c r="E12" s="621"/>
      <c r="F12" s="152"/>
      <c r="G12" s="153"/>
    </row>
    <row r="13" spans="1:7" ht="18" customHeight="1" x14ac:dyDescent="0.15">
      <c r="A13" s="150"/>
      <c r="B13" s="621" t="s">
        <v>81</v>
      </c>
      <c r="C13" s="621"/>
      <c r="D13" s="621"/>
      <c r="E13" s="621"/>
      <c r="F13" s="152"/>
      <c r="G13" s="153"/>
    </row>
    <row r="14" spans="1:7" ht="18" customHeight="1" x14ac:dyDescent="0.15">
      <c r="A14" s="150"/>
      <c r="B14" s="621" t="s">
        <v>82</v>
      </c>
      <c r="C14" s="621"/>
      <c r="D14" s="621"/>
      <c r="E14" s="621"/>
      <c r="F14" s="152"/>
      <c r="G14" s="153"/>
    </row>
    <row r="15" spans="1:7" ht="18" customHeight="1" x14ac:dyDescent="0.15">
      <c r="A15" s="625" t="s">
        <v>83</v>
      </c>
      <c r="B15" s="629" t="s">
        <v>84</v>
      </c>
      <c r="C15" s="630"/>
      <c r="D15" s="630"/>
      <c r="E15" s="631"/>
      <c r="F15" s="152"/>
      <c r="G15" s="153"/>
    </row>
    <row r="16" spans="1:7" ht="18" customHeight="1" x14ac:dyDescent="0.15">
      <c r="A16" s="625"/>
      <c r="B16" s="155"/>
      <c r="C16" s="626" t="s">
        <v>85</v>
      </c>
      <c r="D16" s="627"/>
      <c r="E16" s="628"/>
      <c r="F16" s="152"/>
      <c r="G16" s="153"/>
    </row>
    <row r="17" spans="1:24" ht="18" customHeight="1" x14ac:dyDescent="0.15">
      <c r="A17" s="150"/>
      <c r="B17" s="155"/>
      <c r="C17" s="626" t="s">
        <v>86</v>
      </c>
      <c r="D17" s="627"/>
      <c r="E17" s="628"/>
      <c r="F17" s="152"/>
      <c r="G17" s="153"/>
      <c r="S17" s="147" t="s">
        <v>87</v>
      </c>
      <c r="T17" s="147" t="s">
        <v>88</v>
      </c>
      <c r="U17" s="147" t="s">
        <v>89</v>
      </c>
      <c r="V17" s="147" t="s">
        <v>90</v>
      </c>
    </row>
    <row r="18" spans="1:24" ht="18" customHeight="1" x14ac:dyDescent="0.15">
      <c r="A18" s="150"/>
      <c r="B18" s="156"/>
      <c r="C18" s="626" t="s">
        <v>91</v>
      </c>
      <c r="D18" s="627"/>
      <c r="E18" s="628"/>
      <c r="F18" s="152"/>
      <c r="G18" s="153"/>
      <c r="R18" s="147" t="s">
        <v>92</v>
      </c>
      <c r="S18" s="147">
        <v>45</v>
      </c>
      <c r="T18" s="147">
        <v>1300</v>
      </c>
      <c r="U18" s="157">
        <v>0.95</v>
      </c>
      <c r="V18" s="147">
        <v>1</v>
      </c>
    </row>
    <row r="19" spans="1:24" ht="18" customHeight="1" x14ac:dyDescent="0.15">
      <c r="A19" s="150"/>
      <c r="B19" s="621" t="s">
        <v>93</v>
      </c>
      <c r="C19" s="621"/>
      <c r="D19" s="621"/>
      <c r="E19" s="621"/>
      <c r="F19" s="152"/>
      <c r="G19" s="153"/>
      <c r="T19" s="147">
        <f>S18*T18</f>
        <v>58500</v>
      </c>
    </row>
    <row r="20" spans="1:24" ht="18" customHeight="1" x14ac:dyDescent="0.15">
      <c r="A20" s="150"/>
      <c r="B20" s="621" t="s">
        <v>94</v>
      </c>
      <c r="C20" s="621"/>
      <c r="D20" s="621"/>
      <c r="E20" s="621"/>
      <c r="F20" s="152"/>
      <c r="G20" s="153"/>
    </row>
    <row r="21" spans="1:24" ht="18" customHeight="1" x14ac:dyDescent="0.15">
      <c r="A21" s="150" t="s">
        <v>95</v>
      </c>
      <c r="B21" s="621" t="s">
        <v>96</v>
      </c>
      <c r="C21" s="621"/>
      <c r="D21" s="621"/>
      <c r="E21" s="621"/>
      <c r="F21" s="152"/>
      <c r="G21" s="153"/>
      <c r="S21" s="147" t="s">
        <v>97</v>
      </c>
    </row>
    <row r="22" spans="1:24" ht="18" customHeight="1" x14ac:dyDescent="0.15">
      <c r="A22" s="150"/>
      <c r="B22" s="621" t="s">
        <v>98</v>
      </c>
      <c r="C22" s="621"/>
      <c r="D22" s="621"/>
      <c r="E22" s="621"/>
      <c r="F22" s="152"/>
      <c r="G22" s="153"/>
    </row>
    <row r="23" spans="1:24" ht="18" customHeight="1" x14ac:dyDescent="0.15">
      <c r="A23" s="154"/>
      <c r="B23" s="621" t="s">
        <v>99</v>
      </c>
      <c r="C23" s="621"/>
      <c r="D23" s="621"/>
      <c r="E23" s="621"/>
      <c r="F23" s="152"/>
      <c r="G23" s="153"/>
    </row>
    <row r="24" spans="1:24" ht="18" customHeight="1" x14ac:dyDescent="0.15">
      <c r="A24" s="158"/>
      <c r="B24" s="621" t="s">
        <v>100</v>
      </c>
      <c r="C24" s="621"/>
      <c r="D24" s="621"/>
      <c r="E24" s="621"/>
      <c r="F24" s="152"/>
      <c r="G24" s="638" t="s">
        <v>201</v>
      </c>
      <c r="H24" s="639"/>
      <c r="I24" s="639"/>
      <c r="M24" s="159"/>
      <c r="N24" s="159"/>
      <c r="O24" s="159"/>
      <c r="P24" s="159"/>
      <c r="Q24" s="159"/>
      <c r="S24" s="147" t="s">
        <v>189</v>
      </c>
      <c r="T24" s="159"/>
      <c r="U24" s="159"/>
      <c r="V24" s="159"/>
      <c r="W24" s="159"/>
      <c r="X24" s="159"/>
    </row>
    <row r="25" spans="1:24" ht="18" customHeight="1" x14ac:dyDescent="0.15">
      <c r="A25" s="160"/>
      <c r="B25" s="621" t="s">
        <v>101</v>
      </c>
      <c r="C25" s="621"/>
      <c r="D25" s="621"/>
      <c r="E25" s="621"/>
      <c r="F25" s="152"/>
      <c r="G25" s="153"/>
      <c r="M25" s="159"/>
      <c r="N25" s="159"/>
      <c r="O25" s="159"/>
      <c r="P25" s="159"/>
      <c r="Q25" s="159"/>
      <c r="S25" s="159">
        <f>1064*630</f>
        <v>670320</v>
      </c>
      <c r="T25" s="159"/>
      <c r="U25" s="159"/>
      <c r="V25" s="159"/>
      <c r="W25" s="159"/>
      <c r="X25" s="159"/>
    </row>
    <row r="26" spans="1:24" ht="18" customHeight="1" x14ac:dyDescent="0.15">
      <c r="A26" s="160"/>
      <c r="B26" s="626" t="s">
        <v>102</v>
      </c>
      <c r="C26" s="627"/>
      <c r="D26" s="627"/>
      <c r="E26" s="628"/>
      <c r="F26" s="152"/>
      <c r="G26" s="153"/>
    </row>
    <row r="27" spans="1:24" ht="18" customHeight="1" x14ac:dyDescent="0.15">
      <c r="A27" s="160"/>
      <c r="B27" s="623" t="s">
        <v>103</v>
      </c>
      <c r="C27" s="623"/>
      <c r="D27" s="623"/>
      <c r="E27" s="623"/>
      <c r="F27" s="158"/>
      <c r="G27" s="153"/>
      <c r="H27" s="633" t="s">
        <v>104</v>
      </c>
      <c r="I27" s="633"/>
      <c r="J27" s="633"/>
      <c r="K27" s="633"/>
    </row>
    <row r="28" spans="1:24" ht="18" customHeight="1" x14ac:dyDescent="0.15">
      <c r="A28" s="151"/>
      <c r="B28" s="624" t="s">
        <v>266</v>
      </c>
      <c r="C28" s="624"/>
      <c r="D28" s="624"/>
      <c r="E28" s="624"/>
      <c r="F28" s="151"/>
      <c r="G28" s="153"/>
      <c r="H28" s="634"/>
      <c r="I28" s="635"/>
      <c r="J28" s="636"/>
      <c r="K28" s="161"/>
    </row>
    <row r="29" spans="1:24" ht="18" customHeight="1" x14ac:dyDescent="0.15">
      <c r="A29" s="618" t="s">
        <v>105</v>
      </c>
      <c r="B29" s="621" t="s">
        <v>106</v>
      </c>
      <c r="C29" s="621"/>
      <c r="D29" s="621"/>
      <c r="E29" s="621"/>
      <c r="F29" s="621"/>
      <c r="G29" s="153"/>
      <c r="H29" s="632" t="s">
        <v>107</v>
      </c>
      <c r="I29" s="632"/>
      <c r="J29" s="632"/>
      <c r="K29" s="152">
        <f>F23-F15-F21-F22</f>
        <v>0</v>
      </c>
    </row>
    <row r="30" spans="1:24" ht="18" customHeight="1" x14ac:dyDescent="0.15">
      <c r="A30" s="619"/>
      <c r="B30" s="621"/>
      <c r="C30" s="621"/>
      <c r="D30" s="621"/>
      <c r="E30" s="621"/>
      <c r="F30" s="621"/>
      <c r="G30" s="153"/>
      <c r="H30" s="632" t="s">
        <v>108</v>
      </c>
      <c r="I30" s="632"/>
      <c r="J30" s="632"/>
      <c r="K30" s="152">
        <f>F21+F24</f>
        <v>0</v>
      </c>
    </row>
    <row r="31" spans="1:24" ht="18" customHeight="1" x14ac:dyDescent="0.15">
      <c r="A31" s="619"/>
      <c r="B31" s="621" t="s">
        <v>109</v>
      </c>
      <c r="C31" s="621"/>
      <c r="D31" s="621"/>
      <c r="E31" s="621"/>
      <c r="F31" s="621"/>
      <c r="G31" s="153"/>
      <c r="H31" s="632" t="s">
        <v>110</v>
      </c>
      <c r="I31" s="632"/>
      <c r="J31" s="632"/>
      <c r="K31" s="152">
        <v>0</v>
      </c>
    </row>
    <row r="32" spans="1:24" ht="18" customHeight="1" x14ac:dyDescent="0.15">
      <c r="A32" s="620"/>
      <c r="B32" s="621"/>
      <c r="C32" s="621"/>
      <c r="D32" s="621"/>
      <c r="E32" s="621"/>
      <c r="F32" s="621"/>
      <c r="G32" s="153"/>
      <c r="H32" s="632" t="s">
        <v>111</v>
      </c>
      <c r="I32" s="632"/>
      <c r="J32" s="632"/>
      <c r="K32" s="152">
        <f>(K29+K30)/2*(0.02*1)+K31*(0.02*1)</f>
        <v>0</v>
      </c>
    </row>
    <row r="34" spans="1:18" ht="18" customHeight="1" x14ac:dyDescent="0.15">
      <c r="A34" s="622"/>
      <c r="B34" s="622"/>
      <c r="C34" s="622"/>
      <c r="D34" s="622"/>
      <c r="E34" s="622"/>
      <c r="F34" s="622"/>
    </row>
    <row r="35" spans="1:18" ht="18" customHeight="1" x14ac:dyDescent="0.15">
      <c r="A35" s="162" t="s">
        <v>267</v>
      </c>
      <c r="B35" s="147" t="s">
        <v>112</v>
      </c>
    </row>
    <row r="36" spans="1:18" ht="18" customHeight="1" x14ac:dyDescent="0.15">
      <c r="A36" s="162"/>
      <c r="B36" s="147" t="s">
        <v>113</v>
      </c>
    </row>
    <row r="37" spans="1:18" ht="18" customHeight="1" x14ac:dyDescent="0.15">
      <c r="A37" s="163"/>
      <c r="B37" s="164">
        <v>100</v>
      </c>
      <c r="C37" s="165">
        <f>F28</f>
        <v>0</v>
      </c>
      <c r="D37" s="166">
        <f>F15</f>
        <v>0</v>
      </c>
      <c r="E37" s="167">
        <f>F13</f>
        <v>0</v>
      </c>
      <c r="F37" s="168">
        <f>F25</f>
        <v>0</v>
      </c>
      <c r="G37" s="169">
        <f>F7</f>
        <v>0</v>
      </c>
      <c r="H37" s="170">
        <v>100</v>
      </c>
      <c r="I37" s="171">
        <f>F29</f>
        <v>0</v>
      </c>
      <c r="J37" s="172"/>
      <c r="K37" s="169"/>
      <c r="L37" s="169"/>
      <c r="M37" s="169"/>
      <c r="N37" s="169"/>
      <c r="O37" s="169"/>
      <c r="P37" s="169"/>
      <c r="Q37" s="169"/>
      <c r="R37" s="169"/>
    </row>
    <row r="38" spans="1:18" ht="18" customHeight="1" x14ac:dyDescent="0.15">
      <c r="A38" s="162" t="s">
        <v>268</v>
      </c>
      <c r="B38" s="147" t="s">
        <v>111</v>
      </c>
    </row>
    <row r="39" spans="1:18" ht="18" customHeight="1" x14ac:dyDescent="0.15">
      <c r="A39" s="162"/>
      <c r="B39" s="147" t="s">
        <v>114</v>
      </c>
    </row>
    <row r="40" spans="1:18" ht="18" customHeight="1" x14ac:dyDescent="0.15">
      <c r="A40" s="162"/>
      <c r="C40" s="173">
        <f>K29</f>
        <v>0</v>
      </c>
      <c r="D40" s="174">
        <f>K30</f>
        <v>0</v>
      </c>
      <c r="E40" s="175">
        <v>2</v>
      </c>
      <c r="F40" s="176">
        <v>0.02</v>
      </c>
      <c r="G40" s="177">
        <v>1</v>
      </c>
      <c r="H40" s="178">
        <f>K31</f>
        <v>0</v>
      </c>
      <c r="I40" s="179">
        <v>0.02</v>
      </c>
      <c r="J40" s="177">
        <v>1</v>
      </c>
      <c r="K40" s="180">
        <f>K32</f>
        <v>0</v>
      </c>
    </row>
    <row r="41" spans="1:18" ht="18" customHeight="1" x14ac:dyDescent="0.15">
      <c r="A41" s="162" t="s">
        <v>269</v>
      </c>
      <c r="B41" s="147" t="s">
        <v>231</v>
      </c>
    </row>
    <row r="42" spans="1:18" ht="18" customHeight="1" x14ac:dyDescent="0.15">
      <c r="A42" s="162" t="s">
        <v>270</v>
      </c>
      <c r="B42" s="147" t="s">
        <v>115</v>
      </c>
    </row>
    <row r="43" spans="1:18" ht="18" customHeight="1" x14ac:dyDescent="0.15">
      <c r="A43" s="162"/>
      <c r="C43" s="181">
        <f>F23</f>
        <v>0</v>
      </c>
      <c r="D43" s="182">
        <f>F15</f>
        <v>0</v>
      </c>
      <c r="E43" s="183">
        <f>F21</f>
        <v>0</v>
      </c>
      <c r="F43" s="181">
        <f>F22</f>
        <v>0</v>
      </c>
      <c r="G43" s="180">
        <f>K29</f>
        <v>0</v>
      </c>
    </row>
    <row r="44" spans="1:18" ht="18" customHeight="1" x14ac:dyDescent="0.15">
      <c r="A44" s="162" t="s">
        <v>271</v>
      </c>
      <c r="B44" s="147" t="s">
        <v>116</v>
      </c>
    </row>
    <row r="45" spans="1:18" ht="18" customHeight="1" x14ac:dyDescent="0.15">
      <c r="A45" s="162"/>
      <c r="C45" s="184">
        <f>F21</f>
        <v>0</v>
      </c>
      <c r="D45" s="185">
        <f>F24</f>
        <v>0</v>
      </c>
      <c r="E45" s="147">
        <f>K30</f>
        <v>0</v>
      </c>
    </row>
    <row r="46" spans="1:18" ht="18" customHeight="1" x14ac:dyDescent="0.15">
      <c r="A46" s="162" t="s">
        <v>272</v>
      </c>
      <c r="B46" s="147" t="s">
        <v>117</v>
      </c>
    </row>
    <row r="47" spans="1:18" ht="18" customHeight="1" x14ac:dyDescent="0.15">
      <c r="A47" s="162"/>
      <c r="B47" s="162"/>
      <c r="C47" s="147" t="s">
        <v>232</v>
      </c>
    </row>
    <row r="48" spans="1:18" ht="18" customHeight="1" x14ac:dyDescent="0.15">
      <c r="A48" s="162"/>
    </row>
    <row r="49" spans="1:2" ht="18" customHeight="1" x14ac:dyDescent="0.15">
      <c r="A49" s="162"/>
    </row>
    <row r="50" spans="1:2" ht="18" customHeight="1" x14ac:dyDescent="0.15">
      <c r="A50" s="162"/>
      <c r="B50" s="162"/>
    </row>
    <row r="51" spans="1:2" ht="18" customHeight="1" x14ac:dyDescent="0.15">
      <c r="A51" s="162"/>
    </row>
    <row r="52" spans="1:2" ht="18" customHeight="1" x14ac:dyDescent="0.15">
      <c r="A52" s="162"/>
    </row>
    <row r="53" spans="1:2" ht="18" customHeight="1" x14ac:dyDescent="0.15">
      <c r="A53" s="162"/>
    </row>
    <row r="54" spans="1:2" ht="18" customHeight="1" x14ac:dyDescent="0.15">
      <c r="A54" s="162"/>
    </row>
    <row r="55" spans="1:2" ht="18" customHeight="1" x14ac:dyDescent="0.15">
      <c r="A55" s="162"/>
    </row>
  </sheetData>
  <mergeCells count="41">
    <mergeCell ref="A1:F1"/>
    <mergeCell ref="A2:F2"/>
    <mergeCell ref="A4:E4"/>
    <mergeCell ref="G24:I24"/>
    <mergeCell ref="H31:J31"/>
    <mergeCell ref="B8:E8"/>
    <mergeCell ref="B9:E9"/>
    <mergeCell ref="B10:E10"/>
    <mergeCell ref="B11:E11"/>
    <mergeCell ref="B5:E5"/>
    <mergeCell ref="B6:E6"/>
    <mergeCell ref="B7:E7"/>
    <mergeCell ref="C18:E18"/>
    <mergeCell ref="B19:E19"/>
    <mergeCell ref="B12:E12"/>
    <mergeCell ref="B13:E13"/>
    <mergeCell ref="H32:J32"/>
    <mergeCell ref="H27:K27"/>
    <mergeCell ref="H28:J28"/>
    <mergeCell ref="H29:J29"/>
    <mergeCell ref="H30:J30"/>
    <mergeCell ref="B14:E14"/>
    <mergeCell ref="B15:E15"/>
    <mergeCell ref="B24:E24"/>
    <mergeCell ref="B25:E25"/>
    <mergeCell ref="B26:E26"/>
    <mergeCell ref="A15:A16"/>
    <mergeCell ref="B20:E20"/>
    <mergeCell ref="B21:E21"/>
    <mergeCell ref="B22:E22"/>
    <mergeCell ref="B23:E23"/>
    <mergeCell ref="C16:E16"/>
    <mergeCell ref="C17:E17"/>
    <mergeCell ref="A29:A32"/>
    <mergeCell ref="F29:F30"/>
    <mergeCell ref="F31:F32"/>
    <mergeCell ref="A34:F34"/>
    <mergeCell ref="B27:E27"/>
    <mergeCell ref="B28:E28"/>
    <mergeCell ref="B29:E30"/>
    <mergeCell ref="B31:E32"/>
  </mergeCells>
  <phoneticPr fontId="11"/>
  <printOptions horizontalCentered="1" verticalCentered="1"/>
  <pageMargins left="0.59055118110236227" right="0.47244094488188981" top="0.59055118110236227" bottom="0.98425196850393704" header="0.51181102362204722" footer="0.51181102362204722"/>
  <pageSetup paperSize="9" scale="89" firstPageNumber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8</vt:i4>
      </vt:variant>
    </vt:vector>
  </HeadingPairs>
  <TitlesOfParts>
    <vt:vector size="18" baseType="lpstr">
      <vt:lpstr>表紙</vt:lpstr>
      <vt:lpstr>現況､事業計画(1)～(3)</vt:lpstr>
      <vt:lpstr>事業計画(4)～(7)</vt:lpstr>
      <vt:lpstr>生産計画</vt:lpstr>
      <vt:lpstr>図面等</vt:lpstr>
      <vt:lpstr>収支計画書</vt:lpstr>
      <vt:lpstr>目標収支計画</vt:lpstr>
      <vt:lpstr>単収、単価根拠</vt:lpstr>
      <vt:lpstr>作物純益率</vt:lpstr>
      <vt:lpstr>ﾘｰｽ料算定表</vt:lpstr>
      <vt:lpstr>ﾘｰｽ料算定表!Print_Area</vt:lpstr>
      <vt:lpstr>'現況､事業計画(1)～(3)'!Print_Area</vt:lpstr>
      <vt:lpstr>作物純益率!Print_Area</vt:lpstr>
      <vt:lpstr>収支計画書!Print_Area</vt:lpstr>
      <vt:lpstr>生産計画!Print_Area</vt:lpstr>
      <vt:lpstr>'単収、単価根拠'!Print_Area</vt:lpstr>
      <vt:lpstr>表紙!Print_Area</vt:lpstr>
      <vt:lpstr>目標収支計画!Print_Area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山田　智久</dc:creator>
  <cp:lastModifiedBy>沖縄県</cp:lastModifiedBy>
  <cp:lastPrinted>2023-09-13T20:48:14Z</cp:lastPrinted>
  <dcterms:created xsi:type="dcterms:W3CDTF">2008-08-06T04:49:17Z</dcterms:created>
  <dcterms:modified xsi:type="dcterms:W3CDTF">2024-02-09T02:26:32Z</dcterms:modified>
</cp:coreProperties>
</file>