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109.101\disk\(4) 介護指導班\01 班共通フォルダ\26 R2年新型コロナウィルス\31.サービス継続支援事業\R5\04_県実施要綱\20231001_支給整理表\"/>
    </mc:Choice>
  </mc:AlternateContent>
  <bookViews>
    <workbookView xWindow="0" yWindow="0" windowWidth="28800" windowHeight="11835" tabRatio="746"/>
  </bookViews>
  <sheets>
    <sheet name="危険手当" sheetId="11" r:id="rId1"/>
    <sheet name="時間外・休日" sheetId="2" r:id="rId2"/>
    <sheet name="消耗品" sheetId="4" r:id="rId3"/>
    <sheet name="危険手当 (記入例)" sheetId="6" r:id="rId4"/>
    <sheet name="時間外・休日 (記入例)" sheetId="8" r:id="rId5"/>
    <sheet name="消耗品 (記入例)" sheetId="5" r:id="rId6"/>
  </sheets>
  <definedNames>
    <definedName name="_xlnm.Print_Area" localSheetId="0">危険手当!$A$1:$AK$51</definedName>
    <definedName name="_xlnm.Print_Area" localSheetId="3">'危険手当 (記入例)'!$A$1:$AK$51</definedName>
    <definedName name="_xlnm.Print_Area" localSheetId="2">消耗品!$A$3:$G$39</definedName>
    <definedName name="_xlnm.Print_Area" localSheetId="5">'消耗品 (記入例)'!$A$1:$G$39</definedName>
    <definedName name="_xlnm.Print_Titles" localSheetId="1">時間外・休日!$1:$8</definedName>
    <definedName name="_xlnm.Print_Titles" localSheetId="2">消耗品!$1:$7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4" l="1"/>
  <c r="E5" i="2"/>
  <c r="B5" i="4"/>
  <c r="B5" i="2"/>
  <c r="B4" i="4"/>
  <c r="B4" i="2"/>
  <c r="B3" i="4"/>
  <c r="B3" i="2"/>
  <c r="A7" i="2"/>
  <c r="AT47" i="11"/>
  <c r="AS47" i="11"/>
  <c r="AR47" i="11"/>
  <c r="AQ47" i="11"/>
  <c r="AP47" i="11"/>
  <c r="AJ47" i="11" s="1"/>
  <c r="AO47" i="11"/>
  <c r="AN47" i="11"/>
  <c r="AM47" i="11"/>
  <c r="AI47" i="11"/>
  <c r="AT46" i="11"/>
  <c r="AS46" i="11"/>
  <c r="AR46" i="11"/>
  <c r="AQ46" i="11"/>
  <c r="AP46" i="11"/>
  <c r="AO46" i="11"/>
  <c r="AN46" i="11"/>
  <c r="AM46" i="11"/>
  <c r="AJ46" i="11"/>
  <c r="AI46" i="11"/>
  <c r="AT45" i="11"/>
  <c r="AS45" i="11"/>
  <c r="AR45" i="11"/>
  <c r="AQ45" i="11"/>
  <c r="AP45" i="11"/>
  <c r="AO45" i="11"/>
  <c r="AN45" i="11"/>
  <c r="AJ45" i="11" s="1"/>
  <c r="AM45" i="11"/>
  <c r="AI45" i="11"/>
  <c r="AT44" i="11"/>
  <c r="AS44" i="11"/>
  <c r="AR44" i="11"/>
  <c r="AQ44" i="11"/>
  <c r="AP44" i="11"/>
  <c r="AO44" i="11"/>
  <c r="AN44" i="11"/>
  <c r="AJ44" i="11" s="1"/>
  <c r="AM44" i="11"/>
  <c r="AI44" i="11"/>
  <c r="AT43" i="11"/>
  <c r="AS43" i="11"/>
  <c r="AR43" i="11"/>
  <c r="AQ43" i="11"/>
  <c r="AP43" i="11"/>
  <c r="AJ43" i="11" s="1"/>
  <c r="AO43" i="11"/>
  <c r="AN43" i="11"/>
  <c r="AM43" i="11"/>
  <c r="AI43" i="11"/>
  <c r="AT42" i="11"/>
  <c r="AS42" i="11"/>
  <c r="AR42" i="11"/>
  <c r="AQ42" i="11"/>
  <c r="AP42" i="11"/>
  <c r="AO42" i="11"/>
  <c r="AN42" i="11"/>
  <c r="AM42" i="11"/>
  <c r="AJ42" i="11"/>
  <c r="AI42" i="11"/>
  <c r="AT41" i="11"/>
  <c r="AS41" i="11"/>
  <c r="AR41" i="11"/>
  <c r="AQ41" i="11"/>
  <c r="AP41" i="11"/>
  <c r="AO41" i="11"/>
  <c r="AN41" i="11"/>
  <c r="AJ41" i="11" s="1"/>
  <c r="AM41" i="11"/>
  <c r="AI41" i="11"/>
  <c r="AT40" i="11"/>
  <c r="AS40" i="11"/>
  <c r="AR40" i="11"/>
  <c r="AQ40" i="11"/>
  <c r="AP40" i="11"/>
  <c r="AO40" i="11"/>
  <c r="AN40" i="11"/>
  <c r="AJ40" i="11" s="1"/>
  <c r="AM40" i="11"/>
  <c r="AI40" i="11"/>
  <c r="AT39" i="11"/>
  <c r="AS39" i="11"/>
  <c r="AR39" i="11"/>
  <c r="AQ39" i="11"/>
  <c r="AP39" i="11"/>
  <c r="AJ39" i="11" s="1"/>
  <c r="AO39" i="11"/>
  <c r="AN39" i="11"/>
  <c r="AM39" i="11"/>
  <c r="AI39" i="11"/>
  <c r="AT38" i="11"/>
  <c r="AS38" i="11"/>
  <c r="AR38" i="11"/>
  <c r="AQ38" i="11"/>
  <c r="AP38" i="11"/>
  <c r="AO38" i="11"/>
  <c r="AN38" i="11"/>
  <c r="AM38" i="11"/>
  <c r="AJ38" i="11"/>
  <c r="AI38" i="11"/>
  <c r="AT37" i="11"/>
  <c r="AS37" i="11"/>
  <c r="AR37" i="11"/>
  <c r="AQ37" i="11"/>
  <c r="AP37" i="11"/>
  <c r="AO37" i="11"/>
  <c r="AN37" i="11"/>
  <c r="AJ37" i="11" s="1"/>
  <c r="AM37" i="11"/>
  <c r="AI37" i="11"/>
  <c r="AT36" i="11"/>
  <c r="AS36" i="11"/>
  <c r="AR36" i="11"/>
  <c r="AQ36" i="11"/>
  <c r="AP36" i="11"/>
  <c r="AO36" i="11"/>
  <c r="AN36" i="11"/>
  <c r="AJ36" i="11" s="1"/>
  <c r="AM36" i="11"/>
  <c r="AI36" i="11"/>
  <c r="AT35" i="11"/>
  <c r="AS35" i="11"/>
  <c r="AR35" i="11"/>
  <c r="AQ35" i="11"/>
  <c r="AP35" i="11"/>
  <c r="AJ35" i="11" s="1"/>
  <c r="AO35" i="11"/>
  <c r="AN35" i="11"/>
  <c r="AM35" i="11"/>
  <c r="AI35" i="11"/>
  <c r="AT34" i="11"/>
  <c r="AS34" i="11"/>
  <c r="AR34" i="11"/>
  <c r="AQ34" i="11"/>
  <c r="AP34" i="11"/>
  <c r="AO34" i="11"/>
  <c r="AN34" i="11"/>
  <c r="AM34" i="11"/>
  <c r="AJ34" i="11"/>
  <c r="AI34" i="11"/>
  <c r="AT33" i="11"/>
  <c r="AS33" i="11"/>
  <c r="AR33" i="11"/>
  <c r="AQ33" i="11"/>
  <c r="AP33" i="11"/>
  <c r="AO33" i="11"/>
  <c r="AN33" i="11"/>
  <c r="AJ33" i="11" s="1"/>
  <c r="AM33" i="11"/>
  <c r="AI33" i="11"/>
  <c r="AT32" i="11"/>
  <c r="AS32" i="11"/>
  <c r="AR32" i="11"/>
  <c r="AQ32" i="11"/>
  <c r="AP32" i="11"/>
  <c r="AO32" i="11"/>
  <c r="AN32" i="11"/>
  <c r="AJ32" i="11" s="1"/>
  <c r="AM32" i="11"/>
  <c r="AI32" i="11"/>
  <c r="AT31" i="11"/>
  <c r="AS31" i="11"/>
  <c r="AR31" i="11"/>
  <c r="AQ31" i="11"/>
  <c r="AP31" i="11"/>
  <c r="AJ31" i="11" s="1"/>
  <c r="AO31" i="11"/>
  <c r="AN31" i="11"/>
  <c r="AM31" i="11"/>
  <c r="AI31" i="11"/>
  <c r="AT30" i="11"/>
  <c r="AS30" i="11"/>
  <c r="AR30" i="11"/>
  <c r="AQ30" i="11"/>
  <c r="AP30" i="11"/>
  <c r="AO30" i="11"/>
  <c r="AN30" i="11"/>
  <c r="AM30" i="11"/>
  <c r="AJ30" i="11"/>
  <c r="AI30" i="11"/>
  <c r="AT29" i="11"/>
  <c r="AS29" i="11"/>
  <c r="AR29" i="11"/>
  <c r="AQ29" i="11"/>
  <c r="AP29" i="11"/>
  <c r="AO29" i="11"/>
  <c r="AN29" i="11"/>
  <c r="AJ29" i="11" s="1"/>
  <c r="AM29" i="11"/>
  <c r="AI29" i="11"/>
  <c r="AT28" i="11"/>
  <c r="AS28" i="11"/>
  <c r="AR28" i="11"/>
  <c r="AQ28" i="11"/>
  <c r="AP28" i="11"/>
  <c r="AO28" i="11"/>
  <c r="AN28" i="11"/>
  <c r="AJ28" i="11" s="1"/>
  <c r="AM28" i="11"/>
  <c r="AI28" i="11"/>
  <c r="AT27" i="11"/>
  <c r="AS27" i="11"/>
  <c r="AR27" i="11"/>
  <c r="AQ27" i="11"/>
  <c r="AP27" i="11"/>
  <c r="AJ27" i="11" s="1"/>
  <c r="AO27" i="11"/>
  <c r="AN27" i="11"/>
  <c r="AM27" i="11"/>
  <c r="AI27" i="11"/>
  <c r="AT26" i="11"/>
  <c r="AS26" i="11"/>
  <c r="AR26" i="11"/>
  <c r="AQ26" i="11"/>
  <c r="AP26" i="11"/>
  <c r="AO26" i="11"/>
  <c r="AN26" i="11"/>
  <c r="AM26" i="11"/>
  <c r="AJ26" i="11"/>
  <c r="AI26" i="11"/>
  <c r="AT25" i="11"/>
  <c r="AS25" i="11"/>
  <c r="AR25" i="11"/>
  <c r="AQ25" i="11"/>
  <c r="AP25" i="11"/>
  <c r="AO25" i="11"/>
  <c r="AN25" i="11"/>
  <c r="AJ25" i="11" s="1"/>
  <c r="AM25" i="11"/>
  <c r="AI25" i="11"/>
  <c r="AT24" i="11"/>
  <c r="AS24" i="11"/>
  <c r="AR24" i="11"/>
  <c r="AQ24" i="11"/>
  <c r="AP24" i="11"/>
  <c r="AO24" i="11"/>
  <c r="AN24" i="11"/>
  <c r="AJ24" i="11" s="1"/>
  <c r="AM24" i="11"/>
  <c r="AI24" i="11"/>
  <c r="AT23" i="11"/>
  <c r="AS23" i="11"/>
  <c r="AR23" i="11"/>
  <c r="AQ23" i="11"/>
  <c r="AP23" i="11"/>
  <c r="AJ23" i="11" s="1"/>
  <c r="AO23" i="11"/>
  <c r="AN23" i="11"/>
  <c r="AM23" i="11"/>
  <c r="AI23" i="11"/>
  <c r="AT22" i="11"/>
  <c r="AS22" i="11"/>
  <c r="AR22" i="11"/>
  <c r="AQ22" i="11"/>
  <c r="AP22" i="11"/>
  <c r="AO22" i="11"/>
  <c r="AJ22" i="11" s="1"/>
  <c r="AN22" i="11"/>
  <c r="AM22" i="11"/>
  <c r="AI22" i="11"/>
  <c r="AT21" i="11"/>
  <c r="AS21" i="11"/>
  <c r="AR21" i="11"/>
  <c r="AQ21" i="11"/>
  <c r="AP21" i="11"/>
  <c r="AO21" i="11"/>
  <c r="AN21" i="11"/>
  <c r="AJ21" i="11" s="1"/>
  <c r="AM21" i="11"/>
  <c r="AI21" i="11"/>
  <c r="AT20" i="11"/>
  <c r="AS20" i="11"/>
  <c r="AR20" i="11"/>
  <c r="AQ20" i="11"/>
  <c r="AP20" i="11"/>
  <c r="AO20" i="11"/>
  <c r="AN20" i="11"/>
  <c r="AJ20" i="11" s="1"/>
  <c r="AM20" i="11"/>
  <c r="AI20" i="11"/>
  <c r="AT19" i="11"/>
  <c r="AS19" i="11"/>
  <c r="AR19" i="11"/>
  <c r="AQ19" i="11"/>
  <c r="AP19" i="11"/>
  <c r="AJ19" i="11" s="1"/>
  <c r="AO19" i="11"/>
  <c r="AN19" i="11"/>
  <c r="AM19" i="11"/>
  <c r="AI19" i="11"/>
  <c r="AT18" i="11"/>
  <c r="AS18" i="11"/>
  <c r="AR18" i="11"/>
  <c r="AQ18" i="11"/>
  <c r="AP18" i="11"/>
  <c r="AO18" i="11"/>
  <c r="AN18" i="11"/>
  <c r="AM18" i="11"/>
  <c r="AJ18" i="11"/>
  <c r="AI18" i="11"/>
  <c r="AT17" i="11"/>
  <c r="AS17" i="11"/>
  <c r="AR17" i="11"/>
  <c r="AQ17" i="11"/>
  <c r="AP17" i="11"/>
  <c r="AO17" i="11"/>
  <c r="AN17" i="11"/>
  <c r="AJ17" i="11" s="1"/>
  <c r="AM17" i="11"/>
  <c r="AI17" i="11"/>
  <c r="AT16" i="11"/>
  <c r="AS16" i="11"/>
  <c r="AR16" i="11"/>
  <c r="AQ16" i="11"/>
  <c r="AP16" i="11"/>
  <c r="AO16" i="11"/>
  <c r="AN16" i="11"/>
  <c r="AM16" i="11"/>
  <c r="AI16" i="11"/>
  <c r="AT15" i="11"/>
  <c r="AS15" i="11"/>
  <c r="AR15" i="11"/>
  <c r="AQ15" i="11"/>
  <c r="AP15" i="11"/>
  <c r="AJ15" i="11" s="1"/>
  <c r="AO15" i="11"/>
  <c r="AN15" i="11"/>
  <c r="AM15" i="11"/>
  <c r="AI15" i="11"/>
  <c r="AT14" i="11"/>
  <c r="AS14" i="11"/>
  <c r="AR14" i="11"/>
  <c r="AQ14" i="11"/>
  <c r="AP14" i="11"/>
  <c r="AO14" i="11"/>
  <c r="AN14" i="11"/>
  <c r="AJ14" i="11" s="1"/>
  <c r="AM14" i="11"/>
  <c r="AI14" i="11"/>
  <c r="AS13" i="11"/>
  <c r="AR13" i="11"/>
  <c r="AQ13" i="11"/>
  <c r="AP13" i="11"/>
  <c r="AO13" i="11"/>
  <c r="AN13" i="11"/>
  <c r="AJ13" i="11" s="1"/>
  <c r="AT13" i="11" s="1"/>
  <c r="AM13" i="11"/>
  <c r="AI13" i="11"/>
  <c r="AS12" i="11"/>
  <c r="AR12" i="11"/>
  <c r="AQ12" i="11"/>
  <c r="AP12" i="11"/>
  <c r="AO12" i="11"/>
  <c r="AN12" i="11"/>
  <c r="AJ12" i="11" s="1"/>
  <c r="AT12" i="11" s="1"/>
  <c r="AM12" i="11"/>
  <c r="AI12" i="11"/>
  <c r="AT11" i="11"/>
  <c r="AS11" i="11"/>
  <c r="AR11" i="11"/>
  <c r="AP11" i="11"/>
  <c r="AO11" i="11"/>
  <c r="AM11" i="11"/>
  <c r="AI11" i="11"/>
  <c r="AN11" i="11" s="1"/>
  <c r="AT10" i="11"/>
  <c r="AS10" i="11"/>
  <c r="AR10" i="11"/>
  <c r="AP10" i="11"/>
  <c r="AO10" i="11"/>
  <c r="AM10" i="11"/>
  <c r="AI10" i="11"/>
  <c r="AN10" i="11" s="1"/>
  <c r="AJ10" i="11" s="1"/>
  <c r="AQ10" i="11" s="1"/>
  <c r="AT9" i="11"/>
  <c r="AR9" i="11"/>
  <c r="AQ9" i="11"/>
  <c r="AP9" i="11"/>
  <c r="AN9" i="11"/>
  <c r="AM9" i="11"/>
  <c r="AI9" i="11"/>
  <c r="AO9" i="11" s="1"/>
  <c r="AT8" i="11"/>
  <c r="AR8" i="11"/>
  <c r="AP8" i="11"/>
  <c r="AM8" i="11"/>
  <c r="AI8" i="11"/>
  <c r="AO8" i="11" s="1"/>
  <c r="AN2" i="11"/>
  <c r="AK44" i="11" s="1"/>
  <c r="AN8" i="11" l="1"/>
  <c r="AJ8" i="11" s="1"/>
  <c r="AQ8" i="11" s="1"/>
  <c r="AJ11" i="11"/>
  <c r="AQ11" i="11" s="1"/>
  <c r="AJ16" i="11"/>
  <c r="AS8" i="11"/>
  <c r="AJ48" i="11"/>
  <c r="AJ9" i="11"/>
  <c r="AS9" i="11" s="1"/>
  <c r="AK9" i="11" s="1"/>
  <c r="AK23" i="11"/>
  <c r="AK31" i="11"/>
  <c r="AK39" i="11"/>
  <c r="AK47" i="11"/>
  <c r="AK10" i="11"/>
  <c r="AK14" i="11"/>
  <c r="AK18" i="11"/>
  <c r="AK26" i="11"/>
  <c r="AK30" i="11"/>
  <c r="AK34" i="11"/>
  <c r="AK42" i="11"/>
  <c r="AK46" i="11"/>
  <c r="AI48" i="11"/>
  <c r="AK13" i="11"/>
  <c r="AK17" i="11"/>
  <c r="AK21" i="11"/>
  <c r="AK25" i="11"/>
  <c r="AK29" i="11"/>
  <c r="AK33" i="11"/>
  <c r="AK37" i="11"/>
  <c r="AK41" i="11"/>
  <c r="AK45" i="11"/>
  <c r="AK11" i="11"/>
  <c r="AK15" i="11"/>
  <c r="AK19" i="11"/>
  <c r="AK27" i="11"/>
  <c r="AK35" i="11"/>
  <c r="AK43" i="11"/>
  <c r="AK22" i="11"/>
  <c r="AK38" i="11"/>
  <c r="AK8" i="11"/>
  <c r="AK12" i="11"/>
  <c r="AK16" i="11"/>
  <c r="AK20" i="11"/>
  <c r="AK24" i="11"/>
  <c r="AK28" i="11"/>
  <c r="AK32" i="11"/>
  <c r="AK36" i="11"/>
  <c r="AK40" i="11"/>
  <c r="AJ11" i="6"/>
  <c r="AI11" i="6"/>
  <c r="AT8" i="6"/>
  <c r="AS8" i="6"/>
  <c r="AR8" i="6"/>
  <c r="AQ8" i="6"/>
  <c r="AK9" i="6"/>
  <c r="AT46" i="6"/>
  <c r="AT9" i="6"/>
  <c r="AT14" i="6"/>
  <c r="AT15" i="6"/>
  <c r="AT16" i="6"/>
  <c r="AT17" i="6"/>
  <c r="AT18" i="6"/>
  <c r="AT19" i="6"/>
  <c r="AT20" i="6"/>
  <c r="AT21" i="6"/>
  <c r="AT22" i="6"/>
  <c r="AT23" i="6"/>
  <c r="AT24" i="6"/>
  <c r="AT25" i="6"/>
  <c r="AT26" i="6"/>
  <c r="AT27" i="6"/>
  <c r="AT28" i="6"/>
  <c r="AT29" i="6"/>
  <c r="AT30" i="6"/>
  <c r="AT31" i="6"/>
  <c r="AT32" i="6"/>
  <c r="AT33" i="6"/>
  <c r="AT34" i="6"/>
  <c r="AT35" i="6"/>
  <c r="AT36" i="6"/>
  <c r="AT37" i="6"/>
  <c r="AT38" i="6"/>
  <c r="AT39" i="6"/>
  <c r="AT40" i="6"/>
  <c r="AT41" i="6"/>
  <c r="AT42" i="6"/>
  <c r="AT43" i="6"/>
  <c r="AT44" i="6"/>
  <c r="AT45" i="6"/>
  <c r="AT47" i="6"/>
  <c r="AS38" i="6"/>
  <c r="AS39" i="6"/>
  <c r="AS10" i="6"/>
  <c r="AS11" i="6"/>
  <c r="AS12" i="6"/>
  <c r="AS13" i="6"/>
  <c r="AS14" i="6"/>
  <c r="AS15" i="6"/>
  <c r="AS16" i="6"/>
  <c r="AS17" i="6"/>
  <c r="AS18" i="6"/>
  <c r="AS19" i="6"/>
  <c r="AS20" i="6"/>
  <c r="AS21" i="6"/>
  <c r="AS22" i="6"/>
  <c r="AS23" i="6"/>
  <c r="AS24" i="6"/>
  <c r="AS25" i="6"/>
  <c r="AS26" i="6"/>
  <c r="AS27" i="6"/>
  <c r="AS28" i="6"/>
  <c r="AS29" i="6"/>
  <c r="AS30" i="6"/>
  <c r="AS31" i="6"/>
  <c r="AS32" i="6"/>
  <c r="AS33" i="6"/>
  <c r="AS34" i="6"/>
  <c r="AS35" i="6"/>
  <c r="AS36" i="6"/>
  <c r="AS37" i="6"/>
  <c r="AS40" i="6"/>
  <c r="AS41" i="6"/>
  <c r="AS42" i="6"/>
  <c r="AS43" i="6"/>
  <c r="AS44" i="6"/>
  <c r="AS45" i="6"/>
  <c r="AS46" i="6"/>
  <c r="AS47" i="6"/>
  <c r="AR47" i="6"/>
  <c r="AR45" i="6"/>
  <c r="AR9" i="6"/>
  <c r="AR12" i="6"/>
  <c r="AR13" i="6"/>
  <c r="AR14" i="6"/>
  <c r="AR15" i="6"/>
  <c r="AR16" i="6"/>
  <c r="AR17" i="6"/>
  <c r="AR18" i="6"/>
  <c r="AR19" i="6"/>
  <c r="AR20" i="6"/>
  <c r="AR21" i="6"/>
  <c r="AR22" i="6"/>
  <c r="AR23" i="6"/>
  <c r="AR24" i="6"/>
  <c r="AR25" i="6"/>
  <c r="AR26" i="6"/>
  <c r="AR27" i="6"/>
  <c r="AR28" i="6"/>
  <c r="AR29" i="6"/>
  <c r="AR30" i="6"/>
  <c r="AR31" i="6"/>
  <c r="AR32" i="6"/>
  <c r="AR33" i="6"/>
  <c r="AR34" i="6"/>
  <c r="AR35" i="6"/>
  <c r="AR36" i="6"/>
  <c r="AR37" i="6"/>
  <c r="AR38" i="6"/>
  <c r="AR39" i="6"/>
  <c r="AR40" i="6"/>
  <c r="AR41" i="6"/>
  <c r="AR42" i="6"/>
  <c r="AR43" i="6"/>
  <c r="AR44" i="6"/>
  <c r="AR46" i="6"/>
  <c r="AQ47" i="6"/>
  <c r="AQ12" i="6"/>
  <c r="AQ14" i="6"/>
  <c r="AQ15" i="6"/>
  <c r="AQ16" i="6"/>
  <c r="AQ17" i="6"/>
  <c r="AQ18" i="6"/>
  <c r="AQ19" i="6"/>
  <c r="AQ20" i="6"/>
  <c r="AQ21" i="6"/>
  <c r="AQ22" i="6"/>
  <c r="AQ23" i="6"/>
  <c r="AQ24" i="6"/>
  <c r="AQ25" i="6"/>
  <c r="AQ26" i="6"/>
  <c r="AQ27" i="6"/>
  <c r="AQ28" i="6"/>
  <c r="AQ29" i="6"/>
  <c r="AQ30" i="6"/>
  <c r="AQ31" i="6"/>
  <c r="AQ32" i="6"/>
  <c r="AQ33" i="6"/>
  <c r="AQ34" i="6"/>
  <c r="AQ35" i="6"/>
  <c r="AQ36" i="6"/>
  <c r="AQ37" i="6"/>
  <c r="AQ38" i="6"/>
  <c r="AQ39" i="6"/>
  <c r="AQ40" i="6"/>
  <c r="AQ41" i="6"/>
  <c r="AQ42" i="6"/>
  <c r="AQ43" i="6"/>
  <c r="AQ44" i="6"/>
  <c r="AQ45" i="6"/>
  <c r="AQ46" i="6"/>
  <c r="AI30" i="6"/>
  <c r="AP44" i="6"/>
  <c r="AP9" i="6"/>
  <c r="AP10" i="6"/>
  <c r="AP11" i="6"/>
  <c r="AP12" i="6"/>
  <c r="AP13" i="6"/>
  <c r="AP14" i="6"/>
  <c r="AP15" i="6"/>
  <c r="AP16" i="6"/>
  <c r="AP17" i="6"/>
  <c r="AP18" i="6"/>
  <c r="AP19" i="6"/>
  <c r="AP20" i="6"/>
  <c r="AP21" i="6"/>
  <c r="AP22" i="6"/>
  <c r="AP23" i="6"/>
  <c r="AP24" i="6"/>
  <c r="AP25" i="6"/>
  <c r="AP26" i="6"/>
  <c r="AP27" i="6"/>
  <c r="AP28" i="6"/>
  <c r="AP29" i="6"/>
  <c r="AP30" i="6"/>
  <c r="AP31" i="6"/>
  <c r="AP32" i="6"/>
  <c r="AP33" i="6"/>
  <c r="AP34" i="6"/>
  <c r="AP35" i="6"/>
  <c r="AP36" i="6"/>
  <c r="AP37" i="6"/>
  <c r="AP38" i="6"/>
  <c r="AP39" i="6"/>
  <c r="AP40" i="6"/>
  <c r="AP41" i="6"/>
  <c r="AP42" i="6"/>
  <c r="AP43" i="6"/>
  <c r="AP45" i="6"/>
  <c r="AP46" i="6"/>
  <c r="AP47" i="6"/>
  <c r="AP8" i="6"/>
  <c r="AO46" i="6"/>
  <c r="AO10" i="6"/>
  <c r="AO11" i="6"/>
  <c r="AO12" i="6"/>
  <c r="AO13" i="6"/>
  <c r="AO14" i="6"/>
  <c r="AO15" i="6"/>
  <c r="AO16" i="6"/>
  <c r="AO17" i="6"/>
  <c r="AO18" i="6"/>
  <c r="AO19" i="6"/>
  <c r="AO20" i="6"/>
  <c r="AO21" i="6"/>
  <c r="AO22" i="6"/>
  <c r="AO23" i="6"/>
  <c r="AO24" i="6"/>
  <c r="AO25" i="6"/>
  <c r="AO26" i="6"/>
  <c r="AO27" i="6"/>
  <c r="AO28" i="6"/>
  <c r="AO29" i="6"/>
  <c r="AO30" i="6"/>
  <c r="AO31" i="6"/>
  <c r="AO32" i="6"/>
  <c r="AO33" i="6"/>
  <c r="AO34" i="6"/>
  <c r="AO35" i="6"/>
  <c r="AO36" i="6"/>
  <c r="AO37" i="6"/>
  <c r="AO38" i="6"/>
  <c r="AO39" i="6"/>
  <c r="AO40" i="6"/>
  <c r="AO41" i="6"/>
  <c r="AO42" i="6"/>
  <c r="AO43" i="6"/>
  <c r="AO44" i="6"/>
  <c r="AO45" i="6"/>
  <c r="AO47" i="6"/>
  <c r="AN8" i="6"/>
  <c r="AK48" i="11" l="1"/>
  <c r="AK8" i="6"/>
  <c r="AN47" i="6"/>
  <c r="AJ47" i="6" s="1"/>
  <c r="AM47" i="6"/>
  <c r="AI47" i="6"/>
  <c r="AN46" i="6"/>
  <c r="AJ46" i="6" s="1"/>
  <c r="AM46" i="6"/>
  <c r="AI46" i="6"/>
  <c r="AN45" i="6"/>
  <c r="AJ45" i="6" s="1"/>
  <c r="AM45" i="6"/>
  <c r="AI45" i="6"/>
  <c r="AN44" i="6"/>
  <c r="AJ44" i="6" s="1"/>
  <c r="AM44" i="6"/>
  <c r="AI44" i="6"/>
  <c r="AN43" i="6"/>
  <c r="AJ43" i="6" s="1"/>
  <c r="AM43" i="6"/>
  <c r="AI43" i="6"/>
  <c r="AN42" i="6"/>
  <c r="AJ42" i="6" s="1"/>
  <c r="AM42" i="6"/>
  <c r="AI42" i="6"/>
  <c r="AN41" i="6"/>
  <c r="AJ41" i="6" s="1"/>
  <c r="AM41" i="6"/>
  <c r="AI41" i="6"/>
  <c r="AN40" i="6"/>
  <c r="AJ40" i="6" s="1"/>
  <c r="AM40" i="6"/>
  <c r="AI40" i="6"/>
  <c r="AN39" i="6"/>
  <c r="AJ39" i="6" s="1"/>
  <c r="AM39" i="6"/>
  <c r="AI39" i="6"/>
  <c r="AN38" i="6"/>
  <c r="AJ38" i="6" s="1"/>
  <c r="AM38" i="6"/>
  <c r="AI38" i="6"/>
  <c r="AN37" i="6"/>
  <c r="AJ37" i="6" s="1"/>
  <c r="AM37" i="6"/>
  <c r="AI37" i="6"/>
  <c r="AN36" i="6"/>
  <c r="AJ36" i="6" s="1"/>
  <c r="AM36" i="6"/>
  <c r="AI36" i="6"/>
  <c r="AI9" i="6"/>
  <c r="AO9" i="6" s="1"/>
  <c r="AI10" i="6"/>
  <c r="AR10" i="6" s="1"/>
  <c r="AR11" i="6"/>
  <c r="AI12" i="6"/>
  <c r="AI13" i="6"/>
  <c r="AN13" i="6" s="1"/>
  <c r="AJ13" i="6" s="1"/>
  <c r="AI14" i="6"/>
  <c r="AI15" i="6"/>
  <c r="AI16" i="6"/>
  <c r="AI17" i="6"/>
  <c r="AI18" i="6"/>
  <c r="AI19" i="6"/>
  <c r="AI20" i="6"/>
  <c r="AI21" i="6"/>
  <c r="AI22" i="6"/>
  <c r="AI23" i="6"/>
  <c r="AI24" i="6"/>
  <c r="AI25" i="6"/>
  <c r="AI26" i="6"/>
  <c r="AI27" i="6"/>
  <c r="AI28" i="6"/>
  <c r="AI29" i="6"/>
  <c r="AI31" i="6"/>
  <c r="AI32" i="6"/>
  <c r="AI33" i="6"/>
  <c r="AI34" i="6"/>
  <c r="AI35" i="6"/>
  <c r="AI8" i="6"/>
  <c r="AO8" i="6" s="1"/>
  <c r="AJ8" i="6" s="1"/>
  <c r="AN35" i="6"/>
  <c r="AJ35" i="6" s="1"/>
  <c r="AM35" i="6"/>
  <c r="AN34" i="6"/>
  <c r="AJ34" i="6" s="1"/>
  <c r="AM34" i="6"/>
  <c r="AN33" i="6"/>
  <c r="AJ33" i="6" s="1"/>
  <c r="AM33" i="6"/>
  <c r="AN32" i="6"/>
  <c r="AJ32" i="6" s="1"/>
  <c r="AM32" i="6"/>
  <c r="AN31" i="6"/>
  <c r="AJ31" i="6" s="1"/>
  <c r="AM31" i="6"/>
  <c r="AN30" i="6"/>
  <c r="AJ30" i="6" s="1"/>
  <c r="AM30" i="6"/>
  <c r="AN29" i="6"/>
  <c r="AJ29" i="6" s="1"/>
  <c r="AM29" i="6"/>
  <c r="AM28" i="6"/>
  <c r="AN27" i="6"/>
  <c r="AJ27" i="6" s="1"/>
  <c r="AM27" i="6"/>
  <c r="AN26" i="6"/>
  <c r="AJ26" i="6" s="1"/>
  <c r="AM26" i="6"/>
  <c r="AN25" i="6"/>
  <c r="AJ25" i="6" s="1"/>
  <c r="AM25" i="6"/>
  <c r="AN24" i="6"/>
  <c r="AJ24" i="6" s="1"/>
  <c r="AM24" i="6"/>
  <c r="AN23" i="6"/>
  <c r="AJ23" i="6" s="1"/>
  <c r="AM23" i="6"/>
  <c r="AN22" i="6"/>
  <c r="AJ22" i="6" s="1"/>
  <c r="AM22" i="6"/>
  <c r="AN21" i="6"/>
  <c r="AJ21" i="6" s="1"/>
  <c r="AM21" i="6"/>
  <c r="AN20" i="6"/>
  <c r="AJ20" i="6" s="1"/>
  <c r="AM20" i="6"/>
  <c r="AN19" i="6"/>
  <c r="AJ19" i="6" s="1"/>
  <c r="AM19" i="6"/>
  <c r="AN18" i="6"/>
  <c r="AJ18" i="6" s="1"/>
  <c r="AM18" i="6"/>
  <c r="AN17" i="6"/>
  <c r="AJ17" i="6" s="1"/>
  <c r="AM17" i="6"/>
  <c r="AM9" i="6"/>
  <c r="AM10" i="6"/>
  <c r="AM11" i="6"/>
  <c r="AM12" i="6"/>
  <c r="AM13" i="6"/>
  <c r="AM14" i="6"/>
  <c r="AM15" i="6"/>
  <c r="AM16" i="6"/>
  <c r="AM8" i="6"/>
  <c r="AN10" i="6"/>
  <c r="AJ10" i="6" s="1"/>
  <c r="AN12" i="6"/>
  <c r="AJ12" i="6" s="1"/>
  <c r="AT12" i="6" s="1"/>
  <c r="AN14" i="6"/>
  <c r="AJ14" i="6" s="1"/>
  <c r="AN15" i="6"/>
  <c r="AJ15" i="6" s="1"/>
  <c r="AN16" i="6"/>
  <c r="AJ16" i="6" s="1"/>
  <c r="AJ48" i="6" l="1"/>
  <c r="AQ13" i="6"/>
  <c r="AT13" i="6"/>
  <c r="AN11" i="6"/>
  <c r="AT10" i="6"/>
  <c r="AQ10" i="6"/>
  <c r="AI48" i="6"/>
  <c r="AN28" i="6"/>
  <c r="AJ28" i="6" s="1"/>
  <c r="AN2" i="6"/>
  <c r="AN9" i="6"/>
  <c r="AJ9" i="6" s="1"/>
  <c r="AT11" i="6" l="1"/>
  <c r="AQ11" i="6"/>
  <c r="AK11" i="6" s="1"/>
  <c r="AQ9" i="6"/>
  <c r="AS9" i="6"/>
  <c r="AK12" i="6"/>
  <c r="AK16" i="6"/>
  <c r="AK20" i="6"/>
  <c r="AK24" i="6"/>
  <c r="AK28" i="6"/>
  <c r="AK32" i="6"/>
  <c r="AK36" i="6"/>
  <c r="AK40" i="6"/>
  <c r="AK44" i="6"/>
  <c r="AK14" i="6"/>
  <c r="AK22" i="6"/>
  <c r="AK30" i="6"/>
  <c r="AK38" i="6"/>
  <c r="AK46" i="6"/>
  <c r="AK15" i="6"/>
  <c r="AK19" i="6"/>
  <c r="AK27" i="6"/>
  <c r="AK35" i="6"/>
  <c r="AK39" i="6"/>
  <c r="AK47" i="6"/>
  <c r="AK13" i="6"/>
  <c r="AK17" i="6"/>
  <c r="AK21" i="6"/>
  <c r="AK25" i="6"/>
  <c r="AK29" i="6"/>
  <c r="AK33" i="6"/>
  <c r="AK37" i="6"/>
  <c r="AK41" i="6"/>
  <c r="AK45" i="6"/>
  <c r="AK10" i="6"/>
  <c r="AK18" i="6"/>
  <c r="AK26" i="6"/>
  <c r="AK34" i="6"/>
  <c r="AK42" i="6"/>
  <c r="AK23" i="6"/>
  <c r="AK31" i="6"/>
  <c r="AK43" i="6"/>
  <c r="AK48" i="6" l="1"/>
  <c r="B4" i="5"/>
  <c r="B3" i="5"/>
  <c r="B4" i="8"/>
  <c r="B3" i="8"/>
  <c r="J10" i="2" l="1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9" i="2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9" i="8"/>
  <c r="G9" i="8"/>
  <c r="G10" i="8"/>
  <c r="G11" i="8"/>
  <c r="G12" i="8"/>
  <c r="D9" i="8"/>
  <c r="D10" i="8"/>
  <c r="D11" i="8"/>
  <c r="D12" i="8"/>
  <c r="D13" i="8"/>
  <c r="D14" i="8"/>
  <c r="D15" i="8"/>
  <c r="D16" i="8"/>
  <c r="D17" i="8"/>
  <c r="D18" i="8"/>
  <c r="D19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20" i="8"/>
  <c r="K59" i="8" l="1"/>
  <c r="I59" i="8"/>
  <c r="H59" i="8"/>
  <c r="F59" i="8"/>
  <c r="E59" i="8"/>
  <c r="C59" i="8"/>
  <c r="B59" i="8"/>
  <c r="K58" i="8"/>
  <c r="J58" i="8"/>
  <c r="G58" i="8"/>
  <c r="D58" i="8"/>
  <c r="K57" i="8"/>
  <c r="J57" i="8"/>
  <c r="G57" i="8"/>
  <c r="D57" i="8"/>
  <c r="K56" i="8"/>
  <c r="J56" i="8"/>
  <c r="G56" i="8"/>
  <c r="D56" i="8"/>
  <c r="K55" i="8"/>
  <c r="J55" i="8"/>
  <c r="G55" i="8"/>
  <c r="D55" i="8"/>
  <c r="K54" i="8"/>
  <c r="J54" i="8"/>
  <c r="G54" i="8"/>
  <c r="D54" i="8"/>
  <c r="K53" i="8"/>
  <c r="J53" i="8"/>
  <c r="G53" i="8"/>
  <c r="D53" i="8"/>
  <c r="K52" i="8"/>
  <c r="J52" i="8"/>
  <c r="G52" i="8"/>
  <c r="D52" i="8"/>
  <c r="K51" i="8"/>
  <c r="J51" i="8"/>
  <c r="G51" i="8"/>
  <c r="D51" i="8"/>
  <c r="K50" i="8"/>
  <c r="J50" i="8"/>
  <c r="G50" i="8"/>
  <c r="D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F39" i="5"/>
  <c r="F38" i="5"/>
  <c r="H59" i="2"/>
  <c r="I5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9" i="2"/>
  <c r="J58" i="2"/>
  <c r="J57" i="2"/>
  <c r="J56" i="2"/>
  <c r="J55" i="2"/>
  <c r="J54" i="2"/>
  <c r="J53" i="2"/>
  <c r="J52" i="2"/>
  <c r="J51" i="2"/>
  <c r="J50" i="2"/>
  <c r="F59" i="2"/>
  <c r="E59" i="2"/>
  <c r="G58" i="2"/>
  <c r="G57" i="2"/>
  <c r="G56" i="2"/>
  <c r="G55" i="2"/>
  <c r="G54" i="2"/>
  <c r="G53" i="2"/>
  <c r="G52" i="2"/>
  <c r="G51" i="2"/>
  <c r="G50" i="2"/>
  <c r="C59" i="2"/>
  <c r="B59" i="2"/>
  <c r="D58" i="2"/>
  <c r="D57" i="2"/>
  <c r="D56" i="2"/>
  <c r="D55" i="2"/>
  <c r="D54" i="2"/>
  <c r="D53" i="2"/>
  <c r="D52" i="2"/>
  <c r="D51" i="2"/>
  <c r="D50" i="2"/>
  <c r="F39" i="4" l="1"/>
  <c r="F38" i="4"/>
  <c r="K59" i="2"/>
</calcChain>
</file>

<file path=xl/comments1.xml><?xml version="1.0" encoding="utf-8"?>
<comments xmlns="http://schemas.openxmlformats.org/spreadsheetml/2006/main">
  <authors>
    <author>大城将志</author>
  </authors>
  <commentList>
    <comment ref="X7" authorId="0" shapeId="0">
      <text>
        <r>
          <rPr>
            <sz val="12"/>
            <color indexed="81"/>
            <rFont val="MS P ゴシック"/>
            <family val="3"/>
            <charset val="128"/>
          </rPr>
          <t>回数が足りなければ、列を「再表示」してください。</t>
        </r>
      </text>
    </comment>
    <comment ref="D8" authorId="0" shapeId="0">
      <text>
        <r>
          <rPr>
            <sz val="12"/>
            <color indexed="81"/>
            <rFont val="MS P ゴシック"/>
            <family val="3"/>
            <charset val="128"/>
          </rPr>
          <t>支給区分で
・「時給」を選んだ場合は、危険手当の対象となる時間数を入力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81"/>
            <rFont val="MS P ゴシック"/>
            <family val="3"/>
            <charset val="128"/>
          </rPr>
          <t>・「日額」または「月額」を選んだ場合は、危険手当の対象となる勤務日を入力</t>
        </r>
      </text>
    </comment>
    <comment ref="A36" authorId="0" shapeId="0">
      <text>
        <r>
          <rPr>
            <sz val="12"/>
            <color indexed="81"/>
            <rFont val="MS P ゴシック"/>
            <family val="3"/>
            <charset val="128"/>
          </rPr>
          <t>人数欄が足りなければ、行を「再表示」してください。</t>
        </r>
      </text>
    </comment>
  </commentList>
</comments>
</file>

<file path=xl/comments2.xml><?xml version="1.0" encoding="utf-8"?>
<comments xmlns="http://schemas.openxmlformats.org/spreadsheetml/2006/main">
  <authors>
    <author>粟國</author>
  </authors>
  <commentList>
    <comment ref="B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コロナのかかり増し分のみ入力
</t>
        </r>
      </text>
    </comment>
    <comment ref="E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コロナのかかり増し分のみ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通常の夜勤分は該当しません。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大城将志</author>
  </authors>
  <commentList>
    <comment ref="X7" authorId="0" shapeId="0">
      <text>
        <r>
          <rPr>
            <sz val="12"/>
            <color indexed="81"/>
            <rFont val="MS P ゴシック"/>
            <family val="3"/>
            <charset val="128"/>
          </rPr>
          <t>回数が足りなければ、列を「再表示」してください。</t>
        </r>
      </text>
    </comment>
    <comment ref="D8" authorId="0" shapeId="0">
      <text>
        <r>
          <rPr>
            <sz val="12"/>
            <color indexed="81"/>
            <rFont val="MS P ゴシック"/>
            <family val="3"/>
            <charset val="128"/>
          </rPr>
          <t>支給区分で
・「時給」を選んだ場合は、危険手当の対象となる時間数を入力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81"/>
            <rFont val="MS P ゴシック"/>
            <family val="3"/>
            <charset val="128"/>
          </rPr>
          <t>・「日額」または「月額」を選んだ場合は、危険手当の対象となる勤務日を入力</t>
        </r>
      </text>
    </comment>
    <comment ref="A36" authorId="0" shapeId="0">
      <text>
        <r>
          <rPr>
            <sz val="12"/>
            <color indexed="81"/>
            <rFont val="MS P ゴシック"/>
            <family val="3"/>
            <charset val="128"/>
          </rPr>
          <t>人数欄が足りなければ、行を「再表示」してください。</t>
        </r>
      </text>
    </comment>
  </commentList>
</comments>
</file>

<file path=xl/comments4.xml><?xml version="1.0" encoding="utf-8"?>
<comments xmlns="http://schemas.openxmlformats.org/spreadsheetml/2006/main">
  <authors>
    <author>粟國</author>
  </authors>
  <commentList>
    <comment ref="B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コロナのかかり増し分のみ入力
</t>
        </r>
      </text>
    </comment>
    <comment ref="E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コロナのかかり増し分のみ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通常の夜勤分は該当しません。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<sst xmlns="http://schemas.openxmlformats.org/spreadsheetml/2006/main" count="267" uniqueCount="122">
  <si>
    <t>法人名</t>
    <rPh sb="0" eb="2">
      <t>ホウジン</t>
    </rPh>
    <rPh sb="2" eb="3">
      <t>メイ</t>
    </rPh>
    <phoneticPr fontId="1"/>
  </si>
  <si>
    <t>事業所名</t>
    <rPh sb="0" eb="4">
      <t>ジギョウショメイ</t>
    </rPh>
    <phoneticPr fontId="1"/>
  </si>
  <si>
    <t>1回</t>
    <rPh sb="1" eb="2">
      <t>カイ</t>
    </rPh>
    <phoneticPr fontId="1"/>
  </si>
  <si>
    <t>単価</t>
    <rPh sb="0" eb="2">
      <t>タンカ</t>
    </rPh>
    <phoneticPr fontId="1"/>
  </si>
  <si>
    <t>2回</t>
    <rPh sb="1" eb="2">
      <t>カイ</t>
    </rPh>
    <phoneticPr fontId="1"/>
  </si>
  <si>
    <t>3回</t>
    <rPh sb="1" eb="2">
      <t>カイ</t>
    </rPh>
    <phoneticPr fontId="1"/>
  </si>
  <si>
    <t>4回</t>
    <rPh sb="1" eb="2">
      <t>カイ</t>
    </rPh>
    <phoneticPr fontId="1"/>
  </si>
  <si>
    <t>5回</t>
    <rPh sb="1" eb="2">
      <t>カイ</t>
    </rPh>
    <phoneticPr fontId="1"/>
  </si>
  <si>
    <t>6回</t>
    <rPh sb="1" eb="2">
      <t>カイ</t>
    </rPh>
    <phoneticPr fontId="1"/>
  </si>
  <si>
    <t>7回</t>
    <rPh sb="1" eb="2">
      <t>カイ</t>
    </rPh>
    <phoneticPr fontId="1"/>
  </si>
  <si>
    <t>8回</t>
    <rPh sb="1" eb="2">
      <t>カイ</t>
    </rPh>
    <phoneticPr fontId="1"/>
  </si>
  <si>
    <t>9回</t>
    <rPh sb="1" eb="2">
      <t>カイ</t>
    </rPh>
    <phoneticPr fontId="1"/>
  </si>
  <si>
    <t>10回</t>
    <rPh sb="2" eb="3">
      <t>カイ</t>
    </rPh>
    <phoneticPr fontId="1"/>
  </si>
  <si>
    <t>11回</t>
    <rPh sb="2" eb="3">
      <t>カイ</t>
    </rPh>
    <phoneticPr fontId="1"/>
  </si>
  <si>
    <t>12回</t>
    <rPh sb="2" eb="3">
      <t>カイ</t>
    </rPh>
    <phoneticPr fontId="1"/>
  </si>
  <si>
    <t>13回</t>
    <rPh sb="2" eb="3">
      <t>カイ</t>
    </rPh>
    <phoneticPr fontId="1"/>
  </si>
  <si>
    <t>14回</t>
    <rPh sb="2" eb="3">
      <t>カイ</t>
    </rPh>
    <phoneticPr fontId="1"/>
  </si>
  <si>
    <t>15回</t>
    <rPh sb="2" eb="3">
      <t>カイ</t>
    </rPh>
    <phoneticPr fontId="1"/>
  </si>
  <si>
    <t>16回</t>
    <rPh sb="2" eb="3">
      <t>カイ</t>
    </rPh>
    <phoneticPr fontId="1"/>
  </si>
  <si>
    <t>17回</t>
    <rPh sb="2" eb="3">
      <t>カイ</t>
    </rPh>
    <phoneticPr fontId="1"/>
  </si>
  <si>
    <t>18回</t>
    <rPh sb="2" eb="3">
      <t>カイ</t>
    </rPh>
    <phoneticPr fontId="1"/>
  </si>
  <si>
    <t>19回</t>
    <rPh sb="2" eb="3">
      <t>カイ</t>
    </rPh>
    <phoneticPr fontId="1"/>
  </si>
  <si>
    <t>20回</t>
    <rPh sb="2" eb="3">
      <t>カイ</t>
    </rPh>
    <phoneticPr fontId="1"/>
  </si>
  <si>
    <t>合計</t>
    <rPh sb="0" eb="2">
      <t>ゴウケイ</t>
    </rPh>
    <phoneticPr fontId="1"/>
  </si>
  <si>
    <t>金額</t>
    <rPh sb="0" eb="2">
      <t>キンガク</t>
    </rPh>
    <phoneticPr fontId="1"/>
  </si>
  <si>
    <t>支給額</t>
    <rPh sb="0" eb="3">
      <t>シキュウガク</t>
    </rPh>
    <phoneticPr fontId="1"/>
  </si>
  <si>
    <t>合　計</t>
    <rPh sb="0" eb="1">
      <t>ゴウ</t>
    </rPh>
    <rPh sb="2" eb="3">
      <t>ケイ</t>
    </rPh>
    <phoneticPr fontId="1"/>
  </si>
  <si>
    <t>対応期間</t>
    <rPh sb="0" eb="2">
      <t>タイオウ</t>
    </rPh>
    <rPh sb="2" eb="4">
      <t>キカン</t>
    </rPh>
    <phoneticPr fontId="1"/>
  </si>
  <si>
    <t>～</t>
    <phoneticPr fontId="1"/>
  </si>
  <si>
    <t>日付</t>
    <rPh sb="0" eb="2">
      <t>ヒヅケ</t>
    </rPh>
    <phoneticPr fontId="1"/>
  </si>
  <si>
    <t>区分</t>
    <rPh sb="0" eb="2">
      <t>クブン</t>
    </rPh>
    <phoneticPr fontId="1"/>
  </si>
  <si>
    <t>衛生用品</t>
    <rPh sb="0" eb="4">
      <t>エイセイヨウヒン</t>
    </rPh>
    <phoneticPr fontId="1"/>
  </si>
  <si>
    <t>消毒・清掃</t>
  </si>
  <si>
    <t>消毒・清掃</t>
    <rPh sb="0" eb="2">
      <t>ショウドク</t>
    </rPh>
    <rPh sb="3" eb="5">
      <t>セイソウ</t>
    </rPh>
    <phoneticPr fontId="1"/>
  </si>
  <si>
    <t>数量</t>
    <rPh sb="0" eb="2">
      <t>スウリョウ</t>
    </rPh>
    <phoneticPr fontId="1"/>
  </si>
  <si>
    <t>衛生用品</t>
    <rPh sb="0" eb="2">
      <t>エイセイ</t>
    </rPh>
    <rPh sb="2" eb="4">
      <t>ヨウヒン</t>
    </rPh>
    <phoneticPr fontId="1"/>
  </si>
  <si>
    <t>備考</t>
    <rPh sb="0" eb="2">
      <t>ビコウ</t>
    </rPh>
    <phoneticPr fontId="1"/>
  </si>
  <si>
    <t>休日勤務手当</t>
    <rPh sb="0" eb="2">
      <t>キュウジツ</t>
    </rPh>
    <rPh sb="2" eb="4">
      <t>キンム</t>
    </rPh>
    <rPh sb="4" eb="6">
      <t>テアテ</t>
    </rPh>
    <phoneticPr fontId="1"/>
  </si>
  <si>
    <t>夜勤手当</t>
    <rPh sb="0" eb="2">
      <t>ヤキン</t>
    </rPh>
    <rPh sb="2" eb="4">
      <t>テアテ</t>
    </rPh>
    <phoneticPr fontId="1"/>
  </si>
  <si>
    <t>時間</t>
    <rPh sb="0" eb="2">
      <t>ジカン</t>
    </rPh>
    <phoneticPr fontId="1"/>
  </si>
  <si>
    <t>支給額計</t>
    <rPh sb="0" eb="3">
      <t>シキュウガク</t>
    </rPh>
    <rPh sb="3" eb="4">
      <t>ケイ</t>
    </rPh>
    <phoneticPr fontId="1"/>
  </si>
  <si>
    <t>※コロナにより、かかり増しとなった分に限る。</t>
    <rPh sb="11" eb="12">
      <t>マ</t>
    </rPh>
    <rPh sb="17" eb="18">
      <t>ブン</t>
    </rPh>
    <rPh sb="19" eb="20">
      <t>カギ</t>
    </rPh>
    <phoneticPr fontId="1"/>
  </si>
  <si>
    <t>時間外勤務手当</t>
    <rPh sb="0" eb="3">
      <t>ジカンガイ</t>
    </rPh>
    <rPh sb="3" eb="5">
      <t>キンム</t>
    </rPh>
    <rPh sb="5" eb="7">
      <t>テアテ</t>
    </rPh>
    <phoneticPr fontId="1"/>
  </si>
  <si>
    <t>合計</t>
    <rPh sb="0" eb="2">
      <t>ゴウケイ</t>
    </rPh>
    <phoneticPr fontId="1"/>
  </si>
  <si>
    <t>氏   名</t>
    <rPh sb="0" eb="1">
      <t>シ</t>
    </rPh>
    <rPh sb="4" eb="5">
      <t>メイ</t>
    </rPh>
    <phoneticPr fontId="1"/>
  </si>
  <si>
    <t>C欄</t>
    <rPh sb="1" eb="2">
      <t>ラン</t>
    </rPh>
    <phoneticPr fontId="1"/>
  </si>
  <si>
    <t>品名</t>
    <rPh sb="0" eb="2">
      <t>ヒンメイ</t>
    </rPh>
    <phoneticPr fontId="1"/>
  </si>
  <si>
    <t>購入先</t>
    <rPh sb="0" eb="2">
      <t>コウニュウ</t>
    </rPh>
    <rPh sb="2" eb="3">
      <t>サキ</t>
    </rPh>
    <phoneticPr fontId="1"/>
  </si>
  <si>
    <t>危険手当支給一覧</t>
    <rPh sb="0" eb="4">
      <t>キケンテアテ</t>
    </rPh>
    <rPh sb="4" eb="6">
      <t>シキュウ</t>
    </rPh>
    <rPh sb="6" eb="8">
      <t>イチラン</t>
    </rPh>
    <phoneticPr fontId="1"/>
  </si>
  <si>
    <t>単価</t>
    <rPh sb="0" eb="2">
      <t>タンカ</t>
    </rPh>
    <phoneticPr fontId="1"/>
  </si>
  <si>
    <t>時間外勤務手当等支給一覧</t>
    <rPh sb="0" eb="5">
      <t>ジカンガイキンム</t>
    </rPh>
    <rPh sb="5" eb="7">
      <t>テアテ</t>
    </rPh>
    <rPh sb="7" eb="8">
      <t>トウ</t>
    </rPh>
    <rPh sb="8" eb="10">
      <t>シキュウ</t>
    </rPh>
    <rPh sb="10" eb="12">
      <t>イチラン</t>
    </rPh>
    <phoneticPr fontId="1"/>
  </si>
  <si>
    <t>購入品一覧</t>
    <rPh sb="0" eb="3">
      <t>コウニュウヒン</t>
    </rPh>
    <rPh sb="3" eb="5">
      <t>イチラン</t>
    </rPh>
    <phoneticPr fontId="1"/>
  </si>
  <si>
    <t>～</t>
    <phoneticPr fontId="1"/>
  </si>
  <si>
    <t>N95マスク</t>
    <phoneticPr fontId="1"/>
  </si>
  <si>
    <t>手袋（M)</t>
    <rPh sb="0" eb="2">
      <t>テブクロ</t>
    </rPh>
    <phoneticPr fontId="1"/>
  </si>
  <si>
    <t>ゴミ袋</t>
    <rPh sb="2" eb="3">
      <t>ブクロ</t>
    </rPh>
    <phoneticPr fontId="1"/>
  </si>
  <si>
    <t>アルコール</t>
    <phoneticPr fontId="1"/>
  </si>
  <si>
    <t>割りばし</t>
    <rPh sb="0" eb="1">
      <t>ワ</t>
    </rPh>
    <phoneticPr fontId="1"/>
  </si>
  <si>
    <t>ペーパーカップ</t>
    <phoneticPr fontId="1"/>
  </si>
  <si>
    <t>紙皿</t>
    <rPh sb="0" eb="2">
      <t>カミザラ</t>
    </rPh>
    <phoneticPr fontId="1"/>
  </si>
  <si>
    <t>プラスプーン</t>
    <phoneticPr fontId="1"/>
  </si>
  <si>
    <t>次亜塩素酸</t>
    <rPh sb="0" eb="5">
      <t>ジアエンソサン</t>
    </rPh>
    <phoneticPr fontId="1"/>
  </si>
  <si>
    <t>ハイター</t>
    <phoneticPr fontId="1"/>
  </si>
  <si>
    <t>ペーパータオル</t>
    <phoneticPr fontId="1"/>
  </si>
  <si>
    <t>除菌シート</t>
    <rPh sb="0" eb="2">
      <t>ジョキン</t>
    </rPh>
    <phoneticPr fontId="1"/>
  </si>
  <si>
    <t>ガウン</t>
    <phoneticPr fontId="1"/>
  </si>
  <si>
    <t>大城　○○</t>
    <rPh sb="0" eb="2">
      <t>オオシロ</t>
    </rPh>
    <phoneticPr fontId="1"/>
  </si>
  <si>
    <t>金城　○○</t>
    <rPh sb="0" eb="2">
      <t>キンジョウ</t>
    </rPh>
    <phoneticPr fontId="1"/>
  </si>
  <si>
    <t>赤嶺　○○</t>
    <rPh sb="0" eb="2">
      <t>アカミネ</t>
    </rPh>
    <phoneticPr fontId="1"/>
  </si>
  <si>
    <t>高良　○○</t>
    <rPh sb="0" eb="2">
      <t>タカラ</t>
    </rPh>
    <phoneticPr fontId="1"/>
  </si>
  <si>
    <t>長嶺　○○</t>
    <rPh sb="0" eb="2">
      <t>ナガミネ</t>
    </rPh>
    <phoneticPr fontId="1"/>
  </si>
  <si>
    <t>島袋　○○</t>
    <rPh sb="0" eb="2">
      <t>シマブクロ</t>
    </rPh>
    <phoneticPr fontId="1"/>
  </si>
  <si>
    <t>比嘉　○○</t>
    <rPh sb="0" eb="2">
      <t>ヒガ</t>
    </rPh>
    <phoneticPr fontId="1"/>
  </si>
  <si>
    <t>山城　○○</t>
    <rPh sb="0" eb="2">
      <t>ヤマシロ</t>
    </rPh>
    <phoneticPr fontId="1"/>
  </si>
  <si>
    <t>宮城　○○</t>
    <rPh sb="0" eb="2">
      <t>ミヤギ</t>
    </rPh>
    <phoneticPr fontId="1"/>
  </si>
  <si>
    <t>上原　○○</t>
    <rPh sb="0" eb="2">
      <t>ウエハラ</t>
    </rPh>
    <phoneticPr fontId="1"/>
  </si>
  <si>
    <t>平良　○○</t>
    <rPh sb="0" eb="2">
      <t>タイラ</t>
    </rPh>
    <phoneticPr fontId="1"/>
  </si>
  <si>
    <t>５月分</t>
    <rPh sb="1" eb="2">
      <t>ガツ</t>
    </rPh>
    <rPh sb="2" eb="3">
      <t>ブン</t>
    </rPh>
    <phoneticPr fontId="1"/>
  </si>
  <si>
    <t>●●法人　●●会</t>
    <rPh sb="2" eb="4">
      <t>ホウジン</t>
    </rPh>
    <rPh sb="7" eb="8">
      <t>カイ</t>
    </rPh>
    <phoneticPr fontId="1"/>
  </si>
  <si>
    <t>特別養護老人施設　●●●</t>
    <rPh sb="0" eb="2">
      <t>トクベツ</t>
    </rPh>
    <rPh sb="2" eb="4">
      <t>ヨウゴ</t>
    </rPh>
    <rPh sb="4" eb="6">
      <t>ロウジン</t>
    </rPh>
    <rPh sb="6" eb="8">
      <t>シセツ</t>
    </rPh>
    <phoneticPr fontId="1"/>
  </si>
  <si>
    <t>●●産業</t>
    <rPh sb="2" eb="4">
      <t>サンギョウ</t>
    </rPh>
    <phoneticPr fontId="1"/>
  </si>
  <si>
    <t>●●館</t>
    <rPh sb="2" eb="3">
      <t>カン</t>
    </rPh>
    <phoneticPr fontId="1"/>
  </si>
  <si>
    <t>●●●産業</t>
    <rPh sb="3" eb="5">
      <t>サンギョウ</t>
    </rPh>
    <phoneticPr fontId="1"/>
  </si>
  <si>
    <t>21回</t>
    <rPh sb="2" eb="3">
      <t>カイ</t>
    </rPh>
    <phoneticPr fontId="1"/>
  </si>
  <si>
    <t>22回</t>
    <rPh sb="2" eb="3">
      <t>カイ</t>
    </rPh>
    <phoneticPr fontId="1"/>
  </si>
  <si>
    <t>23回</t>
    <rPh sb="2" eb="3">
      <t>カイ</t>
    </rPh>
    <phoneticPr fontId="1"/>
  </si>
  <si>
    <t>24回</t>
    <rPh sb="2" eb="3">
      <t>カイ</t>
    </rPh>
    <phoneticPr fontId="1"/>
  </si>
  <si>
    <t>25回</t>
    <rPh sb="2" eb="3">
      <t>カイ</t>
    </rPh>
    <phoneticPr fontId="1"/>
  </si>
  <si>
    <t>26回</t>
    <rPh sb="2" eb="3">
      <t>カイ</t>
    </rPh>
    <phoneticPr fontId="1"/>
  </si>
  <si>
    <t>27回</t>
    <rPh sb="2" eb="3">
      <t>カイ</t>
    </rPh>
    <phoneticPr fontId="1"/>
  </si>
  <si>
    <t>28回</t>
    <rPh sb="2" eb="3">
      <t>カイ</t>
    </rPh>
    <phoneticPr fontId="1"/>
  </si>
  <si>
    <t>29回</t>
    <rPh sb="2" eb="3">
      <t>カイ</t>
    </rPh>
    <phoneticPr fontId="1"/>
  </si>
  <si>
    <t>30回</t>
    <rPh sb="2" eb="3">
      <t>カイ</t>
    </rPh>
    <phoneticPr fontId="1"/>
  </si>
  <si>
    <t>月分</t>
    <rPh sb="0" eb="1">
      <t>ガツ</t>
    </rPh>
    <rPh sb="1" eb="2">
      <t>ブン</t>
    </rPh>
    <phoneticPr fontId="1"/>
  </si>
  <si>
    <t>～</t>
    <phoneticPr fontId="1"/>
  </si>
  <si>
    <t>31回</t>
    <rPh sb="2" eb="3">
      <t>カイ</t>
    </rPh>
    <phoneticPr fontId="1"/>
  </si>
  <si>
    <t>4,000以下</t>
    <rPh sb="5" eb="7">
      <t>イカ</t>
    </rPh>
    <phoneticPr fontId="1"/>
  </si>
  <si>
    <t>4,000超過</t>
    <rPh sb="5" eb="7">
      <t>チョウカ</t>
    </rPh>
    <phoneticPr fontId="1"/>
  </si>
  <si>
    <t>補助額</t>
    <rPh sb="0" eb="3">
      <t>ホジョガク</t>
    </rPh>
    <phoneticPr fontId="1"/>
  </si>
  <si>
    <t>※月ごとにご作成ください</t>
    <rPh sb="1" eb="2">
      <t>ツキ</t>
    </rPh>
    <rPh sb="6" eb="8">
      <t>サクセイ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</si>
  <si>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</si>
  <si>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</si>
  <si>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↓様式から引っ張る</t>
    <rPh sb="1" eb="3">
      <t>ヨウシキ</t>
    </rPh>
    <rPh sb="5" eb="6">
      <t>ヒ</t>
    </rPh>
    <rPh sb="7" eb="8">
      <t>パ</t>
    </rPh>
    <phoneticPr fontId="1"/>
  </si>
  <si>
    <t>氏名</t>
    <rPh sb="0" eb="2">
      <t>シメイ</t>
    </rPh>
    <phoneticPr fontId="1"/>
  </si>
  <si>
    <t>支給区分</t>
    <rPh sb="0" eb="2">
      <t>シキュウ</t>
    </rPh>
    <rPh sb="2" eb="4">
      <t>クブン</t>
    </rPh>
    <phoneticPr fontId="1"/>
  </si>
  <si>
    <t>↑基準日（手入力）</t>
    <rPh sb="1" eb="4">
      <t>キジュンビ</t>
    </rPh>
    <rPh sb="5" eb="8">
      <t>テニュウリョク</t>
    </rPh>
    <phoneticPr fontId="1"/>
  </si>
  <si>
    <t>補助額</t>
    <rPh sb="0" eb="3">
      <t>ホジョガク</t>
    </rPh>
    <phoneticPr fontId="1"/>
  </si>
  <si>
    <t>支給額</t>
    <rPh sb="0" eb="3">
      <t>シキュウガク</t>
    </rPh>
    <phoneticPr fontId="1"/>
  </si>
  <si>
    <t>日額</t>
    <rPh sb="0" eb="2">
      <t>ニチガク</t>
    </rPh>
    <phoneticPr fontId="1"/>
  </si>
  <si>
    <t>時給</t>
    <rPh sb="0" eb="2">
      <t>ジキュウ</t>
    </rPh>
    <phoneticPr fontId="1"/>
  </si>
  <si>
    <t>月額</t>
    <rPh sb="0" eb="2">
      <t>ゲツガク</t>
    </rPh>
    <phoneticPr fontId="1"/>
  </si>
  <si>
    <t>時給</t>
    <rPh sb="0" eb="2">
      <t>ジキュウ</t>
    </rPh>
    <phoneticPr fontId="1"/>
  </si>
  <si>
    <t>なら1</t>
    <phoneticPr fontId="1"/>
  </si>
  <si>
    <t>日額の場合</t>
    <rPh sb="0" eb="2">
      <t>ニチガク</t>
    </rPh>
    <rPh sb="3" eb="5">
      <t>バアイ</t>
    </rPh>
    <phoneticPr fontId="1"/>
  </si>
  <si>
    <t>時給の</t>
    <rPh sb="0" eb="2">
      <t>ジキュウ</t>
    </rPh>
    <phoneticPr fontId="1"/>
  </si>
  <si>
    <t>場合</t>
    <rPh sb="0" eb="2">
      <t>バアイ</t>
    </rPh>
    <phoneticPr fontId="1"/>
  </si>
  <si>
    <t>月額の</t>
    <rPh sb="0" eb="2">
      <t>ゲツガク</t>
    </rPh>
    <phoneticPr fontId="1"/>
  </si>
  <si>
    <t>時給</t>
  </si>
  <si>
    <t>日額</t>
  </si>
  <si>
    <t>月額</t>
  </si>
  <si>
    <t>※令和5年10月1日以降、新型コロナウイルス感染症への対応に係る業務手当については、日額の場合、職員一人につき4千円/日及び2万円/月、月額または時給の場合、職員一人につき2万円/月を</t>
    <rPh sb="1" eb="3">
      <t>レイワ</t>
    </rPh>
    <rPh sb="4" eb="5">
      <t>ネン</t>
    </rPh>
    <rPh sb="7" eb="8">
      <t>ガツ</t>
    </rPh>
    <rPh sb="9" eb="10">
      <t>ニチ</t>
    </rPh>
    <rPh sb="10" eb="12">
      <t>イコウ</t>
    </rPh>
    <rPh sb="13" eb="15">
      <t>シンガタ</t>
    </rPh>
    <rPh sb="22" eb="25">
      <t>カンセンショウ</t>
    </rPh>
    <rPh sb="27" eb="29">
      <t>タイオウ</t>
    </rPh>
    <rPh sb="30" eb="31">
      <t>カカ</t>
    </rPh>
    <rPh sb="32" eb="36">
      <t>ギョウムテアテ</t>
    </rPh>
    <rPh sb="42" eb="44">
      <t>ニチガク</t>
    </rPh>
    <rPh sb="45" eb="47">
      <t>バアイ</t>
    </rPh>
    <rPh sb="48" eb="50">
      <t>ショクイン</t>
    </rPh>
    <rPh sb="50" eb="52">
      <t>ヒトリ</t>
    </rPh>
    <rPh sb="56" eb="58">
      <t>センエン</t>
    </rPh>
    <rPh sb="59" eb="60">
      <t>ニチ</t>
    </rPh>
    <rPh sb="60" eb="61">
      <t>オヨ</t>
    </rPh>
    <rPh sb="63" eb="65">
      <t>マンエン</t>
    </rPh>
    <rPh sb="66" eb="67">
      <t>ツキ</t>
    </rPh>
    <rPh sb="68" eb="70">
      <t>ゲツガク</t>
    </rPh>
    <rPh sb="73" eb="75">
      <t>ジキュウ</t>
    </rPh>
    <rPh sb="76" eb="78">
      <t>バアイ</t>
    </rPh>
    <rPh sb="79" eb="81">
      <t>ショクイン</t>
    </rPh>
    <rPh sb="81" eb="83">
      <t>ヒトリ</t>
    </rPh>
    <rPh sb="87" eb="89">
      <t>マンエン</t>
    </rPh>
    <rPh sb="90" eb="91">
      <t>ツキ</t>
    </rPh>
    <phoneticPr fontId="1"/>
  </si>
  <si>
    <t>補助上限とする。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</si>
</sst>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#&quot;円&quot;"/>
    <numFmt numFmtId="177" formatCode="m/d;@"/>
    <numFmt numFmtId="178" formatCode="yyyy&quot;年&quot;m&quot;月&quot;;@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2"/>
      <color theme="1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2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auto="1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ashed">
        <color auto="1"/>
      </left>
      <right style="thin">
        <color auto="1"/>
      </right>
      <top style="dashed">
        <color indexed="64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0" xfId="0" applyFont="1">
      <alignment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2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2" fillId="0" borderId="2" xfId="0" applyFont="1" applyBorder="1">
      <alignment vertical="center"/>
    </xf>
    <xf numFmtId="38" fontId="2" fillId="0" borderId="0" xfId="1" applyFont="1" applyBorder="1">
      <alignment vertical="center"/>
    </xf>
    <xf numFmtId="38" fontId="0" fillId="0" borderId="0" xfId="0" applyNumberFormat="1">
      <alignment vertical="center"/>
    </xf>
    <xf numFmtId="38" fontId="2" fillId="0" borderId="2" xfId="1" applyFont="1" applyBorder="1">
      <alignment vertical="center"/>
    </xf>
    <xf numFmtId="0" fontId="0" fillId="0" borderId="2" xfId="0" applyBorder="1" applyAlignment="1">
      <alignment horizontal="center" vertical="center"/>
    </xf>
    <xf numFmtId="41" fontId="0" fillId="0" borderId="12" xfId="0" applyNumberFormat="1" applyBorder="1">
      <alignment vertical="center"/>
    </xf>
    <xf numFmtId="41" fontId="0" fillId="0" borderId="20" xfId="0" applyNumberFormat="1" applyBorder="1">
      <alignment vertical="center"/>
    </xf>
    <xf numFmtId="41" fontId="0" fillId="0" borderId="11" xfId="0" applyNumberFormat="1" applyBorder="1">
      <alignment vertical="center"/>
    </xf>
    <xf numFmtId="41" fontId="2" fillId="0" borderId="1" xfId="0" applyNumberFormat="1" applyFont="1" applyBorder="1">
      <alignment vertical="center"/>
    </xf>
    <xf numFmtId="14" fontId="0" fillId="0" borderId="2" xfId="0" applyNumberFormat="1" applyBorder="1" applyAlignment="1">
      <alignment vertical="center" shrinkToFit="1"/>
    </xf>
    <xf numFmtId="41" fontId="0" fillId="0" borderId="5" xfId="0" applyNumberFormat="1" applyBorder="1">
      <alignment vertical="center"/>
    </xf>
    <xf numFmtId="41" fontId="0" fillId="0" borderId="0" xfId="0" applyNumberFormat="1">
      <alignment vertical="center"/>
    </xf>
    <xf numFmtId="41" fontId="0" fillId="0" borderId="2" xfId="0" applyNumberFormat="1" applyBorder="1">
      <alignment vertical="center"/>
    </xf>
    <xf numFmtId="41" fontId="2" fillId="0" borderId="0" xfId="1" applyNumberFormat="1" applyFont="1" applyBorder="1">
      <alignment vertical="center"/>
    </xf>
    <xf numFmtId="41" fontId="2" fillId="0" borderId="2" xfId="1" applyNumberFormat="1" applyFont="1" applyBorder="1">
      <alignment vertical="center"/>
    </xf>
    <xf numFmtId="41" fontId="0" fillId="0" borderId="22" xfId="0" applyNumberFormat="1" applyBorder="1">
      <alignment vertical="center"/>
    </xf>
    <xf numFmtId="41" fontId="0" fillId="0" borderId="23" xfId="0" applyNumberFormat="1" applyBorder="1">
      <alignment vertical="center"/>
    </xf>
    <xf numFmtId="41" fontId="0" fillId="0" borderId="24" xfId="0" applyNumberFormat="1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3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2" fillId="0" borderId="1" xfId="1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178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56" fontId="0" fillId="0" borderId="0" xfId="0" applyNumberFormat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3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177" fontId="3" fillId="0" borderId="1" xfId="0" applyNumberFormat="1" applyFon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176" fontId="2" fillId="0" borderId="1" xfId="0" applyNumberFormat="1" applyFont="1" applyBorder="1" applyAlignment="1" applyProtection="1">
      <alignment horizontal="right" vertical="center"/>
      <protection locked="0"/>
    </xf>
    <xf numFmtId="0" fontId="0" fillId="0" borderId="19" xfId="0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10" fillId="0" borderId="0" xfId="0" applyFont="1" applyAlignment="1">
      <alignment horizontal="left" vertical="center" indent="1"/>
    </xf>
    <xf numFmtId="56" fontId="0" fillId="0" borderId="2" xfId="0" applyNumberFormat="1" applyBorder="1" applyAlignment="1">
      <alignment vertical="center" shrinkToFit="1"/>
    </xf>
    <xf numFmtId="14" fontId="0" fillId="0" borderId="2" xfId="0" applyNumberFormat="1" applyBorder="1" applyAlignment="1">
      <alignment horizontal="left" vertical="center" shrinkToFit="1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" xfId="0" applyBorder="1" applyAlignment="1" applyProtection="1">
      <alignment horizontal="left" vertical="center" indent="2"/>
      <protection locked="0"/>
    </xf>
    <xf numFmtId="56" fontId="0" fillId="0" borderId="3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56" fontId="0" fillId="0" borderId="4" xfId="0" applyNumberFormat="1" applyBorder="1" applyAlignment="1">
      <alignment horizontal="center" vertical="top"/>
    </xf>
    <xf numFmtId="56" fontId="0" fillId="0" borderId="7" xfId="0" applyNumberFormat="1" applyBorder="1" applyAlignment="1">
      <alignment horizontal="center" vertical="top"/>
    </xf>
    <xf numFmtId="56" fontId="0" fillId="0" borderId="9" xfId="0" applyNumberForma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56" fontId="0" fillId="0" borderId="4" xfId="0" applyNumberFormat="1" applyBorder="1" applyAlignment="1">
      <alignment horizontal="center" vertical="center"/>
    </xf>
    <xf numFmtId="56" fontId="0" fillId="0" borderId="7" xfId="0" applyNumberFormat="1" applyBorder="1" applyAlignment="1">
      <alignment horizontal="center" vertical="center"/>
    </xf>
    <xf numFmtId="56" fontId="0" fillId="0" borderId="9" xfId="0" applyNumberForma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80"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80" formatCode="0.00_);[Red]\(0.00\)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80" formatCode="0.00_);[Red]\(0.00\)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80" formatCode="0.00_);[Red]\(0.00\)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80" formatCode="0.00_);[Red]\(0.00\)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80" formatCode="0.00_);[Red]\(0.00\)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80" formatCode="0.00_);[Red]\(0.00\)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80" formatCode="0.00_);[Red]\(0.00\)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79" formatCode="0.00_ "/>
    </dxf>
    <dxf>
      <numFmt numFmtId="180" formatCode="0.00_);[Red]\(0.0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T50"/>
  <sheetViews>
    <sheetView tabSelected="1" view="pageBreakPreview" zoomScale="80" zoomScaleNormal="80" zoomScaleSheetLayoutView="80" workbookViewId="0">
      <selection activeCell="G26" sqref="G26"/>
    </sheetView>
  </sheetViews>
  <sheetFormatPr defaultRowHeight="18.75"/>
  <cols>
    <col min="1" max="1" width="15.625" customWidth="1"/>
    <col min="2" max="2" width="9.375" style="71" bestFit="1" customWidth="1"/>
    <col min="3" max="3" width="8.625" customWidth="1"/>
    <col min="4" max="24" width="5.75" customWidth="1"/>
    <col min="25" max="34" width="5.75" hidden="1" customWidth="1"/>
    <col min="35" max="35" width="9.875" bestFit="1" customWidth="1"/>
    <col min="36" max="36" width="9.75" style="7" bestFit="1" customWidth="1"/>
    <col min="37" max="37" width="9.75" customWidth="1"/>
    <col min="39" max="39" width="6.75" hidden="1" customWidth="1"/>
    <col min="40" max="40" width="10.75" hidden="1" customWidth="1"/>
    <col min="41" max="42" width="0" hidden="1" customWidth="1"/>
    <col min="43" max="45" width="9" hidden="1" customWidth="1"/>
    <col min="46" max="46" width="9.125" hidden="1" customWidth="1"/>
  </cols>
  <sheetData>
    <row r="1" spans="1:46" ht="24.75" customHeight="1">
      <c r="A1" s="92" t="s">
        <v>48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N1" t="s">
        <v>102</v>
      </c>
    </row>
    <row r="2" spans="1:46" ht="11.25" customHeight="1">
      <c r="AN2" s="64">
        <f>DATE(2018+C5,E5,1)</f>
        <v>43070</v>
      </c>
    </row>
    <row r="3" spans="1:46">
      <c r="A3" s="8" t="s">
        <v>0</v>
      </c>
      <c r="B3" s="93"/>
      <c r="C3" s="93"/>
      <c r="D3" s="93"/>
      <c r="E3" s="93"/>
      <c r="F3" s="93"/>
      <c r="G3" s="93"/>
      <c r="H3" s="93"/>
      <c r="I3" s="93"/>
      <c r="J3" s="93"/>
      <c r="K3" s="93"/>
      <c r="AN3" s="64">
        <v>45200</v>
      </c>
    </row>
    <row r="4" spans="1:46">
      <c r="A4" s="9" t="s">
        <v>1</v>
      </c>
      <c r="B4" s="93"/>
      <c r="C4" s="93"/>
      <c r="D4" s="93"/>
      <c r="E4" s="93"/>
      <c r="F4" s="93"/>
      <c r="G4" s="93"/>
      <c r="H4" s="93"/>
      <c r="I4" s="93"/>
      <c r="J4" s="93"/>
      <c r="K4" s="93"/>
      <c r="AE4" s="66"/>
      <c r="AN4" s="64" t="s">
        <v>105</v>
      </c>
    </row>
    <row r="5" spans="1:46">
      <c r="A5" s="9" t="s">
        <v>27</v>
      </c>
      <c r="B5" s="62" t="s">
        <v>100</v>
      </c>
      <c r="C5" s="76"/>
      <c r="D5" s="52" t="s">
        <v>101</v>
      </c>
      <c r="E5" s="76"/>
      <c r="F5" s="57" t="s">
        <v>93</v>
      </c>
      <c r="G5" s="94"/>
      <c r="H5" s="95"/>
      <c r="I5" s="68" t="s">
        <v>28</v>
      </c>
      <c r="J5" s="94"/>
      <c r="K5" s="95"/>
      <c r="M5" t="s">
        <v>99</v>
      </c>
      <c r="AQ5" s="91" t="s">
        <v>98</v>
      </c>
      <c r="AR5" s="91"/>
      <c r="AT5" s="63"/>
    </row>
    <row r="6" spans="1:46">
      <c r="AM6" s="28" t="s">
        <v>109</v>
      </c>
      <c r="AN6" s="90" t="s">
        <v>25</v>
      </c>
      <c r="AO6" s="91"/>
      <c r="AP6" s="91"/>
      <c r="AQ6" s="91" t="s">
        <v>113</v>
      </c>
      <c r="AR6" s="91"/>
      <c r="AS6" s="73" t="s">
        <v>114</v>
      </c>
      <c r="AT6" s="73" t="s">
        <v>116</v>
      </c>
    </row>
    <row r="7" spans="1:46">
      <c r="A7" s="72" t="s">
        <v>103</v>
      </c>
      <c r="B7" s="72" t="s">
        <v>104</v>
      </c>
      <c r="C7" s="72" t="s">
        <v>3</v>
      </c>
      <c r="D7" s="72" t="s">
        <v>2</v>
      </c>
      <c r="E7" s="72" t="s">
        <v>4</v>
      </c>
      <c r="F7" s="72" t="s">
        <v>5</v>
      </c>
      <c r="G7" s="72" t="s">
        <v>6</v>
      </c>
      <c r="H7" s="72" t="s">
        <v>7</v>
      </c>
      <c r="I7" s="72" t="s">
        <v>8</v>
      </c>
      <c r="J7" s="72" t="s">
        <v>9</v>
      </c>
      <c r="K7" s="72" t="s">
        <v>10</v>
      </c>
      <c r="L7" s="72" t="s">
        <v>11</v>
      </c>
      <c r="M7" s="72" t="s">
        <v>12</v>
      </c>
      <c r="N7" s="72" t="s">
        <v>13</v>
      </c>
      <c r="O7" s="72" t="s">
        <v>14</v>
      </c>
      <c r="P7" s="72" t="s">
        <v>15</v>
      </c>
      <c r="Q7" s="72" t="s">
        <v>16</v>
      </c>
      <c r="R7" s="72" t="s">
        <v>17</v>
      </c>
      <c r="S7" s="72" t="s">
        <v>18</v>
      </c>
      <c r="T7" s="72" t="s">
        <v>19</v>
      </c>
      <c r="U7" s="72" t="s">
        <v>20</v>
      </c>
      <c r="V7" s="72" t="s">
        <v>21</v>
      </c>
      <c r="W7" s="72" t="s">
        <v>22</v>
      </c>
      <c r="X7" s="72" t="s">
        <v>83</v>
      </c>
      <c r="Y7" s="72" t="s">
        <v>84</v>
      </c>
      <c r="Z7" s="72" t="s">
        <v>85</v>
      </c>
      <c r="AA7" s="72" t="s">
        <v>86</v>
      </c>
      <c r="AB7" s="72" t="s">
        <v>87</v>
      </c>
      <c r="AC7" s="72" t="s">
        <v>88</v>
      </c>
      <c r="AD7" s="72" t="s">
        <v>89</v>
      </c>
      <c r="AE7" s="72" t="s">
        <v>90</v>
      </c>
      <c r="AF7" s="72" t="s">
        <v>91</v>
      </c>
      <c r="AG7" s="72" t="s">
        <v>92</v>
      </c>
      <c r="AH7" s="72" t="s">
        <v>95</v>
      </c>
      <c r="AI7" s="72" t="s">
        <v>23</v>
      </c>
      <c r="AJ7" s="69" t="s">
        <v>25</v>
      </c>
      <c r="AK7" s="61" t="s">
        <v>98</v>
      </c>
      <c r="AM7" s="30" t="s">
        <v>112</v>
      </c>
      <c r="AN7" s="67" t="s">
        <v>108</v>
      </c>
      <c r="AO7" s="58" t="s">
        <v>109</v>
      </c>
      <c r="AP7" s="58" t="s">
        <v>110</v>
      </c>
      <c r="AQ7" s="58" t="s">
        <v>96</v>
      </c>
      <c r="AR7" s="58" t="s">
        <v>97</v>
      </c>
      <c r="AS7" s="74" t="s">
        <v>115</v>
      </c>
      <c r="AT7" s="74" t="s">
        <v>115</v>
      </c>
    </row>
    <row r="8" spans="1:46">
      <c r="A8" s="77"/>
      <c r="B8" s="78"/>
      <c r="C8" s="79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1">
        <f>IF(B8="時給",SUM(D8:AH8),COUNT(D8:AH8))</f>
        <v>0</v>
      </c>
      <c r="AJ8" s="82">
        <f>MAX(AN8:AP8)</f>
        <v>0</v>
      </c>
      <c r="AK8" s="6">
        <f>IF($AN$3&lt;=$AN$2,MAX(AQ8:AT8),AJ8)</f>
        <v>0</v>
      </c>
      <c r="AM8" s="30" t="str">
        <f>IF(B8="時給",1,"")</f>
        <v/>
      </c>
      <c r="AN8" s="59">
        <f>IF(B8="日額",C8*AI8,0)</f>
        <v>0</v>
      </c>
      <c r="AO8" s="59">
        <f>IF(B8="時給",ROUNDDOWN(C8*AI8,0),0)</f>
        <v>0</v>
      </c>
      <c r="AP8" s="59">
        <f>IF(B8="月額",IF(D8&lt;&gt;"",C8,0),0)</f>
        <v>0</v>
      </c>
      <c r="AQ8" s="59">
        <f>IF(B8="日額",IF(C8&lt;=4000,IF(AJ8&lt;=20000,AJ8,20000),0),0)</f>
        <v>0</v>
      </c>
      <c r="AR8" s="59">
        <f>IF(B8="日額",IF(C8&gt;4000,IF(4000*AI8&gt;20000,20000,4000*AI8),0),0)</f>
        <v>0</v>
      </c>
      <c r="AS8" s="3">
        <f>IF(B8="時給",IF(AJ8&lt;=20000,AJ8,20000),0)</f>
        <v>0</v>
      </c>
      <c r="AT8" s="3">
        <f>IF(B8="月額",IF(AJ8&lt;=20000,AJ8,20000),0)</f>
        <v>0</v>
      </c>
    </row>
    <row r="9" spans="1:46">
      <c r="A9" s="83"/>
      <c r="B9" s="78"/>
      <c r="C9" s="79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1">
        <f t="shared" ref="AI9:AI35" si="0">IF(B9="時給",SUM(D9:AH9),COUNT(D9:AH9))</f>
        <v>0</v>
      </c>
      <c r="AJ9" s="82">
        <f t="shared" ref="AJ9:AJ46" si="1">MAX(AN9:AP9)</f>
        <v>0</v>
      </c>
      <c r="AK9" s="6">
        <f>IF($AN$3&lt;=$AN$2,MAX(AQ9:AT9),AJ9)</f>
        <v>0</v>
      </c>
      <c r="AM9" s="30" t="str">
        <f t="shared" ref="AM9:AM16" si="2">IF(B9="時給",1,"")</f>
        <v/>
      </c>
      <c r="AN9" s="59">
        <f t="shared" ref="AN9:AN16" si="3">IF(B9="日額",C9*AI9,0)</f>
        <v>0</v>
      </c>
      <c r="AO9" s="59">
        <f t="shared" ref="AO9:AO47" si="4">IF(B9="時給",ROUNDDOWN(C9*AI9,0),0)</f>
        <v>0</v>
      </c>
      <c r="AP9" s="59">
        <f t="shared" ref="AP9:AP47" si="5">IF(B9="月額",IF(D9&lt;&gt;"",C9,0),0)</f>
        <v>0</v>
      </c>
      <c r="AQ9" s="59">
        <f t="shared" ref="AQ9:AQ46" si="6">IF(B9="日額",IF(C9&lt;=4000,IF(AJ9&lt;=20000,AJ9,20000),0),0)</f>
        <v>0</v>
      </c>
      <c r="AR9" s="59">
        <f t="shared" ref="AR9:AR46" si="7">IF(B9="日額",IF(C9&gt;4000,IF(4000*AI9&gt;20000,20000,4000*AI9),0),0)</f>
        <v>0</v>
      </c>
      <c r="AS9" s="3">
        <f t="shared" ref="AS9:AS47" si="8">IF(B9="時給",IF(AJ9&lt;=20000,AJ9,20000),0)</f>
        <v>0</v>
      </c>
      <c r="AT9" s="3">
        <f t="shared" ref="AT9:AT47" si="9">IF(B9="月額",IF(AJ9&lt;=20000,AJ9,20000),0)</f>
        <v>0</v>
      </c>
    </row>
    <row r="10" spans="1:46">
      <c r="A10" s="83"/>
      <c r="B10" s="78"/>
      <c r="C10" s="79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1">
        <f t="shared" si="0"/>
        <v>0</v>
      </c>
      <c r="AJ10" s="82">
        <f t="shared" si="1"/>
        <v>0</v>
      </c>
      <c r="AK10" s="6">
        <f t="shared" ref="AK10:AK47" si="10">IF($AN$3&lt;=$AN$2,MAX(AQ10:AT10),AJ10)</f>
        <v>0</v>
      </c>
      <c r="AM10" s="30" t="str">
        <f t="shared" si="2"/>
        <v/>
      </c>
      <c r="AN10" s="59">
        <f t="shared" si="3"/>
        <v>0</v>
      </c>
      <c r="AO10" s="59">
        <f t="shared" si="4"/>
        <v>0</v>
      </c>
      <c r="AP10" s="59">
        <f t="shared" si="5"/>
        <v>0</v>
      </c>
      <c r="AQ10" s="59">
        <f t="shared" si="6"/>
        <v>0</v>
      </c>
      <c r="AR10" s="59">
        <f t="shared" si="7"/>
        <v>0</v>
      </c>
      <c r="AS10" s="3">
        <f t="shared" si="8"/>
        <v>0</v>
      </c>
      <c r="AT10" s="3">
        <f t="shared" si="9"/>
        <v>0</v>
      </c>
    </row>
    <row r="11" spans="1:46">
      <c r="A11" s="83"/>
      <c r="B11" s="78"/>
      <c r="C11" s="79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1">
        <f t="shared" si="0"/>
        <v>0</v>
      </c>
      <c r="AJ11" s="82">
        <f t="shared" si="1"/>
        <v>0</v>
      </c>
      <c r="AK11" s="6">
        <f t="shared" si="10"/>
        <v>0</v>
      </c>
      <c r="AM11" s="30" t="str">
        <f t="shared" si="2"/>
        <v/>
      </c>
      <c r="AN11" s="59">
        <f t="shared" si="3"/>
        <v>0</v>
      </c>
      <c r="AO11" s="59">
        <f t="shared" si="4"/>
        <v>0</v>
      </c>
      <c r="AP11" s="59">
        <f t="shared" si="5"/>
        <v>0</v>
      </c>
      <c r="AQ11" s="59">
        <f t="shared" si="6"/>
        <v>0</v>
      </c>
      <c r="AR11" s="59">
        <f t="shared" si="7"/>
        <v>0</v>
      </c>
      <c r="AS11" s="3">
        <f t="shared" si="8"/>
        <v>0</v>
      </c>
      <c r="AT11" s="3">
        <f t="shared" si="9"/>
        <v>0</v>
      </c>
    </row>
    <row r="12" spans="1:46">
      <c r="A12" s="83"/>
      <c r="B12" s="78"/>
      <c r="C12" s="79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1">
        <f t="shared" si="0"/>
        <v>0</v>
      </c>
      <c r="AJ12" s="82">
        <f t="shared" si="1"/>
        <v>0</v>
      </c>
      <c r="AK12" s="6">
        <f t="shared" si="10"/>
        <v>0</v>
      </c>
      <c r="AM12" s="30" t="str">
        <f t="shared" si="2"/>
        <v/>
      </c>
      <c r="AN12" s="59">
        <f t="shared" si="3"/>
        <v>0</v>
      </c>
      <c r="AO12" s="59">
        <f t="shared" si="4"/>
        <v>0</v>
      </c>
      <c r="AP12" s="59">
        <f t="shared" si="5"/>
        <v>0</v>
      </c>
      <c r="AQ12" s="59">
        <f t="shared" si="6"/>
        <v>0</v>
      </c>
      <c r="AR12" s="59">
        <f t="shared" si="7"/>
        <v>0</v>
      </c>
      <c r="AS12" s="3">
        <f t="shared" si="8"/>
        <v>0</v>
      </c>
      <c r="AT12" s="3">
        <f t="shared" si="9"/>
        <v>0</v>
      </c>
    </row>
    <row r="13" spans="1:46">
      <c r="A13" s="83"/>
      <c r="B13" s="78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1">
        <f t="shared" si="0"/>
        <v>0</v>
      </c>
      <c r="AJ13" s="82">
        <f t="shared" si="1"/>
        <v>0</v>
      </c>
      <c r="AK13" s="6">
        <f t="shared" si="10"/>
        <v>0</v>
      </c>
      <c r="AM13" s="30" t="str">
        <f t="shared" si="2"/>
        <v/>
      </c>
      <c r="AN13" s="59">
        <f t="shared" si="3"/>
        <v>0</v>
      </c>
      <c r="AO13" s="59">
        <f t="shared" si="4"/>
        <v>0</v>
      </c>
      <c r="AP13" s="59">
        <f t="shared" si="5"/>
        <v>0</v>
      </c>
      <c r="AQ13" s="59">
        <f t="shared" si="6"/>
        <v>0</v>
      </c>
      <c r="AR13" s="59">
        <f t="shared" si="7"/>
        <v>0</v>
      </c>
      <c r="AS13" s="3">
        <f t="shared" si="8"/>
        <v>0</v>
      </c>
      <c r="AT13" s="3">
        <f t="shared" si="9"/>
        <v>0</v>
      </c>
    </row>
    <row r="14" spans="1:46">
      <c r="A14" s="83"/>
      <c r="B14" s="78"/>
      <c r="C14" s="79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1">
        <f t="shared" si="0"/>
        <v>0</v>
      </c>
      <c r="AJ14" s="82">
        <f t="shared" si="1"/>
        <v>0</v>
      </c>
      <c r="AK14" s="6">
        <f t="shared" si="10"/>
        <v>0</v>
      </c>
      <c r="AM14" s="30" t="str">
        <f t="shared" si="2"/>
        <v/>
      </c>
      <c r="AN14" s="59">
        <f t="shared" si="3"/>
        <v>0</v>
      </c>
      <c r="AO14" s="59">
        <f t="shared" si="4"/>
        <v>0</v>
      </c>
      <c r="AP14" s="59">
        <f t="shared" si="5"/>
        <v>0</v>
      </c>
      <c r="AQ14" s="59">
        <f t="shared" si="6"/>
        <v>0</v>
      </c>
      <c r="AR14" s="59">
        <f t="shared" si="7"/>
        <v>0</v>
      </c>
      <c r="AS14" s="3">
        <f t="shared" si="8"/>
        <v>0</v>
      </c>
      <c r="AT14" s="3">
        <f t="shared" si="9"/>
        <v>0</v>
      </c>
    </row>
    <row r="15" spans="1:46">
      <c r="A15" s="83"/>
      <c r="B15" s="78"/>
      <c r="C15" s="79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1">
        <f t="shared" si="0"/>
        <v>0</v>
      </c>
      <c r="AJ15" s="82">
        <f t="shared" si="1"/>
        <v>0</v>
      </c>
      <c r="AK15" s="6">
        <f t="shared" si="10"/>
        <v>0</v>
      </c>
      <c r="AM15" s="30" t="str">
        <f t="shared" si="2"/>
        <v/>
      </c>
      <c r="AN15" s="59">
        <f t="shared" si="3"/>
        <v>0</v>
      </c>
      <c r="AO15" s="59">
        <f t="shared" si="4"/>
        <v>0</v>
      </c>
      <c r="AP15" s="59">
        <f t="shared" si="5"/>
        <v>0</v>
      </c>
      <c r="AQ15" s="59">
        <f t="shared" si="6"/>
        <v>0</v>
      </c>
      <c r="AR15" s="59">
        <f t="shared" si="7"/>
        <v>0</v>
      </c>
      <c r="AS15" s="3">
        <f t="shared" si="8"/>
        <v>0</v>
      </c>
      <c r="AT15" s="3">
        <f t="shared" si="9"/>
        <v>0</v>
      </c>
    </row>
    <row r="16" spans="1:46">
      <c r="A16" s="83"/>
      <c r="B16" s="78"/>
      <c r="C16" s="79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1">
        <f t="shared" si="0"/>
        <v>0</v>
      </c>
      <c r="AJ16" s="82">
        <f t="shared" si="1"/>
        <v>0</v>
      </c>
      <c r="AK16" s="6">
        <f t="shared" si="10"/>
        <v>0</v>
      </c>
      <c r="AM16" s="30" t="str">
        <f t="shared" si="2"/>
        <v/>
      </c>
      <c r="AN16" s="59">
        <f t="shared" si="3"/>
        <v>0</v>
      </c>
      <c r="AO16" s="59">
        <f t="shared" si="4"/>
        <v>0</v>
      </c>
      <c r="AP16" s="59">
        <f t="shared" si="5"/>
        <v>0</v>
      </c>
      <c r="AQ16" s="59">
        <f t="shared" si="6"/>
        <v>0</v>
      </c>
      <c r="AR16" s="59">
        <f t="shared" si="7"/>
        <v>0</v>
      </c>
      <c r="AS16" s="3">
        <f t="shared" si="8"/>
        <v>0</v>
      </c>
      <c r="AT16" s="3">
        <f t="shared" si="9"/>
        <v>0</v>
      </c>
    </row>
    <row r="17" spans="1:46">
      <c r="A17" s="77"/>
      <c r="B17" s="78"/>
      <c r="C17" s="79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1">
        <f t="shared" si="0"/>
        <v>0</v>
      </c>
      <c r="AJ17" s="82">
        <f t="shared" si="1"/>
        <v>0</v>
      </c>
      <c r="AK17" s="6">
        <f t="shared" si="10"/>
        <v>0</v>
      </c>
      <c r="AM17" s="30" t="str">
        <f>IF(B17="時給",1,"")</f>
        <v/>
      </c>
      <c r="AN17" s="59">
        <f>IF(B17="日額",C17*AI17,0)</f>
        <v>0</v>
      </c>
      <c r="AO17" s="59">
        <f t="shared" si="4"/>
        <v>0</v>
      </c>
      <c r="AP17" s="59">
        <f t="shared" si="5"/>
        <v>0</v>
      </c>
      <c r="AQ17" s="59">
        <f t="shared" si="6"/>
        <v>0</v>
      </c>
      <c r="AR17" s="59">
        <f t="shared" si="7"/>
        <v>0</v>
      </c>
      <c r="AS17" s="3">
        <f t="shared" si="8"/>
        <v>0</v>
      </c>
      <c r="AT17" s="3">
        <f t="shared" si="9"/>
        <v>0</v>
      </c>
    </row>
    <row r="18" spans="1:46">
      <c r="A18" s="83"/>
      <c r="B18" s="78"/>
      <c r="C18" s="79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1">
        <f t="shared" si="0"/>
        <v>0</v>
      </c>
      <c r="AJ18" s="82">
        <f t="shared" si="1"/>
        <v>0</v>
      </c>
      <c r="AK18" s="6">
        <f t="shared" si="10"/>
        <v>0</v>
      </c>
      <c r="AM18" s="30" t="str">
        <f t="shared" ref="AM18:AM26" si="11">IF(B18="時給",1,"")</f>
        <v/>
      </c>
      <c r="AN18" s="59">
        <f t="shared" ref="AN18:AN26" si="12">IF(B18="日額",C18*AI18,0)</f>
        <v>0</v>
      </c>
      <c r="AO18" s="59">
        <f t="shared" si="4"/>
        <v>0</v>
      </c>
      <c r="AP18" s="59">
        <f t="shared" si="5"/>
        <v>0</v>
      </c>
      <c r="AQ18" s="59">
        <f t="shared" si="6"/>
        <v>0</v>
      </c>
      <c r="AR18" s="59">
        <f t="shared" si="7"/>
        <v>0</v>
      </c>
      <c r="AS18" s="3">
        <f t="shared" si="8"/>
        <v>0</v>
      </c>
      <c r="AT18" s="3">
        <f t="shared" si="9"/>
        <v>0</v>
      </c>
    </row>
    <row r="19" spans="1:46">
      <c r="A19" s="83"/>
      <c r="B19" s="78"/>
      <c r="C19" s="79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1">
        <f t="shared" si="0"/>
        <v>0</v>
      </c>
      <c r="AJ19" s="82">
        <f t="shared" si="1"/>
        <v>0</v>
      </c>
      <c r="AK19" s="6">
        <f t="shared" si="10"/>
        <v>0</v>
      </c>
      <c r="AM19" s="30" t="str">
        <f t="shared" si="11"/>
        <v/>
      </c>
      <c r="AN19" s="59">
        <f t="shared" si="12"/>
        <v>0</v>
      </c>
      <c r="AO19" s="59">
        <f t="shared" si="4"/>
        <v>0</v>
      </c>
      <c r="AP19" s="59">
        <f t="shared" si="5"/>
        <v>0</v>
      </c>
      <c r="AQ19" s="59">
        <f t="shared" si="6"/>
        <v>0</v>
      </c>
      <c r="AR19" s="59">
        <f t="shared" si="7"/>
        <v>0</v>
      </c>
      <c r="AS19" s="3">
        <f t="shared" si="8"/>
        <v>0</v>
      </c>
      <c r="AT19" s="3">
        <f t="shared" si="9"/>
        <v>0</v>
      </c>
    </row>
    <row r="20" spans="1:46">
      <c r="A20" s="83"/>
      <c r="B20" s="78"/>
      <c r="C20" s="79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1">
        <f t="shared" si="0"/>
        <v>0</v>
      </c>
      <c r="AJ20" s="82">
        <f t="shared" si="1"/>
        <v>0</v>
      </c>
      <c r="AK20" s="6">
        <f t="shared" si="10"/>
        <v>0</v>
      </c>
      <c r="AM20" s="30" t="str">
        <f t="shared" si="11"/>
        <v/>
      </c>
      <c r="AN20" s="59">
        <f t="shared" si="12"/>
        <v>0</v>
      </c>
      <c r="AO20" s="59">
        <f t="shared" si="4"/>
        <v>0</v>
      </c>
      <c r="AP20" s="59">
        <f t="shared" si="5"/>
        <v>0</v>
      </c>
      <c r="AQ20" s="59">
        <f t="shared" si="6"/>
        <v>0</v>
      </c>
      <c r="AR20" s="59">
        <f t="shared" si="7"/>
        <v>0</v>
      </c>
      <c r="AS20" s="3">
        <f t="shared" si="8"/>
        <v>0</v>
      </c>
      <c r="AT20" s="3">
        <f t="shared" si="9"/>
        <v>0</v>
      </c>
    </row>
    <row r="21" spans="1:46">
      <c r="A21" s="83"/>
      <c r="B21" s="78"/>
      <c r="C21" s="79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1">
        <f t="shared" si="0"/>
        <v>0</v>
      </c>
      <c r="AJ21" s="82">
        <f t="shared" si="1"/>
        <v>0</v>
      </c>
      <c r="AK21" s="6">
        <f t="shared" si="10"/>
        <v>0</v>
      </c>
      <c r="AM21" s="30" t="str">
        <f t="shared" si="11"/>
        <v/>
      </c>
      <c r="AN21" s="59">
        <f t="shared" si="12"/>
        <v>0</v>
      </c>
      <c r="AO21" s="59">
        <f t="shared" si="4"/>
        <v>0</v>
      </c>
      <c r="AP21" s="59">
        <f t="shared" si="5"/>
        <v>0</v>
      </c>
      <c r="AQ21" s="59">
        <f t="shared" si="6"/>
        <v>0</v>
      </c>
      <c r="AR21" s="59">
        <f t="shared" si="7"/>
        <v>0</v>
      </c>
      <c r="AS21" s="3">
        <f t="shared" si="8"/>
        <v>0</v>
      </c>
      <c r="AT21" s="3">
        <f t="shared" si="9"/>
        <v>0</v>
      </c>
    </row>
    <row r="22" spans="1:46">
      <c r="A22" s="83"/>
      <c r="B22" s="78"/>
      <c r="C22" s="79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1">
        <f t="shared" si="0"/>
        <v>0</v>
      </c>
      <c r="AJ22" s="82">
        <f t="shared" si="1"/>
        <v>0</v>
      </c>
      <c r="AK22" s="6">
        <f t="shared" si="10"/>
        <v>0</v>
      </c>
      <c r="AM22" s="30" t="str">
        <f t="shared" si="11"/>
        <v/>
      </c>
      <c r="AN22" s="59">
        <f t="shared" si="12"/>
        <v>0</v>
      </c>
      <c r="AO22" s="59">
        <f t="shared" si="4"/>
        <v>0</v>
      </c>
      <c r="AP22" s="59">
        <f t="shared" si="5"/>
        <v>0</v>
      </c>
      <c r="AQ22" s="59">
        <f t="shared" si="6"/>
        <v>0</v>
      </c>
      <c r="AR22" s="59">
        <f t="shared" si="7"/>
        <v>0</v>
      </c>
      <c r="AS22" s="3">
        <f t="shared" si="8"/>
        <v>0</v>
      </c>
      <c r="AT22" s="3">
        <f t="shared" si="9"/>
        <v>0</v>
      </c>
    </row>
    <row r="23" spans="1:46">
      <c r="A23" s="83"/>
      <c r="B23" s="78"/>
      <c r="C23" s="79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1">
        <f t="shared" si="0"/>
        <v>0</v>
      </c>
      <c r="AJ23" s="82">
        <f t="shared" si="1"/>
        <v>0</v>
      </c>
      <c r="AK23" s="6">
        <f t="shared" si="10"/>
        <v>0</v>
      </c>
      <c r="AM23" s="30" t="str">
        <f t="shared" si="11"/>
        <v/>
      </c>
      <c r="AN23" s="59">
        <f t="shared" si="12"/>
        <v>0</v>
      </c>
      <c r="AO23" s="59">
        <f t="shared" si="4"/>
        <v>0</v>
      </c>
      <c r="AP23" s="59">
        <f t="shared" si="5"/>
        <v>0</v>
      </c>
      <c r="AQ23" s="59">
        <f t="shared" si="6"/>
        <v>0</v>
      </c>
      <c r="AR23" s="59">
        <f t="shared" si="7"/>
        <v>0</v>
      </c>
      <c r="AS23" s="3">
        <f t="shared" si="8"/>
        <v>0</v>
      </c>
      <c r="AT23" s="3">
        <f t="shared" si="9"/>
        <v>0</v>
      </c>
    </row>
    <row r="24" spans="1:46">
      <c r="A24" s="83"/>
      <c r="B24" s="78"/>
      <c r="C24" s="79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1">
        <f t="shared" si="0"/>
        <v>0</v>
      </c>
      <c r="AJ24" s="82">
        <f t="shared" si="1"/>
        <v>0</v>
      </c>
      <c r="AK24" s="6">
        <f t="shared" si="10"/>
        <v>0</v>
      </c>
      <c r="AM24" s="30" t="str">
        <f t="shared" si="11"/>
        <v/>
      </c>
      <c r="AN24" s="59">
        <f t="shared" si="12"/>
        <v>0</v>
      </c>
      <c r="AO24" s="59">
        <f t="shared" si="4"/>
        <v>0</v>
      </c>
      <c r="AP24" s="59">
        <f t="shared" si="5"/>
        <v>0</v>
      </c>
      <c r="AQ24" s="59">
        <f t="shared" si="6"/>
        <v>0</v>
      </c>
      <c r="AR24" s="59">
        <f t="shared" si="7"/>
        <v>0</v>
      </c>
      <c r="AS24" s="3">
        <f t="shared" si="8"/>
        <v>0</v>
      </c>
      <c r="AT24" s="3">
        <f t="shared" si="9"/>
        <v>0</v>
      </c>
    </row>
    <row r="25" spans="1:46">
      <c r="A25" s="83"/>
      <c r="B25" s="78"/>
      <c r="C25" s="79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1">
        <f t="shared" si="0"/>
        <v>0</v>
      </c>
      <c r="AJ25" s="82">
        <f t="shared" si="1"/>
        <v>0</v>
      </c>
      <c r="AK25" s="6">
        <f t="shared" si="10"/>
        <v>0</v>
      </c>
      <c r="AM25" s="30" t="str">
        <f t="shared" si="11"/>
        <v/>
      </c>
      <c r="AN25" s="59">
        <f t="shared" si="12"/>
        <v>0</v>
      </c>
      <c r="AO25" s="59">
        <f t="shared" si="4"/>
        <v>0</v>
      </c>
      <c r="AP25" s="59">
        <f t="shared" si="5"/>
        <v>0</v>
      </c>
      <c r="AQ25" s="59">
        <f t="shared" si="6"/>
        <v>0</v>
      </c>
      <c r="AR25" s="59">
        <f t="shared" si="7"/>
        <v>0</v>
      </c>
      <c r="AS25" s="3">
        <f t="shared" si="8"/>
        <v>0</v>
      </c>
      <c r="AT25" s="3">
        <f t="shared" si="9"/>
        <v>0</v>
      </c>
    </row>
    <row r="26" spans="1:46">
      <c r="A26" s="83"/>
      <c r="B26" s="78"/>
      <c r="C26" s="79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1">
        <f t="shared" si="0"/>
        <v>0</v>
      </c>
      <c r="AJ26" s="82">
        <f t="shared" si="1"/>
        <v>0</v>
      </c>
      <c r="AK26" s="6">
        <f t="shared" si="10"/>
        <v>0</v>
      </c>
      <c r="AM26" s="30" t="str">
        <f t="shared" si="11"/>
        <v/>
      </c>
      <c r="AN26" s="59">
        <f t="shared" si="12"/>
        <v>0</v>
      </c>
      <c r="AO26" s="59">
        <f t="shared" si="4"/>
        <v>0</v>
      </c>
      <c r="AP26" s="59">
        <f t="shared" si="5"/>
        <v>0</v>
      </c>
      <c r="AQ26" s="59">
        <f t="shared" si="6"/>
        <v>0</v>
      </c>
      <c r="AR26" s="59">
        <f t="shared" si="7"/>
        <v>0</v>
      </c>
      <c r="AS26" s="3">
        <f t="shared" si="8"/>
        <v>0</v>
      </c>
      <c r="AT26" s="3">
        <f t="shared" si="9"/>
        <v>0</v>
      </c>
    </row>
    <row r="27" spans="1:46">
      <c r="A27" s="77"/>
      <c r="B27" s="78"/>
      <c r="C27" s="79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1">
        <f t="shared" si="0"/>
        <v>0</v>
      </c>
      <c r="AJ27" s="82">
        <f t="shared" si="1"/>
        <v>0</v>
      </c>
      <c r="AK27" s="6">
        <f t="shared" si="10"/>
        <v>0</v>
      </c>
      <c r="AM27" s="30" t="str">
        <f>IF(B27="時給",1,"")</f>
        <v/>
      </c>
      <c r="AN27" s="59">
        <f>IF(B27="日額",C27*AI27,0)</f>
        <v>0</v>
      </c>
      <c r="AO27" s="59">
        <f t="shared" si="4"/>
        <v>0</v>
      </c>
      <c r="AP27" s="59">
        <f t="shared" si="5"/>
        <v>0</v>
      </c>
      <c r="AQ27" s="59">
        <f t="shared" si="6"/>
        <v>0</v>
      </c>
      <c r="AR27" s="59">
        <f t="shared" si="7"/>
        <v>0</v>
      </c>
      <c r="AS27" s="3">
        <f t="shared" si="8"/>
        <v>0</v>
      </c>
      <c r="AT27" s="3">
        <f t="shared" si="9"/>
        <v>0</v>
      </c>
    </row>
    <row r="28" spans="1:46">
      <c r="A28" s="83"/>
      <c r="B28" s="78"/>
      <c r="C28" s="79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1">
        <f t="shared" si="0"/>
        <v>0</v>
      </c>
      <c r="AJ28" s="82">
        <f t="shared" si="1"/>
        <v>0</v>
      </c>
      <c r="AK28" s="6">
        <f t="shared" si="10"/>
        <v>0</v>
      </c>
      <c r="AM28" s="30" t="str">
        <f t="shared" ref="AM28:AM36" si="13">IF(B28="時給",1,"")</f>
        <v/>
      </c>
      <c r="AN28" s="59">
        <f t="shared" ref="AN28:AN36" si="14">IF(B28="日額",C28*AI28,0)</f>
        <v>0</v>
      </c>
      <c r="AO28" s="59">
        <f t="shared" si="4"/>
        <v>0</v>
      </c>
      <c r="AP28" s="59">
        <f t="shared" si="5"/>
        <v>0</v>
      </c>
      <c r="AQ28" s="59">
        <f t="shared" si="6"/>
        <v>0</v>
      </c>
      <c r="AR28" s="59">
        <f t="shared" si="7"/>
        <v>0</v>
      </c>
      <c r="AS28" s="3">
        <f t="shared" si="8"/>
        <v>0</v>
      </c>
      <c r="AT28" s="3">
        <f t="shared" si="9"/>
        <v>0</v>
      </c>
    </row>
    <row r="29" spans="1:46">
      <c r="A29" s="83"/>
      <c r="B29" s="78"/>
      <c r="C29" s="79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1">
        <f t="shared" si="0"/>
        <v>0</v>
      </c>
      <c r="AJ29" s="82">
        <f t="shared" si="1"/>
        <v>0</v>
      </c>
      <c r="AK29" s="6">
        <f t="shared" si="10"/>
        <v>0</v>
      </c>
      <c r="AM29" s="30" t="str">
        <f t="shared" si="13"/>
        <v/>
      </c>
      <c r="AN29" s="59">
        <f t="shared" si="14"/>
        <v>0</v>
      </c>
      <c r="AO29" s="59">
        <f t="shared" si="4"/>
        <v>0</v>
      </c>
      <c r="AP29" s="59">
        <f t="shared" si="5"/>
        <v>0</v>
      </c>
      <c r="AQ29" s="59">
        <f t="shared" si="6"/>
        <v>0</v>
      </c>
      <c r="AR29" s="59">
        <f t="shared" si="7"/>
        <v>0</v>
      </c>
      <c r="AS29" s="3">
        <f t="shared" si="8"/>
        <v>0</v>
      </c>
      <c r="AT29" s="3">
        <f t="shared" si="9"/>
        <v>0</v>
      </c>
    </row>
    <row r="30" spans="1:46">
      <c r="A30" s="83"/>
      <c r="B30" s="78"/>
      <c r="C30" s="79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1">
        <f>IF(B30="時給",SUM(D30:AH30),COUNT(D30:AH30))</f>
        <v>0</v>
      </c>
      <c r="AJ30" s="82">
        <f t="shared" si="1"/>
        <v>0</v>
      </c>
      <c r="AK30" s="6">
        <f t="shared" si="10"/>
        <v>0</v>
      </c>
      <c r="AM30" s="30" t="str">
        <f t="shared" si="13"/>
        <v/>
      </c>
      <c r="AN30" s="59">
        <f t="shared" si="14"/>
        <v>0</v>
      </c>
      <c r="AO30" s="59">
        <f t="shared" si="4"/>
        <v>0</v>
      </c>
      <c r="AP30" s="59">
        <f t="shared" si="5"/>
        <v>0</v>
      </c>
      <c r="AQ30" s="59">
        <f t="shared" si="6"/>
        <v>0</v>
      </c>
      <c r="AR30" s="59">
        <f t="shared" si="7"/>
        <v>0</v>
      </c>
      <c r="AS30" s="3">
        <f t="shared" si="8"/>
        <v>0</v>
      </c>
      <c r="AT30" s="3">
        <f t="shared" si="9"/>
        <v>0</v>
      </c>
    </row>
    <row r="31" spans="1:46">
      <c r="A31" s="83"/>
      <c r="B31" s="78"/>
      <c r="C31" s="79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1">
        <f t="shared" si="0"/>
        <v>0</v>
      </c>
      <c r="AJ31" s="82">
        <f t="shared" si="1"/>
        <v>0</v>
      </c>
      <c r="AK31" s="6">
        <f t="shared" si="10"/>
        <v>0</v>
      </c>
      <c r="AM31" s="30" t="str">
        <f t="shared" si="13"/>
        <v/>
      </c>
      <c r="AN31" s="59">
        <f t="shared" si="14"/>
        <v>0</v>
      </c>
      <c r="AO31" s="59">
        <f t="shared" si="4"/>
        <v>0</v>
      </c>
      <c r="AP31" s="59">
        <f t="shared" si="5"/>
        <v>0</v>
      </c>
      <c r="AQ31" s="59">
        <f t="shared" si="6"/>
        <v>0</v>
      </c>
      <c r="AR31" s="59">
        <f t="shared" si="7"/>
        <v>0</v>
      </c>
      <c r="AS31" s="3">
        <f t="shared" si="8"/>
        <v>0</v>
      </c>
      <c r="AT31" s="3">
        <f t="shared" si="9"/>
        <v>0</v>
      </c>
    </row>
    <row r="32" spans="1:46">
      <c r="A32" s="83"/>
      <c r="B32" s="78"/>
      <c r="C32" s="79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1">
        <f t="shared" si="0"/>
        <v>0</v>
      </c>
      <c r="AJ32" s="82">
        <f t="shared" si="1"/>
        <v>0</v>
      </c>
      <c r="AK32" s="6">
        <f t="shared" si="10"/>
        <v>0</v>
      </c>
      <c r="AM32" s="30" t="str">
        <f t="shared" si="13"/>
        <v/>
      </c>
      <c r="AN32" s="59">
        <f t="shared" si="14"/>
        <v>0</v>
      </c>
      <c r="AO32" s="59">
        <f t="shared" si="4"/>
        <v>0</v>
      </c>
      <c r="AP32" s="59">
        <f t="shared" si="5"/>
        <v>0</v>
      </c>
      <c r="AQ32" s="59">
        <f t="shared" si="6"/>
        <v>0</v>
      </c>
      <c r="AR32" s="59">
        <f t="shared" si="7"/>
        <v>0</v>
      </c>
      <c r="AS32" s="3">
        <f t="shared" si="8"/>
        <v>0</v>
      </c>
      <c r="AT32" s="3">
        <f t="shared" si="9"/>
        <v>0</v>
      </c>
    </row>
    <row r="33" spans="1:46">
      <c r="A33" s="83"/>
      <c r="B33" s="78"/>
      <c r="C33" s="79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1">
        <f t="shared" si="0"/>
        <v>0</v>
      </c>
      <c r="AJ33" s="82">
        <f t="shared" si="1"/>
        <v>0</v>
      </c>
      <c r="AK33" s="6">
        <f t="shared" si="10"/>
        <v>0</v>
      </c>
      <c r="AM33" s="30" t="str">
        <f t="shared" si="13"/>
        <v/>
      </c>
      <c r="AN33" s="59">
        <f t="shared" si="14"/>
        <v>0</v>
      </c>
      <c r="AO33" s="59">
        <f t="shared" si="4"/>
        <v>0</v>
      </c>
      <c r="AP33" s="59">
        <f t="shared" si="5"/>
        <v>0</v>
      </c>
      <c r="AQ33" s="59">
        <f t="shared" si="6"/>
        <v>0</v>
      </c>
      <c r="AR33" s="59">
        <f t="shared" si="7"/>
        <v>0</v>
      </c>
      <c r="AS33" s="3">
        <f t="shared" si="8"/>
        <v>0</v>
      </c>
      <c r="AT33" s="3">
        <f t="shared" si="9"/>
        <v>0</v>
      </c>
    </row>
    <row r="34" spans="1:46">
      <c r="A34" s="83"/>
      <c r="B34" s="78"/>
      <c r="C34" s="79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1">
        <f t="shared" si="0"/>
        <v>0</v>
      </c>
      <c r="AJ34" s="82">
        <f t="shared" si="1"/>
        <v>0</v>
      </c>
      <c r="AK34" s="6">
        <f t="shared" si="10"/>
        <v>0</v>
      </c>
      <c r="AM34" s="30" t="str">
        <f t="shared" si="13"/>
        <v/>
      </c>
      <c r="AN34" s="59">
        <f t="shared" si="14"/>
        <v>0</v>
      </c>
      <c r="AO34" s="59">
        <f t="shared" si="4"/>
        <v>0</v>
      </c>
      <c r="AP34" s="59">
        <f t="shared" si="5"/>
        <v>0</v>
      </c>
      <c r="AQ34" s="59">
        <f t="shared" si="6"/>
        <v>0</v>
      </c>
      <c r="AR34" s="59">
        <f t="shared" si="7"/>
        <v>0</v>
      </c>
      <c r="AS34" s="3">
        <f t="shared" si="8"/>
        <v>0</v>
      </c>
      <c r="AT34" s="3">
        <f t="shared" si="9"/>
        <v>0</v>
      </c>
    </row>
    <row r="35" spans="1:46">
      <c r="A35" s="83"/>
      <c r="B35" s="78"/>
      <c r="C35" s="79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1">
        <f t="shared" si="0"/>
        <v>0</v>
      </c>
      <c r="AJ35" s="82">
        <f t="shared" si="1"/>
        <v>0</v>
      </c>
      <c r="AK35" s="6">
        <f t="shared" si="10"/>
        <v>0</v>
      </c>
      <c r="AM35" s="30" t="str">
        <f t="shared" si="13"/>
        <v/>
      </c>
      <c r="AN35" s="59">
        <f t="shared" si="14"/>
        <v>0</v>
      </c>
      <c r="AO35" s="59">
        <f t="shared" si="4"/>
        <v>0</v>
      </c>
      <c r="AP35" s="59">
        <f t="shared" si="5"/>
        <v>0</v>
      </c>
      <c r="AQ35" s="59">
        <f t="shared" si="6"/>
        <v>0</v>
      </c>
      <c r="AR35" s="59">
        <f t="shared" si="7"/>
        <v>0</v>
      </c>
      <c r="AS35" s="3">
        <f t="shared" si="8"/>
        <v>0</v>
      </c>
      <c r="AT35" s="3">
        <f t="shared" si="9"/>
        <v>0</v>
      </c>
    </row>
    <row r="36" spans="1:46">
      <c r="A36" s="83"/>
      <c r="B36" s="78"/>
      <c r="C36" s="79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1">
        <f t="shared" ref="AI36:AI47" si="15">IF(B36="時給",SUM(D36:AH36),COUNT(D36:AH36))</f>
        <v>0</v>
      </c>
      <c r="AJ36" s="82">
        <f t="shared" si="1"/>
        <v>0</v>
      </c>
      <c r="AK36" s="6">
        <f t="shared" si="10"/>
        <v>0</v>
      </c>
      <c r="AM36" s="30" t="str">
        <f t="shared" si="13"/>
        <v/>
      </c>
      <c r="AN36" s="59">
        <f t="shared" si="14"/>
        <v>0</v>
      </c>
      <c r="AO36" s="59">
        <f t="shared" si="4"/>
        <v>0</v>
      </c>
      <c r="AP36" s="59">
        <f t="shared" si="5"/>
        <v>0</v>
      </c>
      <c r="AQ36" s="59">
        <f t="shared" si="6"/>
        <v>0</v>
      </c>
      <c r="AR36" s="59">
        <f t="shared" si="7"/>
        <v>0</v>
      </c>
      <c r="AS36" s="3">
        <f t="shared" si="8"/>
        <v>0</v>
      </c>
      <c r="AT36" s="3">
        <f t="shared" si="9"/>
        <v>0</v>
      </c>
    </row>
    <row r="37" spans="1:46" hidden="1">
      <c r="A37" s="77"/>
      <c r="B37" s="78"/>
      <c r="C37" s="79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1">
        <f t="shared" si="15"/>
        <v>0</v>
      </c>
      <c r="AJ37" s="82">
        <f t="shared" si="1"/>
        <v>0</v>
      </c>
      <c r="AK37" s="6">
        <f t="shared" si="10"/>
        <v>0</v>
      </c>
      <c r="AM37" s="30" t="str">
        <f>IF(B37="時給",1,"")</f>
        <v/>
      </c>
      <c r="AN37" s="59">
        <f>IF(B37="日額",C37*AI37,0)</f>
        <v>0</v>
      </c>
      <c r="AO37" s="59">
        <f t="shared" si="4"/>
        <v>0</v>
      </c>
      <c r="AP37" s="59">
        <f t="shared" si="5"/>
        <v>0</v>
      </c>
      <c r="AQ37" s="59">
        <f t="shared" si="6"/>
        <v>0</v>
      </c>
      <c r="AR37" s="59">
        <f t="shared" si="7"/>
        <v>0</v>
      </c>
      <c r="AS37" s="3">
        <f t="shared" si="8"/>
        <v>0</v>
      </c>
      <c r="AT37" s="3">
        <f t="shared" si="9"/>
        <v>0</v>
      </c>
    </row>
    <row r="38" spans="1:46" hidden="1">
      <c r="A38" s="83"/>
      <c r="B38" s="78"/>
      <c r="C38" s="79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1">
        <f t="shared" si="15"/>
        <v>0</v>
      </c>
      <c r="AJ38" s="82">
        <f t="shared" si="1"/>
        <v>0</v>
      </c>
      <c r="AK38" s="6">
        <f t="shared" si="10"/>
        <v>0</v>
      </c>
      <c r="AM38" s="30" t="str">
        <f t="shared" ref="AM38:AM47" si="16">IF(B38="時給",1,"")</f>
        <v/>
      </c>
      <c r="AN38" s="59">
        <f t="shared" ref="AN38:AN47" si="17">IF(B38="日額",C38*AI38,0)</f>
        <v>0</v>
      </c>
      <c r="AO38" s="59">
        <f t="shared" si="4"/>
        <v>0</v>
      </c>
      <c r="AP38" s="59">
        <f t="shared" si="5"/>
        <v>0</v>
      </c>
      <c r="AQ38" s="59">
        <f t="shared" si="6"/>
        <v>0</v>
      </c>
      <c r="AR38" s="59">
        <f t="shared" si="7"/>
        <v>0</v>
      </c>
      <c r="AS38" s="3">
        <f>IF(B38="時給",IF(AJ38&lt;=20000,AJ38,20000),0)</f>
        <v>0</v>
      </c>
      <c r="AT38" s="3">
        <f t="shared" si="9"/>
        <v>0</v>
      </c>
    </row>
    <row r="39" spans="1:46" hidden="1">
      <c r="A39" s="83"/>
      <c r="B39" s="78"/>
      <c r="C39" s="79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1">
        <f t="shared" si="15"/>
        <v>0</v>
      </c>
      <c r="AJ39" s="82">
        <f t="shared" si="1"/>
        <v>0</v>
      </c>
      <c r="AK39" s="6">
        <f t="shared" si="10"/>
        <v>0</v>
      </c>
      <c r="AM39" s="30" t="str">
        <f t="shared" si="16"/>
        <v/>
      </c>
      <c r="AN39" s="59">
        <f t="shared" si="17"/>
        <v>0</v>
      </c>
      <c r="AO39" s="59">
        <f t="shared" si="4"/>
        <v>0</v>
      </c>
      <c r="AP39" s="59">
        <f t="shared" si="5"/>
        <v>0</v>
      </c>
      <c r="AQ39" s="59">
        <f t="shared" si="6"/>
        <v>0</v>
      </c>
      <c r="AR39" s="59">
        <f t="shared" si="7"/>
        <v>0</v>
      </c>
      <c r="AS39" s="3">
        <f>IF(B39="時給",IF(AJ39&lt;=20000,AJ39,20000),0)</f>
        <v>0</v>
      </c>
      <c r="AT39" s="3">
        <f t="shared" si="9"/>
        <v>0</v>
      </c>
    </row>
    <row r="40" spans="1:46" hidden="1">
      <c r="A40" s="83"/>
      <c r="B40" s="78"/>
      <c r="C40" s="79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1">
        <f t="shared" si="15"/>
        <v>0</v>
      </c>
      <c r="AJ40" s="82">
        <f t="shared" si="1"/>
        <v>0</v>
      </c>
      <c r="AK40" s="6">
        <f t="shared" si="10"/>
        <v>0</v>
      </c>
      <c r="AM40" s="30" t="str">
        <f t="shared" si="16"/>
        <v/>
      </c>
      <c r="AN40" s="59">
        <f t="shared" si="17"/>
        <v>0</v>
      </c>
      <c r="AO40" s="59">
        <f t="shared" si="4"/>
        <v>0</v>
      </c>
      <c r="AP40" s="59">
        <f t="shared" si="5"/>
        <v>0</v>
      </c>
      <c r="AQ40" s="59">
        <f t="shared" si="6"/>
        <v>0</v>
      </c>
      <c r="AR40" s="59">
        <f t="shared" si="7"/>
        <v>0</v>
      </c>
      <c r="AS40" s="3">
        <f t="shared" si="8"/>
        <v>0</v>
      </c>
      <c r="AT40" s="3">
        <f t="shared" si="9"/>
        <v>0</v>
      </c>
    </row>
    <row r="41" spans="1:46" hidden="1">
      <c r="A41" s="83"/>
      <c r="B41" s="78"/>
      <c r="C41" s="79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1">
        <f t="shared" si="15"/>
        <v>0</v>
      </c>
      <c r="AJ41" s="82">
        <f t="shared" si="1"/>
        <v>0</v>
      </c>
      <c r="AK41" s="6">
        <f t="shared" si="10"/>
        <v>0</v>
      </c>
      <c r="AM41" s="30" t="str">
        <f t="shared" si="16"/>
        <v/>
      </c>
      <c r="AN41" s="59">
        <f t="shared" si="17"/>
        <v>0</v>
      </c>
      <c r="AO41" s="59">
        <f t="shared" si="4"/>
        <v>0</v>
      </c>
      <c r="AP41" s="59">
        <f t="shared" si="5"/>
        <v>0</v>
      </c>
      <c r="AQ41" s="59">
        <f t="shared" si="6"/>
        <v>0</v>
      </c>
      <c r="AR41" s="59">
        <f t="shared" si="7"/>
        <v>0</v>
      </c>
      <c r="AS41" s="3">
        <f t="shared" si="8"/>
        <v>0</v>
      </c>
      <c r="AT41" s="3">
        <f t="shared" si="9"/>
        <v>0</v>
      </c>
    </row>
    <row r="42" spans="1:46" hidden="1">
      <c r="A42" s="83"/>
      <c r="B42" s="78"/>
      <c r="C42" s="79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1">
        <f t="shared" si="15"/>
        <v>0</v>
      </c>
      <c r="AJ42" s="82">
        <f t="shared" si="1"/>
        <v>0</v>
      </c>
      <c r="AK42" s="6">
        <f t="shared" si="10"/>
        <v>0</v>
      </c>
      <c r="AM42" s="30" t="str">
        <f t="shared" si="16"/>
        <v/>
      </c>
      <c r="AN42" s="59">
        <f t="shared" si="17"/>
        <v>0</v>
      </c>
      <c r="AO42" s="59">
        <f t="shared" si="4"/>
        <v>0</v>
      </c>
      <c r="AP42" s="59">
        <f t="shared" si="5"/>
        <v>0</v>
      </c>
      <c r="AQ42" s="59">
        <f t="shared" si="6"/>
        <v>0</v>
      </c>
      <c r="AR42" s="59">
        <f t="shared" si="7"/>
        <v>0</v>
      </c>
      <c r="AS42" s="3">
        <f t="shared" si="8"/>
        <v>0</v>
      </c>
      <c r="AT42" s="3">
        <f t="shared" si="9"/>
        <v>0</v>
      </c>
    </row>
    <row r="43" spans="1:46" hidden="1">
      <c r="A43" s="83"/>
      <c r="B43" s="78"/>
      <c r="C43" s="79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1">
        <f t="shared" si="15"/>
        <v>0</v>
      </c>
      <c r="AJ43" s="82">
        <f t="shared" si="1"/>
        <v>0</v>
      </c>
      <c r="AK43" s="6">
        <f t="shared" si="10"/>
        <v>0</v>
      </c>
      <c r="AM43" s="30" t="str">
        <f t="shared" si="16"/>
        <v/>
      </c>
      <c r="AN43" s="59">
        <f t="shared" si="17"/>
        <v>0</v>
      </c>
      <c r="AO43" s="59">
        <f t="shared" si="4"/>
        <v>0</v>
      </c>
      <c r="AP43" s="59">
        <f t="shared" si="5"/>
        <v>0</v>
      </c>
      <c r="AQ43" s="59">
        <f t="shared" si="6"/>
        <v>0</v>
      </c>
      <c r="AR43" s="59">
        <f t="shared" si="7"/>
        <v>0</v>
      </c>
      <c r="AS43" s="3">
        <f t="shared" si="8"/>
        <v>0</v>
      </c>
      <c r="AT43" s="3">
        <f t="shared" si="9"/>
        <v>0</v>
      </c>
    </row>
    <row r="44" spans="1:46" hidden="1">
      <c r="A44" s="83"/>
      <c r="B44" s="78"/>
      <c r="C44" s="79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1">
        <f t="shared" si="15"/>
        <v>0</v>
      </c>
      <c r="AJ44" s="82">
        <f t="shared" si="1"/>
        <v>0</v>
      </c>
      <c r="AK44" s="6">
        <f t="shared" si="10"/>
        <v>0</v>
      </c>
      <c r="AM44" s="30" t="str">
        <f t="shared" si="16"/>
        <v/>
      </c>
      <c r="AN44" s="59">
        <f t="shared" si="17"/>
        <v>0</v>
      </c>
      <c r="AO44" s="59">
        <f t="shared" si="4"/>
        <v>0</v>
      </c>
      <c r="AP44" s="59">
        <f>IF(B44="月額",IF(D44&lt;&gt;"",C44,0),0)</f>
        <v>0</v>
      </c>
      <c r="AQ44" s="59">
        <f t="shared" si="6"/>
        <v>0</v>
      </c>
      <c r="AR44" s="59">
        <f t="shared" si="7"/>
        <v>0</v>
      </c>
      <c r="AS44" s="3">
        <f t="shared" si="8"/>
        <v>0</v>
      </c>
      <c r="AT44" s="3">
        <f t="shared" si="9"/>
        <v>0</v>
      </c>
    </row>
    <row r="45" spans="1:46" hidden="1">
      <c r="A45" s="83"/>
      <c r="B45" s="78"/>
      <c r="C45" s="79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1">
        <f t="shared" si="15"/>
        <v>0</v>
      </c>
      <c r="AJ45" s="82">
        <f t="shared" si="1"/>
        <v>0</v>
      </c>
      <c r="AK45" s="6">
        <f t="shared" si="10"/>
        <v>0</v>
      </c>
      <c r="AM45" s="30" t="str">
        <f t="shared" si="16"/>
        <v/>
      </c>
      <c r="AN45" s="59">
        <f t="shared" si="17"/>
        <v>0</v>
      </c>
      <c r="AO45" s="59">
        <f t="shared" si="4"/>
        <v>0</v>
      </c>
      <c r="AP45" s="59">
        <f t="shared" si="5"/>
        <v>0</v>
      </c>
      <c r="AQ45" s="59">
        <f t="shared" si="6"/>
        <v>0</v>
      </c>
      <c r="AR45" s="59">
        <f>IF(B45="日額",IF(C45&gt;4000,IF(4000*AI45&gt;20000,20000,4000*AI45),0),0)</f>
        <v>0</v>
      </c>
      <c r="AS45" s="3">
        <f t="shared" si="8"/>
        <v>0</v>
      </c>
      <c r="AT45" s="3">
        <f t="shared" si="9"/>
        <v>0</v>
      </c>
    </row>
    <row r="46" spans="1:46" hidden="1">
      <c r="A46" s="83"/>
      <c r="B46" s="78"/>
      <c r="C46" s="79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1">
        <f t="shared" si="15"/>
        <v>0</v>
      </c>
      <c r="AJ46" s="82">
        <f t="shared" si="1"/>
        <v>0</v>
      </c>
      <c r="AK46" s="6">
        <f t="shared" si="10"/>
        <v>0</v>
      </c>
      <c r="AM46" s="30" t="str">
        <f t="shared" si="16"/>
        <v/>
      </c>
      <c r="AN46" s="59">
        <f t="shared" si="17"/>
        <v>0</v>
      </c>
      <c r="AO46" s="59">
        <f>IF(B46="時給",ROUNDDOWN(C46*AI46,0),0)</f>
        <v>0</v>
      </c>
      <c r="AP46" s="59">
        <f t="shared" si="5"/>
        <v>0</v>
      </c>
      <c r="AQ46" s="59">
        <f t="shared" si="6"/>
        <v>0</v>
      </c>
      <c r="AR46" s="59">
        <f t="shared" si="7"/>
        <v>0</v>
      </c>
      <c r="AS46" s="3">
        <f t="shared" si="8"/>
        <v>0</v>
      </c>
      <c r="AT46" s="3">
        <f>IF(B46="月額",IF(AJ46&lt;=20000,AJ46,20000),0)</f>
        <v>0</v>
      </c>
    </row>
    <row r="47" spans="1:46" hidden="1">
      <c r="A47" s="83"/>
      <c r="B47" s="78"/>
      <c r="C47" s="79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1">
        <f t="shared" si="15"/>
        <v>0</v>
      </c>
      <c r="AJ47" s="82">
        <f>MAX(AN47:AP47)</f>
        <v>0</v>
      </c>
      <c r="AK47" s="6">
        <f t="shared" si="10"/>
        <v>0</v>
      </c>
      <c r="AM47" s="30" t="str">
        <f t="shared" si="16"/>
        <v/>
      </c>
      <c r="AN47" s="59">
        <f t="shared" si="17"/>
        <v>0</v>
      </c>
      <c r="AO47" s="59">
        <f t="shared" si="4"/>
        <v>0</v>
      </c>
      <c r="AP47" s="59">
        <f t="shared" si="5"/>
        <v>0</v>
      </c>
      <c r="AQ47" s="59">
        <f>IF(B47="日額",IF(C47&lt;=4000,IF(AJ47&lt;=20000,AJ47,20000),0),0)</f>
        <v>0</v>
      </c>
      <c r="AR47" s="59">
        <f>IF(B47="日額",IF(C47&gt;4000,IF(4000*AI47&gt;20000,20000,4000*AI47),0),0)</f>
        <v>0</v>
      </c>
      <c r="AS47" s="3">
        <f t="shared" si="8"/>
        <v>0</v>
      </c>
      <c r="AT47" s="3">
        <f t="shared" si="9"/>
        <v>0</v>
      </c>
    </row>
    <row r="48" spans="1:46" s="7" customFormat="1">
      <c r="A48" s="84" t="s">
        <v>26</v>
      </c>
      <c r="B48" s="84"/>
      <c r="C48" s="85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>
        <f>SUM(AI8:AI47)</f>
        <v>0</v>
      </c>
      <c r="AJ48" s="82">
        <f>SUM(AJ8:AJ47)</f>
        <v>0</v>
      </c>
      <c r="AK48" s="6">
        <f>SUM(AK8:AK47)</f>
        <v>0</v>
      </c>
      <c r="AM48" s="5"/>
      <c r="AN48" s="60"/>
      <c r="AO48" s="60"/>
      <c r="AP48" s="60"/>
      <c r="AQ48" s="60"/>
      <c r="AR48" s="60"/>
      <c r="AS48" s="3"/>
      <c r="AT48" s="3"/>
    </row>
    <row r="49" spans="1:1" ht="19.5">
      <c r="A49" s="75" t="s">
        <v>120</v>
      </c>
    </row>
    <row r="50" spans="1:1">
      <c r="A50" s="87" t="s">
        <v>121</v>
      </c>
    </row>
  </sheetData>
  <sheetProtection formatColumns="0" formatRows="0"/>
  <mergeCells count="8">
    <mergeCell ref="AN6:AP6"/>
    <mergeCell ref="AQ6:AR6"/>
    <mergeCell ref="A1:AJ1"/>
    <mergeCell ref="B3:K3"/>
    <mergeCell ref="B4:K4"/>
    <mergeCell ref="G5:H5"/>
    <mergeCell ref="J5:K5"/>
    <mergeCell ref="AQ5:AR5"/>
  </mergeCells>
  <phoneticPr fontId="1"/>
  <conditionalFormatting sqref="D8:AH8">
    <cfRule type="expression" dxfId="79" priority="40">
      <formula>$AM$8=1</formula>
    </cfRule>
  </conditionalFormatting>
  <conditionalFormatting sqref="D9:AH9">
    <cfRule type="expression" dxfId="78" priority="39">
      <formula>$AM$9=1</formula>
    </cfRule>
  </conditionalFormatting>
  <conditionalFormatting sqref="D10:AH10">
    <cfRule type="expression" dxfId="77" priority="38">
      <formula>$AM$10=1</formula>
    </cfRule>
  </conditionalFormatting>
  <conditionalFormatting sqref="D11:AH11">
    <cfRule type="expression" dxfId="76" priority="37">
      <formula>$AM$11=1</formula>
    </cfRule>
  </conditionalFormatting>
  <conditionalFormatting sqref="D12:AH12">
    <cfRule type="expression" dxfId="75" priority="36">
      <formula>$AM$12=1</formula>
    </cfRule>
  </conditionalFormatting>
  <conditionalFormatting sqref="D13:AH13">
    <cfRule type="expression" dxfId="74" priority="35">
      <formula>$AM$13=1</formula>
    </cfRule>
  </conditionalFormatting>
  <conditionalFormatting sqref="D14:AH14">
    <cfRule type="expression" dxfId="73" priority="34">
      <formula>$AM$14=1</formula>
    </cfRule>
  </conditionalFormatting>
  <conditionalFormatting sqref="D15:AH15">
    <cfRule type="expression" dxfId="72" priority="33">
      <formula>$AM$15=1</formula>
    </cfRule>
  </conditionalFormatting>
  <conditionalFormatting sqref="D16:AH16">
    <cfRule type="expression" dxfId="71" priority="32">
      <formula>$AM$16=1</formula>
    </cfRule>
  </conditionalFormatting>
  <conditionalFormatting sqref="D17:AH17">
    <cfRule type="expression" dxfId="70" priority="31">
      <formula>$AM$17=1</formula>
    </cfRule>
  </conditionalFormatting>
  <conditionalFormatting sqref="D18:AH18">
    <cfRule type="expression" dxfId="69" priority="30">
      <formula>$AM$18=1</formula>
    </cfRule>
  </conditionalFormatting>
  <conditionalFormatting sqref="D19:AH19">
    <cfRule type="expression" dxfId="68" priority="29">
      <formula>$AM$19=1</formula>
    </cfRule>
  </conditionalFormatting>
  <conditionalFormatting sqref="D20:AH20">
    <cfRule type="expression" dxfId="67" priority="28">
      <formula>$AM$20=1</formula>
    </cfRule>
  </conditionalFormatting>
  <conditionalFormatting sqref="D21:AH21">
    <cfRule type="expression" dxfId="66" priority="27">
      <formula>$AM$21=1</formula>
    </cfRule>
  </conditionalFormatting>
  <conditionalFormatting sqref="D22:AH22">
    <cfRule type="expression" dxfId="65" priority="26">
      <formula>$AM$22=1</formula>
    </cfRule>
  </conditionalFormatting>
  <conditionalFormatting sqref="D23:AH23">
    <cfRule type="expression" dxfId="64" priority="25">
      <formula>$AM$23=1</formula>
    </cfRule>
  </conditionalFormatting>
  <conditionalFormatting sqref="D24:AH24">
    <cfRule type="expression" dxfId="63" priority="24">
      <formula>$AM$24=1</formula>
    </cfRule>
  </conditionalFormatting>
  <conditionalFormatting sqref="D25:AH25">
    <cfRule type="expression" dxfId="62" priority="23">
      <formula>$AM$25=1</formula>
    </cfRule>
  </conditionalFormatting>
  <conditionalFormatting sqref="D26:AH26">
    <cfRule type="expression" dxfId="61" priority="22">
      <formula>$AM$26=1</formula>
    </cfRule>
  </conditionalFormatting>
  <conditionalFormatting sqref="D27:AH27">
    <cfRule type="expression" dxfId="60" priority="21">
      <formula>$AM$27=1</formula>
    </cfRule>
  </conditionalFormatting>
  <conditionalFormatting sqref="D28:AH28">
    <cfRule type="expression" dxfId="59" priority="20">
      <formula>$AM$28=1</formula>
    </cfRule>
  </conditionalFormatting>
  <conditionalFormatting sqref="D29:AH29">
    <cfRule type="expression" dxfId="58" priority="19">
      <formula>$AM$29=1</formula>
    </cfRule>
  </conditionalFormatting>
  <conditionalFormatting sqref="D30:AH30">
    <cfRule type="expression" dxfId="57" priority="18">
      <formula>$AM$30=1</formula>
    </cfRule>
  </conditionalFormatting>
  <conditionalFormatting sqref="D31:AH31">
    <cfRule type="expression" dxfId="56" priority="17">
      <formula>$AM$31=1</formula>
    </cfRule>
  </conditionalFormatting>
  <conditionalFormatting sqref="D32:AH32">
    <cfRule type="expression" dxfId="55" priority="16">
      <formula>$AM$32=1</formula>
    </cfRule>
  </conditionalFormatting>
  <conditionalFormatting sqref="D33:AH33">
    <cfRule type="expression" dxfId="54" priority="15">
      <formula>$AM$33=1</formula>
    </cfRule>
  </conditionalFormatting>
  <conditionalFormatting sqref="D34:AH34">
    <cfRule type="expression" dxfId="53" priority="14">
      <formula>$AM$34=1</formula>
    </cfRule>
  </conditionalFormatting>
  <conditionalFormatting sqref="D35:AH35">
    <cfRule type="expression" dxfId="52" priority="13">
      <formula>$AM$35=1</formula>
    </cfRule>
  </conditionalFormatting>
  <conditionalFormatting sqref="D36:AH36">
    <cfRule type="expression" dxfId="51" priority="12">
      <formula>$AM$36=1</formula>
    </cfRule>
  </conditionalFormatting>
  <conditionalFormatting sqref="D37:AH37">
    <cfRule type="expression" dxfId="50" priority="11">
      <formula>$AM$37=1</formula>
    </cfRule>
  </conditionalFormatting>
  <conditionalFormatting sqref="D38:AH38">
    <cfRule type="expression" dxfId="49" priority="10">
      <formula>$AM$38=1</formula>
    </cfRule>
  </conditionalFormatting>
  <conditionalFormatting sqref="D39:AH39">
    <cfRule type="expression" dxfId="48" priority="9">
      <formula>$AM$39=1</formula>
    </cfRule>
  </conditionalFormatting>
  <conditionalFormatting sqref="D40:AH40">
    <cfRule type="expression" dxfId="47" priority="8">
      <formula>$AM$40=1</formula>
    </cfRule>
  </conditionalFormatting>
  <conditionalFormatting sqref="D41:AH41">
    <cfRule type="expression" dxfId="46" priority="7">
      <formula>$AM$41=1</formula>
    </cfRule>
  </conditionalFormatting>
  <conditionalFormatting sqref="D42:AH42">
    <cfRule type="expression" dxfId="45" priority="6">
      <formula>$AM$42=1</formula>
    </cfRule>
  </conditionalFormatting>
  <conditionalFormatting sqref="D43:AH43">
    <cfRule type="expression" dxfId="44" priority="5">
      <formula>$AM$43=1</formula>
    </cfRule>
  </conditionalFormatting>
  <conditionalFormatting sqref="D44:AH44">
    <cfRule type="expression" dxfId="43" priority="4">
      <formula>$AM$44=1</formula>
    </cfRule>
  </conditionalFormatting>
  <conditionalFormatting sqref="D45:AH45">
    <cfRule type="expression" dxfId="42" priority="3">
      <formula>$AM$45=1</formula>
    </cfRule>
  </conditionalFormatting>
  <conditionalFormatting sqref="D46:AH46">
    <cfRule type="expression" dxfId="41" priority="2">
      <formula>$AM$46=1</formula>
    </cfRule>
  </conditionalFormatting>
  <conditionalFormatting sqref="D47:AH47">
    <cfRule type="expression" dxfId="40" priority="1">
      <formula>$AM$47=1</formula>
    </cfRule>
  </conditionalFormatting>
  <dataValidations count="3">
    <dataValidation type="list" allowBlank="1" showInputMessage="1" showErrorMessage="1" sqref="E5">
      <formula1>"4,5,6,7,8,9,10,11,12,1,2,3"</formula1>
    </dataValidation>
    <dataValidation type="list" allowBlank="1" showInputMessage="1" showErrorMessage="1" sqref="B8:B47">
      <formula1>"日額,時給,月額"</formula1>
    </dataValidation>
    <dataValidation type="list" allowBlank="1" showInputMessage="1" showErrorMessage="1" sqref="C5">
      <formula1>"4,5,6"</formula1>
    </dataValidation>
  </dataValidations>
  <pageMargins left="0.7" right="0.7" top="0.75" bottom="0.75" header="0.3" footer="0.3"/>
  <pageSetup paperSize="9" scale="65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Y60"/>
  <sheetViews>
    <sheetView workbookViewId="0">
      <selection activeCell="H11" sqref="H11"/>
    </sheetView>
  </sheetViews>
  <sheetFormatPr defaultRowHeight="18.75"/>
  <cols>
    <col min="1" max="1" width="12.625" customWidth="1"/>
    <col min="2" max="10" width="9.125" customWidth="1"/>
    <col min="11" max="11" width="9" style="7"/>
  </cols>
  <sheetData>
    <row r="1" spans="1:25" ht="24">
      <c r="A1" s="92" t="s">
        <v>50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25" ht="9.75" customHeight="1"/>
    <row r="3" spans="1:25">
      <c r="A3" s="8" t="s">
        <v>0</v>
      </c>
      <c r="B3" s="102">
        <f>危険手当!B3</f>
        <v>0</v>
      </c>
      <c r="C3" s="102"/>
      <c r="D3" s="102"/>
      <c r="E3" s="102"/>
      <c r="F3" s="102"/>
      <c r="Y3" s="7"/>
    </row>
    <row r="4" spans="1:25">
      <c r="A4" s="9" t="s">
        <v>1</v>
      </c>
      <c r="B4" s="102">
        <f>危険手当!B4</f>
        <v>0</v>
      </c>
      <c r="C4" s="102"/>
      <c r="D4" s="102"/>
      <c r="E4" s="102"/>
      <c r="F4" s="102"/>
      <c r="Y4" s="7"/>
    </row>
    <row r="5" spans="1:25">
      <c r="A5" s="9" t="s">
        <v>27</v>
      </c>
      <c r="B5" s="101">
        <f>危険手当!G5</f>
        <v>0</v>
      </c>
      <c r="C5" s="102"/>
      <c r="D5" s="70" t="s">
        <v>28</v>
      </c>
      <c r="E5" s="101">
        <f>危険手当!J5</f>
        <v>0</v>
      </c>
      <c r="F5" s="102"/>
      <c r="G5" t="s">
        <v>99</v>
      </c>
      <c r="Y5" s="7"/>
    </row>
    <row r="7" spans="1:25">
      <c r="A7" s="2" t="str">
        <f>危険手当!E5&amp;"月分"</f>
        <v>月分</v>
      </c>
      <c r="B7" s="97" t="s">
        <v>42</v>
      </c>
      <c r="C7" s="98"/>
      <c r="D7" s="99"/>
      <c r="E7" s="98" t="s">
        <v>37</v>
      </c>
      <c r="F7" s="98"/>
      <c r="G7" s="98"/>
      <c r="H7" s="97" t="s">
        <v>38</v>
      </c>
      <c r="I7" s="98"/>
      <c r="J7" s="99"/>
      <c r="K7" s="100" t="s">
        <v>40</v>
      </c>
    </row>
    <row r="8" spans="1:25">
      <c r="A8" s="2" t="s">
        <v>44</v>
      </c>
      <c r="B8" s="15" t="s">
        <v>39</v>
      </c>
      <c r="C8" s="16" t="s">
        <v>25</v>
      </c>
      <c r="D8" s="54" t="s">
        <v>49</v>
      </c>
      <c r="E8" s="53" t="s">
        <v>39</v>
      </c>
      <c r="F8" s="16" t="s">
        <v>25</v>
      </c>
      <c r="G8" s="17" t="s">
        <v>49</v>
      </c>
      <c r="H8" s="15" t="s">
        <v>39</v>
      </c>
      <c r="I8" s="16" t="s">
        <v>25</v>
      </c>
      <c r="J8" s="17" t="s">
        <v>49</v>
      </c>
      <c r="K8" s="100"/>
    </row>
    <row r="9" spans="1:25">
      <c r="A9" s="11"/>
      <c r="B9" s="11"/>
      <c r="C9" s="14"/>
      <c r="D9" s="55" t="str">
        <f>IFERROR(C9/B9,"")</f>
        <v/>
      </c>
      <c r="F9" s="14"/>
      <c r="G9" s="51" t="str">
        <f>IFERROR(F9/E9,"")</f>
        <v/>
      </c>
      <c r="H9" s="11"/>
      <c r="I9" s="14"/>
      <c r="J9" s="51" t="str">
        <f>IFERROR(I9/H9,"")</f>
        <v/>
      </c>
      <c r="K9" s="5">
        <f>C9+F9+I9</f>
        <v>0</v>
      </c>
    </row>
    <row r="10" spans="1:25">
      <c r="A10" s="20"/>
      <c r="B10" s="20"/>
      <c r="C10" s="21"/>
      <c r="D10" s="51" t="str">
        <f t="shared" ref="D10:D49" si="0">IFERROR(C10/B10,"")</f>
        <v/>
      </c>
      <c r="E10" s="52"/>
      <c r="F10" s="21"/>
      <c r="G10" s="51" t="str">
        <f t="shared" ref="G10:G49" si="1">IFERROR(F10/E10,"")</f>
        <v/>
      </c>
      <c r="H10" s="20"/>
      <c r="I10" s="21"/>
      <c r="J10" s="51" t="str">
        <f t="shared" ref="J10:J49" si="2">IFERROR(I10/H10,"")</f>
        <v/>
      </c>
      <c r="K10" s="5">
        <f t="shared" ref="K10:K58" si="3">C10+F10+I10</f>
        <v>0</v>
      </c>
    </row>
    <row r="11" spans="1:25">
      <c r="A11" s="20"/>
      <c r="B11" s="20"/>
      <c r="C11" s="21"/>
      <c r="D11" s="51" t="str">
        <f t="shared" si="0"/>
        <v/>
      </c>
      <c r="E11" s="52"/>
      <c r="F11" s="21"/>
      <c r="G11" s="51" t="str">
        <f t="shared" si="1"/>
        <v/>
      </c>
      <c r="H11" s="20"/>
      <c r="I11" s="21"/>
      <c r="J11" s="51" t="str">
        <f t="shared" si="2"/>
        <v/>
      </c>
      <c r="K11" s="5">
        <f t="shared" si="3"/>
        <v>0</v>
      </c>
    </row>
    <row r="12" spans="1:25">
      <c r="A12" s="20"/>
      <c r="B12" s="20"/>
      <c r="C12" s="21"/>
      <c r="D12" s="51" t="str">
        <f t="shared" si="0"/>
        <v/>
      </c>
      <c r="E12" s="52"/>
      <c r="F12" s="21"/>
      <c r="G12" s="51" t="str">
        <f t="shared" si="1"/>
        <v/>
      </c>
      <c r="H12" s="20"/>
      <c r="I12" s="21"/>
      <c r="J12" s="51" t="str">
        <f t="shared" si="2"/>
        <v/>
      </c>
      <c r="K12" s="5">
        <f t="shared" si="3"/>
        <v>0</v>
      </c>
    </row>
    <row r="13" spans="1:25">
      <c r="A13" s="20"/>
      <c r="B13" s="20"/>
      <c r="C13" s="21"/>
      <c r="D13" s="51" t="str">
        <f t="shared" si="0"/>
        <v/>
      </c>
      <c r="E13" s="52"/>
      <c r="F13" s="21"/>
      <c r="G13" s="51" t="str">
        <f t="shared" si="1"/>
        <v/>
      </c>
      <c r="H13" s="20"/>
      <c r="I13" s="21"/>
      <c r="J13" s="51" t="str">
        <f t="shared" si="2"/>
        <v/>
      </c>
      <c r="K13" s="5">
        <f t="shared" si="3"/>
        <v>0</v>
      </c>
    </row>
    <row r="14" spans="1:25">
      <c r="A14" s="20"/>
      <c r="B14" s="20"/>
      <c r="C14" s="21"/>
      <c r="D14" s="51" t="str">
        <f t="shared" si="0"/>
        <v/>
      </c>
      <c r="E14" s="52"/>
      <c r="F14" s="21"/>
      <c r="G14" s="51" t="str">
        <f t="shared" si="1"/>
        <v/>
      </c>
      <c r="H14" s="20"/>
      <c r="I14" s="21"/>
      <c r="J14" s="51" t="str">
        <f t="shared" si="2"/>
        <v/>
      </c>
      <c r="K14" s="5">
        <f t="shared" si="3"/>
        <v>0</v>
      </c>
    </row>
    <row r="15" spans="1:25">
      <c r="A15" s="20"/>
      <c r="B15" s="20"/>
      <c r="C15" s="21"/>
      <c r="D15" s="51" t="str">
        <f t="shared" si="0"/>
        <v/>
      </c>
      <c r="E15" s="52"/>
      <c r="F15" s="21"/>
      <c r="G15" s="51" t="str">
        <f t="shared" si="1"/>
        <v/>
      </c>
      <c r="H15" s="20"/>
      <c r="I15" s="21"/>
      <c r="J15" s="51" t="str">
        <f t="shared" si="2"/>
        <v/>
      </c>
      <c r="K15" s="5">
        <f t="shared" si="3"/>
        <v>0</v>
      </c>
    </row>
    <row r="16" spans="1:25">
      <c r="A16" s="20"/>
      <c r="B16" s="20"/>
      <c r="C16" s="21"/>
      <c r="D16" s="51" t="str">
        <f t="shared" si="0"/>
        <v/>
      </c>
      <c r="E16" s="52"/>
      <c r="F16" s="21"/>
      <c r="G16" s="51" t="str">
        <f t="shared" si="1"/>
        <v/>
      </c>
      <c r="H16" s="20"/>
      <c r="I16" s="21"/>
      <c r="J16" s="51" t="str">
        <f t="shared" si="2"/>
        <v/>
      </c>
      <c r="K16" s="5">
        <f t="shared" si="3"/>
        <v>0</v>
      </c>
    </row>
    <row r="17" spans="1:11">
      <c r="A17" s="20"/>
      <c r="B17" s="20"/>
      <c r="C17" s="21"/>
      <c r="D17" s="51" t="str">
        <f t="shared" si="0"/>
        <v/>
      </c>
      <c r="E17" s="52"/>
      <c r="F17" s="21"/>
      <c r="G17" s="51" t="str">
        <f t="shared" si="1"/>
        <v/>
      </c>
      <c r="H17" s="20"/>
      <c r="I17" s="21"/>
      <c r="J17" s="51" t="str">
        <f t="shared" si="2"/>
        <v/>
      </c>
      <c r="K17" s="5">
        <f t="shared" si="3"/>
        <v>0</v>
      </c>
    </row>
    <row r="18" spans="1:11">
      <c r="A18" s="20"/>
      <c r="B18" s="20"/>
      <c r="C18" s="21"/>
      <c r="D18" s="51" t="str">
        <f t="shared" si="0"/>
        <v/>
      </c>
      <c r="E18" s="52"/>
      <c r="F18" s="21"/>
      <c r="G18" s="51" t="str">
        <f t="shared" si="1"/>
        <v/>
      </c>
      <c r="H18" s="20"/>
      <c r="I18" s="21"/>
      <c r="J18" s="51" t="str">
        <f t="shared" si="2"/>
        <v/>
      </c>
      <c r="K18" s="5">
        <f t="shared" si="3"/>
        <v>0</v>
      </c>
    </row>
    <row r="19" spans="1:11">
      <c r="A19" s="20"/>
      <c r="B19" s="20"/>
      <c r="C19" s="21"/>
      <c r="D19" s="51" t="str">
        <f t="shared" si="0"/>
        <v/>
      </c>
      <c r="E19" s="52"/>
      <c r="F19" s="21"/>
      <c r="G19" s="51" t="str">
        <f t="shared" si="1"/>
        <v/>
      </c>
      <c r="H19" s="20"/>
      <c r="I19" s="21"/>
      <c r="J19" s="51" t="str">
        <f t="shared" si="2"/>
        <v/>
      </c>
      <c r="K19" s="5">
        <f t="shared" si="3"/>
        <v>0</v>
      </c>
    </row>
    <row r="20" spans="1:11">
      <c r="A20" s="20"/>
      <c r="B20" s="20"/>
      <c r="C20" s="21"/>
      <c r="D20" s="51" t="str">
        <f t="shared" si="0"/>
        <v/>
      </c>
      <c r="E20" s="52"/>
      <c r="F20" s="21"/>
      <c r="G20" s="51" t="str">
        <f t="shared" si="1"/>
        <v/>
      </c>
      <c r="H20" s="20"/>
      <c r="I20" s="21"/>
      <c r="J20" s="51" t="str">
        <f t="shared" si="2"/>
        <v/>
      </c>
      <c r="K20" s="5">
        <f t="shared" si="3"/>
        <v>0</v>
      </c>
    </row>
    <row r="21" spans="1:11">
      <c r="A21" s="20"/>
      <c r="B21" s="20"/>
      <c r="C21" s="21"/>
      <c r="D21" s="51" t="str">
        <f t="shared" si="0"/>
        <v/>
      </c>
      <c r="E21" s="52"/>
      <c r="F21" s="21"/>
      <c r="G21" s="51" t="str">
        <f t="shared" si="1"/>
        <v/>
      </c>
      <c r="H21" s="20"/>
      <c r="I21" s="21"/>
      <c r="J21" s="51" t="str">
        <f t="shared" si="2"/>
        <v/>
      </c>
      <c r="K21" s="5">
        <f t="shared" si="3"/>
        <v>0</v>
      </c>
    </row>
    <row r="22" spans="1:11">
      <c r="A22" s="20"/>
      <c r="B22" s="20"/>
      <c r="C22" s="21"/>
      <c r="D22" s="51" t="str">
        <f t="shared" si="0"/>
        <v/>
      </c>
      <c r="E22" s="52"/>
      <c r="F22" s="21"/>
      <c r="G22" s="51" t="str">
        <f t="shared" si="1"/>
        <v/>
      </c>
      <c r="H22" s="20"/>
      <c r="I22" s="21"/>
      <c r="J22" s="51" t="str">
        <f t="shared" si="2"/>
        <v/>
      </c>
      <c r="K22" s="5">
        <f t="shared" si="3"/>
        <v>0</v>
      </c>
    </row>
    <row r="23" spans="1:11">
      <c r="A23" s="20"/>
      <c r="B23" s="20"/>
      <c r="C23" s="21"/>
      <c r="D23" s="51" t="str">
        <f t="shared" si="0"/>
        <v/>
      </c>
      <c r="E23" s="52"/>
      <c r="F23" s="21"/>
      <c r="G23" s="51" t="str">
        <f t="shared" si="1"/>
        <v/>
      </c>
      <c r="H23" s="20"/>
      <c r="I23" s="21"/>
      <c r="J23" s="51" t="str">
        <f t="shared" si="2"/>
        <v/>
      </c>
      <c r="K23" s="5">
        <f t="shared" si="3"/>
        <v>0</v>
      </c>
    </row>
    <row r="24" spans="1:11">
      <c r="A24" s="20"/>
      <c r="B24" s="20"/>
      <c r="C24" s="21"/>
      <c r="D24" s="51" t="str">
        <f t="shared" si="0"/>
        <v/>
      </c>
      <c r="E24" s="52"/>
      <c r="F24" s="21"/>
      <c r="G24" s="51" t="str">
        <f t="shared" si="1"/>
        <v/>
      </c>
      <c r="H24" s="20"/>
      <c r="I24" s="21"/>
      <c r="J24" s="51" t="str">
        <f t="shared" si="2"/>
        <v/>
      </c>
      <c r="K24" s="5">
        <f t="shared" si="3"/>
        <v>0</v>
      </c>
    </row>
    <row r="25" spans="1:11">
      <c r="A25" s="20"/>
      <c r="B25" s="20"/>
      <c r="C25" s="21"/>
      <c r="D25" s="51" t="str">
        <f t="shared" si="0"/>
        <v/>
      </c>
      <c r="E25" s="52"/>
      <c r="F25" s="21"/>
      <c r="G25" s="51" t="str">
        <f t="shared" si="1"/>
        <v/>
      </c>
      <c r="H25" s="20"/>
      <c r="I25" s="21"/>
      <c r="J25" s="51" t="str">
        <f t="shared" si="2"/>
        <v/>
      </c>
      <c r="K25" s="5">
        <f t="shared" si="3"/>
        <v>0</v>
      </c>
    </row>
    <row r="26" spans="1:11">
      <c r="A26" s="20"/>
      <c r="B26" s="20"/>
      <c r="C26" s="21"/>
      <c r="D26" s="51" t="str">
        <f t="shared" si="0"/>
        <v/>
      </c>
      <c r="E26" s="52"/>
      <c r="F26" s="21"/>
      <c r="G26" s="51" t="str">
        <f t="shared" si="1"/>
        <v/>
      </c>
      <c r="H26" s="20"/>
      <c r="I26" s="21"/>
      <c r="J26" s="51" t="str">
        <f t="shared" si="2"/>
        <v/>
      </c>
      <c r="K26" s="5">
        <f t="shared" si="3"/>
        <v>0</v>
      </c>
    </row>
    <row r="27" spans="1:11">
      <c r="A27" s="20"/>
      <c r="B27" s="20"/>
      <c r="C27" s="21"/>
      <c r="D27" s="51" t="str">
        <f t="shared" si="0"/>
        <v/>
      </c>
      <c r="E27" s="52"/>
      <c r="F27" s="21"/>
      <c r="G27" s="51" t="str">
        <f t="shared" si="1"/>
        <v/>
      </c>
      <c r="H27" s="20"/>
      <c r="I27" s="21"/>
      <c r="J27" s="51" t="str">
        <f t="shared" si="2"/>
        <v/>
      </c>
      <c r="K27" s="5">
        <f t="shared" si="3"/>
        <v>0</v>
      </c>
    </row>
    <row r="28" spans="1:11">
      <c r="A28" s="20"/>
      <c r="B28" s="20"/>
      <c r="C28" s="21"/>
      <c r="D28" s="51" t="str">
        <f t="shared" si="0"/>
        <v/>
      </c>
      <c r="E28" s="52"/>
      <c r="F28" s="21"/>
      <c r="G28" s="51" t="str">
        <f t="shared" si="1"/>
        <v/>
      </c>
      <c r="H28" s="20"/>
      <c r="I28" s="21"/>
      <c r="J28" s="51" t="str">
        <f t="shared" si="2"/>
        <v/>
      </c>
      <c r="K28" s="5">
        <f t="shared" si="3"/>
        <v>0</v>
      </c>
    </row>
    <row r="29" spans="1:11">
      <c r="A29" s="20"/>
      <c r="B29" s="20"/>
      <c r="C29" s="21"/>
      <c r="D29" s="51" t="str">
        <f t="shared" si="0"/>
        <v/>
      </c>
      <c r="E29" s="52"/>
      <c r="F29" s="21"/>
      <c r="G29" s="51" t="str">
        <f t="shared" si="1"/>
        <v/>
      </c>
      <c r="H29" s="20"/>
      <c r="I29" s="21"/>
      <c r="J29" s="51" t="str">
        <f t="shared" si="2"/>
        <v/>
      </c>
      <c r="K29" s="5">
        <f t="shared" si="3"/>
        <v>0</v>
      </c>
    </row>
    <row r="30" spans="1:11">
      <c r="A30" s="20"/>
      <c r="B30" s="20"/>
      <c r="C30" s="21"/>
      <c r="D30" s="51" t="str">
        <f t="shared" si="0"/>
        <v/>
      </c>
      <c r="E30" s="52"/>
      <c r="F30" s="21"/>
      <c r="G30" s="51" t="str">
        <f t="shared" si="1"/>
        <v/>
      </c>
      <c r="H30" s="20"/>
      <c r="I30" s="21"/>
      <c r="J30" s="51" t="str">
        <f t="shared" si="2"/>
        <v/>
      </c>
      <c r="K30" s="5">
        <f t="shared" si="3"/>
        <v>0</v>
      </c>
    </row>
    <row r="31" spans="1:11">
      <c r="A31" s="20"/>
      <c r="B31" s="20"/>
      <c r="C31" s="21"/>
      <c r="D31" s="51" t="str">
        <f t="shared" si="0"/>
        <v/>
      </c>
      <c r="E31" s="52"/>
      <c r="F31" s="21"/>
      <c r="G31" s="51" t="str">
        <f t="shared" si="1"/>
        <v/>
      </c>
      <c r="H31" s="20"/>
      <c r="I31" s="21"/>
      <c r="J31" s="51" t="str">
        <f t="shared" si="2"/>
        <v/>
      </c>
      <c r="K31" s="5">
        <f t="shared" si="3"/>
        <v>0</v>
      </c>
    </row>
    <row r="32" spans="1:11">
      <c r="A32" s="20"/>
      <c r="B32" s="20"/>
      <c r="C32" s="21"/>
      <c r="D32" s="51" t="str">
        <f t="shared" si="0"/>
        <v/>
      </c>
      <c r="E32" s="52"/>
      <c r="F32" s="21"/>
      <c r="G32" s="51" t="str">
        <f t="shared" si="1"/>
        <v/>
      </c>
      <c r="H32" s="20"/>
      <c r="I32" s="21"/>
      <c r="J32" s="51" t="str">
        <f t="shared" si="2"/>
        <v/>
      </c>
      <c r="K32" s="5">
        <f t="shared" si="3"/>
        <v>0</v>
      </c>
    </row>
    <row r="33" spans="1:11">
      <c r="A33" s="20"/>
      <c r="B33" s="20"/>
      <c r="C33" s="21"/>
      <c r="D33" s="51" t="str">
        <f t="shared" si="0"/>
        <v/>
      </c>
      <c r="E33" s="52"/>
      <c r="F33" s="21"/>
      <c r="G33" s="51" t="str">
        <f t="shared" si="1"/>
        <v/>
      </c>
      <c r="H33" s="20"/>
      <c r="I33" s="21"/>
      <c r="J33" s="51" t="str">
        <f t="shared" si="2"/>
        <v/>
      </c>
      <c r="K33" s="5">
        <f t="shared" si="3"/>
        <v>0</v>
      </c>
    </row>
    <row r="34" spans="1:11">
      <c r="A34" s="20"/>
      <c r="B34" s="20"/>
      <c r="C34" s="21"/>
      <c r="D34" s="51" t="str">
        <f t="shared" si="0"/>
        <v/>
      </c>
      <c r="E34" s="52"/>
      <c r="F34" s="21"/>
      <c r="G34" s="51" t="str">
        <f t="shared" si="1"/>
        <v/>
      </c>
      <c r="H34" s="20"/>
      <c r="I34" s="21"/>
      <c r="J34" s="51" t="str">
        <f t="shared" si="2"/>
        <v/>
      </c>
      <c r="K34" s="5">
        <f t="shared" si="3"/>
        <v>0</v>
      </c>
    </row>
    <row r="35" spans="1:11">
      <c r="A35" s="20"/>
      <c r="B35" s="20"/>
      <c r="C35" s="21"/>
      <c r="D35" s="51" t="str">
        <f t="shared" si="0"/>
        <v/>
      </c>
      <c r="E35" s="52"/>
      <c r="F35" s="21"/>
      <c r="G35" s="51" t="str">
        <f t="shared" si="1"/>
        <v/>
      </c>
      <c r="H35" s="20"/>
      <c r="I35" s="21"/>
      <c r="J35" s="51" t="str">
        <f t="shared" si="2"/>
        <v/>
      </c>
      <c r="K35" s="5">
        <f t="shared" si="3"/>
        <v>0</v>
      </c>
    </row>
    <row r="36" spans="1:11">
      <c r="A36" s="20"/>
      <c r="B36" s="20"/>
      <c r="C36" s="21"/>
      <c r="D36" s="51" t="str">
        <f t="shared" si="0"/>
        <v/>
      </c>
      <c r="E36" s="52"/>
      <c r="F36" s="21"/>
      <c r="G36" s="51" t="str">
        <f t="shared" si="1"/>
        <v/>
      </c>
      <c r="H36" s="20"/>
      <c r="I36" s="21"/>
      <c r="J36" s="51" t="str">
        <f t="shared" si="2"/>
        <v/>
      </c>
      <c r="K36" s="5">
        <f t="shared" si="3"/>
        <v>0</v>
      </c>
    </row>
    <row r="37" spans="1:11">
      <c r="A37" s="20"/>
      <c r="B37" s="20"/>
      <c r="C37" s="21"/>
      <c r="D37" s="51" t="str">
        <f t="shared" si="0"/>
        <v/>
      </c>
      <c r="E37" s="52"/>
      <c r="F37" s="21"/>
      <c r="G37" s="51" t="str">
        <f t="shared" si="1"/>
        <v/>
      </c>
      <c r="H37" s="20"/>
      <c r="I37" s="21"/>
      <c r="J37" s="51" t="str">
        <f t="shared" si="2"/>
        <v/>
      </c>
      <c r="K37" s="5">
        <f t="shared" si="3"/>
        <v>0</v>
      </c>
    </row>
    <row r="38" spans="1:11">
      <c r="A38" s="20"/>
      <c r="B38" s="20"/>
      <c r="C38" s="21"/>
      <c r="D38" s="51" t="str">
        <f t="shared" si="0"/>
        <v/>
      </c>
      <c r="E38" s="52"/>
      <c r="F38" s="21"/>
      <c r="G38" s="51" t="str">
        <f t="shared" si="1"/>
        <v/>
      </c>
      <c r="H38" s="20"/>
      <c r="I38" s="21"/>
      <c r="J38" s="51" t="str">
        <f t="shared" si="2"/>
        <v/>
      </c>
      <c r="K38" s="5">
        <f t="shared" si="3"/>
        <v>0</v>
      </c>
    </row>
    <row r="39" spans="1:11">
      <c r="A39" s="20"/>
      <c r="B39" s="20"/>
      <c r="C39" s="21"/>
      <c r="D39" s="51" t="str">
        <f t="shared" si="0"/>
        <v/>
      </c>
      <c r="E39" s="52"/>
      <c r="F39" s="21"/>
      <c r="G39" s="51" t="str">
        <f t="shared" si="1"/>
        <v/>
      </c>
      <c r="H39" s="20"/>
      <c r="I39" s="21"/>
      <c r="J39" s="51" t="str">
        <f t="shared" si="2"/>
        <v/>
      </c>
      <c r="K39" s="5">
        <f t="shared" si="3"/>
        <v>0</v>
      </c>
    </row>
    <row r="40" spans="1:11">
      <c r="A40" s="20"/>
      <c r="B40" s="20"/>
      <c r="C40" s="21"/>
      <c r="D40" s="51" t="str">
        <f t="shared" si="0"/>
        <v/>
      </c>
      <c r="E40" s="52"/>
      <c r="F40" s="21"/>
      <c r="G40" s="51" t="str">
        <f t="shared" si="1"/>
        <v/>
      </c>
      <c r="H40" s="20"/>
      <c r="I40" s="21"/>
      <c r="J40" s="51" t="str">
        <f t="shared" si="2"/>
        <v/>
      </c>
      <c r="K40" s="5">
        <f t="shared" si="3"/>
        <v>0</v>
      </c>
    </row>
    <row r="41" spans="1:11">
      <c r="A41" s="20"/>
      <c r="B41" s="20"/>
      <c r="C41" s="21"/>
      <c r="D41" s="51" t="str">
        <f t="shared" si="0"/>
        <v/>
      </c>
      <c r="E41" s="52"/>
      <c r="F41" s="21"/>
      <c r="G41" s="51" t="str">
        <f t="shared" si="1"/>
        <v/>
      </c>
      <c r="H41" s="20"/>
      <c r="I41" s="21"/>
      <c r="J41" s="51" t="str">
        <f t="shared" si="2"/>
        <v/>
      </c>
      <c r="K41" s="5">
        <f t="shared" si="3"/>
        <v>0</v>
      </c>
    </row>
    <row r="42" spans="1:11">
      <c r="A42" s="20"/>
      <c r="B42" s="20"/>
      <c r="C42" s="21"/>
      <c r="D42" s="51" t="str">
        <f t="shared" si="0"/>
        <v/>
      </c>
      <c r="E42" s="52"/>
      <c r="F42" s="21"/>
      <c r="G42" s="51" t="str">
        <f t="shared" si="1"/>
        <v/>
      </c>
      <c r="H42" s="20"/>
      <c r="I42" s="21"/>
      <c r="J42" s="51" t="str">
        <f t="shared" si="2"/>
        <v/>
      </c>
      <c r="K42" s="5">
        <f t="shared" si="3"/>
        <v>0</v>
      </c>
    </row>
    <row r="43" spans="1:11">
      <c r="A43" s="20"/>
      <c r="B43" s="20"/>
      <c r="C43" s="21"/>
      <c r="D43" s="51" t="str">
        <f t="shared" si="0"/>
        <v/>
      </c>
      <c r="E43" s="52"/>
      <c r="F43" s="21"/>
      <c r="G43" s="51" t="str">
        <f t="shared" si="1"/>
        <v/>
      </c>
      <c r="H43" s="20"/>
      <c r="I43" s="21"/>
      <c r="J43" s="51" t="str">
        <f t="shared" si="2"/>
        <v/>
      </c>
      <c r="K43" s="5">
        <f t="shared" si="3"/>
        <v>0</v>
      </c>
    </row>
    <row r="44" spans="1:11">
      <c r="A44" s="20"/>
      <c r="B44" s="20"/>
      <c r="C44" s="21"/>
      <c r="D44" s="51" t="str">
        <f t="shared" si="0"/>
        <v/>
      </c>
      <c r="E44" s="52"/>
      <c r="F44" s="21"/>
      <c r="G44" s="51" t="str">
        <f t="shared" si="1"/>
        <v/>
      </c>
      <c r="H44" s="20"/>
      <c r="I44" s="21"/>
      <c r="J44" s="51" t="str">
        <f t="shared" si="2"/>
        <v/>
      </c>
      <c r="K44" s="5">
        <f t="shared" si="3"/>
        <v>0</v>
      </c>
    </row>
    <row r="45" spans="1:11">
      <c r="A45" s="20"/>
      <c r="B45" s="20"/>
      <c r="C45" s="21"/>
      <c r="D45" s="51" t="str">
        <f t="shared" si="0"/>
        <v/>
      </c>
      <c r="E45" s="52"/>
      <c r="F45" s="21"/>
      <c r="G45" s="51" t="str">
        <f t="shared" si="1"/>
        <v/>
      </c>
      <c r="H45" s="20"/>
      <c r="I45" s="21"/>
      <c r="J45" s="51" t="str">
        <f t="shared" si="2"/>
        <v/>
      </c>
      <c r="K45" s="5">
        <f t="shared" si="3"/>
        <v>0</v>
      </c>
    </row>
    <row r="46" spans="1:11">
      <c r="A46" s="20"/>
      <c r="B46" s="20"/>
      <c r="C46" s="21"/>
      <c r="D46" s="51" t="str">
        <f t="shared" si="0"/>
        <v/>
      </c>
      <c r="E46" s="52"/>
      <c r="F46" s="21"/>
      <c r="G46" s="51" t="str">
        <f t="shared" si="1"/>
        <v/>
      </c>
      <c r="H46" s="20"/>
      <c r="I46" s="21"/>
      <c r="J46" s="51" t="str">
        <f t="shared" si="2"/>
        <v/>
      </c>
      <c r="K46" s="5">
        <f t="shared" si="3"/>
        <v>0</v>
      </c>
    </row>
    <row r="47" spans="1:11">
      <c r="A47" s="20"/>
      <c r="B47" s="20"/>
      <c r="C47" s="21"/>
      <c r="D47" s="51" t="str">
        <f t="shared" si="0"/>
        <v/>
      </c>
      <c r="E47" s="52"/>
      <c r="F47" s="21"/>
      <c r="G47" s="51" t="str">
        <f t="shared" si="1"/>
        <v/>
      </c>
      <c r="H47" s="20"/>
      <c r="I47" s="21"/>
      <c r="J47" s="51" t="str">
        <f t="shared" si="2"/>
        <v/>
      </c>
      <c r="K47" s="5">
        <f t="shared" si="3"/>
        <v>0</v>
      </c>
    </row>
    <row r="48" spans="1:11">
      <c r="A48" s="20"/>
      <c r="B48" s="20"/>
      <c r="C48" s="21"/>
      <c r="D48" s="51" t="str">
        <f t="shared" si="0"/>
        <v/>
      </c>
      <c r="E48" s="52"/>
      <c r="F48" s="21"/>
      <c r="G48" s="51" t="str">
        <f t="shared" si="1"/>
        <v/>
      </c>
      <c r="H48" s="20"/>
      <c r="I48" s="21"/>
      <c r="J48" s="51" t="str">
        <f t="shared" si="2"/>
        <v/>
      </c>
      <c r="K48" s="5">
        <f t="shared" si="3"/>
        <v>0</v>
      </c>
    </row>
    <row r="49" spans="1:11">
      <c r="A49" s="20"/>
      <c r="B49" s="20"/>
      <c r="C49" s="21"/>
      <c r="D49" s="51" t="str">
        <f t="shared" si="0"/>
        <v/>
      </c>
      <c r="E49" s="52"/>
      <c r="F49" s="21"/>
      <c r="G49" s="51" t="str">
        <f t="shared" si="1"/>
        <v/>
      </c>
      <c r="H49" s="20"/>
      <c r="I49" s="21"/>
      <c r="J49" s="51" t="str">
        <f t="shared" si="2"/>
        <v/>
      </c>
      <c r="K49" s="5">
        <f t="shared" si="3"/>
        <v>0</v>
      </c>
    </row>
    <row r="50" spans="1:11" hidden="1">
      <c r="A50" s="20"/>
      <c r="B50" s="20"/>
      <c r="C50" s="21"/>
      <c r="D50" s="51" t="e">
        <f t="shared" ref="D50:D58" si="4">C50/B50</f>
        <v>#DIV/0!</v>
      </c>
      <c r="E50" s="52"/>
      <c r="F50" s="21"/>
      <c r="G50" s="51" t="e">
        <f t="shared" ref="G50:G58" si="5">F50/E50</f>
        <v>#DIV/0!</v>
      </c>
      <c r="H50" s="20"/>
      <c r="I50" s="21"/>
      <c r="J50" s="22" t="e">
        <f t="shared" ref="J50:J58" si="6">I50/H50</f>
        <v>#DIV/0!</v>
      </c>
      <c r="K50" s="5">
        <f t="shared" si="3"/>
        <v>0</v>
      </c>
    </row>
    <row r="51" spans="1:11" hidden="1">
      <c r="A51" s="20"/>
      <c r="B51" s="20"/>
      <c r="C51" s="21"/>
      <c r="D51" s="51" t="e">
        <f t="shared" si="4"/>
        <v>#DIV/0!</v>
      </c>
      <c r="E51" s="52"/>
      <c r="F51" s="21"/>
      <c r="G51" s="51" t="e">
        <f t="shared" si="5"/>
        <v>#DIV/0!</v>
      </c>
      <c r="H51" s="20"/>
      <c r="I51" s="21"/>
      <c r="J51" s="22" t="e">
        <f t="shared" si="6"/>
        <v>#DIV/0!</v>
      </c>
      <c r="K51" s="5">
        <f t="shared" si="3"/>
        <v>0</v>
      </c>
    </row>
    <row r="52" spans="1:11" hidden="1">
      <c r="A52" s="20"/>
      <c r="B52" s="20"/>
      <c r="C52" s="21"/>
      <c r="D52" s="51" t="e">
        <f t="shared" si="4"/>
        <v>#DIV/0!</v>
      </c>
      <c r="E52" s="52"/>
      <c r="F52" s="21"/>
      <c r="G52" s="51" t="e">
        <f t="shared" si="5"/>
        <v>#DIV/0!</v>
      </c>
      <c r="H52" s="20"/>
      <c r="I52" s="21"/>
      <c r="J52" s="22" t="e">
        <f t="shared" si="6"/>
        <v>#DIV/0!</v>
      </c>
      <c r="K52" s="5">
        <f t="shared" si="3"/>
        <v>0</v>
      </c>
    </row>
    <row r="53" spans="1:11" hidden="1">
      <c r="A53" s="20"/>
      <c r="B53" s="20"/>
      <c r="C53" s="21"/>
      <c r="D53" s="51" t="e">
        <f t="shared" si="4"/>
        <v>#DIV/0!</v>
      </c>
      <c r="E53" s="52"/>
      <c r="F53" s="21"/>
      <c r="G53" s="51" t="e">
        <f t="shared" si="5"/>
        <v>#DIV/0!</v>
      </c>
      <c r="H53" s="20"/>
      <c r="I53" s="21"/>
      <c r="J53" s="22" t="e">
        <f t="shared" si="6"/>
        <v>#DIV/0!</v>
      </c>
      <c r="K53" s="5">
        <f t="shared" si="3"/>
        <v>0</v>
      </c>
    </row>
    <row r="54" spans="1:11" hidden="1">
      <c r="A54" s="20"/>
      <c r="B54" s="20"/>
      <c r="C54" s="21"/>
      <c r="D54" s="51" t="e">
        <f t="shared" si="4"/>
        <v>#DIV/0!</v>
      </c>
      <c r="E54" s="52"/>
      <c r="F54" s="21"/>
      <c r="G54" s="51" t="e">
        <f t="shared" si="5"/>
        <v>#DIV/0!</v>
      </c>
      <c r="H54" s="20"/>
      <c r="I54" s="21"/>
      <c r="J54" s="22" t="e">
        <f t="shared" si="6"/>
        <v>#DIV/0!</v>
      </c>
      <c r="K54" s="5">
        <f t="shared" si="3"/>
        <v>0</v>
      </c>
    </row>
    <row r="55" spans="1:11" hidden="1">
      <c r="A55" s="20"/>
      <c r="B55" s="20"/>
      <c r="C55" s="21"/>
      <c r="D55" s="51" t="e">
        <f t="shared" si="4"/>
        <v>#DIV/0!</v>
      </c>
      <c r="E55" s="52"/>
      <c r="F55" s="21"/>
      <c r="G55" s="51" t="e">
        <f t="shared" si="5"/>
        <v>#DIV/0!</v>
      </c>
      <c r="H55" s="20"/>
      <c r="I55" s="21"/>
      <c r="J55" s="22" t="e">
        <f t="shared" si="6"/>
        <v>#DIV/0!</v>
      </c>
      <c r="K55" s="5">
        <f t="shared" si="3"/>
        <v>0</v>
      </c>
    </row>
    <row r="56" spans="1:11" hidden="1">
      <c r="A56" s="20"/>
      <c r="B56" s="20"/>
      <c r="C56" s="21"/>
      <c r="D56" s="51" t="e">
        <f t="shared" si="4"/>
        <v>#DIV/0!</v>
      </c>
      <c r="E56" s="52"/>
      <c r="F56" s="21"/>
      <c r="G56" s="51" t="e">
        <f t="shared" si="5"/>
        <v>#DIV/0!</v>
      </c>
      <c r="H56" s="20"/>
      <c r="I56" s="21"/>
      <c r="J56" s="22" t="e">
        <f t="shared" si="6"/>
        <v>#DIV/0!</v>
      </c>
      <c r="K56" s="5">
        <f t="shared" si="3"/>
        <v>0</v>
      </c>
    </row>
    <row r="57" spans="1:11" hidden="1">
      <c r="A57" s="20"/>
      <c r="B57" s="20"/>
      <c r="C57" s="21"/>
      <c r="D57" s="51" t="e">
        <f t="shared" si="4"/>
        <v>#DIV/0!</v>
      </c>
      <c r="E57" s="52"/>
      <c r="F57" s="21"/>
      <c r="G57" s="51" t="e">
        <f t="shared" si="5"/>
        <v>#DIV/0!</v>
      </c>
      <c r="H57" s="20"/>
      <c r="I57" s="21"/>
      <c r="J57" s="22" t="e">
        <f t="shared" si="6"/>
        <v>#DIV/0!</v>
      </c>
      <c r="K57" s="5">
        <f t="shared" si="3"/>
        <v>0</v>
      </c>
    </row>
    <row r="58" spans="1:11" hidden="1">
      <c r="A58" s="20"/>
      <c r="B58" s="20"/>
      <c r="C58" s="21"/>
      <c r="D58" s="51" t="e">
        <f t="shared" si="4"/>
        <v>#DIV/0!</v>
      </c>
      <c r="E58" s="52"/>
      <c r="F58" s="21"/>
      <c r="G58" s="51" t="e">
        <f t="shared" si="5"/>
        <v>#DIV/0!</v>
      </c>
      <c r="H58" s="20"/>
      <c r="I58" s="21"/>
      <c r="J58" s="22" t="e">
        <f t="shared" si="6"/>
        <v>#DIV/0!</v>
      </c>
      <c r="K58" s="5">
        <f t="shared" si="3"/>
        <v>0</v>
      </c>
    </row>
    <row r="59" spans="1:11" s="1" customFormat="1">
      <c r="A59" s="13" t="s">
        <v>43</v>
      </c>
      <c r="B59" s="23">
        <f>SUM(B9:B58)</f>
        <v>0</v>
      </c>
      <c r="C59" s="24">
        <f>SUM(C9:C58)</f>
        <v>0</v>
      </c>
      <c r="D59" s="51"/>
      <c r="E59" s="12">
        <f>SUM(E9:E58)</f>
        <v>0</v>
      </c>
      <c r="F59" s="24">
        <f>SUM(F9:F58)</f>
        <v>0</v>
      </c>
      <c r="G59" s="51"/>
      <c r="H59" s="23">
        <f>SUM(H9:H58)</f>
        <v>0</v>
      </c>
      <c r="I59" s="24">
        <f>SUM(I9:I58)</f>
        <v>0</v>
      </c>
      <c r="J59" s="25"/>
      <c r="K59" s="5">
        <f t="shared" ref="K59" si="7">D59+G59+J59</f>
        <v>0</v>
      </c>
    </row>
    <row r="60" spans="1:11">
      <c r="A60" t="s">
        <v>41</v>
      </c>
    </row>
  </sheetData>
  <mergeCells count="9">
    <mergeCell ref="A1:K1"/>
    <mergeCell ref="H7:J7"/>
    <mergeCell ref="K7:K8"/>
    <mergeCell ref="B5:C5"/>
    <mergeCell ref="B7:D7"/>
    <mergeCell ref="E7:G7"/>
    <mergeCell ref="E5:F5"/>
    <mergeCell ref="B4:F4"/>
    <mergeCell ref="B3:F3"/>
  </mergeCells>
  <phoneticPr fontId="1"/>
  <pageMargins left="0.70866141732283472" right="0.51181102362204722" top="0.74803149606299213" bottom="0.74803149606299213" header="0.31496062992125984" footer="0.31496062992125984"/>
  <pageSetup paperSize="9" scale="79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Y40"/>
  <sheetViews>
    <sheetView zoomScaleNormal="100" workbookViewId="0">
      <selection activeCell="D6" sqref="D6"/>
    </sheetView>
  </sheetViews>
  <sheetFormatPr defaultRowHeight="18.75"/>
  <cols>
    <col min="2" max="3" width="11" bestFit="1" customWidth="1"/>
    <col min="4" max="4" width="12.875" customWidth="1"/>
    <col min="7" max="7" width="15.125" customWidth="1"/>
    <col min="9" max="9" width="0" hidden="1" customWidth="1"/>
  </cols>
  <sheetData>
    <row r="1" spans="1:25" ht="28.5" customHeight="1">
      <c r="A1" s="113" t="s">
        <v>51</v>
      </c>
      <c r="B1" s="113"/>
      <c r="C1" s="113"/>
      <c r="D1" s="113"/>
      <c r="E1" s="113"/>
      <c r="F1" s="113"/>
      <c r="G1" s="113"/>
    </row>
    <row r="2" spans="1:25" ht="9.75" customHeight="1"/>
    <row r="3" spans="1:25">
      <c r="A3" s="8" t="s">
        <v>0</v>
      </c>
      <c r="B3" s="114">
        <f>危険手当!B3</f>
        <v>0</v>
      </c>
      <c r="C3" s="114"/>
      <c r="D3" s="114"/>
      <c r="Y3" s="7"/>
    </row>
    <row r="4" spans="1:25">
      <c r="A4" s="9" t="s">
        <v>1</v>
      </c>
      <c r="B4" s="114">
        <f>危険手当!B4</f>
        <v>0</v>
      </c>
      <c r="C4" s="114"/>
      <c r="D4" s="114"/>
      <c r="Y4" s="7"/>
    </row>
    <row r="5" spans="1:25">
      <c r="A5" s="9" t="s">
        <v>27</v>
      </c>
      <c r="B5" s="88">
        <f>危険手当!G5</f>
        <v>0</v>
      </c>
      <c r="C5" s="35" t="s">
        <v>52</v>
      </c>
      <c r="D5" s="88">
        <f>危険手当!J5</f>
        <v>0</v>
      </c>
      <c r="E5" s="113"/>
      <c r="F5" s="113"/>
      <c r="Y5" s="7"/>
    </row>
    <row r="7" spans="1:25" s="1" customFormat="1">
      <c r="A7" s="26" t="s">
        <v>29</v>
      </c>
      <c r="B7" s="10" t="s">
        <v>47</v>
      </c>
      <c r="C7" s="2" t="s">
        <v>30</v>
      </c>
      <c r="D7" s="10" t="s">
        <v>46</v>
      </c>
      <c r="E7" s="2" t="s">
        <v>34</v>
      </c>
      <c r="F7" s="10" t="s">
        <v>24</v>
      </c>
      <c r="G7" s="2" t="s">
        <v>36</v>
      </c>
    </row>
    <row r="8" spans="1:25">
      <c r="A8" s="107"/>
      <c r="B8" s="110"/>
      <c r="C8" s="28"/>
      <c r="D8" s="27"/>
      <c r="E8" s="28"/>
      <c r="F8" s="27"/>
      <c r="G8" s="28"/>
      <c r="I8" t="s">
        <v>45</v>
      </c>
    </row>
    <row r="9" spans="1:25">
      <c r="A9" s="108"/>
      <c r="B9" s="111"/>
      <c r="C9" s="29"/>
      <c r="E9" s="29"/>
      <c r="G9" s="29"/>
      <c r="I9" t="s">
        <v>31</v>
      </c>
    </row>
    <row r="10" spans="1:25">
      <c r="A10" s="108"/>
      <c r="B10" s="111"/>
      <c r="C10" s="29"/>
      <c r="E10" s="29"/>
      <c r="G10" s="29"/>
      <c r="I10" t="s">
        <v>33</v>
      </c>
    </row>
    <row r="11" spans="1:25">
      <c r="A11" s="109"/>
      <c r="B11" s="112"/>
      <c r="C11" s="30"/>
      <c r="D11" s="12"/>
      <c r="E11" s="30"/>
      <c r="F11" s="12"/>
      <c r="G11" s="30"/>
    </row>
    <row r="12" spans="1:25">
      <c r="A12" s="107"/>
      <c r="B12" s="110"/>
      <c r="C12" s="28"/>
      <c r="D12" s="27"/>
      <c r="E12" s="28"/>
      <c r="F12" s="27"/>
      <c r="G12" s="28"/>
    </row>
    <row r="13" spans="1:25">
      <c r="A13" s="108"/>
      <c r="B13" s="111"/>
      <c r="C13" s="29"/>
      <c r="E13" s="29"/>
      <c r="G13" s="29"/>
    </row>
    <row r="14" spans="1:25">
      <c r="A14" s="108"/>
      <c r="B14" s="111"/>
      <c r="C14" s="29"/>
      <c r="E14" s="29"/>
      <c r="G14" s="29"/>
    </row>
    <row r="15" spans="1:25">
      <c r="A15" s="109"/>
      <c r="B15" s="112"/>
      <c r="C15" s="30"/>
      <c r="D15" s="12"/>
      <c r="E15" s="30"/>
      <c r="F15" s="12"/>
      <c r="G15" s="30"/>
    </row>
    <row r="16" spans="1:25">
      <c r="A16" s="107"/>
      <c r="B16" s="110"/>
      <c r="C16" s="28"/>
      <c r="D16" s="27"/>
      <c r="E16" s="28"/>
      <c r="F16" s="27"/>
      <c r="G16" s="28"/>
    </row>
    <row r="17" spans="1:7">
      <c r="A17" s="108"/>
      <c r="B17" s="111"/>
      <c r="C17" s="29"/>
      <c r="E17" s="29"/>
      <c r="G17" s="29"/>
    </row>
    <row r="18" spans="1:7">
      <c r="A18" s="108"/>
      <c r="B18" s="111"/>
      <c r="C18" s="29"/>
      <c r="E18" s="29"/>
      <c r="G18" s="29"/>
    </row>
    <row r="19" spans="1:7">
      <c r="A19" s="108"/>
      <c r="B19" s="111"/>
      <c r="C19" s="29"/>
      <c r="E19" s="29"/>
      <c r="G19" s="29"/>
    </row>
    <row r="20" spans="1:7">
      <c r="A20" s="108"/>
      <c r="B20" s="111"/>
      <c r="C20" s="29"/>
      <c r="E20" s="29"/>
      <c r="G20" s="29"/>
    </row>
    <row r="21" spans="1:7">
      <c r="A21" s="109"/>
      <c r="B21" s="112"/>
      <c r="C21" s="30"/>
      <c r="D21" s="12"/>
      <c r="E21" s="30"/>
      <c r="F21" s="12"/>
      <c r="G21" s="30"/>
    </row>
    <row r="22" spans="1:7">
      <c r="A22" s="107"/>
      <c r="B22" s="110"/>
      <c r="C22" s="28"/>
      <c r="D22" s="27"/>
      <c r="E22" s="28"/>
      <c r="F22" s="27"/>
      <c r="G22" s="28"/>
    </row>
    <row r="23" spans="1:7">
      <c r="A23" s="108"/>
      <c r="B23" s="111"/>
      <c r="C23" s="29"/>
      <c r="E23" s="29"/>
      <c r="G23" s="29"/>
    </row>
    <row r="24" spans="1:7">
      <c r="A24" s="108"/>
      <c r="B24" s="111"/>
      <c r="C24" s="29"/>
      <c r="E24" s="29"/>
      <c r="G24" s="29"/>
    </row>
    <row r="25" spans="1:7">
      <c r="A25" s="108"/>
      <c r="B25" s="111"/>
      <c r="C25" s="29"/>
      <c r="E25" s="29"/>
      <c r="G25" s="29"/>
    </row>
    <row r="26" spans="1:7">
      <c r="A26" s="108"/>
      <c r="B26" s="111"/>
      <c r="C26" s="29"/>
      <c r="E26" s="29"/>
      <c r="G26" s="29"/>
    </row>
    <row r="27" spans="1:7">
      <c r="A27" s="108"/>
      <c r="B27" s="111"/>
      <c r="C27" s="29"/>
      <c r="E27" s="29"/>
      <c r="G27" s="29"/>
    </row>
    <row r="28" spans="1:7">
      <c r="A28" s="109"/>
      <c r="B28" s="112"/>
      <c r="C28" s="30"/>
      <c r="D28" s="12"/>
      <c r="E28" s="30"/>
      <c r="F28" s="12"/>
      <c r="G28" s="30"/>
    </row>
    <row r="29" spans="1:7">
      <c r="A29" s="107"/>
      <c r="B29" s="110"/>
      <c r="C29" s="28"/>
      <c r="D29" s="27"/>
      <c r="E29" s="28"/>
      <c r="F29" s="27"/>
      <c r="G29" s="28"/>
    </row>
    <row r="30" spans="1:7">
      <c r="A30" s="108"/>
      <c r="B30" s="111"/>
      <c r="C30" s="29"/>
      <c r="E30" s="29"/>
      <c r="G30" s="29"/>
    </row>
    <row r="31" spans="1:7">
      <c r="A31" s="108"/>
      <c r="B31" s="111"/>
      <c r="C31" s="29"/>
      <c r="E31" s="29"/>
      <c r="G31" s="29"/>
    </row>
    <row r="32" spans="1:7">
      <c r="A32" s="109"/>
      <c r="B32" s="112"/>
      <c r="C32" s="30"/>
      <c r="D32" s="12"/>
      <c r="E32" s="30"/>
      <c r="F32" s="12"/>
      <c r="G32" s="30"/>
    </row>
    <row r="33" spans="1:7">
      <c r="A33" s="107"/>
      <c r="B33" s="110"/>
      <c r="C33" s="28"/>
      <c r="D33" s="27"/>
      <c r="E33" s="28"/>
      <c r="F33" s="27"/>
      <c r="G33" s="28"/>
    </row>
    <row r="34" spans="1:7">
      <c r="A34" s="108"/>
      <c r="B34" s="111"/>
      <c r="C34" s="29"/>
      <c r="E34" s="29"/>
      <c r="G34" s="29"/>
    </row>
    <row r="35" spans="1:7">
      <c r="A35" s="108"/>
      <c r="B35" s="111"/>
      <c r="C35" s="29"/>
      <c r="E35" s="29"/>
      <c r="G35" s="29"/>
    </row>
    <row r="36" spans="1:7">
      <c r="A36" s="108"/>
      <c r="B36" s="111"/>
      <c r="C36" s="29"/>
      <c r="E36" s="29"/>
      <c r="G36" s="29"/>
    </row>
    <row r="37" spans="1:7">
      <c r="A37" s="109"/>
      <c r="B37" s="112"/>
      <c r="C37" s="30"/>
      <c r="D37" s="12"/>
      <c r="E37" s="30"/>
      <c r="F37" s="12"/>
      <c r="G37" s="30"/>
    </row>
    <row r="38" spans="1:7" s="7" customFormat="1" ht="18">
      <c r="A38" s="103" t="s">
        <v>43</v>
      </c>
      <c r="B38" s="104"/>
      <c r="C38" s="18" t="s">
        <v>35</v>
      </c>
      <c r="E38" s="18"/>
      <c r="F38" s="32">
        <f>SUMIF(C8:C37,"衛生用品",F8:F37)</f>
        <v>0</v>
      </c>
      <c r="G38" s="18"/>
    </row>
    <row r="39" spans="1:7" s="7" customFormat="1" ht="18">
      <c r="A39" s="105"/>
      <c r="B39" s="106"/>
      <c r="C39" s="19" t="s">
        <v>32</v>
      </c>
      <c r="D39" s="31"/>
      <c r="E39" s="19"/>
      <c r="F39" s="34">
        <f>SUMIF(C8:C37,"消毒・清掃",F8:F37)</f>
        <v>0</v>
      </c>
      <c r="G39" s="19"/>
    </row>
    <row r="40" spans="1:7">
      <c r="F40" s="33"/>
    </row>
  </sheetData>
  <mergeCells count="17">
    <mergeCell ref="A1:G1"/>
    <mergeCell ref="B3:D3"/>
    <mergeCell ref="B4:D4"/>
    <mergeCell ref="B29:B32"/>
    <mergeCell ref="E5:F5"/>
    <mergeCell ref="A38:B39"/>
    <mergeCell ref="A8:A11"/>
    <mergeCell ref="B8:B11"/>
    <mergeCell ref="A12:A15"/>
    <mergeCell ref="B12:B15"/>
    <mergeCell ref="A16:A21"/>
    <mergeCell ref="B16:B21"/>
    <mergeCell ref="A22:A28"/>
    <mergeCell ref="B22:B28"/>
    <mergeCell ref="A33:A37"/>
    <mergeCell ref="B33:B37"/>
    <mergeCell ref="A29:A32"/>
  </mergeCells>
  <phoneticPr fontId="1"/>
  <dataValidations count="1">
    <dataValidation type="list" allowBlank="1" showInputMessage="1" showErrorMessage="1" sqref="C8:C37">
      <formula1>$I$9:$I$10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T50"/>
  <sheetViews>
    <sheetView view="pageBreakPreview" zoomScale="80" zoomScaleNormal="80" zoomScaleSheetLayoutView="80" workbookViewId="0">
      <selection activeCell="D13" sqref="D13"/>
    </sheetView>
  </sheetViews>
  <sheetFormatPr defaultRowHeight="18.75"/>
  <cols>
    <col min="1" max="1" width="15.625" customWidth="1"/>
    <col min="2" max="2" width="9.375" style="65" bestFit="1" customWidth="1"/>
    <col min="3" max="3" width="8.625" customWidth="1"/>
    <col min="4" max="24" width="5.75" customWidth="1"/>
    <col min="25" max="34" width="5.75" hidden="1" customWidth="1"/>
    <col min="35" max="35" width="9.875" bestFit="1" customWidth="1"/>
    <col min="36" max="36" width="9.75" style="7" bestFit="1" customWidth="1"/>
    <col min="37" max="37" width="9.75" customWidth="1"/>
    <col min="39" max="39" width="6.75" hidden="1" customWidth="1"/>
    <col min="40" max="40" width="10.75" hidden="1" customWidth="1"/>
    <col min="41" max="42" width="0" hidden="1" customWidth="1"/>
    <col min="43" max="45" width="9" hidden="1" customWidth="1"/>
    <col min="46" max="46" width="9.125" hidden="1" customWidth="1"/>
  </cols>
  <sheetData>
    <row r="1" spans="1:46" ht="24.75" customHeight="1">
      <c r="A1" s="92" t="s">
        <v>48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N1" t="s">
        <v>102</v>
      </c>
    </row>
    <row r="2" spans="1:46" ht="11.25" customHeight="1">
      <c r="AN2" s="64">
        <f>DATE(2018+C5,E5,1)</f>
        <v>45200</v>
      </c>
    </row>
    <row r="3" spans="1:46">
      <c r="A3" s="8" t="s">
        <v>0</v>
      </c>
      <c r="B3" s="93" t="s">
        <v>78</v>
      </c>
      <c r="C3" s="93"/>
      <c r="D3" s="93"/>
      <c r="E3" s="93"/>
      <c r="F3" s="93"/>
      <c r="G3" s="93"/>
      <c r="H3" s="93"/>
      <c r="I3" s="93"/>
      <c r="J3" s="93"/>
      <c r="K3" s="93"/>
      <c r="AN3" s="64">
        <v>45200</v>
      </c>
    </row>
    <row r="4" spans="1:46">
      <c r="A4" s="9" t="s">
        <v>1</v>
      </c>
      <c r="B4" s="93" t="s">
        <v>79</v>
      </c>
      <c r="C4" s="93"/>
      <c r="D4" s="93"/>
      <c r="E4" s="93"/>
      <c r="F4" s="93"/>
      <c r="G4" s="93"/>
      <c r="H4" s="93"/>
      <c r="I4" s="93"/>
      <c r="J4" s="93"/>
      <c r="K4" s="93"/>
      <c r="AE4" s="66"/>
      <c r="AN4" s="64" t="s">
        <v>105</v>
      </c>
    </row>
    <row r="5" spans="1:46">
      <c r="A5" s="9" t="s">
        <v>27</v>
      </c>
      <c r="B5" s="62" t="s">
        <v>100</v>
      </c>
      <c r="C5" s="76">
        <v>5</v>
      </c>
      <c r="D5" s="52" t="s">
        <v>101</v>
      </c>
      <c r="E5" s="76">
        <v>10</v>
      </c>
      <c r="F5" s="57" t="s">
        <v>93</v>
      </c>
      <c r="G5" s="94">
        <v>45215</v>
      </c>
      <c r="H5" s="95"/>
      <c r="I5" s="56" t="s">
        <v>94</v>
      </c>
      <c r="J5" s="94">
        <v>45230</v>
      </c>
      <c r="K5" s="95"/>
      <c r="M5" t="s">
        <v>99</v>
      </c>
      <c r="AQ5" s="91" t="s">
        <v>106</v>
      </c>
      <c r="AR5" s="91"/>
      <c r="AT5" s="63"/>
    </row>
    <row r="6" spans="1:46">
      <c r="AM6" s="28" t="s">
        <v>111</v>
      </c>
      <c r="AN6" s="90" t="s">
        <v>107</v>
      </c>
      <c r="AO6" s="91"/>
      <c r="AP6" s="91"/>
      <c r="AQ6" s="91" t="s">
        <v>113</v>
      </c>
      <c r="AR6" s="91"/>
      <c r="AS6" s="73" t="s">
        <v>114</v>
      </c>
      <c r="AT6" s="73" t="s">
        <v>116</v>
      </c>
    </row>
    <row r="7" spans="1:46">
      <c r="A7" s="2" t="s">
        <v>103</v>
      </c>
      <c r="B7" s="2" t="s">
        <v>104</v>
      </c>
      <c r="C7" s="2" t="s">
        <v>3</v>
      </c>
      <c r="D7" s="2" t="s">
        <v>2</v>
      </c>
      <c r="E7" s="2" t="s">
        <v>4</v>
      </c>
      <c r="F7" s="2" t="s">
        <v>5</v>
      </c>
      <c r="G7" s="2" t="s">
        <v>6</v>
      </c>
      <c r="H7" s="2" t="s">
        <v>7</v>
      </c>
      <c r="I7" s="2" t="s">
        <v>8</v>
      </c>
      <c r="J7" s="2" t="s">
        <v>9</v>
      </c>
      <c r="K7" s="2" t="s">
        <v>10</v>
      </c>
      <c r="L7" s="2" t="s">
        <v>11</v>
      </c>
      <c r="M7" s="2" t="s">
        <v>12</v>
      </c>
      <c r="N7" s="2" t="s">
        <v>13</v>
      </c>
      <c r="O7" s="2" t="s">
        <v>14</v>
      </c>
      <c r="P7" s="2" t="s">
        <v>15</v>
      </c>
      <c r="Q7" s="2" t="s">
        <v>16</v>
      </c>
      <c r="R7" s="2" t="s">
        <v>17</v>
      </c>
      <c r="S7" s="2" t="s">
        <v>18</v>
      </c>
      <c r="T7" s="2" t="s">
        <v>19</v>
      </c>
      <c r="U7" s="2" t="s">
        <v>20</v>
      </c>
      <c r="V7" s="2" t="s">
        <v>21</v>
      </c>
      <c r="W7" s="2" t="s">
        <v>22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95</v>
      </c>
      <c r="AI7" s="2" t="s">
        <v>23</v>
      </c>
      <c r="AJ7" s="4" t="s">
        <v>25</v>
      </c>
      <c r="AK7" s="61" t="s">
        <v>98</v>
      </c>
      <c r="AM7" s="30" t="s">
        <v>112</v>
      </c>
      <c r="AN7" s="67" t="s">
        <v>108</v>
      </c>
      <c r="AO7" s="58" t="s">
        <v>109</v>
      </c>
      <c r="AP7" s="58" t="s">
        <v>110</v>
      </c>
      <c r="AQ7" s="58" t="s">
        <v>96</v>
      </c>
      <c r="AR7" s="58" t="s">
        <v>97</v>
      </c>
      <c r="AS7" s="74" t="s">
        <v>115</v>
      </c>
      <c r="AT7" s="74" t="s">
        <v>115</v>
      </c>
    </row>
    <row r="8" spans="1:46">
      <c r="A8" s="77" t="s">
        <v>66</v>
      </c>
      <c r="B8" s="78" t="s">
        <v>117</v>
      </c>
      <c r="C8" s="79">
        <v>500</v>
      </c>
      <c r="D8" s="80">
        <v>8</v>
      </c>
      <c r="E8" s="80">
        <v>8</v>
      </c>
      <c r="F8" s="80">
        <v>8</v>
      </c>
      <c r="G8" s="80">
        <v>8</v>
      </c>
      <c r="H8" s="80">
        <v>5</v>
      </c>
      <c r="I8" s="80">
        <v>3</v>
      </c>
      <c r="J8" s="80">
        <v>5</v>
      </c>
      <c r="K8" s="80">
        <v>7.75</v>
      </c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1">
        <f>IF(B8="時給",SUM(D8:AH8),COUNT(D8:AH8))</f>
        <v>52.75</v>
      </c>
      <c r="AJ8" s="82">
        <f>MAX(AN8:AP8)</f>
        <v>26375</v>
      </c>
      <c r="AK8" s="6">
        <f>IF($AN$3&lt;=$AN$2,MAX(AQ8:AT8),AJ8)</f>
        <v>20000</v>
      </c>
      <c r="AM8" s="30">
        <f>IF(B8="時給",1,"")</f>
        <v>1</v>
      </c>
      <c r="AN8" s="59">
        <f>IF(B8="日額",C8*AI8,0)</f>
        <v>0</v>
      </c>
      <c r="AO8" s="59">
        <f>IF(B8="時給",ROUNDDOWN(C8*AI8,0),0)</f>
        <v>26375</v>
      </c>
      <c r="AP8" s="59">
        <f>IF(B8="月額",IF(D8&lt;&gt;"",C8,0),0)</f>
        <v>0</v>
      </c>
      <c r="AQ8" s="59">
        <f>IF(B8="日額",IF(C8&lt;=4000,IF(AJ8&lt;=20000,AJ8,20000),0),0)</f>
        <v>0</v>
      </c>
      <c r="AR8" s="59">
        <f>IF(B8="日額",IF(C8&gt;4000,IF(4000*AI8&gt;20000,20000,4000*AI8),0),0)</f>
        <v>0</v>
      </c>
      <c r="AS8" s="3">
        <f>IF(B8="時給",IF(AJ8&lt;=20000,AJ8,20000),0)</f>
        <v>20000</v>
      </c>
      <c r="AT8" s="3">
        <f>IF(B8="月額",IF(AJ8&lt;=20000,AJ8,20000),0)</f>
        <v>0</v>
      </c>
    </row>
    <row r="9" spans="1:46">
      <c r="A9" s="83" t="s">
        <v>67</v>
      </c>
      <c r="B9" s="78" t="s">
        <v>117</v>
      </c>
      <c r="C9" s="79">
        <v>500</v>
      </c>
      <c r="D9" s="80">
        <v>10</v>
      </c>
      <c r="E9" s="80">
        <v>9.5</v>
      </c>
      <c r="F9" s="80">
        <v>8</v>
      </c>
      <c r="G9" s="80">
        <v>9.75</v>
      </c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1">
        <f t="shared" ref="AI9:AI35" si="0">IF(B9="時給",SUM(D9:AH9),COUNT(D9:AH9))</f>
        <v>37.25</v>
      </c>
      <c r="AJ9" s="82">
        <f t="shared" ref="AJ9:AJ46" si="1">MAX(AN9:AP9)</f>
        <v>18625</v>
      </c>
      <c r="AK9" s="6">
        <f>IF($AN$3&lt;=$AN$2,MAX(AQ9:AT9),AJ9)</f>
        <v>18625</v>
      </c>
      <c r="AM9" s="30">
        <f t="shared" ref="AM9:AM16" si="2">IF(B9="時給",1,"")</f>
        <v>1</v>
      </c>
      <c r="AN9" s="59">
        <f t="shared" ref="AN9:AN16" si="3">IF(B9="日額",C9*AI9,0)</f>
        <v>0</v>
      </c>
      <c r="AO9" s="59">
        <f t="shared" ref="AO9:AO47" si="4">IF(B9="時給",ROUNDDOWN(C9*AI9,0),0)</f>
        <v>18625</v>
      </c>
      <c r="AP9" s="59">
        <f t="shared" ref="AP9:AP47" si="5">IF(B9="月額",IF(D9&lt;&gt;"",C9,0),0)</f>
        <v>0</v>
      </c>
      <c r="AQ9" s="59">
        <f t="shared" ref="AQ9:AQ46" si="6">IF(B9="日額",IF(C9&lt;=4000,IF(AJ9&lt;=20000,AJ9,20000),0),0)</f>
        <v>0</v>
      </c>
      <c r="AR9" s="59">
        <f t="shared" ref="AR9:AR46" si="7">IF(B9="日額",IF(C9&gt;4000,IF(4000*AI9&gt;20000,20000,4000*AI9),0),0)</f>
        <v>0</v>
      </c>
      <c r="AS9" s="3">
        <f t="shared" ref="AS9:AS47" si="8">IF(B9="時給",IF(AJ9&lt;=20000,AJ9,20000),0)</f>
        <v>18625</v>
      </c>
      <c r="AT9" s="3">
        <f t="shared" ref="AT9:AT47" si="9">IF(B9="月額",IF(AJ9&lt;=20000,AJ9,20000),0)</f>
        <v>0</v>
      </c>
    </row>
    <row r="10" spans="1:46">
      <c r="A10" s="83" t="s">
        <v>68</v>
      </c>
      <c r="B10" s="78" t="s">
        <v>118</v>
      </c>
      <c r="C10" s="79">
        <v>4000</v>
      </c>
      <c r="D10" s="80">
        <v>45215</v>
      </c>
      <c r="E10" s="80">
        <v>45216</v>
      </c>
      <c r="F10" s="80">
        <v>45217</v>
      </c>
      <c r="G10" s="80">
        <v>45218</v>
      </c>
      <c r="H10" s="80">
        <v>45219</v>
      </c>
      <c r="I10" s="80">
        <v>45220</v>
      </c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1">
        <f t="shared" si="0"/>
        <v>6</v>
      </c>
      <c r="AJ10" s="82">
        <f t="shared" si="1"/>
        <v>24000</v>
      </c>
      <c r="AK10" s="6">
        <f t="shared" ref="AK10:AK47" si="10">IF($AN$3&lt;=$AN$2,MAX(AQ10:AT10),AJ10)</f>
        <v>20000</v>
      </c>
      <c r="AM10" s="30" t="str">
        <f t="shared" si="2"/>
        <v/>
      </c>
      <c r="AN10" s="59">
        <f t="shared" si="3"/>
        <v>24000</v>
      </c>
      <c r="AO10" s="59">
        <f t="shared" si="4"/>
        <v>0</v>
      </c>
      <c r="AP10" s="59">
        <f t="shared" si="5"/>
        <v>0</v>
      </c>
      <c r="AQ10" s="59">
        <f t="shared" si="6"/>
        <v>20000</v>
      </c>
      <c r="AR10" s="59">
        <f t="shared" si="7"/>
        <v>0</v>
      </c>
      <c r="AS10" s="3">
        <f t="shared" si="8"/>
        <v>0</v>
      </c>
      <c r="AT10" s="3">
        <f t="shared" si="9"/>
        <v>0</v>
      </c>
    </row>
    <row r="11" spans="1:46">
      <c r="A11" s="83" t="s">
        <v>69</v>
      </c>
      <c r="B11" s="78" t="s">
        <v>118</v>
      </c>
      <c r="C11" s="79">
        <v>2000</v>
      </c>
      <c r="D11" s="80">
        <v>45215</v>
      </c>
      <c r="E11" s="80">
        <v>45216</v>
      </c>
      <c r="F11" s="80">
        <v>45217</v>
      </c>
      <c r="G11" s="80">
        <v>45218</v>
      </c>
      <c r="H11" s="80">
        <v>45219</v>
      </c>
      <c r="I11" s="80">
        <v>45222</v>
      </c>
      <c r="J11" s="80">
        <v>45223</v>
      </c>
      <c r="K11" s="80">
        <v>45224</v>
      </c>
      <c r="L11" s="80">
        <v>45225</v>
      </c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1">
        <f t="shared" si="0"/>
        <v>9</v>
      </c>
      <c r="AJ11" s="82">
        <f t="shared" si="1"/>
        <v>18000</v>
      </c>
      <c r="AK11" s="6">
        <f t="shared" si="10"/>
        <v>18000</v>
      </c>
      <c r="AM11" s="30" t="str">
        <f t="shared" si="2"/>
        <v/>
      </c>
      <c r="AN11" s="59">
        <f t="shared" si="3"/>
        <v>18000</v>
      </c>
      <c r="AO11" s="59">
        <f t="shared" si="4"/>
        <v>0</v>
      </c>
      <c r="AP11" s="59">
        <f t="shared" si="5"/>
        <v>0</v>
      </c>
      <c r="AQ11" s="59">
        <f t="shared" si="6"/>
        <v>18000</v>
      </c>
      <c r="AR11" s="59">
        <f t="shared" si="7"/>
        <v>0</v>
      </c>
      <c r="AS11" s="3">
        <f t="shared" si="8"/>
        <v>0</v>
      </c>
      <c r="AT11" s="3">
        <f t="shared" si="9"/>
        <v>0</v>
      </c>
    </row>
    <row r="12" spans="1:46">
      <c r="A12" s="83" t="s">
        <v>70</v>
      </c>
      <c r="B12" s="78" t="s">
        <v>119</v>
      </c>
      <c r="C12" s="79">
        <v>25000</v>
      </c>
      <c r="D12" s="80">
        <v>45223</v>
      </c>
      <c r="E12" s="80">
        <v>45224</v>
      </c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1">
        <f t="shared" si="0"/>
        <v>2</v>
      </c>
      <c r="AJ12" s="82">
        <f t="shared" si="1"/>
        <v>25000</v>
      </c>
      <c r="AK12" s="6">
        <f t="shared" si="10"/>
        <v>20000</v>
      </c>
      <c r="AM12" s="30" t="str">
        <f t="shared" si="2"/>
        <v/>
      </c>
      <c r="AN12" s="59">
        <f t="shared" si="3"/>
        <v>0</v>
      </c>
      <c r="AO12" s="59">
        <f t="shared" si="4"/>
        <v>0</v>
      </c>
      <c r="AP12" s="59">
        <f t="shared" si="5"/>
        <v>25000</v>
      </c>
      <c r="AQ12" s="59">
        <f t="shared" si="6"/>
        <v>0</v>
      </c>
      <c r="AR12" s="59">
        <f t="shared" si="7"/>
        <v>0</v>
      </c>
      <c r="AS12" s="3">
        <f t="shared" si="8"/>
        <v>0</v>
      </c>
      <c r="AT12" s="3">
        <f t="shared" si="9"/>
        <v>20000</v>
      </c>
    </row>
    <row r="13" spans="1:46">
      <c r="A13" s="83" t="s">
        <v>71</v>
      </c>
      <c r="B13" s="78" t="s">
        <v>119</v>
      </c>
      <c r="C13" s="79">
        <v>15000</v>
      </c>
      <c r="D13" s="80">
        <v>45219</v>
      </c>
      <c r="E13" s="80">
        <v>45220</v>
      </c>
      <c r="F13" s="80">
        <v>45221</v>
      </c>
      <c r="G13" s="80">
        <v>45222</v>
      </c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1">
        <f t="shared" si="0"/>
        <v>4</v>
      </c>
      <c r="AJ13" s="82">
        <f t="shared" si="1"/>
        <v>15000</v>
      </c>
      <c r="AK13" s="6">
        <f t="shared" si="10"/>
        <v>15000</v>
      </c>
      <c r="AM13" s="30" t="str">
        <f t="shared" si="2"/>
        <v/>
      </c>
      <c r="AN13" s="59">
        <f t="shared" si="3"/>
        <v>0</v>
      </c>
      <c r="AO13" s="59">
        <f t="shared" si="4"/>
        <v>0</v>
      </c>
      <c r="AP13" s="59">
        <f t="shared" si="5"/>
        <v>15000</v>
      </c>
      <c r="AQ13" s="59">
        <f t="shared" si="6"/>
        <v>0</v>
      </c>
      <c r="AR13" s="59">
        <f t="shared" si="7"/>
        <v>0</v>
      </c>
      <c r="AS13" s="3">
        <f t="shared" si="8"/>
        <v>0</v>
      </c>
      <c r="AT13" s="3">
        <f t="shared" si="9"/>
        <v>15000</v>
      </c>
    </row>
    <row r="14" spans="1:46">
      <c r="A14" s="83"/>
      <c r="B14" s="78"/>
      <c r="C14" s="79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1">
        <f t="shared" si="0"/>
        <v>0</v>
      </c>
      <c r="AJ14" s="82">
        <f t="shared" si="1"/>
        <v>0</v>
      </c>
      <c r="AK14" s="6">
        <f t="shared" si="10"/>
        <v>0</v>
      </c>
      <c r="AM14" s="30" t="str">
        <f t="shared" si="2"/>
        <v/>
      </c>
      <c r="AN14" s="59">
        <f t="shared" si="3"/>
        <v>0</v>
      </c>
      <c r="AO14" s="59">
        <f t="shared" si="4"/>
        <v>0</v>
      </c>
      <c r="AP14" s="59">
        <f t="shared" si="5"/>
        <v>0</v>
      </c>
      <c r="AQ14" s="59">
        <f t="shared" si="6"/>
        <v>0</v>
      </c>
      <c r="AR14" s="59">
        <f t="shared" si="7"/>
        <v>0</v>
      </c>
      <c r="AS14" s="3">
        <f t="shared" si="8"/>
        <v>0</v>
      </c>
      <c r="AT14" s="3">
        <f t="shared" si="9"/>
        <v>0</v>
      </c>
    </row>
    <row r="15" spans="1:46">
      <c r="A15" s="83"/>
      <c r="B15" s="78"/>
      <c r="C15" s="79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1">
        <f t="shared" si="0"/>
        <v>0</v>
      </c>
      <c r="AJ15" s="82">
        <f t="shared" si="1"/>
        <v>0</v>
      </c>
      <c r="AK15" s="6">
        <f t="shared" si="10"/>
        <v>0</v>
      </c>
      <c r="AM15" s="30" t="str">
        <f t="shared" si="2"/>
        <v/>
      </c>
      <c r="AN15" s="59">
        <f t="shared" si="3"/>
        <v>0</v>
      </c>
      <c r="AO15" s="59">
        <f t="shared" si="4"/>
        <v>0</v>
      </c>
      <c r="AP15" s="59">
        <f t="shared" si="5"/>
        <v>0</v>
      </c>
      <c r="AQ15" s="59">
        <f t="shared" si="6"/>
        <v>0</v>
      </c>
      <c r="AR15" s="59">
        <f t="shared" si="7"/>
        <v>0</v>
      </c>
      <c r="AS15" s="3">
        <f t="shared" si="8"/>
        <v>0</v>
      </c>
      <c r="AT15" s="3">
        <f t="shared" si="9"/>
        <v>0</v>
      </c>
    </row>
    <row r="16" spans="1:46">
      <c r="A16" s="83"/>
      <c r="B16" s="78"/>
      <c r="C16" s="79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1">
        <f t="shared" si="0"/>
        <v>0</v>
      </c>
      <c r="AJ16" s="82">
        <f t="shared" si="1"/>
        <v>0</v>
      </c>
      <c r="AK16" s="6">
        <f t="shared" si="10"/>
        <v>0</v>
      </c>
      <c r="AM16" s="30" t="str">
        <f t="shared" si="2"/>
        <v/>
      </c>
      <c r="AN16" s="59">
        <f t="shared" si="3"/>
        <v>0</v>
      </c>
      <c r="AO16" s="59">
        <f t="shared" si="4"/>
        <v>0</v>
      </c>
      <c r="AP16" s="59">
        <f t="shared" si="5"/>
        <v>0</v>
      </c>
      <c r="AQ16" s="59">
        <f t="shared" si="6"/>
        <v>0</v>
      </c>
      <c r="AR16" s="59">
        <f t="shared" si="7"/>
        <v>0</v>
      </c>
      <c r="AS16" s="3">
        <f t="shared" si="8"/>
        <v>0</v>
      </c>
      <c r="AT16" s="3">
        <f t="shared" si="9"/>
        <v>0</v>
      </c>
    </row>
    <row r="17" spans="1:46">
      <c r="A17" s="77"/>
      <c r="B17" s="78"/>
      <c r="C17" s="79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1">
        <f t="shared" si="0"/>
        <v>0</v>
      </c>
      <c r="AJ17" s="82">
        <f t="shared" si="1"/>
        <v>0</v>
      </c>
      <c r="AK17" s="6">
        <f t="shared" si="10"/>
        <v>0</v>
      </c>
      <c r="AM17" s="30" t="str">
        <f>IF(B17="時給",1,"")</f>
        <v/>
      </c>
      <c r="AN17" s="59">
        <f>IF(B17="日額",C17*AI17,0)</f>
        <v>0</v>
      </c>
      <c r="AO17" s="59">
        <f t="shared" si="4"/>
        <v>0</v>
      </c>
      <c r="AP17" s="59">
        <f t="shared" si="5"/>
        <v>0</v>
      </c>
      <c r="AQ17" s="59">
        <f t="shared" si="6"/>
        <v>0</v>
      </c>
      <c r="AR17" s="59">
        <f t="shared" si="7"/>
        <v>0</v>
      </c>
      <c r="AS17" s="3">
        <f t="shared" si="8"/>
        <v>0</v>
      </c>
      <c r="AT17" s="3">
        <f t="shared" si="9"/>
        <v>0</v>
      </c>
    </row>
    <row r="18" spans="1:46">
      <c r="A18" s="83"/>
      <c r="B18" s="78"/>
      <c r="C18" s="79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1">
        <f t="shared" si="0"/>
        <v>0</v>
      </c>
      <c r="AJ18" s="82">
        <f t="shared" si="1"/>
        <v>0</v>
      </c>
      <c r="AK18" s="6">
        <f t="shared" si="10"/>
        <v>0</v>
      </c>
      <c r="AM18" s="30" t="str">
        <f t="shared" ref="AM18:AM26" si="11">IF(B18="時給",1,"")</f>
        <v/>
      </c>
      <c r="AN18" s="59">
        <f t="shared" ref="AN18:AN26" si="12">IF(B18="日額",C18*AI18,0)</f>
        <v>0</v>
      </c>
      <c r="AO18" s="59">
        <f t="shared" si="4"/>
        <v>0</v>
      </c>
      <c r="AP18" s="59">
        <f t="shared" si="5"/>
        <v>0</v>
      </c>
      <c r="AQ18" s="59">
        <f t="shared" si="6"/>
        <v>0</v>
      </c>
      <c r="AR18" s="59">
        <f t="shared" si="7"/>
        <v>0</v>
      </c>
      <c r="AS18" s="3">
        <f t="shared" si="8"/>
        <v>0</v>
      </c>
      <c r="AT18" s="3">
        <f t="shared" si="9"/>
        <v>0</v>
      </c>
    </row>
    <row r="19" spans="1:46">
      <c r="A19" s="83"/>
      <c r="B19" s="78"/>
      <c r="C19" s="79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1">
        <f t="shared" si="0"/>
        <v>0</v>
      </c>
      <c r="AJ19" s="82">
        <f t="shared" si="1"/>
        <v>0</v>
      </c>
      <c r="AK19" s="6">
        <f t="shared" si="10"/>
        <v>0</v>
      </c>
      <c r="AM19" s="30" t="str">
        <f t="shared" si="11"/>
        <v/>
      </c>
      <c r="AN19" s="59">
        <f t="shared" si="12"/>
        <v>0</v>
      </c>
      <c r="AO19" s="59">
        <f t="shared" si="4"/>
        <v>0</v>
      </c>
      <c r="AP19" s="59">
        <f t="shared" si="5"/>
        <v>0</v>
      </c>
      <c r="AQ19" s="59">
        <f t="shared" si="6"/>
        <v>0</v>
      </c>
      <c r="AR19" s="59">
        <f t="shared" si="7"/>
        <v>0</v>
      </c>
      <c r="AS19" s="3">
        <f t="shared" si="8"/>
        <v>0</v>
      </c>
      <c r="AT19" s="3">
        <f t="shared" si="9"/>
        <v>0</v>
      </c>
    </row>
    <row r="20" spans="1:46">
      <c r="A20" s="83"/>
      <c r="B20" s="78"/>
      <c r="C20" s="79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1">
        <f t="shared" si="0"/>
        <v>0</v>
      </c>
      <c r="AJ20" s="82">
        <f t="shared" si="1"/>
        <v>0</v>
      </c>
      <c r="AK20" s="6">
        <f t="shared" si="10"/>
        <v>0</v>
      </c>
      <c r="AM20" s="30" t="str">
        <f t="shared" si="11"/>
        <v/>
      </c>
      <c r="AN20" s="59">
        <f t="shared" si="12"/>
        <v>0</v>
      </c>
      <c r="AO20" s="59">
        <f t="shared" si="4"/>
        <v>0</v>
      </c>
      <c r="AP20" s="59">
        <f t="shared" si="5"/>
        <v>0</v>
      </c>
      <c r="AQ20" s="59">
        <f t="shared" si="6"/>
        <v>0</v>
      </c>
      <c r="AR20" s="59">
        <f t="shared" si="7"/>
        <v>0</v>
      </c>
      <c r="AS20" s="3">
        <f t="shared" si="8"/>
        <v>0</v>
      </c>
      <c r="AT20" s="3">
        <f t="shared" si="9"/>
        <v>0</v>
      </c>
    </row>
    <row r="21" spans="1:46">
      <c r="A21" s="83"/>
      <c r="B21" s="78"/>
      <c r="C21" s="79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1">
        <f t="shared" si="0"/>
        <v>0</v>
      </c>
      <c r="AJ21" s="82">
        <f t="shared" si="1"/>
        <v>0</v>
      </c>
      <c r="AK21" s="6">
        <f t="shared" si="10"/>
        <v>0</v>
      </c>
      <c r="AM21" s="30" t="str">
        <f t="shared" si="11"/>
        <v/>
      </c>
      <c r="AN21" s="59">
        <f t="shared" si="12"/>
        <v>0</v>
      </c>
      <c r="AO21" s="59">
        <f t="shared" si="4"/>
        <v>0</v>
      </c>
      <c r="AP21" s="59">
        <f t="shared" si="5"/>
        <v>0</v>
      </c>
      <c r="AQ21" s="59">
        <f t="shared" si="6"/>
        <v>0</v>
      </c>
      <c r="AR21" s="59">
        <f t="shared" si="7"/>
        <v>0</v>
      </c>
      <c r="AS21" s="3">
        <f t="shared" si="8"/>
        <v>0</v>
      </c>
      <c r="AT21" s="3">
        <f t="shared" si="9"/>
        <v>0</v>
      </c>
    </row>
    <row r="22" spans="1:46">
      <c r="A22" s="83"/>
      <c r="B22" s="78"/>
      <c r="C22" s="79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1">
        <f t="shared" si="0"/>
        <v>0</v>
      </c>
      <c r="AJ22" s="82">
        <f t="shared" si="1"/>
        <v>0</v>
      </c>
      <c r="AK22" s="6">
        <f t="shared" si="10"/>
        <v>0</v>
      </c>
      <c r="AM22" s="30" t="str">
        <f t="shared" si="11"/>
        <v/>
      </c>
      <c r="AN22" s="59">
        <f t="shared" si="12"/>
        <v>0</v>
      </c>
      <c r="AO22" s="59">
        <f t="shared" si="4"/>
        <v>0</v>
      </c>
      <c r="AP22" s="59">
        <f t="shared" si="5"/>
        <v>0</v>
      </c>
      <c r="AQ22" s="59">
        <f t="shared" si="6"/>
        <v>0</v>
      </c>
      <c r="AR22" s="59">
        <f t="shared" si="7"/>
        <v>0</v>
      </c>
      <c r="AS22" s="3">
        <f t="shared" si="8"/>
        <v>0</v>
      </c>
      <c r="AT22" s="3">
        <f t="shared" si="9"/>
        <v>0</v>
      </c>
    </row>
    <row r="23" spans="1:46">
      <c r="A23" s="83"/>
      <c r="B23" s="78"/>
      <c r="C23" s="79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1">
        <f t="shared" si="0"/>
        <v>0</v>
      </c>
      <c r="AJ23" s="82">
        <f t="shared" si="1"/>
        <v>0</v>
      </c>
      <c r="AK23" s="6">
        <f t="shared" si="10"/>
        <v>0</v>
      </c>
      <c r="AM23" s="30" t="str">
        <f t="shared" si="11"/>
        <v/>
      </c>
      <c r="AN23" s="59">
        <f t="shared" si="12"/>
        <v>0</v>
      </c>
      <c r="AO23" s="59">
        <f t="shared" si="4"/>
        <v>0</v>
      </c>
      <c r="AP23" s="59">
        <f t="shared" si="5"/>
        <v>0</v>
      </c>
      <c r="AQ23" s="59">
        <f t="shared" si="6"/>
        <v>0</v>
      </c>
      <c r="AR23" s="59">
        <f t="shared" si="7"/>
        <v>0</v>
      </c>
      <c r="AS23" s="3">
        <f t="shared" si="8"/>
        <v>0</v>
      </c>
      <c r="AT23" s="3">
        <f t="shared" si="9"/>
        <v>0</v>
      </c>
    </row>
    <row r="24" spans="1:46">
      <c r="A24" s="83"/>
      <c r="B24" s="78"/>
      <c r="C24" s="79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1">
        <f t="shared" si="0"/>
        <v>0</v>
      </c>
      <c r="AJ24" s="82">
        <f t="shared" si="1"/>
        <v>0</v>
      </c>
      <c r="AK24" s="6">
        <f t="shared" si="10"/>
        <v>0</v>
      </c>
      <c r="AM24" s="30" t="str">
        <f t="shared" si="11"/>
        <v/>
      </c>
      <c r="AN24" s="59">
        <f t="shared" si="12"/>
        <v>0</v>
      </c>
      <c r="AO24" s="59">
        <f t="shared" si="4"/>
        <v>0</v>
      </c>
      <c r="AP24" s="59">
        <f t="shared" si="5"/>
        <v>0</v>
      </c>
      <c r="AQ24" s="59">
        <f t="shared" si="6"/>
        <v>0</v>
      </c>
      <c r="AR24" s="59">
        <f t="shared" si="7"/>
        <v>0</v>
      </c>
      <c r="AS24" s="3">
        <f t="shared" si="8"/>
        <v>0</v>
      </c>
      <c r="AT24" s="3">
        <f t="shared" si="9"/>
        <v>0</v>
      </c>
    </row>
    <row r="25" spans="1:46">
      <c r="A25" s="83"/>
      <c r="B25" s="78"/>
      <c r="C25" s="79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1">
        <f t="shared" si="0"/>
        <v>0</v>
      </c>
      <c r="AJ25" s="82">
        <f t="shared" si="1"/>
        <v>0</v>
      </c>
      <c r="AK25" s="6">
        <f t="shared" si="10"/>
        <v>0</v>
      </c>
      <c r="AM25" s="30" t="str">
        <f t="shared" si="11"/>
        <v/>
      </c>
      <c r="AN25" s="59">
        <f t="shared" si="12"/>
        <v>0</v>
      </c>
      <c r="AO25" s="59">
        <f t="shared" si="4"/>
        <v>0</v>
      </c>
      <c r="AP25" s="59">
        <f t="shared" si="5"/>
        <v>0</v>
      </c>
      <c r="AQ25" s="59">
        <f t="shared" si="6"/>
        <v>0</v>
      </c>
      <c r="AR25" s="59">
        <f t="shared" si="7"/>
        <v>0</v>
      </c>
      <c r="AS25" s="3">
        <f t="shared" si="8"/>
        <v>0</v>
      </c>
      <c r="AT25" s="3">
        <f t="shared" si="9"/>
        <v>0</v>
      </c>
    </row>
    <row r="26" spans="1:46">
      <c r="A26" s="83"/>
      <c r="B26" s="78"/>
      <c r="C26" s="79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1">
        <f t="shared" si="0"/>
        <v>0</v>
      </c>
      <c r="AJ26" s="82">
        <f t="shared" si="1"/>
        <v>0</v>
      </c>
      <c r="AK26" s="6">
        <f t="shared" si="10"/>
        <v>0</v>
      </c>
      <c r="AM26" s="30" t="str">
        <f t="shared" si="11"/>
        <v/>
      </c>
      <c r="AN26" s="59">
        <f t="shared" si="12"/>
        <v>0</v>
      </c>
      <c r="AO26" s="59">
        <f t="shared" si="4"/>
        <v>0</v>
      </c>
      <c r="AP26" s="59">
        <f t="shared" si="5"/>
        <v>0</v>
      </c>
      <c r="AQ26" s="59">
        <f t="shared" si="6"/>
        <v>0</v>
      </c>
      <c r="AR26" s="59">
        <f t="shared" si="7"/>
        <v>0</v>
      </c>
      <c r="AS26" s="3">
        <f t="shared" si="8"/>
        <v>0</v>
      </c>
      <c r="AT26" s="3">
        <f t="shared" si="9"/>
        <v>0</v>
      </c>
    </row>
    <row r="27" spans="1:46">
      <c r="A27" s="77"/>
      <c r="B27" s="78"/>
      <c r="C27" s="79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1">
        <f t="shared" si="0"/>
        <v>0</v>
      </c>
      <c r="AJ27" s="82">
        <f t="shared" si="1"/>
        <v>0</v>
      </c>
      <c r="AK27" s="6">
        <f t="shared" si="10"/>
        <v>0</v>
      </c>
      <c r="AM27" s="30" t="str">
        <f>IF(B27="時給",1,"")</f>
        <v/>
      </c>
      <c r="AN27" s="59">
        <f>IF(B27="日額",C27*AI27,0)</f>
        <v>0</v>
      </c>
      <c r="AO27" s="59">
        <f t="shared" si="4"/>
        <v>0</v>
      </c>
      <c r="AP27" s="59">
        <f t="shared" si="5"/>
        <v>0</v>
      </c>
      <c r="AQ27" s="59">
        <f t="shared" si="6"/>
        <v>0</v>
      </c>
      <c r="AR27" s="59">
        <f t="shared" si="7"/>
        <v>0</v>
      </c>
      <c r="AS27" s="3">
        <f t="shared" si="8"/>
        <v>0</v>
      </c>
      <c r="AT27" s="3">
        <f t="shared" si="9"/>
        <v>0</v>
      </c>
    </row>
    <row r="28" spans="1:46">
      <c r="A28" s="83"/>
      <c r="B28" s="78"/>
      <c r="C28" s="79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1">
        <f t="shared" si="0"/>
        <v>0</v>
      </c>
      <c r="AJ28" s="82">
        <f t="shared" si="1"/>
        <v>0</v>
      </c>
      <c r="AK28" s="6">
        <f t="shared" si="10"/>
        <v>0</v>
      </c>
      <c r="AM28" s="30" t="str">
        <f t="shared" ref="AM28:AM36" si="13">IF(B28="時給",1,"")</f>
        <v/>
      </c>
      <c r="AN28" s="59">
        <f t="shared" ref="AN28:AN36" si="14">IF(B28="日額",C28*AI28,0)</f>
        <v>0</v>
      </c>
      <c r="AO28" s="59">
        <f t="shared" si="4"/>
        <v>0</v>
      </c>
      <c r="AP28" s="59">
        <f t="shared" si="5"/>
        <v>0</v>
      </c>
      <c r="AQ28" s="59">
        <f t="shared" si="6"/>
        <v>0</v>
      </c>
      <c r="AR28" s="59">
        <f t="shared" si="7"/>
        <v>0</v>
      </c>
      <c r="AS28" s="3">
        <f t="shared" si="8"/>
        <v>0</v>
      </c>
      <c r="AT28" s="3">
        <f t="shared" si="9"/>
        <v>0</v>
      </c>
    </row>
    <row r="29" spans="1:46">
      <c r="A29" s="83"/>
      <c r="B29" s="78"/>
      <c r="C29" s="79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1">
        <f t="shared" si="0"/>
        <v>0</v>
      </c>
      <c r="AJ29" s="82">
        <f t="shared" si="1"/>
        <v>0</v>
      </c>
      <c r="AK29" s="6">
        <f t="shared" si="10"/>
        <v>0</v>
      </c>
      <c r="AM29" s="30" t="str">
        <f t="shared" si="13"/>
        <v/>
      </c>
      <c r="AN29" s="59">
        <f t="shared" si="14"/>
        <v>0</v>
      </c>
      <c r="AO29" s="59">
        <f t="shared" si="4"/>
        <v>0</v>
      </c>
      <c r="AP29" s="59">
        <f t="shared" si="5"/>
        <v>0</v>
      </c>
      <c r="AQ29" s="59">
        <f t="shared" si="6"/>
        <v>0</v>
      </c>
      <c r="AR29" s="59">
        <f t="shared" si="7"/>
        <v>0</v>
      </c>
      <c r="AS29" s="3">
        <f t="shared" si="8"/>
        <v>0</v>
      </c>
      <c r="AT29" s="3">
        <f t="shared" si="9"/>
        <v>0</v>
      </c>
    </row>
    <row r="30" spans="1:46">
      <c r="A30" s="83"/>
      <c r="B30" s="78"/>
      <c r="C30" s="79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1">
        <f>IF(B30="時給",SUM(D30:AH30),COUNT(D30:AH30))</f>
        <v>0</v>
      </c>
      <c r="AJ30" s="82">
        <f t="shared" si="1"/>
        <v>0</v>
      </c>
      <c r="AK30" s="6">
        <f t="shared" si="10"/>
        <v>0</v>
      </c>
      <c r="AM30" s="30" t="str">
        <f t="shared" si="13"/>
        <v/>
      </c>
      <c r="AN30" s="59">
        <f t="shared" si="14"/>
        <v>0</v>
      </c>
      <c r="AO30" s="59">
        <f t="shared" si="4"/>
        <v>0</v>
      </c>
      <c r="AP30" s="59">
        <f t="shared" si="5"/>
        <v>0</v>
      </c>
      <c r="AQ30" s="59">
        <f t="shared" si="6"/>
        <v>0</v>
      </c>
      <c r="AR30" s="59">
        <f t="shared" si="7"/>
        <v>0</v>
      </c>
      <c r="AS30" s="3">
        <f t="shared" si="8"/>
        <v>0</v>
      </c>
      <c r="AT30" s="3">
        <f t="shared" si="9"/>
        <v>0</v>
      </c>
    </row>
    <row r="31" spans="1:46">
      <c r="A31" s="83"/>
      <c r="B31" s="78"/>
      <c r="C31" s="79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1">
        <f t="shared" si="0"/>
        <v>0</v>
      </c>
      <c r="AJ31" s="82">
        <f t="shared" si="1"/>
        <v>0</v>
      </c>
      <c r="AK31" s="6">
        <f t="shared" si="10"/>
        <v>0</v>
      </c>
      <c r="AM31" s="30" t="str">
        <f t="shared" si="13"/>
        <v/>
      </c>
      <c r="AN31" s="59">
        <f t="shared" si="14"/>
        <v>0</v>
      </c>
      <c r="AO31" s="59">
        <f t="shared" si="4"/>
        <v>0</v>
      </c>
      <c r="AP31" s="59">
        <f t="shared" si="5"/>
        <v>0</v>
      </c>
      <c r="AQ31" s="59">
        <f t="shared" si="6"/>
        <v>0</v>
      </c>
      <c r="AR31" s="59">
        <f t="shared" si="7"/>
        <v>0</v>
      </c>
      <c r="AS31" s="3">
        <f t="shared" si="8"/>
        <v>0</v>
      </c>
      <c r="AT31" s="3">
        <f t="shared" si="9"/>
        <v>0</v>
      </c>
    </row>
    <row r="32" spans="1:46">
      <c r="A32" s="83"/>
      <c r="B32" s="78"/>
      <c r="C32" s="79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1">
        <f t="shared" si="0"/>
        <v>0</v>
      </c>
      <c r="AJ32" s="82">
        <f t="shared" si="1"/>
        <v>0</v>
      </c>
      <c r="AK32" s="6">
        <f t="shared" si="10"/>
        <v>0</v>
      </c>
      <c r="AM32" s="30" t="str">
        <f t="shared" si="13"/>
        <v/>
      </c>
      <c r="AN32" s="59">
        <f t="shared" si="14"/>
        <v>0</v>
      </c>
      <c r="AO32" s="59">
        <f t="shared" si="4"/>
        <v>0</v>
      </c>
      <c r="AP32" s="59">
        <f t="shared" si="5"/>
        <v>0</v>
      </c>
      <c r="AQ32" s="59">
        <f t="shared" si="6"/>
        <v>0</v>
      </c>
      <c r="AR32" s="59">
        <f t="shared" si="7"/>
        <v>0</v>
      </c>
      <c r="AS32" s="3">
        <f t="shared" si="8"/>
        <v>0</v>
      </c>
      <c r="AT32" s="3">
        <f t="shared" si="9"/>
        <v>0</v>
      </c>
    </row>
    <row r="33" spans="1:46">
      <c r="A33" s="83"/>
      <c r="B33" s="78"/>
      <c r="C33" s="79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1">
        <f t="shared" si="0"/>
        <v>0</v>
      </c>
      <c r="AJ33" s="82">
        <f t="shared" si="1"/>
        <v>0</v>
      </c>
      <c r="AK33" s="6">
        <f t="shared" si="10"/>
        <v>0</v>
      </c>
      <c r="AM33" s="30" t="str">
        <f t="shared" si="13"/>
        <v/>
      </c>
      <c r="AN33" s="59">
        <f t="shared" si="14"/>
        <v>0</v>
      </c>
      <c r="AO33" s="59">
        <f t="shared" si="4"/>
        <v>0</v>
      </c>
      <c r="AP33" s="59">
        <f t="shared" si="5"/>
        <v>0</v>
      </c>
      <c r="AQ33" s="59">
        <f t="shared" si="6"/>
        <v>0</v>
      </c>
      <c r="AR33" s="59">
        <f t="shared" si="7"/>
        <v>0</v>
      </c>
      <c r="AS33" s="3">
        <f t="shared" si="8"/>
        <v>0</v>
      </c>
      <c r="AT33" s="3">
        <f t="shared" si="9"/>
        <v>0</v>
      </c>
    </row>
    <row r="34" spans="1:46">
      <c r="A34" s="83"/>
      <c r="B34" s="78"/>
      <c r="C34" s="79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1">
        <f t="shared" si="0"/>
        <v>0</v>
      </c>
      <c r="AJ34" s="82">
        <f t="shared" si="1"/>
        <v>0</v>
      </c>
      <c r="AK34" s="6">
        <f t="shared" si="10"/>
        <v>0</v>
      </c>
      <c r="AM34" s="30" t="str">
        <f t="shared" si="13"/>
        <v/>
      </c>
      <c r="AN34" s="59">
        <f t="shared" si="14"/>
        <v>0</v>
      </c>
      <c r="AO34" s="59">
        <f t="shared" si="4"/>
        <v>0</v>
      </c>
      <c r="AP34" s="59">
        <f t="shared" si="5"/>
        <v>0</v>
      </c>
      <c r="AQ34" s="59">
        <f t="shared" si="6"/>
        <v>0</v>
      </c>
      <c r="AR34" s="59">
        <f t="shared" si="7"/>
        <v>0</v>
      </c>
      <c r="AS34" s="3">
        <f t="shared" si="8"/>
        <v>0</v>
      </c>
      <c r="AT34" s="3">
        <f t="shared" si="9"/>
        <v>0</v>
      </c>
    </row>
    <row r="35" spans="1:46">
      <c r="A35" s="83"/>
      <c r="B35" s="78"/>
      <c r="C35" s="79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1">
        <f t="shared" si="0"/>
        <v>0</v>
      </c>
      <c r="AJ35" s="82">
        <f t="shared" si="1"/>
        <v>0</v>
      </c>
      <c r="AK35" s="6">
        <f t="shared" si="10"/>
        <v>0</v>
      </c>
      <c r="AM35" s="30" t="str">
        <f t="shared" si="13"/>
        <v/>
      </c>
      <c r="AN35" s="59">
        <f t="shared" si="14"/>
        <v>0</v>
      </c>
      <c r="AO35" s="59">
        <f t="shared" si="4"/>
        <v>0</v>
      </c>
      <c r="AP35" s="59">
        <f t="shared" si="5"/>
        <v>0</v>
      </c>
      <c r="AQ35" s="59">
        <f t="shared" si="6"/>
        <v>0</v>
      </c>
      <c r="AR35" s="59">
        <f t="shared" si="7"/>
        <v>0</v>
      </c>
      <c r="AS35" s="3">
        <f t="shared" si="8"/>
        <v>0</v>
      </c>
      <c r="AT35" s="3">
        <f t="shared" si="9"/>
        <v>0</v>
      </c>
    </row>
    <row r="36" spans="1:46">
      <c r="A36" s="83"/>
      <c r="B36" s="78"/>
      <c r="C36" s="79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1">
        <f t="shared" ref="AI36:AI45" si="15">IF(B36="時給",SUM(D36:AH36),COUNT(D36:AH36))</f>
        <v>0</v>
      </c>
      <c r="AJ36" s="82">
        <f t="shared" si="1"/>
        <v>0</v>
      </c>
      <c r="AK36" s="6">
        <f t="shared" si="10"/>
        <v>0</v>
      </c>
      <c r="AM36" s="30" t="str">
        <f t="shared" si="13"/>
        <v/>
      </c>
      <c r="AN36" s="59">
        <f t="shared" si="14"/>
        <v>0</v>
      </c>
      <c r="AO36" s="59">
        <f t="shared" si="4"/>
        <v>0</v>
      </c>
      <c r="AP36" s="59">
        <f t="shared" si="5"/>
        <v>0</v>
      </c>
      <c r="AQ36" s="59">
        <f t="shared" si="6"/>
        <v>0</v>
      </c>
      <c r="AR36" s="59">
        <f t="shared" si="7"/>
        <v>0</v>
      </c>
      <c r="AS36" s="3">
        <f t="shared" si="8"/>
        <v>0</v>
      </c>
      <c r="AT36" s="3">
        <f t="shared" si="9"/>
        <v>0</v>
      </c>
    </row>
    <row r="37" spans="1:46" hidden="1">
      <c r="A37" s="77"/>
      <c r="B37" s="78"/>
      <c r="C37" s="79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1">
        <f t="shared" si="15"/>
        <v>0</v>
      </c>
      <c r="AJ37" s="82">
        <f t="shared" si="1"/>
        <v>0</v>
      </c>
      <c r="AK37" s="6">
        <f t="shared" si="10"/>
        <v>0</v>
      </c>
      <c r="AM37" s="30" t="str">
        <f>IF(B37="時給",1,"")</f>
        <v/>
      </c>
      <c r="AN37" s="59">
        <f>IF(B37="日額",C37*AI37,0)</f>
        <v>0</v>
      </c>
      <c r="AO37" s="59">
        <f t="shared" si="4"/>
        <v>0</v>
      </c>
      <c r="AP37" s="59">
        <f t="shared" si="5"/>
        <v>0</v>
      </c>
      <c r="AQ37" s="59">
        <f t="shared" si="6"/>
        <v>0</v>
      </c>
      <c r="AR37" s="59">
        <f t="shared" si="7"/>
        <v>0</v>
      </c>
      <c r="AS37" s="3">
        <f t="shared" si="8"/>
        <v>0</v>
      </c>
      <c r="AT37" s="3">
        <f t="shared" si="9"/>
        <v>0</v>
      </c>
    </row>
    <row r="38" spans="1:46" hidden="1">
      <c r="A38" s="83"/>
      <c r="B38" s="78"/>
      <c r="C38" s="79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1">
        <f t="shared" si="15"/>
        <v>0</v>
      </c>
      <c r="AJ38" s="82">
        <f t="shared" si="1"/>
        <v>0</v>
      </c>
      <c r="AK38" s="6">
        <f t="shared" si="10"/>
        <v>0</v>
      </c>
      <c r="AM38" s="30" t="str">
        <f t="shared" ref="AM38:AM45" si="16">IF(B38="時給",1,"")</f>
        <v/>
      </c>
      <c r="AN38" s="59">
        <f t="shared" ref="AN38:AN45" si="17">IF(B38="日額",C38*AI38,0)</f>
        <v>0</v>
      </c>
      <c r="AO38" s="59">
        <f t="shared" si="4"/>
        <v>0</v>
      </c>
      <c r="AP38" s="59">
        <f t="shared" si="5"/>
        <v>0</v>
      </c>
      <c r="AQ38" s="59">
        <f t="shared" si="6"/>
        <v>0</v>
      </c>
      <c r="AR38" s="59">
        <f t="shared" si="7"/>
        <v>0</v>
      </c>
      <c r="AS38" s="3">
        <f>IF(B38="時給",IF(AJ38&lt;=20000,AJ38,20000),0)</f>
        <v>0</v>
      </c>
      <c r="AT38" s="3">
        <f t="shared" si="9"/>
        <v>0</v>
      </c>
    </row>
    <row r="39" spans="1:46" hidden="1">
      <c r="A39" s="83"/>
      <c r="B39" s="78"/>
      <c r="C39" s="79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1">
        <f t="shared" si="15"/>
        <v>0</v>
      </c>
      <c r="AJ39" s="82">
        <f t="shared" si="1"/>
        <v>0</v>
      </c>
      <c r="AK39" s="6">
        <f t="shared" si="10"/>
        <v>0</v>
      </c>
      <c r="AM39" s="30" t="str">
        <f t="shared" si="16"/>
        <v/>
      </c>
      <c r="AN39" s="59">
        <f t="shared" si="17"/>
        <v>0</v>
      </c>
      <c r="AO39" s="59">
        <f t="shared" si="4"/>
        <v>0</v>
      </c>
      <c r="AP39" s="59">
        <f t="shared" si="5"/>
        <v>0</v>
      </c>
      <c r="AQ39" s="59">
        <f t="shared" si="6"/>
        <v>0</v>
      </c>
      <c r="AR39" s="59">
        <f t="shared" si="7"/>
        <v>0</v>
      </c>
      <c r="AS39" s="3">
        <f>IF(B39="時給",IF(AJ39&lt;=20000,AJ39,20000),0)</f>
        <v>0</v>
      </c>
      <c r="AT39" s="3">
        <f t="shared" si="9"/>
        <v>0</v>
      </c>
    </row>
    <row r="40" spans="1:46" hidden="1">
      <c r="A40" s="83"/>
      <c r="B40" s="78"/>
      <c r="C40" s="79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1">
        <f t="shared" si="15"/>
        <v>0</v>
      </c>
      <c r="AJ40" s="82">
        <f t="shared" si="1"/>
        <v>0</v>
      </c>
      <c r="AK40" s="6">
        <f t="shared" si="10"/>
        <v>0</v>
      </c>
      <c r="AM40" s="30" t="str">
        <f t="shared" si="16"/>
        <v/>
      </c>
      <c r="AN40" s="59">
        <f t="shared" si="17"/>
        <v>0</v>
      </c>
      <c r="AO40" s="59">
        <f t="shared" si="4"/>
        <v>0</v>
      </c>
      <c r="AP40" s="59">
        <f t="shared" si="5"/>
        <v>0</v>
      </c>
      <c r="AQ40" s="59">
        <f t="shared" si="6"/>
        <v>0</v>
      </c>
      <c r="AR40" s="59">
        <f t="shared" si="7"/>
        <v>0</v>
      </c>
      <c r="AS40" s="3">
        <f t="shared" si="8"/>
        <v>0</v>
      </c>
      <c r="AT40" s="3">
        <f t="shared" si="9"/>
        <v>0</v>
      </c>
    </row>
    <row r="41" spans="1:46" hidden="1">
      <c r="A41" s="83"/>
      <c r="B41" s="78"/>
      <c r="C41" s="79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1">
        <f t="shared" si="15"/>
        <v>0</v>
      </c>
      <c r="AJ41" s="82">
        <f t="shared" si="1"/>
        <v>0</v>
      </c>
      <c r="AK41" s="6">
        <f t="shared" si="10"/>
        <v>0</v>
      </c>
      <c r="AM41" s="30" t="str">
        <f t="shared" si="16"/>
        <v/>
      </c>
      <c r="AN41" s="59">
        <f t="shared" si="17"/>
        <v>0</v>
      </c>
      <c r="AO41" s="59">
        <f t="shared" si="4"/>
        <v>0</v>
      </c>
      <c r="AP41" s="59">
        <f t="shared" si="5"/>
        <v>0</v>
      </c>
      <c r="AQ41" s="59">
        <f t="shared" si="6"/>
        <v>0</v>
      </c>
      <c r="AR41" s="59">
        <f t="shared" si="7"/>
        <v>0</v>
      </c>
      <c r="AS41" s="3">
        <f t="shared" si="8"/>
        <v>0</v>
      </c>
      <c r="AT41" s="3">
        <f t="shared" si="9"/>
        <v>0</v>
      </c>
    </row>
    <row r="42" spans="1:46" hidden="1">
      <c r="A42" s="83"/>
      <c r="B42" s="78"/>
      <c r="C42" s="79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1">
        <f t="shared" si="15"/>
        <v>0</v>
      </c>
      <c r="AJ42" s="82">
        <f t="shared" si="1"/>
        <v>0</v>
      </c>
      <c r="AK42" s="6">
        <f t="shared" si="10"/>
        <v>0</v>
      </c>
      <c r="AM42" s="30" t="str">
        <f t="shared" si="16"/>
        <v/>
      </c>
      <c r="AN42" s="59">
        <f t="shared" si="17"/>
        <v>0</v>
      </c>
      <c r="AO42" s="59">
        <f t="shared" si="4"/>
        <v>0</v>
      </c>
      <c r="AP42" s="59">
        <f t="shared" si="5"/>
        <v>0</v>
      </c>
      <c r="AQ42" s="59">
        <f t="shared" si="6"/>
        <v>0</v>
      </c>
      <c r="AR42" s="59">
        <f t="shared" si="7"/>
        <v>0</v>
      </c>
      <c r="AS42" s="3">
        <f t="shared" si="8"/>
        <v>0</v>
      </c>
      <c r="AT42" s="3">
        <f t="shared" si="9"/>
        <v>0</v>
      </c>
    </row>
    <row r="43" spans="1:46" hidden="1">
      <c r="A43" s="83"/>
      <c r="B43" s="78"/>
      <c r="C43" s="79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1">
        <f t="shared" si="15"/>
        <v>0</v>
      </c>
      <c r="AJ43" s="82">
        <f t="shared" si="1"/>
        <v>0</v>
      </c>
      <c r="AK43" s="6">
        <f t="shared" si="10"/>
        <v>0</v>
      </c>
      <c r="AM43" s="30" t="str">
        <f t="shared" si="16"/>
        <v/>
      </c>
      <c r="AN43" s="59">
        <f t="shared" si="17"/>
        <v>0</v>
      </c>
      <c r="AO43" s="59">
        <f t="shared" si="4"/>
        <v>0</v>
      </c>
      <c r="AP43" s="59">
        <f t="shared" si="5"/>
        <v>0</v>
      </c>
      <c r="AQ43" s="59">
        <f t="shared" si="6"/>
        <v>0</v>
      </c>
      <c r="AR43" s="59">
        <f t="shared" si="7"/>
        <v>0</v>
      </c>
      <c r="AS43" s="3">
        <f t="shared" si="8"/>
        <v>0</v>
      </c>
      <c r="AT43" s="3">
        <f t="shared" si="9"/>
        <v>0</v>
      </c>
    </row>
    <row r="44" spans="1:46" hidden="1">
      <c r="A44" s="83"/>
      <c r="B44" s="78"/>
      <c r="C44" s="79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1">
        <f t="shared" si="15"/>
        <v>0</v>
      </c>
      <c r="AJ44" s="82">
        <f t="shared" si="1"/>
        <v>0</v>
      </c>
      <c r="AK44" s="6">
        <f t="shared" si="10"/>
        <v>0</v>
      </c>
      <c r="AM44" s="30" t="str">
        <f t="shared" si="16"/>
        <v/>
      </c>
      <c r="AN44" s="59">
        <f t="shared" si="17"/>
        <v>0</v>
      </c>
      <c r="AO44" s="59">
        <f t="shared" si="4"/>
        <v>0</v>
      </c>
      <c r="AP44" s="59">
        <f>IF(B44="月額",IF(D44&lt;&gt;"",C44,0),0)</f>
        <v>0</v>
      </c>
      <c r="AQ44" s="59">
        <f t="shared" si="6"/>
        <v>0</v>
      </c>
      <c r="AR44" s="59">
        <f t="shared" si="7"/>
        <v>0</v>
      </c>
      <c r="AS44" s="3">
        <f t="shared" si="8"/>
        <v>0</v>
      </c>
      <c r="AT44" s="3">
        <f t="shared" si="9"/>
        <v>0</v>
      </c>
    </row>
    <row r="45" spans="1:46" hidden="1">
      <c r="A45" s="83"/>
      <c r="B45" s="78"/>
      <c r="C45" s="79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1">
        <f t="shared" si="15"/>
        <v>0</v>
      </c>
      <c r="AJ45" s="82">
        <f t="shared" si="1"/>
        <v>0</v>
      </c>
      <c r="AK45" s="6">
        <f t="shared" si="10"/>
        <v>0</v>
      </c>
      <c r="AM45" s="30" t="str">
        <f t="shared" si="16"/>
        <v/>
      </c>
      <c r="AN45" s="59">
        <f t="shared" si="17"/>
        <v>0</v>
      </c>
      <c r="AO45" s="59">
        <f t="shared" si="4"/>
        <v>0</v>
      </c>
      <c r="AP45" s="59">
        <f t="shared" si="5"/>
        <v>0</v>
      </c>
      <c r="AQ45" s="59">
        <f t="shared" si="6"/>
        <v>0</v>
      </c>
      <c r="AR45" s="59">
        <f>IF(B45="日額",IF(C45&gt;4000,IF(4000*AI45&gt;20000,20000,4000*AI45),0),0)</f>
        <v>0</v>
      </c>
      <c r="AS45" s="3">
        <f t="shared" si="8"/>
        <v>0</v>
      </c>
      <c r="AT45" s="3">
        <f t="shared" si="9"/>
        <v>0</v>
      </c>
    </row>
    <row r="46" spans="1:46" hidden="1">
      <c r="A46" s="83"/>
      <c r="B46" s="78"/>
      <c r="C46" s="79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1">
        <f t="shared" ref="AI46:AI47" si="18">IF(B46="時給",SUM(D46:AH46),COUNT(D46:AH46))</f>
        <v>0</v>
      </c>
      <c r="AJ46" s="82">
        <f t="shared" si="1"/>
        <v>0</v>
      </c>
      <c r="AK46" s="6">
        <f t="shared" si="10"/>
        <v>0</v>
      </c>
      <c r="AM46" s="30" t="str">
        <f t="shared" ref="AM46:AM47" si="19">IF(B46="時給",1,"")</f>
        <v/>
      </c>
      <c r="AN46" s="59">
        <f t="shared" ref="AN46:AN47" si="20">IF(B46="日額",C46*AI46,0)</f>
        <v>0</v>
      </c>
      <c r="AO46" s="59">
        <f>IF(B46="時給",ROUNDDOWN(C46*AI46,0),0)</f>
        <v>0</v>
      </c>
      <c r="AP46" s="59">
        <f t="shared" si="5"/>
        <v>0</v>
      </c>
      <c r="AQ46" s="59">
        <f t="shared" si="6"/>
        <v>0</v>
      </c>
      <c r="AR46" s="59">
        <f t="shared" si="7"/>
        <v>0</v>
      </c>
      <c r="AS46" s="3">
        <f t="shared" si="8"/>
        <v>0</v>
      </c>
      <c r="AT46" s="3">
        <f>IF(B46="月額",IF(AJ46&lt;=20000,AJ46,20000),0)</f>
        <v>0</v>
      </c>
    </row>
    <row r="47" spans="1:46" hidden="1">
      <c r="A47" s="83"/>
      <c r="B47" s="78"/>
      <c r="C47" s="79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1">
        <f t="shared" si="18"/>
        <v>0</v>
      </c>
      <c r="AJ47" s="82">
        <f>MAX(AN47:AP47)</f>
        <v>0</v>
      </c>
      <c r="AK47" s="6">
        <f t="shared" si="10"/>
        <v>0</v>
      </c>
      <c r="AM47" s="30" t="str">
        <f t="shared" si="19"/>
        <v/>
      </c>
      <c r="AN47" s="59">
        <f t="shared" si="20"/>
        <v>0</v>
      </c>
      <c r="AO47" s="59">
        <f t="shared" si="4"/>
        <v>0</v>
      </c>
      <c r="AP47" s="59">
        <f t="shared" si="5"/>
        <v>0</v>
      </c>
      <c r="AQ47" s="59">
        <f>IF(B47="日額",IF(C47&lt;=4000,IF(AJ47&lt;=20000,AJ47,20000),0),0)</f>
        <v>0</v>
      </c>
      <c r="AR47" s="59">
        <f>IF(B47="日額",IF(C47&gt;4000,IF(4000*AI47&gt;20000,20000,4000*AI47),0),0)</f>
        <v>0</v>
      </c>
      <c r="AS47" s="3">
        <f t="shared" si="8"/>
        <v>0</v>
      </c>
      <c r="AT47" s="3">
        <f t="shared" si="9"/>
        <v>0</v>
      </c>
    </row>
    <row r="48" spans="1:46" s="7" customFormat="1">
      <c r="A48" s="84" t="s">
        <v>26</v>
      </c>
      <c r="B48" s="84"/>
      <c r="C48" s="85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>
        <f>SUM(AI8:AI47)</f>
        <v>111</v>
      </c>
      <c r="AJ48" s="82">
        <f>SUM(AJ8:AJ47)</f>
        <v>127000</v>
      </c>
      <c r="AK48" s="6">
        <f>SUM(AK8:AK47)</f>
        <v>111625</v>
      </c>
      <c r="AM48" s="5"/>
      <c r="AN48" s="60"/>
      <c r="AO48" s="60"/>
      <c r="AP48" s="60"/>
      <c r="AQ48" s="60"/>
      <c r="AR48" s="60"/>
      <c r="AS48" s="3"/>
      <c r="AT48" s="3"/>
    </row>
    <row r="49" spans="1:1" ht="19.5">
      <c r="A49" s="75" t="s">
        <v>120</v>
      </c>
    </row>
    <row r="50" spans="1:1">
      <c r="A50" s="87" t="s">
        <v>121</v>
      </c>
    </row>
  </sheetData>
  <sheetProtection password="EB51" sheet="1" objects="1" scenarios="1" formatColumns="0" formatRows="0"/>
  <mergeCells count="8">
    <mergeCell ref="AQ5:AR5"/>
    <mergeCell ref="AN6:AP6"/>
    <mergeCell ref="G5:H5"/>
    <mergeCell ref="A1:AJ1"/>
    <mergeCell ref="J5:K5"/>
    <mergeCell ref="B4:K4"/>
    <mergeCell ref="B3:K3"/>
    <mergeCell ref="AQ6:AR6"/>
  </mergeCells>
  <phoneticPr fontId="1"/>
  <conditionalFormatting sqref="D8:AH8">
    <cfRule type="expression" dxfId="39" priority="41">
      <formula>$AM$8=1</formula>
    </cfRule>
  </conditionalFormatting>
  <conditionalFormatting sqref="D9:AH9">
    <cfRule type="expression" dxfId="38" priority="39">
      <formula>$AM$9=1</formula>
    </cfRule>
  </conditionalFormatting>
  <conditionalFormatting sqref="D10:AH10">
    <cfRule type="expression" dxfId="37" priority="38">
      <formula>$AM$10=1</formula>
    </cfRule>
  </conditionalFormatting>
  <conditionalFormatting sqref="D11:AH11">
    <cfRule type="expression" dxfId="36" priority="37">
      <formula>$AM$11=1</formula>
    </cfRule>
  </conditionalFormatting>
  <conditionalFormatting sqref="D12:AH12">
    <cfRule type="expression" dxfId="35" priority="36">
      <formula>$AM$12=1</formula>
    </cfRule>
  </conditionalFormatting>
  <conditionalFormatting sqref="D13:AH13">
    <cfRule type="expression" dxfId="34" priority="35">
      <formula>$AM$13=1</formula>
    </cfRule>
  </conditionalFormatting>
  <conditionalFormatting sqref="D14:AH14">
    <cfRule type="expression" dxfId="33" priority="34">
      <formula>$AM$14=1</formula>
    </cfRule>
  </conditionalFormatting>
  <conditionalFormatting sqref="D15:AH15">
    <cfRule type="expression" dxfId="32" priority="33">
      <formula>$AM$15=1</formula>
    </cfRule>
  </conditionalFormatting>
  <conditionalFormatting sqref="D16:AH16">
    <cfRule type="expression" dxfId="31" priority="32">
      <formula>$AM$16=1</formula>
    </cfRule>
  </conditionalFormatting>
  <conditionalFormatting sqref="D17:AH17">
    <cfRule type="expression" dxfId="30" priority="31">
      <formula>$AM$17=1</formula>
    </cfRule>
  </conditionalFormatting>
  <conditionalFormatting sqref="D18:AH18">
    <cfRule type="expression" dxfId="29" priority="30">
      <formula>$AM$18=1</formula>
    </cfRule>
  </conditionalFormatting>
  <conditionalFormatting sqref="D19:AH19">
    <cfRule type="expression" dxfId="28" priority="29">
      <formula>$AM$19=1</formula>
    </cfRule>
  </conditionalFormatting>
  <conditionalFormatting sqref="D20:AH20">
    <cfRule type="expression" dxfId="27" priority="28">
      <formula>$AM$20=1</formula>
    </cfRule>
  </conditionalFormatting>
  <conditionalFormatting sqref="D21:AH21">
    <cfRule type="expression" dxfId="26" priority="27">
      <formula>$AM$21=1</formula>
    </cfRule>
  </conditionalFormatting>
  <conditionalFormatting sqref="D22:AH22">
    <cfRule type="expression" dxfId="25" priority="26">
      <formula>$AM$22=1</formula>
    </cfRule>
  </conditionalFormatting>
  <conditionalFormatting sqref="D23:AH23">
    <cfRule type="expression" dxfId="24" priority="25">
      <formula>$AM$23=1</formula>
    </cfRule>
  </conditionalFormatting>
  <conditionalFormatting sqref="D24:AH24">
    <cfRule type="expression" dxfId="23" priority="24">
      <formula>$AM$24=1</formula>
    </cfRule>
  </conditionalFormatting>
  <conditionalFormatting sqref="D25:AH25">
    <cfRule type="expression" dxfId="22" priority="23">
      <formula>$AM$25=1</formula>
    </cfRule>
  </conditionalFormatting>
  <conditionalFormatting sqref="D26:AH26">
    <cfRule type="expression" dxfId="21" priority="22">
      <formula>$AM$26=1</formula>
    </cfRule>
  </conditionalFormatting>
  <conditionalFormatting sqref="D27:AH27">
    <cfRule type="expression" dxfId="20" priority="21">
      <formula>$AM$27=1</formula>
    </cfRule>
  </conditionalFormatting>
  <conditionalFormatting sqref="D28:AH28">
    <cfRule type="expression" dxfId="19" priority="20">
      <formula>$AM$28=1</formula>
    </cfRule>
  </conditionalFormatting>
  <conditionalFormatting sqref="D29:AH29">
    <cfRule type="expression" dxfId="18" priority="19">
      <formula>$AM$29=1</formula>
    </cfRule>
  </conditionalFormatting>
  <conditionalFormatting sqref="D30:AH30">
    <cfRule type="expression" dxfId="17" priority="18">
      <formula>$AM$30=1</formula>
    </cfRule>
  </conditionalFormatting>
  <conditionalFormatting sqref="D31:AH31">
    <cfRule type="expression" dxfId="16" priority="17">
      <formula>$AM$31=1</formula>
    </cfRule>
  </conditionalFormatting>
  <conditionalFormatting sqref="D32:AH32">
    <cfRule type="expression" dxfId="15" priority="16">
      <formula>$AM$32=1</formula>
    </cfRule>
  </conditionalFormatting>
  <conditionalFormatting sqref="D33:AH33">
    <cfRule type="expression" dxfId="14" priority="15">
      <formula>$AM$33=1</formula>
    </cfRule>
  </conditionalFormatting>
  <conditionalFormatting sqref="D34:AH34">
    <cfRule type="expression" dxfId="13" priority="14">
      <formula>$AM$34=1</formula>
    </cfRule>
  </conditionalFormatting>
  <conditionalFormatting sqref="D35:AH35">
    <cfRule type="expression" dxfId="12" priority="13">
      <formula>$AM$35=1</formula>
    </cfRule>
  </conditionalFormatting>
  <conditionalFormatting sqref="D36:AH36">
    <cfRule type="expression" dxfId="11" priority="12">
      <formula>$AM$36=1</formula>
    </cfRule>
  </conditionalFormatting>
  <conditionalFormatting sqref="D37:AH37">
    <cfRule type="expression" dxfId="10" priority="11">
      <formula>$AM$37=1</formula>
    </cfRule>
  </conditionalFormatting>
  <conditionalFormatting sqref="D38:AH38">
    <cfRule type="expression" dxfId="9" priority="10">
      <formula>$AM$38=1</formula>
    </cfRule>
  </conditionalFormatting>
  <conditionalFormatting sqref="D39:AH39">
    <cfRule type="expression" dxfId="8" priority="9">
      <formula>$AM$39=1</formula>
    </cfRule>
  </conditionalFormatting>
  <conditionalFormatting sqref="D40:AH40">
    <cfRule type="expression" dxfId="7" priority="8">
      <formula>$AM$40=1</formula>
    </cfRule>
  </conditionalFormatting>
  <conditionalFormatting sqref="D41:AH41">
    <cfRule type="expression" dxfId="6" priority="7">
      <formula>$AM$41=1</formula>
    </cfRule>
  </conditionalFormatting>
  <conditionalFormatting sqref="D42:AH42">
    <cfRule type="expression" dxfId="5" priority="6">
      <formula>$AM$42=1</formula>
    </cfRule>
  </conditionalFormatting>
  <conditionalFormatting sqref="D43:AH43">
    <cfRule type="expression" dxfId="4" priority="5">
      <formula>$AM$43=1</formula>
    </cfRule>
  </conditionalFormatting>
  <conditionalFormatting sqref="D44:AH44">
    <cfRule type="expression" dxfId="3" priority="4">
      <formula>$AM$44=1</formula>
    </cfRule>
  </conditionalFormatting>
  <conditionalFormatting sqref="D45:AH45">
    <cfRule type="expression" dxfId="2" priority="3">
      <formula>$AM$45=1</formula>
    </cfRule>
  </conditionalFormatting>
  <conditionalFormatting sqref="D46:AH46">
    <cfRule type="expression" dxfId="1" priority="2">
      <formula>$AM$46=1</formula>
    </cfRule>
  </conditionalFormatting>
  <conditionalFormatting sqref="D47:AH47">
    <cfRule type="expression" dxfId="0" priority="1">
      <formula>$AM$47=1</formula>
    </cfRule>
  </conditionalFormatting>
  <dataValidations count="3">
    <dataValidation type="list" allowBlank="1" showInputMessage="1" showErrorMessage="1" sqref="C5">
      <formula1>"4,5,6"</formula1>
    </dataValidation>
    <dataValidation type="list" allowBlank="1" showInputMessage="1" showErrorMessage="1" sqref="B8:B47">
      <formula1>"日額,時給,月額"</formula1>
    </dataValidation>
    <dataValidation type="list" allowBlank="1" showInputMessage="1" showErrorMessage="1" sqref="E5">
      <formula1>"4,5,6,7,8,9,10,11,12,1,2,3"</formula1>
    </dataValidation>
  </dataValidations>
  <pageMargins left="0.7" right="0.7" top="0.75" bottom="0.75" header="0.3" footer="0.3"/>
  <pageSetup paperSize="9" scale="65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60"/>
  <sheetViews>
    <sheetView workbookViewId="0">
      <selection activeCell="H5" sqref="H5"/>
    </sheetView>
  </sheetViews>
  <sheetFormatPr defaultRowHeight="18.75"/>
  <cols>
    <col min="1" max="1" width="12.625" customWidth="1"/>
    <col min="2" max="10" width="9.125" customWidth="1"/>
    <col min="11" max="11" width="9" style="7"/>
  </cols>
  <sheetData>
    <row r="1" spans="1:25" ht="24">
      <c r="A1" s="92" t="s">
        <v>50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25" ht="9.75" customHeight="1"/>
    <row r="3" spans="1:25">
      <c r="A3" s="8" t="s">
        <v>0</v>
      </c>
      <c r="B3" s="102" t="str">
        <f>'危険手当 (記入例)'!B3:F3</f>
        <v>●●法人　●●会</v>
      </c>
      <c r="C3" s="102"/>
      <c r="D3" s="102"/>
      <c r="E3" s="102"/>
      <c r="F3" s="102"/>
      <c r="G3" s="102"/>
      <c r="Y3" s="7"/>
    </row>
    <row r="4" spans="1:25">
      <c r="A4" s="9" t="s">
        <v>1</v>
      </c>
      <c r="B4" s="115" t="str">
        <f>'危険手当 (記入例)'!B4:F4</f>
        <v>特別養護老人施設　●●●</v>
      </c>
      <c r="C4" s="115"/>
      <c r="D4" s="115"/>
      <c r="E4" s="115"/>
      <c r="F4" s="115"/>
      <c r="G4" s="115"/>
      <c r="Y4" s="7"/>
    </row>
    <row r="5" spans="1:25">
      <c r="A5" s="9" t="s">
        <v>27</v>
      </c>
      <c r="B5" s="116">
        <v>45062</v>
      </c>
      <c r="C5" s="115"/>
      <c r="D5" s="10"/>
      <c r="E5" s="10" t="s">
        <v>28</v>
      </c>
      <c r="F5" s="116">
        <v>45085</v>
      </c>
      <c r="G5" s="115"/>
      <c r="H5" t="s">
        <v>99</v>
      </c>
      <c r="Y5" s="7"/>
    </row>
    <row r="7" spans="1:25">
      <c r="A7" s="2" t="s">
        <v>77</v>
      </c>
      <c r="B7" s="97" t="s">
        <v>42</v>
      </c>
      <c r="C7" s="98"/>
      <c r="D7" s="99"/>
      <c r="E7" s="98" t="s">
        <v>37</v>
      </c>
      <c r="F7" s="98"/>
      <c r="G7" s="98"/>
      <c r="H7" s="97" t="s">
        <v>38</v>
      </c>
      <c r="I7" s="98"/>
      <c r="J7" s="99"/>
      <c r="K7" s="100" t="s">
        <v>40</v>
      </c>
    </row>
    <row r="8" spans="1:25">
      <c r="A8" s="2" t="s">
        <v>44</v>
      </c>
      <c r="B8" s="15" t="s">
        <v>39</v>
      </c>
      <c r="C8" s="16" t="s">
        <v>25</v>
      </c>
      <c r="D8" s="17" t="s">
        <v>49</v>
      </c>
      <c r="E8" s="15" t="s">
        <v>39</v>
      </c>
      <c r="F8" s="16" t="s">
        <v>25</v>
      </c>
      <c r="G8" s="17" t="s">
        <v>49</v>
      </c>
      <c r="H8" s="15" t="s">
        <v>39</v>
      </c>
      <c r="I8" s="49" t="s">
        <v>25</v>
      </c>
      <c r="J8" s="50" t="s">
        <v>49</v>
      </c>
      <c r="K8" s="100"/>
    </row>
    <row r="9" spans="1:25">
      <c r="A9" s="11" t="s">
        <v>66</v>
      </c>
      <c r="B9" s="11">
        <v>20</v>
      </c>
      <c r="C9" s="36">
        <v>23000</v>
      </c>
      <c r="D9" s="22">
        <f t="shared" ref="D9:D19" si="0">IFERROR(C9/B9,"")</f>
        <v>1150</v>
      </c>
      <c r="E9" s="11">
        <v>8</v>
      </c>
      <c r="F9" s="36">
        <v>9600</v>
      </c>
      <c r="G9" s="22">
        <f t="shared" ref="G9:G49" si="1">IFERROR(F9/E9,"")</f>
        <v>1200</v>
      </c>
      <c r="H9" s="11"/>
      <c r="I9" s="46"/>
      <c r="J9" s="51" t="str">
        <f>IFERROR(I9/H9,"")</f>
        <v/>
      </c>
      <c r="K9" s="39">
        <f>C9+F9+I9</f>
        <v>32600</v>
      </c>
    </row>
    <row r="10" spans="1:25">
      <c r="A10" s="20" t="s">
        <v>67</v>
      </c>
      <c r="B10" s="20">
        <v>32</v>
      </c>
      <c r="C10" s="37">
        <v>36800</v>
      </c>
      <c r="D10" s="22">
        <f t="shared" si="0"/>
        <v>1150</v>
      </c>
      <c r="E10" s="20"/>
      <c r="F10" s="37"/>
      <c r="G10" s="22" t="str">
        <f t="shared" si="1"/>
        <v/>
      </c>
      <c r="H10" s="20">
        <v>24</v>
      </c>
      <c r="I10" s="47">
        <v>33600</v>
      </c>
      <c r="J10" s="51">
        <f t="shared" ref="J10:J49" si="2">IFERROR(I10/H10,"")</f>
        <v>1400</v>
      </c>
      <c r="K10" s="39">
        <f t="shared" ref="K10:K58" si="3">C10+F10+I10</f>
        <v>70400</v>
      </c>
    </row>
    <row r="11" spans="1:25">
      <c r="A11" s="20" t="s">
        <v>68</v>
      </c>
      <c r="B11" s="20">
        <v>40</v>
      </c>
      <c r="C11" s="37">
        <v>48000</v>
      </c>
      <c r="D11" s="22">
        <f t="shared" si="0"/>
        <v>1200</v>
      </c>
      <c r="E11" s="20">
        <v>16</v>
      </c>
      <c r="F11" s="37">
        <v>20000</v>
      </c>
      <c r="G11" s="22">
        <f t="shared" si="1"/>
        <v>1250</v>
      </c>
      <c r="H11" s="20"/>
      <c r="I11" s="47"/>
      <c r="J11" s="51" t="str">
        <f t="shared" si="2"/>
        <v/>
      </c>
      <c r="K11" s="39">
        <f t="shared" si="3"/>
        <v>68000</v>
      </c>
    </row>
    <row r="12" spans="1:25">
      <c r="A12" s="20" t="s">
        <v>69</v>
      </c>
      <c r="B12" s="20">
        <v>6</v>
      </c>
      <c r="C12" s="37">
        <v>6750</v>
      </c>
      <c r="D12" s="22">
        <f t="shared" si="0"/>
        <v>1125</v>
      </c>
      <c r="E12" s="20">
        <v>16</v>
      </c>
      <c r="F12" s="37">
        <v>18800</v>
      </c>
      <c r="G12" s="22">
        <f t="shared" si="1"/>
        <v>1175</v>
      </c>
      <c r="H12" s="20"/>
      <c r="I12" s="47"/>
      <c r="J12" s="51" t="str">
        <f t="shared" si="2"/>
        <v/>
      </c>
      <c r="K12" s="39">
        <f t="shared" si="3"/>
        <v>25550</v>
      </c>
    </row>
    <row r="13" spans="1:25">
      <c r="A13" s="20" t="s">
        <v>70</v>
      </c>
      <c r="B13" s="20">
        <v>25</v>
      </c>
      <c r="C13" s="37">
        <v>37500</v>
      </c>
      <c r="D13" s="22">
        <f t="shared" si="0"/>
        <v>1500</v>
      </c>
      <c r="E13" s="20"/>
      <c r="F13" s="37"/>
      <c r="G13" s="22" t="str">
        <f t="shared" si="1"/>
        <v/>
      </c>
      <c r="H13" s="20"/>
      <c r="I13" s="47"/>
      <c r="J13" s="51" t="str">
        <f t="shared" si="2"/>
        <v/>
      </c>
      <c r="K13" s="39">
        <f t="shared" si="3"/>
        <v>37500</v>
      </c>
    </row>
    <row r="14" spans="1:25">
      <c r="A14" s="20" t="s">
        <v>71</v>
      </c>
      <c r="B14" s="20">
        <v>10</v>
      </c>
      <c r="C14" s="37">
        <v>11250</v>
      </c>
      <c r="D14" s="22">
        <f t="shared" si="0"/>
        <v>1125</v>
      </c>
      <c r="E14" s="20"/>
      <c r="F14" s="37"/>
      <c r="G14" s="22" t="str">
        <f t="shared" si="1"/>
        <v/>
      </c>
      <c r="H14" s="20"/>
      <c r="I14" s="47"/>
      <c r="J14" s="51" t="str">
        <f t="shared" si="2"/>
        <v/>
      </c>
      <c r="K14" s="39">
        <f t="shared" si="3"/>
        <v>11250</v>
      </c>
    </row>
    <row r="15" spans="1:25">
      <c r="A15" s="20" t="s">
        <v>72</v>
      </c>
      <c r="B15" s="20">
        <v>12</v>
      </c>
      <c r="C15" s="37">
        <v>14400</v>
      </c>
      <c r="D15" s="22">
        <f t="shared" si="0"/>
        <v>1200</v>
      </c>
      <c r="E15" s="20"/>
      <c r="F15" s="37"/>
      <c r="G15" s="22" t="str">
        <f t="shared" si="1"/>
        <v/>
      </c>
      <c r="H15" s="20"/>
      <c r="I15" s="47"/>
      <c r="J15" s="51" t="str">
        <f t="shared" si="2"/>
        <v/>
      </c>
      <c r="K15" s="39">
        <f t="shared" si="3"/>
        <v>14400</v>
      </c>
    </row>
    <row r="16" spans="1:25">
      <c r="A16" s="20" t="s">
        <v>73</v>
      </c>
      <c r="B16" s="20">
        <v>34</v>
      </c>
      <c r="C16" s="37">
        <v>51000</v>
      </c>
      <c r="D16" s="22">
        <f t="shared" si="0"/>
        <v>1500</v>
      </c>
      <c r="E16" s="20"/>
      <c r="F16" s="37"/>
      <c r="G16" s="22" t="str">
        <f t="shared" si="1"/>
        <v/>
      </c>
      <c r="H16" s="20">
        <v>12</v>
      </c>
      <c r="I16" s="47">
        <v>18720</v>
      </c>
      <c r="J16" s="51">
        <f t="shared" si="2"/>
        <v>1560</v>
      </c>
      <c r="K16" s="39">
        <f t="shared" si="3"/>
        <v>69720</v>
      </c>
    </row>
    <row r="17" spans="1:11">
      <c r="A17" s="20" t="s">
        <v>74</v>
      </c>
      <c r="B17" s="20">
        <v>3</v>
      </c>
      <c r="C17" s="37">
        <v>3750</v>
      </c>
      <c r="D17" s="22">
        <f t="shared" si="0"/>
        <v>1250</v>
      </c>
      <c r="E17" s="20"/>
      <c r="F17" s="37"/>
      <c r="G17" s="22" t="str">
        <f t="shared" si="1"/>
        <v/>
      </c>
      <c r="H17" s="20"/>
      <c r="I17" s="47"/>
      <c r="J17" s="51" t="str">
        <f t="shared" si="2"/>
        <v/>
      </c>
      <c r="K17" s="39">
        <f t="shared" si="3"/>
        <v>3750</v>
      </c>
    </row>
    <row r="18" spans="1:11">
      <c r="A18" s="20" t="s">
        <v>75</v>
      </c>
      <c r="B18" s="20">
        <v>18</v>
      </c>
      <c r="C18" s="37">
        <v>22500</v>
      </c>
      <c r="D18" s="22">
        <f t="shared" si="0"/>
        <v>1250</v>
      </c>
      <c r="E18" s="20"/>
      <c r="F18" s="37"/>
      <c r="G18" s="22" t="str">
        <f t="shared" si="1"/>
        <v/>
      </c>
      <c r="H18" s="20"/>
      <c r="I18" s="47"/>
      <c r="J18" s="51" t="str">
        <f t="shared" si="2"/>
        <v/>
      </c>
      <c r="K18" s="39">
        <f t="shared" si="3"/>
        <v>22500</v>
      </c>
    </row>
    <row r="19" spans="1:11">
      <c r="A19" s="20" t="s">
        <v>76</v>
      </c>
      <c r="B19" s="20">
        <v>15</v>
      </c>
      <c r="C19" s="37">
        <v>17250</v>
      </c>
      <c r="D19" s="22">
        <f t="shared" si="0"/>
        <v>1150</v>
      </c>
      <c r="E19" s="20"/>
      <c r="F19" s="37"/>
      <c r="G19" s="22" t="str">
        <f t="shared" si="1"/>
        <v/>
      </c>
      <c r="H19" s="20"/>
      <c r="I19" s="47"/>
      <c r="J19" s="51" t="str">
        <f t="shared" si="2"/>
        <v/>
      </c>
      <c r="K19" s="39">
        <f t="shared" si="3"/>
        <v>17250</v>
      </c>
    </row>
    <row r="20" spans="1:11">
      <c r="A20" s="20"/>
      <c r="B20" s="20"/>
      <c r="C20" s="37"/>
      <c r="D20" s="22" t="str">
        <f>IFERROR(C20/B20,"")</f>
        <v/>
      </c>
      <c r="E20" s="20"/>
      <c r="F20" s="37"/>
      <c r="G20" s="22" t="str">
        <f t="shared" si="1"/>
        <v/>
      </c>
      <c r="H20" s="20"/>
      <c r="I20" s="47"/>
      <c r="J20" s="51" t="str">
        <f t="shared" si="2"/>
        <v/>
      </c>
      <c r="K20" s="39">
        <f t="shared" si="3"/>
        <v>0</v>
      </c>
    </row>
    <row r="21" spans="1:11">
      <c r="A21" s="20"/>
      <c r="B21" s="20"/>
      <c r="C21" s="37"/>
      <c r="D21" s="22" t="str">
        <f t="shared" ref="D21:D49" si="4">IFERROR(C21/B21,"")</f>
        <v/>
      </c>
      <c r="E21" s="20"/>
      <c r="F21" s="37"/>
      <c r="G21" s="22" t="str">
        <f t="shared" si="1"/>
        <v/>
      </c>
      <c r="H21" s="20"/>
      <c r="I21" s="47"/>
      <c r="J21" s="51" t="str">
        <f t="shared" si="2"/>
        <v/>
      </c>
      <c r="K21" s="39">
        <f t="shared" si="3"/>
        <v>0</v>
      </c>
    </row>
    <row r="22" spans="1:11">
      <c r="A22" s="20"/>
      <c r="B22" s="20"/>
      <c r="C22" s="37"/>
      <c r="D22" s="22" t="str">
        <f t="shared" si="4"/>
        <v/>
      </c>
      <c r="E22" s="20"/>
      <c r="F22" s="37"/>
      <c r="G22" s="22" t="str">
        <f t="shared" si="1"/>
        <v/>
      </c>
      <c r="H22" s="20"/>
      <c r="I22" s="47"/>
      <c r="J22" s="51" t="str">
        <f t="shared" si="2"/>
        <v/>
      </c>
      <c r="K22" s="39">
        <f t="shared" si="3"/>
        <v>0</v>
      </c>
    </row>
    <row r="23" spans="1:11">
      <c r="A23" s="20"/>
      <c r="B23" s="20"/>
      <c r="C23" s="37"/>
      <c r="D23" s="22" t="str">
        <f t="shared" si="4"/>
        <v/>
      </c>
      <c r="E23" s="20"/>
      <c r="F23" s="37"/>
      <c r="G23" s="22" t="str">
        <f t="shared" si="1"/>
        <v/>
      </c>
      <c r="H23" s="20"/>
      <c r="I23" s="47"/>
      <c r="J23" s="51" t="str">
        <f t="shared" si="2"/>
        <v/>
      </c>
      <c r="K23" s="39">
        <f t="shared" si="3"/>
        <v>0</v>
      </c>
    </row>
    <row r="24" spans="1:11">
      <c r="A24" s="20"/>
      <c r="B24" s="20"/>
      <c r="C24" s="37"/>
      <c r="D24" s="22" t="str">
        <f t="shared" si="4"/>
        <v/>
      </c>
      <c r="E24" s="20"/>
      <c r="F24" s="37"/>
      <c r="G24" s="22" t="str">
        <f t="shared" si="1"/>
        <v/>
      </c>
      <c r="H24" s="20"/>
      <c r="I24" s="47"/>
      <c r="J24" s="51" t="str">
        <f t="shared" si="2"/>
        <v/>
      </c>
      <c r="K24" s="39">
        <f t="shared" si="3"/>
        <v>0</v>
      </c>
    </row>
    <row r="25" spans="1:11">
      <c r="A25" s="20"/>
      <c r="B25" s="20"/>
      <c r="C25" s="37"/>
      <c r="D25" s="22" t="str">
        <f t="shared" si="4"/>
        <v/>
      </c>
      <c r="E25" s="20"/>
      <c r="F25" s="37"/>
      <c r="G25" s="22" t="str">
        <f t="shared" si="1"/>
        <v/>
      </c>
      <c r="H25" s="20"/>
      <c r="I25" s="47"/>
      <c r="J25" s="51" t="str">
        <f t="shared" si="2"/>
        <v/>
      </c>
      <c r="K25" s="39">
        <f t="shared" si="3"/>
        <v>0</v>
      </c>
    </row>
    <row r="26" spans="1:11">
      <c r="A26" s="20"/>
      <c r="B26" s="20"/>
      <c r="C26" s="37"/>
      <c r="D26" s="22" t="str">
        <f t="shared" si="4"/>
        <v/>
      </c>
      <c r="E26" s="20"/>
      <c r="F26" s="37"/>
      <c r="G26" s="22" t="str">
        <f t="shared" si="1"/>
        <v/>
      </c>
      <c r="H26" s="20"/>
      <c r="I26" s="47"/>
      <c r="J26" s="51" t="str">
        <f t="shared" si="2"/>
        <v/>
      </c>
      <c r="K26" s="39">
        <f t="shared" si="3"/>
        <v>0</v>
      </c>
    </row>
    <row r="27" spans="1:11">
      <c r="A27" s="20"/>
      <c r="B27" s="20"/>
      <c r="C27" s="37"/>
      <c r="D27" s="22" t="str">
        <f t="shared" si="4"/>
        <v/>
      </c>
      <c r="E27" s="20"/>
      <c r="F27" s="37"/>
      <c r="G27" s="22" t="str">
        <f t="shared" si="1"/>
        <v/>
      </c>
      <c r="H27" s="20"/>
      <c r="I27" s="47"/>
      <c r="J27" s="51" t="str">
        <f t="shared" si="2"/>
        <v/>
      </c>
      <c r="K27" s="39">
        <f t="shared" si="3"/>
        <v>0</v>
      </c>
    </row>
    <row r="28" spans="1:11">
      <c r="A28" s="20"/>
      <c r="B28" s="20"/>
      <c r="C28" s="37"/>
      <c r="D28" s="22" t="str">
        <f t="shared" si="4"/>
        <v/>
      </c>
      <c r="E28" s="20"/>
      <c r="F28" s="37"/>
      <c r="G28" s="22" t="str">
        <f t="shared" si="1"/>
        <v/>
      </c>
      <c r="H28" s="20"/>
      <c r="I28" s="47"/>
      <c r="J28" s="51" t="str">
        <f t="shared" si="2"/>
        <v/>
      </c>
      <c r="K28" s="39">
        <f t="shared" si="3"/>
        <v>0</v>
      </c>
    </row>
    <row r="29" spans="1:11">
      <c r="A29" s="20"/>
      <c r="B29" s="20"/>
      <c r="C29" s="37"/>
      <c r="D29" s="22" t="str">
        <f t="shared" si="4"/>
        <v/>
      </c>
      <c r="E29" s="20"/>
      <c r="F29" s="37"/>
      <c r="G29" s="22" t="str">
        <f t="shared" si="1"/>
        <v/>
      </c>
      <c r="H29" s="20"/>
      <c r="I29" s="47"/>
      <c r="J29" s="51" t="str">
        <f t="shared" si="2"/>
        <v/>
      </c>
      <c r="K29" s="39">
        <f t="shared" si="3"/>
        <v>0</v>
      </c>
    </row>
    <row r="30" spans="1:11">
      <c r="A30" s="20"/>
      <c r="B30" s="20"/>
      <c r="C30" s="37"/>
      <c r="D30" s="22" t="str">
        <f t="shared" si="4"/>
        <v/>
      </c>
      <c r="E30" s="20"/>
      <c r="F30" s="37"/>
      <c r="G30" s="22" t="str">
        <f t="shared" si="1"/>
        <v/>
      </c>
      <c r="H30" s="20"/>
      <c r="I30" s="47"/>
      <c r="J30" s="51" t="str">
        <f t="shared" si="2"/>
        <v/>
      </c>
      <c r="K30" s="39">
        <f t="shared" si="3"/>
        <v>0</v>
      </c>
    </row>
    <row r="31" spans="1:11">
      <c r="A31" s="20"/>
      <c r="B31" s="20"/>
      <c r="C31" s="37"/>
      <c r="D31" s="22" t="str">
        <f t="shared" si="4"/>
        <v/>
      </c>
      <c r="E31" s="20"/>
      <c r="F31" s="37"/>
      <c r="G31" s="22" t="str">
        <f t="shared" si="1"/>
        <v/>
      </c>
      <c r="H31" s="20"/>
      <c r="I31" s="47"/>
      <c r="J31" s="51" t="str">
        <f t="shared" si="2"/>
        <v/>
      </c>
      <c r="K31" s="39">
        <f t="shared" si="3"/>
        <v>0</v>
      </c>
    </row>
    <row r="32" spans="1:11">
      <c r="A32" s="20"/>
      <c r="B32" s="20"/>
      <c r="C32" s="37"/>
      <c r="D32" s="22" t="str">
        <f t="shared" si="4"/>
        <v/>
      </c>
      <c r="E32" s="20"/>
      <c r="F32" s="37"/>
      <c r="G32" s="22" t="str">
        <f t="shared" si="1"/>
        <v/>
      </c>
      <c r="H32" s="20"/>
      <c r="I32" s="47"/>
      <c r="J32" s="51" t="str">
        <f t="shared" si="2"/>
        <v/>
      </c>
      <c r="K32" s="39">
        <f t="shared" si="3"/>
        <v>0</v>
      </c>
    </row>
    <row r="33" spans="1:11">
      <c r="A33" s="20"/>
      <c r="B33" s="20"/>
      <c r="C33" s="37"/>
      <c r="D33" s="22" t="str">
        <f t="shared" si="4"/>
        <v/>
      </c>
      <c r="E33" s="20"/>
      <c r="F33" s="37"/>
      <c r="G33" s="22" t="str">
        <f t="shared" si="1"/>
        <v/>
      </c>
      <c r="H33" s="20"/>
      <c r="I33" s="47"/>
      <c r="J33" s="51" t="str">
        <f t="shared" si="2"/>
        <v/>
      </c>
      <c r="K33" s="39">
        <f t="shared" si="3"/>
        <v>0</v>
      </c>
    </row>
    <row r="34" spans="1:11">
      <c r="A34" s="20"/>
      <c r="B34" s="20"/>
      <c r="C34" s="37"/>
      <c r="D34" s="22" t="str">
        <f t="shared" si="4"/>
        <v/>
      </c>
      <c r="E34" s="20"/>
      <c r="F34" s="37"/>
      <c r="G34" s="22" t="str">
        <f t="shared" si="1"/>
        <v/>
      </c>
      <c r="H34" s="20"/>
      <c r="I34" s="47"/>
      <c r="J34" s="51" t="str">
        <f t="shared" si="2"/>
        <v/>
      </c>
      <c r="K34" s="39">
        <f t="shared" si="3"/>
        <v>0</v>
      </c>
    </row>
    <row r="35" spans="1:11">
      <c r="A35" s="20"/>
      <c r="B35" s="20"/>
      <c r="C35" s="37"/>
      <c r="D35" s="22" t="str">
        <f t="shared" si="4"/>
        <v/>
      </c>
      <c r="E35" s="20"/>
      <c r="F35" s="37"/>
      <c r="G35" s="22" t="str">
        <f t="shared" si="1"/>
        <v/>
      </c>
      <c r="H35" s="20"/>
      <c r="I35" s="47"/>
      <c r="J35" s="51" t="str">
        <f t="shared" si="2"/>
        <v/>
      </c>
      <c r="K35" s="39">
        <f t="shared" si="3"/>
        <v>0</v>
      </c>
    </row>
    <row r="36" spans="1:11">
      <c r="A36" s="20"/>
      <c r="B36" s="20"/>
      <c r="C36" s="37"/>
      <c r="D36" s="22" t="str">
        <f t="shared" si="4"/>
        <v/>
      </c>
      <c r="E36" s="20"/>
      <c r="F36" s="37"/>
      <c r="G36" s="22" t="str">
        <f t="shared" si="1"/>
        <v/>
      </c>
      <c r="H36" s="20"/>
      <c r="I36" s="47"/>
      <c r="J36" s="51" t="str">
        <f t="shared" si="2"/>
        <v/>
      </c>
      <c r="K36" s="39">
        <f t="shared" si="3"/>
        <v>0</v>
      </c>
    </row>
    <row r="37" spans="1:11">
      <c r="A37" s="20"/>
      <c r="B37" s="20"/>
      <c r="C37" s="37"/>
      <c r="D37" s="22" t="str">
        <f t="shared" si="4"/>
        <v/>
      </c>
      <c r="E37" s="20"/>
      <c r="F37" s="37"/>
      <c r="G37" s="22" t="str">
        <f t="shared" si="1"/>
        <v/>
      </c>
      <c r="H37" s="20"/>
      <c r="I37" s="47"/>
      <c r="J37" s="51" t="str">
        <f t="shared" si="2"/>
        <v/>
      </c>
      <c r="K37" s="39">
        <f t="shared" si="3"/>
        <v>0</v>
      </c>
    </row>
    <row r="38" spans="1:11">
      <c r="A38" s="20"/>
      <c r="B38" s="20"/>
      <c r="C38" s="37"/>
      <c r="D38" s="22" t="str">
        <f t="shared" si="4"/>
        <v/>
      </c>
      <c r="E38" s="20"/>
      <c r="F38" s="37"/>
      <c r="G38" s="22" t="str">
        <f t="shared" si="1"/>
        <v/>
      </c>
      <c r="H38" s="20"/>
      <c r="I38" s="47"/>
      <c r="J38" s="51" t="str">
        <f t="shared" si="2"/>
        <v/>
      </c>
      <c r="K38" s="39">
        <f t="shared" si="3"/>
        <v>0</v>
      </c>
    </row>
    <row r="39" spans="1:11">
      <c r="A39" s="20"/>
      <c r="B39" s="20"/>
      <c r="C39" s="37"/>
      <c r="D39" s="22" t="str">
        <f t="shared" si="4"/>
        <v/>
      </c>
      <c r="E39" s="20"/>
      <c r="F39" s="37"/>
      <c r="G39" s="22" t="str">
        <f t="shared" si="1"/>
        <v/>
      </c>
      <c r="H39" s="20"/>
      <c r="I39" s="47"/>
      <c r="J39" s="51" t="str">
        <f t="shared" si="2"/>
        <v/>
      </c>
      <c r="K39" s="39">
        <f t="shared" si="3"/>
        <v>0</v>
      </c>
    </row>
    <row r="40" spans="1:11">
      <c r="A40" s="20"/>
      <c r="B40" s="20"/>
      <c r="C40" s="37"/>
      <c r="D40" s="22" t="str">
        <f t="shared" si="4"/>
        <v/>
      </c>
      <c r="E40" s="20"/>
      <c r="F40" s="37"/>
      <c r="G40" s="22" t="str">
        <f t="shared" si="1"/>
        <v/>
      </c>
      <c r="H40" s="20"/>
      <c r="I40" s="47"/>
      <c r="J40" s="51" t="str">
        <f t="shared" si="2"/>
        <v/>
      </c>
      <c r="K40" s="39">
        <f t="shared" si="3"/>
        <v>0</v>
      </c>
    </row>
    <row r="41" spans="1:11">
      <c r="A41" s="20"/>
      <c r="B41" s="20"/>
      <c r="C41" s="37"/>
      <c r="D41" s="22" t="str">
        <f t="shared" si="4"/>
        <v/>
      </c>
      <c r="E41" s="20"/>
      <c r="F41" s="37"/>
      <c r="G41" s="22" t="str">
        <f t="shared" si="1"/>
        <v/>
      </c>
      <c r="H41" s="20"/>
      <c r="I41" s="47"/>
      <c r="J41" s="51" t="str">
        <f t="shared" si="2"/>
        <v/>
      </c>
      <c r="K41" s="39">
        <f t="shared" si="3"/>
        <v>0</v>
      </c>
    </row>
    <row r="42" spans="1:11">
      <c r="A42" s="20"/>
      <c r="B42" s="20"/>
      <c r="C42" s="37"/>
      <c r="D42" s="22" t="str">
        <f t="shared" si="4"/>
        <v/>
      </c>
      <c r="E42" s="20"/>
      <c r="F42" s="37"/>
      <c r="G42" s="22" t="str">
        <f t="shared" si="1"/>
        <v/>
      </c>
      <c r="H42" s="20"/>
      <c r="I42" s="47"/>
      <c r="J42" s="51" t="str">
        <f t="shared" si="2"/>
        <v/>
      </c>
      <c r="K42" s="39">
        <f t="shared" si="3"/>
        <v>0</v>
      </c>
    </row>
    <row r="43" spans="1:11">
      <c r="A43" s="20"/>
      <c r="B43" s="20"/>
      <c r="C43" s="37"/>
      <c r="D43" s="22" t="str">
        <f t="shared" si="4"/>
        <v/>
      </c>
      <c r="E43" s="20"/>
      <c r="F43" s="37"/>
      <c r="G43" s="22" t="str">
        <f t="shared" si="1"/>
        <v/>
      </c>
      <c r="H43" s="20"/>
      <c r="I43" s="47"/>
      <c r="J43" s="51" t="str">
        <f t="shared" si="2"/>
        <v/>
      </c>
      <c r="K43" s="39">
        <f t="shared" si="3"/>
        <v>0</v>
      </c>
    </row>
    <row r="44" spans="1:11">
      <c r="A44" s="20"/>
      <c r="B44" s="20"/>
      <c r="C44" s="37"/>
      <c r="D44" s="22" t="str">
        <f t="shared" si="4"/>
        <v/>
      </c>
      <c r="E44" s="20"/>
      <c r="F44" s="37"/>
      <c r="G44" s="22" t="str">
        <f t="shared" si="1"/>
        <v/>
      </c>
      <c r="H44" s="20"/>
      <c r="I44" s="47"/>
      <c r="J44" s="51" t="str">
        <f t="shared" si="2"/>
        <v/>
      </c>
      <c r="K44" s="39">
        <f t="shared" si="3"/>
        <v>0</v>
      </c>
    </row>
    <row r="45" spans="1:11">
      <c r="A45" s="20"/>
      <c r="B45" s="20"/>
      <c r="C45" s="37"/>
      <c r="D45" s="22" t="str">
        <f t="shared" si="4"/>
        <v/>
      </c>
      <c r="E45" s="20"/>
      <c r="F45" s="37"/>
      <c r="G45" s="22" t="str">
        <f t="shared" si="1"/>
        <v/>
      </c>
      <c r="H45" s="20"/>
      <c r="I45" s="47"/>
      <c r="J45" s="51" t="str">
        <f t="shared" si="2"/>
        <v/>
      </c>
      <c r="K45" s="39">
        <f t="shared" si="3"/>
        <v>0</v>
      </c>
    </row>
    <row r="46" spans="1:11">
      <c r="A46" s="20"/>
      <c r="B46" s="20"/>
      <c r="C46" s="37"/>
      <c r="D46" s="22" t="str">
        <f t="shared" si="4"/>
        <v/>
      </c>
      <c r="E46" s="20"/>
      <c r="F46" s="37"/>
      <c r="G46" s="22" t="str">
        <f t="shared" si="1"/>
        <v/>
      </c>
      <c r="H46" s="20"/>
      <c r="I46" s="47"/>
      <c r="J46" s="51" t="str">
        <f t="shared" si="2"/>
        <v/>
      </c>
      <c r="K46" s="39">
        <f t="shared" si="3"/>
        <v>0</v>
      </c>
    </row>
    <row r="47" spans="1:11">
      <c r="A47" s="20"/>
      <c r="B47" s="20"/>
      <c r="C47" s="37"/>
      <c r="D47" s="22" t="str">
        <f t="shared" si="4"/>
        <v/>
      </c>
      <c r="E47" s="20"/>
      <c r="F47" s="37"/>
      <c r="G47" s="22" t="str">
        <f t="shared" si="1"/>
        <v/>
      </c>
      <c r="H47" s="20"/>
      <c r="I47" s="47"/>
      <c r="J47" s="51" t="str">
        <f t="shared" si="2"/>
        <v/>
      </c>
      <c r="K47" s="39">
        <f t="shared" si="3"/>
        <v>0</v>
      </c>
    </row>
    <row r="48" spans="1:11">
      <c r="A48" s="20"/>
      <c r="B48" s="20"/>
      <c r="C48" s="37"/>
      <c r="D48" s="22" t="str">
        <f t="shared" si="4"/>
        <v/>
      </c>
      <c r="E48" s="20"/>
      <c r="F48" s="37"/>
      <c r="G48" s="22" t="str">
        <f t="shared" si="1"/>
        <v/>
      </c>
      <c r="H48" s="20"/>
      <c r="I48" s="47"/>
      <c r="J48" s="51" t="str">
        <f t="shared" si="2"/>
        <v/>
      </c>
      <c r="K48" s="39">
        <f t="shared" si="3"/>
        <v>0</v>
      </c>
    </row>
    <row r="49" spans="1:11">
      <c r="A49" s="20"/>
      <c r="B49" s="20"/>
      <c r="C49" s="37"/>
      <c r="D49" s="22" t="str">
        <f t="shared" si="4"/>
        <v/>
      </c>
      <c r="E49" s="20"/>
      <c r="F49" s="37"/>
      <c r="G49" s="22" t="str">
        <f t="shared" si="1"/>
        <v/>
      </c>
      <c r="H49" s="20"/>
      <c r="I49" s="47"/>
      <c r="J49" s="51" t="str">
        <f t="shared" si="2"/>
        <v/>
      </c>
      <c r="K49" s="39">
        <f t="shared" si="3"/>
        <v>0</v>
      </c>
    </row>
    <row r="50" spans="1:11" hidden="1">
      <c r="A50" s="20"/>
      <c r="B50" s="20"/>
      <c r="C50" s="37"/>
      <c r="D50" s="22" t="e">
        <f t="shared" ref="D50:D58" si="5">C50/B50</f>
        <v>#DIV/0!</v>
      </c>
      <c r="E50" s="20"/>
      <c r="F50" s="37"/>
      <c r="G50" s="22" t="e">
        <f t="shared" ref="G50:G58" si="6">F50/E50</f>
        <v>#DIV/0!</v>
      </c>
      <c r="H50" s="20"/>
      <c r="I50" s="47"/>
      <c r="J50" s="51" t="e">
        <f t="shared" ref="J50:J58" si="7">I50/H50</f>
        <v>#DIV/0!</v>
      </c>
      <c r="K50" s="39">
        <f t="shared" si="3"/>
        <v>0</v>
      </c>
    </row>
    <row r="51" spans="1:11" hidden="1">
      <c r="A51" s="20"/>
      <c r="B51" s="20"/>
      <c r="C51" s="37"/>
      <c r="D51" s="22" t="e">
        <f t="shared" si="5"/>
        <v>#DIV/0!</v>
      </c>
      <c r="E51" s="20"/>
      <c r="F51" s="37"/>
      <c r="G51" s="22" t="e">
        <f t="shared" si="6"/>
        <v>#DIV/0!</v>
      </c>
      <c r="H51" s="20"/>
      <c r="I51" s="47"/>
      <c r="J51" s="51" t="e">
        <f t="shared" si="7"/>
        <v>#DIV/0!</v>
      </c>
      <c r="K51" s="39">
        <f t="shared" si="3"/>
        <v>0</v>
      </c>
    </row>
    <row r="52" spans="1:11" hidden="1">
      <c r="A52" s="20"/>
      <c r="B52" s="20"/>
      <c r="C52" s="37"/>
      <c r="D52" s="22" t="e">
        <f t="shared" si="5"/>
        <v>#DIV/0!</v>
      </c>
      <c r="E52" s="20"/>
      <c r="F52" s="37"/>
      <c r="G52" s="22" t="e">
        <f t="shared" si="6"/>
        <v>#DIV/0!</v>
      </c>
      <c r="H52" s="20"/>
      <c r="I52" s="47"/>
      <c r="J52" s="51" t="e">
        <f t="shared" si="7"/>
        <v>#DIV/0!</v>
      </c>
      <c r="K52" s="39">
        <f t="shared" si="3"/>
        <v>0</v>
      </c>
    </row>
    <row r="53" spans="1:11" hidden="1">
      <c r="A53" s="20"/>
      <c r="B53" s="20"/>
      <c r="C53" s="37"/>
      <c r="D53" s="22" t="e">
        <f t="shared" si="5"/>
        <v>#DIV/0!</v>
      </c>
      <c r="E53" s="20"/>
      <c r="F53" s="37"/>
      <c r="G53" s="22" t="e">
        <f t="shared" si="6"/>
        <v>#DIV/0!</v>
      </c>
      <c r="H53" s="20"/>
      <c r="I53" s="47"/>
      <c r="J53" s="51" t="e">
        <f t="shared" si="7"/>
        <v>#DIV/0!</v>
      </c>
      <c r="K53" s="39">
        <f t="shared" si="3"/>
        <v>0</v>
      </c>
    </row>
    <row r="54" spans="1:11" hidden="1">
      <c r="A54" s="20"/>
      <c r="B54" s="20"/>
      <c r="C54" s="37"/>
      <c r="D54" s="22" t="e">
        <f t="shared" si="5"/>
        <v>#DIV/0!</v>
      </c>
      <c r="E54" s="20"/>
      <c r="F54" s="37"/>
      <c r="G54" s="22" t="e">
        <f t="shared" si="6"/>
        <v>#DIV/0!</v>
      </c>
      <c r="H54" s="20"/>
      <c r="I54" s="47"/>
      <c r="J54" s="51" t="e">
        <f t="shared" si="7"/>
        <v>#DIV/0!</v>
      </c>
      <c r="K54" s="39">
        <f t="shared" si="3"/>
        <v>0</v>
      </c>
    </row>
    <row r="55" spans="1:11" hidden="1">
      <c r="A55" s="20"/>
      <c r="B55" s="20"/>
      <c r="C55" s="37"/>
      <c r="D55" s="22" t="e">
        <f t="shared" si="5"/>
        <v>#DIV/0!</v>
      </c>
      <c r="E55" s="20"/>
      <c r="F55" s="37"/>
      <c r="G55" s="22" t="e">
        <f t="shared" si="6"/>
        <v>#DIV/0!</v>
      </c>
      <c r="H55" s="20"/>
      <c r="I55" s="47"/>
      <c r="J55" s="51" t="e">
        <f t="shared" si="7"/>
        <v>#DIV/0!</v>
      </c>
      <c r="K55" s="39">
        <f t="shared" si="3"/>
        <v>0</v>
      </c>
    </row>
    <row r="56" spans="1:11" hidden="1">
      <c r="A56" s="20"/>
      <c r="B56" s="20"/>
      <c r="C56" s="37"/>
      <c r="D56" s="22" t="e">
        <f t="shared" si="5"/>
        <v>#DIV/0!</v>
      </c>
      <c r="E56" s="20"/>
      <c r="F56" s="37"/>
      <c r="G56" s="22" t="e">
        <f t="shared" si="6"/>
        <v>#DIV/0!</v>
      </c>
      <c r="H56" s="20"/>
      <c r="I56" s="47"/>
      <c r="J56" s="51" t="e">
        <f t="shared" si="7"/>
        <v>#DIV/0!</v>
      </c>
      <c r="K56" s="39">
        <f t="shared" si="3"/>
        <v>0</v>
      </c>
    </row>
    <row r="57" spans="1:11" hidden="1">
      <c r="A57" s="20"/>
      <c r="B57" s="20"/>
      <c r="C57" s="37"/>
      <c r="D57" s="22" t="e">
        <f t="shared" si="5"/>
        <v>#DIV/0!</v>
      </c>
      <c r="E57" s="20"/>
      <c r="F57" s="37"/>
      <c r="G57" s="22" t="e">
        <f t="shared" si="6"/>
        <v>#DIV/0!</v>
      </c>
      <c r="H57" s="20"/>
      <c r="I57" s="47"/>
      <c r="J57" s="51" t="e">
        <f t="shared" si="7"/>
        <v>#DIV/0!</v>
      </c>
      <c r="K57" s="39">
        <f t="shared" si="3"/>
        <v>0</v>
      </c>
    </row>
    <row r="58" spans="1:11" hidden="1">
      <c r="A58" s="20"/>
      <c r="B58" s="20"/>
      <c r="C58" s="37"/>
      <c r="D58" s="22" t="e">
        <f t="shared" si="5"/>
        <v>#DIV/0!</v>
      </c>
      <c r="E58" s="20"/>
      <c r="F58" s="37"/>
      <c r="G58" s="22" t="e">
        <f t="shared" si="6"/>
        <v>#DIV/0!</v>
      </c>
      <c r="H58" s="20"/>
      <c r="I58" s="47"/>
      <c r="J58" s="51" t="e">
        <f t="shared" si="7"/>
        <v>#DIV/0!</v>
      </c>
      <c r="K58" s="39">
        <f t="shared" si="3"/>
        <v>0</v>
      </c>
    </row>
    <row r="59" spans="1:11" s="1" customFormat="1">
      <c r="A59" s="13" t="s">
        <v>23</v>
      </c>
      <c r="B59" s="23">
        <f>SUM(B9:B58)</f>
        <v>215</v>
      </c>
      <c r="C59" s="38">
        <f>SUM(C9:C58)</f>
        <v>272200</v>
      </c>
      <c r="D59" s="25"/>
      <c r="E59" s="23">
        <f>SUM(E9:E58)</f>
        <v>40</v>
      </c>
      <c r="F59" s="38">
        <f>SUM(F9:F58)</f>
        <v>48400</v>
      </c>
      <c r="G59" s="25"/>
      <c r="H59" s="23">
        <f>SUM(H9:H58)</f>
        <v>36</v>
      </c>
      <c r="I59" s="48">
        <f>SUM(I9:I58)</f>
        <v>52320</v>
      </c>
      <c r="J59" s="51"/>
      <c r="K59" s="39">
        <f t="shared" ref="K59" si="8">D59+G59+J59</f>
        <v>0</v>
      </c>
    </row>
    <row r="60" spans="1:11">
      <c r="A60" t="s">
        <v>41</v>
      </c>
    </row>
  </sheetData>
  <mergeCells count="9">
    <mergeCell ref="B7:D7"/>
    <mergeCell ref="E7:G7"/>
    <mergeCell ref="H7:J7"/>
    <mergeCell ref="K7:K8"/>
    <mergeCell ref="A1:K1"/>
    <mergeCell ref="B3:G3"/>
    <mergeCell ref="B4:G4"/>
    <mergeCell ref="B5:C5"/>
    <mergeCell ref="F5:G5"/>
  </mergeCells>
  <phoneticPr fontId="1"/>
  <pageMargins left="0.7" right="0.7" top="0.75" bottom="0.75" header="0.3" footer="0.3"/>
  <pageSetup paperSize="9" scale="77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zoomScaleNormal="100" zoomScaleSheetLayoutView="100" workbookViewId="0">
      <selection activeCell="F39" sqref="F39"/>
    </sheetView>
  </sheetViews>
  <sheetFormatPr defaultRowHeight="18.75"/>
  <cols>
    <col min="2" max="3" width="11" bestFit="1" customWidth="1"/>
    <col min="4" max="4" width="14.75" customWidth="1"/>
    <col min="7" max="7" width="15.125" customWidth="1"/>
    <col min="9" max="9" width="0" hidden="1" customWidth="1"/>
  </cols>
  <sheetData>
    <row r="1" spans="1:25" ht="28.5" customHeight="1">
      <c r="A1" s="113" t="s">
        <v>51</v>
      </c>
      <c r="B1" s="113"/>
      <c r="C1" s="113"/>
      <c r="D1" s="113"/>
      <c r="E1" s="113"/>
      <c r="F1" s="113"/>
      <c r="G1" s="113"/>
    </row>
    <row r="2" spans="1:25" ht="9.75" customHeight="1"/>
    <row r="3" spans="1:25">
      <c r="A3" s="8" t="s">
        <v>0</v>
      </c>
      <c r="B3" s="114" t="str">
        <f>'危険手当 (記入例)'!B3:F3</f>
        <v>●●法人　●●会</v>
      </c>
      <c r="C3" s="114"/>
      <c r="D3" s="114"/>
      <c r="Y3" s="7"/>
    </row>
    <row r="4" spans="1:25">
      <c r="A4" s="9" t="s">
        <v>1</v>
      </c>
      <c r="B4" s="114" t="str">
        <f>'危険手当 (記入例)'!B4:F4</f>
        <v>特別養護老人施設　●●●</v>
      </c>
      <c r="C4" s="114"/>
      <c r="D4" s="114"/>
      <c r="Y4" s="7"/>
    </row>
    <row r="5" spans="1:25">
      <c r="A5" s="9" t="s">
        <v>27</v>
      </c>
      <c r="B5" s="40">
        <v>45062</v>
      </c>
      <c r="C5" s="35" t="s">
        <v>52</v>
      </c>
      <c r="D5" s="89">
        <v>45085</v>
      </c>
      <c r="E5" s="113"/>
      <c r="F5" s="113"/>
      <c r="Y5" s="7"/>
    </row>
    <row r="7" spans="1:25" s="1" customFormat="1">
      <c r="A7" s="26" t="s">
        <v>29</v>
      </c>
      <c r="B7" s="10" t="s">
        <v>47</v>
      </c>
      <c r="C7" s="2" t="s">
        <v>30</v>
      </c>
      <c r="D7" s="10" t="s">
        <v>46</v>
      </c>
      <c r="E7" s="2" t="s">
        <v>34</v>
      </c>
      <c r="F7" s="10" t="s">
        <v>24</v>
      </c>
      <c r="G7" s="2" t="s">
        <v>36</v>
      </c>
    </row>
    <row r="8" spans="1:25">
      <c r="A8" s="117">
        <v>45062</v>
      </c>
      <c r="B8" s="98" t="s">
        <v>81</v>
      </c>
      <c r="C8" s="28" t="s">
        <v>31</v>
      </c>
      <c r="D8" s="27" t="s">
        <v>53</v>
      </c>
      <c r="E8" s="28">
        <v>15</v>
      </c>
      <c r="F8" s="41">
        <v>34500</v>
      </c>
      <c r="G8" s="28"/>
      <c r="I8" t="s">
        <v>45</v>
      </c>
    </row>
    <row r="9" spans="1:25">
      <c r="A9" s="118"/>
      <c r="B9" s="113"/>
      <c r="C9" s="29" t="s">
        <v>31</v>
      </c>
      <c r="D9" t="s">
        <v>54</v>
      </c>
      <c r="E9" s="29">
        <v>5</v>
      </c>
      <c r="F9" s="42">
        <v>2500</v>
      </c>
      <c r="G9" s="29"/>
      <c r="I9" t="s">
        <v>31</v>
      </c>
    </row>
    <row r="10" spans="1:25">
      <c r="A10" s="118"/>
      <c r="B10" s="113"/>
      <c r="C10" s="29" t="s">
        <v>31</v>
      </c>
      <c r="D10" t="s">
        <v>65</v>
      </c>
      <c r="E10" s="29">
        <v>30</v>
      </c>
      <c r="F10" s="42">
        <v>16440</v>
      </c>
      <c r="G10" s="29"/>
      <c r="I10" t="s">
        <v>33</v>
      </c>
    </row>
    <row r="11" spans="1:25">
      <c r="A11" s="119"/>
      <c r="B11" s="102"/>
      <c r="C11" s="30" t="s">
        <v>31</v>
      </c>
      <c r="D11" s="12" t="s">
        <v>56</v>
      </c>
      <c r="E11" s="30">
        <v>2</v>
      </c>
      <c r="F11" s="43">
        <v>13840</v>
      </c>
      <c r="G11" s="30"/>
    </row>
    <row r="12" spans="1:25">
      <c r="A12" s="117">
        <v>45071</v>
      </c>
      <c r="B12" s="98" t="s">
        <v>80</v>
      </c>
      <c r="C12" s="28" t="s">
        <v>31</v>
      </c>
      <c r="D12" s="27" t="s">
        <v>57</v>
      </c>
      <c r="E12" s="28">
        <v>3</v>
      </c>
      <c r="F12" s="41">
        <v>429</v>
      </c>
      <c r="G12" s="28"/>
    </row>
    <row r="13" spans="1:25">
      <c r="A13" s="118"/>
      <c r="B13" s="113"/>
      <c r="C13" s="29" t="s">
        <v>31</v>
      </c>
      <c r="D13" t="s">
        <v>58</v>
      </c>
      <c r="E13" s="29">
        <v>9</v>
      </c>
      <c r="F13" s="42">
        <v>990</v>
      </c>
      <c r="G13" s="29"/>
    </row>
    <row r="14" spans="1:25">
      <c r="A14" s="118"/>
      <c r="B14" s="113"/>
      <c r="C14" s="29" t="s">
        <v>31</v>
      </c>
      <c r="D14" t="s">
        <v>59</v>
      </c>
      <c r="E14" s="29">
        <v>14</v>
      </c>
      <c r="F14" s="42">
        <v>4900</v>
      </c>
      <c r="G14" s="29"/>
    </row>
    <row r="15" spans="1:25">
      <c r="A15" s="119"/>
      <c r="B15" s="102"/>
      <c r="C15" s="30" t="s">
        <v>31</v>
      </c>
      <c r="D15" s="12" t="s">
        <v>60</v>
      </c>
      <c r="E15" s="30">
        <v>5</v>
      </c>
      <c r="F15" s="43">
        <v>2475</v>
      </c>
      <c r="G15" s="30"/>
    </row>
    <row r="16" spans="1:25">
      <c r="A16" s="117">
        <v>45080</v>
      </c>
      <c r="B16" s="98" t="s">
        <v>82</v>
      </c>
      <c r="C16" s="28" t="s">
        <v>33</v>
      </c>
      <c r="D16" s="27" t="s">
        <v>61</v>
      </c>
      <c r="E16" s="28">
        <v>6</v>
      </c>
      <c r="F16" s="41">
        <v>18000</v>
      </c>
      <c r="G16" s="28"/>
    </row>
    <row r="17" spans="1:7">
      <c r="A17" s="118"/>
      <c r="B17" s="113"/>
      <c r="C17" s="29" t="s">
        <v>33</v>
      </c>
      <c r="D17" t="s">
        <v>62</v>
      </c>
      <c r="E17" s="29">
        <v>12</v>
      </c>
      <c r="F17" s="42">
        <v>8580</v>
      </c>
      <c r="G17" s="29"/>
    </row>
    <row r="18" spans="1:7">
      <c r="A18" s="118"/>
      <c r="B18" s="113"/>
      <c r="C18" s="29" t="s">
        <v>33</v>
      </c>
      <c r="D18" t="s">
        <v>63</v>
      </c>
      <c r="E18" s="29">
        <v>15</v>
      </c>
      <c r="F18" s="42">
        <v>21285</v>
      </c>
      <c r="G18" s="29"/>
    </row>
    <row r="19" spans="1:7">
      <c r="A19" s="118"/>
      <c r="B19" s="113"/>
      <c r="C19" s="29" t="s">
        <v>33</v>
      </c>
      <c r="D19" t="s">
        <v>64</v>
      </c>
      <c r="E19" s="29">
        <v>8</v>
      </c>
      <c r="F19" s="42">
        <v>1200</v>
      </c>
      <c r="G19" s="29"/>
    </row>
    <row r="20" spans="1:7">
      <c r="A20" s="118"/>
      <c r="B20" s="113"/>
      <c r="C20" s="29" t="s">
        <v>33</v>
      </c>
      <c r="D20" t="s">
        <v>55</v>
      </c>
      <c r="E20" s="29">
        <v>50</v>
      </c>
      <c r="F20" s="42">
        <v>4050</v>
      </c>
      <c r="G20" s="29"/>
    </row>
    <row r="21" spans="1:7">
      <c r="A21" s="119"/>
      <c r="B21" s="102"/>
      <c r="C21" s="30" t="s">
        <v>33</v>
      </c>
      <c r="D21" s="12" t="s">
        <v>56</v>
      </c>
      <c r="E21" s="30">
        <v>8</v>
      </c>
      <c r="F21" s="43">
        <v>22000</v>
      </c>
      <c r="G21" s="30"/>
    </row>
    <row r="22" spans="1:7">
      <c r="A22" s="117"/>
      <c r="B22" s="98"/>
      <c r="C22" s="28"/>
      <c r="D22" s="27"/>
      <c r="E22" s="28"/>
      <c r="F22" s="41"/>
      <c r="G22" s="28"/>
    </row>
    <row r="23" spans="1:7">
      <c r="A23" s="118"/>
      <c r="B23" s="113"/>
      <c r="C23" s="29"/>
      <c r="E23" s="29"/>
      <c r="F23" s="42"/>
      <c r="G23" s="29"/>
    </row>
    <row r="24" spans="1:7">
      <c r="A24" s="118"/>
      <c r="B24" s="113"/>
      <c r="C24" s="29"/>
      <c r="E24" s="29"/>
      <c r="F24" s="42"/>
      <c r="G24" s="29"/>
    </row>
    <row r="25" spans="1:7">
      <c r="A25" s="118"/>
      <c r="B25" s="113"/>
      <c r="C25" s="29"/>
      <c r="E25" s="29"/>
      <c r="F25" s="42"/>
      <c r="G25" s="29"/>
    </row>
    <row r="26" spans="1:7">
      <c r="A26" s="118"/>
      <c r="B26" s="113"/>
      <c r="C26" s="29"/>
      <c r="E26" s="29"/>
      <c r="F26" s="42"/>
      <c r="G26" s="29"/>
    </row>
    <row r="27" spans="1:7">
      <c r="A27" s="118"/>
      <c r="B27" s="113"/>
      <c r="C27" s="29"/>
      <c r="E27" s="29"/>
      <c r="F27" s="42"/>
      <c r="G27" s="29"/>
    </row>
    <row r="28" spans="1:7">
      <c r="A28" s="119"/>
      <c r="B28" s="102"/>
      <c r="C28" s="30"/>
      <c r="D28" s="12"/>
      <c r="E28" s="30"/>
      <c r="F28" s="43"/>
      <c r="G28" s="30"/>
    </row>
    <row r="29" spans="1:7">
      <c r="A29" s="117"/>
      <c r="B29" s="98"/>
      <c r="C29" s="28"/>
      <c r="D29" s="27"/>
      <c r="E29" s="28"/>
      <c r="F29" s="41"/>
      <c r="G29" s="28"/>
    </row>
    <row r="30" spans="1:7">
      <c r="A30" s="118"/>
      <c r="B30" s="113"/>
      <c r="C30" s="29"/>
      <c r="E30" s="29"/>
      <c r="F30" s="42"/>
      <c r="G30" s="29"/>
    </row>
    <row r="31" spans="1:7">
      <c r="A31" s="118"/>
      <c r="B31" s="113"/>
      <c r="C31" s="29"/>
      <c r="E31" s="29"/>
      <c r="F31" s="42"/>
      <c r="G31" s="29"/>
    </row>
    <row r="32" spans="1:7">
      <c r="A32" s="119"/>
      <c r="B32" s="102"/>
      <c r="C32" s="30"/>
      <c r="D32" s="12"/>
      <c r="E32" s="30"/>
      <c r="F32" s="43"/>
      <c r="G32" s="30"/>
    </row>
    <row r="33" spans="1:7">
      <c r="A33" s="117"/>
      <c r="B33" s="98"/>
      <c r="C33" s="28"/>
      <c r="D33" s="27"/>
      <c r="E33" s="28"/>
      <c r="F33" s="41"/>
      <c r="G33" s="28"/>
    </row>
    <row r="34" spans="1:7">
      <c r="A34" s="118"/>
      <c r="B34" s="113"/>
      <c r="C34" s="29"/>
      <c r="E34" s="29"/>
      <c r="F34" s="42"/>
      <c r="G34" s="29"/>
    </row>
    <row r="35" spans="1:7">
      <c r="A35" s="118"/>
      <c r="B35" s="113"/>
      <c r="C35" s="29"/>
      <c r="E35" s="29"/>
      <c r="F35" s="42"/>
      <c r="G35" s="29"/>
    </row>
    <row r="36" spans="1:7">
      <c r="A36" s="118"/>
      <c r="B36" s="113"/>
      <c r="C36" s="29"/>
      <c r="E36" s="29"/>
      <c r="F36" s="42"/>
      <c r="G36" s="29"/>
    </row>
    <row r="37" spans="1:7">
      <c r="A37" s="119"/>
      <c r="B37" s="102"/>
      <c r="C37" s="30"/>
      <c r="D37" s="12"/>
      <c r="E37" s="30"/>
      <c r="F37" s="43"/>
      <c r="G37" s="30"/>
    </row>
    <row r="38" spans="1:7" s="7" customFormat="1" ht="18">
      <c r="A38" s="103" t="s">
        <v>23</v>
      </c>
      <c r="B38" s="104"/>
      <c r="C38" s="18" t="s">
        <v>35</v>
      </c>
      <c r="E38" s="18"/>
      <c r="F38" s="44">
        <f>SUMIF(C8:C37,"衛生用品",F8:F37)</f>
        <v>76074</v>
      </c>
      <c r="G38" s="18"/>
    </row>
    <row r="39" spans="1:7" s="7" customFormat="1" ht="18">
      <c r="A39" s="105"/>
      <c r="B39" s="106"/>
      <c r="C39" s="19" t="s">
        <v>32</v>
      </c>
      <c r="D39" s="31"/>
      <c r="E39" s="19"/>
      <c r="F39" s="45">
        <f>SUMIF(C8:C37,"消毒・清掃",F8:F37)</f>
        <v>75115</v>
      </c>
      <c r="G39" s="19"/>
    </row>
    <row r="40" spans="1:7">
      <c r="F40" s="33"/>
    </row>
  </sheetData>
  <mergeCells count="17">
    <mergeCell ref="A12:A15"/>
    <mergeCell ref="B12:B15"/>
    <mergeCell ref="A16:A21"/>
    <mergeCell ref="B16:B21"/>
    <mergeCell ref="A38:B39"/>
    <mergeCell ref="B22:B28"/>
    <mergeCell ref="A29:A32"/>
    <mergeCell ref="B29:B32"/>
    <mergeCell ref="A33:A37"/>
    <mergeCell ref="B33:B37"/>
    <mergeCell ref="A22:A28"/>
    <mergeCell ref="A1:G1"/>
    <mergeCell ref="B3:D3"/>
    <mergeCell ref="B4:D4"/>
    <mergeCell ref="E5:F5"/>
    <mergeCell ref="A8:A11"/>
    <mergeCell ref="B8:B11"/>
  </mergeCells>
  <phoneticPr fontId="1"/>
  <dataValidations count="1">
    <dataValidation type="list" allowBlank="1" showInputMessage="1" showErrorMessage="1" sqref="C8:C37">
      <formula1>$I$9:$I$10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危険手当</vt:lpstr>
      <vt:lpstr>時間外・休日</vt:lpstr>
      <vt:lpstr>消耗品</vt:lpstr>
      <vt:lpstr>危険手当 (記入例)</vt:lpstr>
      <vt:lpstr>時間外・休日 (記入例)</vt:lpstr>
      <vt:lpstr>消耗品 (記入例)</vt:lpstr>
      <vt:lpstr>危険手当!Print_Area</vt:lpstr>
      <vt:lpstr>'危険手当 (記入例)'!Print_Area</vt:lpstr>
      <vt:lpstr>消耗品!Print_Area</vt:lpstr>
      <vt:lpstr>'消耗品 (記入例)'!Print_Area</vt:lpstr>
      <vt:lpstr>時間外・休日!Print_Titles</vt:lpstr>
      <vt:lpstr>消耗品!Print_Titles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粟國</dc:creator>
  <cp:lastModifiedBy>粟國</cp:lastModifiedBy>
  <cp:lastPrinted>2023-10-01T07:23:59Z</cp:lastPrinted>
  <dcterms:created xsi:type="dcterms:W3CDTF">2023-07-18T22:56:53Z</dcterms:created>
  <dcterms:modified xsi:type="dcterms:W3CDTF">2023-10-13T13:33:36Z</dcterms:modified>
</cp:coreProperties>
</file>