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23週\"/>
    </mc:Choice>
  </mc:AlternateContent>
  <xr:revisionPtr revIDLastSave="0" documentId="13_ncr:1_{32FD61EC-05B2-4287-B079-A734E0B25142}" xr6:coauthVersionLast="47" xr6:coauthVersionMax="47" xr10:uidLastSave="{00000000-0000-0000-0000-000000000000}"/>
  <bookViews>
    <workbookView minimized="1" xWindow="29385" yWindow="1710" windowWidth="21600" windowHeight="11295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H32" i="29" l="1"/>
  <c r="D32" i="29"/>
  <c r="I32" i="29"/>
  <c r="F32" i="29"/>
  <c r="E32" i="29"/>
  <c r="G32" i="29"/>
  <c r="D40" i="29" a="1"/>
  <c r="D16" i="29" a="1"/>
  <c r="D8" i="29" a="1"/>
  <c r="H40" i="29" l="1"/>
  <c r="G40" i="29"/>
  <c r="I40" i="29"/>
  <c r="E40" i="29"/>
  <c r="D40" i="29"/>
  <c r="C40" i="29" s="1"/>
  <c r="F40" i="29"/>
  <c r="E8" i="29"/>
  <c r="H8" i="29"/>
  <c r="G8" i="29"/>
  <c r="D8" i="29"/>
  <c r="I8" i="29"/>
  <c r="F8" i="29"/>
  <c r="C32" i="29"/>
  <c r="E16" i="29"/>
  <c r="H16" i="29"/>
  <c r="G16" i="29"/>
  <c r="D16" i="29"/>
  <c r="C16" i="29" s="1"/>
  <c r="F16" i="29"/>
  <c r="I16" i="29"/>
  <c r="C8" i="29" l="1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I88" i="29" l="1"/>
  <c r="F88" i="29"/>
  <c r="E88" i="29"/>
  <c r="G88" i="29"/>
  <c r="H88" i="29"/>
  <c r="D88" i="29"/>
  <c r="F152" i="29"/>
  <c r="G152" i="29"/>
  <c r="E152" i="29"/>
  <c r="I152" i="29"/>
  <c r="H152" i="29"/>
  <c r="D152" i="29"/>
  <c r="H120" i="29"/>
  <c r="I120" i="29"/>
  <c r="D120" i="29"/>
  <c r="F120" i="29"/>
  <c r="E120" i="29"/>
  <c r="G120" i="29"/>
  <c r="F96" i="29"/>
  <c r="E96" i="29"/>
  <c r="D96" i="29"/>
  <c r="G96" i="29"/>
  <c r="H96" i="29"/>
  <c r="I96" i="29"/>
  <c r="H128" i="29"/>
  <c r="G128" i="29"/>
  <c r="D128" i="29"/>
  <c r="I128" i="29"/>
  <c r="E128" i="29"/>
  <c r="F128" i="29"/>
  <c r="D24" i="29"/>
  <c r="H24" i="29"/>
  <c r="I24" i="29"/>
  <c r="G24" i="29"/>
  <c r="E24" i="29"/>
  <c r="F24" i="29"/>
  <c r="I136" i="29"/>
  <c r="G136" i="29"/>
  <c r="E136" i="29"/>
  <c r="F136" i="29"/>
  <c r="H136" i="29"/>
  <c r="D136" i="29"/>
  <c r="C136" i="29" s="1"/>
  <c r="F104" i="29"/>
  <c r="I104" i="29"/>
  <c r="G104" i="29"/>
  <c r="H104" i="29"/>
  <c r="D104" i="29"/>
  <c r="E104" i="29"/>
  <c r="H72" i="29"/>
  <c r="E72" i="29"/>
  <c r="G72" i="29"/>
  <c r="D72" i="29"/>
  <c r="I72" i="29"/>
  <c r="F72" i="29"/>
  <c r="G56" i="29"/>
  <c r="I56" i="29"/>
  <c r="D56" i="29"/>
  <c r="E56" i="29"/>
  <c r="H56" i="29"/>
  <c r="F56" i="29"/>
  <c r="F144" i="29"/>
  <c r="D144" i="29"/>
  <c r="I144" i="29"/>
  <c r="G144" i="29"/>
  <c r="E144" i="29"/>
  <c r="H144" i="29"/>
  <c r="H64" i="29"/>
  <c r="E64" i="29"/>
  <c r="F64" i="29"/>
  <c r="D64" i="29"/>
  <c r="I64" i="29"/>
  <c r="G64" i="29"/>
  <c r="I80" i="29"/>
  <c r="E80" i="29"/>
  <c r="H80" i="29"/>
  <c r="D80" i="29"/>
  <c r="G80" i="29"/>
  <c r="F80" i="29"/>
  <c r="H112" i="29"/>
  <c r="E112" i="29"/>
  <c r="G112" i="29"/>
  <c r="F112" i="29"/>
  <c r="D112" i="29"/>
  <c r="C112" i="29" s="1"/>
  <c r="I112" i="29"/>
  <c r="I48" i="29"/>
  <c r="G48" i="29"/>
  <c r="D48" i="29"/>
  <c r="F48" i="29"/>
  <c r="E48" i="29"/>
  <c r="H48" i="29"/>
  <c r="C64" i="29" l="1"/>
  <c r="C104" i="29"/>
  <c r="C24" i="29"/>
  <c r="C152" i="29"/>
  <c r="C88" i="29"/>
  <c r="C96" i="29"/>
  <c r="C80" i="29"/>
  <c r="C48" i="29"/>
  <c r="C120" i="29"/>
  <c r="C56" i="29"/>
  <c r="C72" i="29"/>
  <c r="C144" i="29"/>
  <c r="C12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<sst xmlns="http://schemas.openxmlformats.org/spreadsheetml/2006/main" count="4029" uniqueCount="276">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</sst>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0.16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1.2E-2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0.13400000000000001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0.51600000000000001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  <c:pt idx="22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  <c:pt idx="22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  <c:pt idx="2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  <c:pt idx="22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  <c:pt idx="22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  <c:pt idx="22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19.91701244813278</c:v>
                </c:pt>
                <c:pt idx="1">
                  <c:v>34.024896265560166</c:v>
                </c:pt>
                <c:pt idx="2">
                  <c:v>27.385892116182575</c:v>
                </c:pt>
                <c:pt idx="3">
                  <c:v>11.20331950207469</c:v>
                </c:pt>
                <c:pt idx="4">
                  <c:v>4.9792531120331951</c:v>
                </c:pt>
                <c:pt idx="5">
                  <c:v>0.82987551867219922</c:v>
                </c:pt>
                <c:pt idx="6">
                  <c:v>0.82987551867219922</c:v>
                </c:pt>
                <c:pt idx="7">
                  <c:v>0</c:v>
                </c:pt>
                <c:pt idx="8">
                  <c:v>0.41493775933609961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0.41493775933609961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0.60606060606060608</c:v>
                </c:pt>
                <c:pt idx="1">
                  <c:v>18.787878787878785</c:v>
                </c:pt>
                <c:pt idx="2">
                  <c:v>38.181818181818187</c:v>
                </c:pt>
                <c:pt idx="3">
                  <c:v>12.121212121212121</c:v>
                </c:pt>
                <c:pt idx="4">
                  <c:v>4.2424242424242431</c:v>
                </c:pt>
                <c:pt idx="5">
                  <c:v>5.4545454545454541</c:v>
                </c:pt>
                <c:pt idx="6">
                  <c:v>9.0909090909090917</c:v>
                </c:pt>
                <c:pt idx="7">
                  <c:v>3.6363636363636362</c:v>
                </c:pt>
                <c:pt idx="8">
                  <c:v>1.8181818181818181</c:v>
                </c:pt>
                <c:pt idx="9">
                  <c:v>1.8181818181818181</c:v>
                </c:pt>
                <c:pt idx="10">
                  <c:v>1.2121212121212122</c:v>
                </c:pt>
                <c:pt idx="11">
                  <c:v>2.4242424242424243</c:v>
                </c:pt>
                <c:pt idx="12">
                  <c:v>0.60606060606060608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0.48309178743961351</c:v>
                </c:pt>
                <c:pt idx="2">
                  <c:v>4.3478260869565215</c:v>
                </c:pt>
                <c:pt idx="3">
                  <c:v>8.695652173913043</c:v>
                </c:pt>
                <c:pt idx="4">
                  <c:v>11.231884057971014</c:v>
                </c:pt>
                <c:pt idx="5">
                  <c:v>10.748792270531402</c:v>
                </c:pt>
                <c:pt idx="6">
                  <c:v>11.956521739130435</c:v>
                </c:pt>
                <c:pt idx="7">
                  <c:v>10.265700483091788</c:v>
                </c:pt>
                <c:pt idx="8">
                  <c:v>8.9371980676328491</c:v>
                </c:pt>
                <c:pt idx="9">
                  <c:v>6.5217391304347823</c:v>
                </c:pt>
                <c:pt idx="10">
                  <c:v>6.1594202898550732</c:v>
                </c:pt>
                <c:pt idx="11">
                  <c:v>10.869565217391305</c:v>
                </c:pt>
                <c:pt idx="12">
                  <c:v>0.96618357487922701</c:v>
                </c:pt>
                <c:pt idx="13">
                  <c:v>8.8164251207729478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  <c:pt idx="2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  <c:pt idx="22">
                  <c:v>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  <c:pt idx="22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  <c:pt idx="22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  <c:pt idx="22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  <c:pt idx="22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1.7907634307257305</c:v>
                </c:pt>
                <c:pt idx="1">
                  <c:v>9.6606974552309133</c:v>
                </c:pt>
                <c:pt idx="2">
                  <c:v>12.158341187558905</c:v>
                </c:pt>
                <c:pt idx="3">
                  <c:v>7.5871819038642787</c:v>
                </c:pt>
                <c:pt idx="4">
                  <c:v>6.1734213006597551</c:v>
                </c:pt>
                <c:pt idx="5">
                  <c:v>6.4090480678605095</c:v>
                </c:pt>
                <c:pt idx="6">
                  <c:v>6.7860508953817149</c:v>
                </c:pt>
                <c:pt idx="7">
                  <c:v>4.8067860508953819</c:v>
                </c:pt>
                <c:pt idx="8">
                  <c:v>3.1102733270499527</c:v>
                </c:pt>
                <c:pt idx="9">
                  <c:v>3.3930254476908575</c:v>
                </c:pt>
                <c:pt idx="10">
                  <c:v>3.1102733270499527</c:v>
                </c:pt>
                <c:pt idx="11">
                  <c:v>7.6343072573044308</c:v>
                </c:pt>
                <c:pt idx="12">
                  <c:v>2.9688972667295004</c:v>
                </c:pt>
                <c:pt idx="13">
                  <c:v>24.410933081998117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7.5999999999999998E-2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7.1999999999999995E-2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  <c:pt idx="2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  <c:pt idx="22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  <c:pt idx="22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  <c:pt idx="2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  <c:pt idx="22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1.3856812933025404</c:v>
                </c:pt>
                <c:pt idx="1">
                  <c:v>5.0808314087759809</c:v>
                </c:pt>
                <c:pt idx="2">
                  <c:v>4.6189376443418011</c:v>
                </c:pt>
                <c:pt idx="3">
                  <c:v>11.778290993071593</c:v>
                </c:pt>
                <c:pt idx="4">
                  <c:v>10.854503464203233</c:v>
                </c:pt>
                <c:pt idx="5">
                  <c:v>8.5450346420323324</c:v>
                </c:pt>
                <c:pt idx="6">
                  <c:v>8.5450346420323324</c:v>
                </c:pt>
                <c:pt idx="7">
                  <c:v>7.3903002309468819</c:v>
                </c:pt>
                <c:pt idx="8">
                  <c:v>7.8521939953810627</c:v>
                </c:pt>
                <c:pt idx="9">
                  <c:v>8.0831408775981526</c:v>
                </c:pt>
                <c:pt idx="10">
                  <c:v>7.1593533487297929</c:v>
                </c:pt>
                <c:pt idx="11">
                  <c:v>15.242494226327944</c:v>
                </c:pt>
                <c:pt idx="12">
                  <c:v>1.8475750577367205</c:v>
                </c:pt>
                <c:pt idx="13">
                  <c:v>1.6166281755196306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0.36599999999999999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0.39600000000000002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  <c:pt idx="22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  <c:pt idx="22">
                  <c:v>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  <c:pt idx="22">
                  <c:v>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  <c:pt idx="2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2.1582733812949639</c:v>
                </c:pt>
                <c:pt idx="1">
                  <c:v>17.266187050359711</c:v>
                </c:pt>
                <c:pt idx="2">
                  <c:v>43.165467625899282</c:v>
                </c:pt>
                <c:pt idx="3">
                  <c:v>14.388489208633093</c:v>
                </c:pt>
                <c:pt idx="4">
                  <c:v>15.107913669064748</c:v>
                </c:pt>
                <c:pt idx="5">
                  <c:v>3.5971223021582732</c:v>
                </c:pt>
                <c:pt idx="6">
                  <c:v>2.1582733812949639</c:v>
                </c:pt>
                <c:pt idx="7">
                  <c:v>0.71942446043165476</c:v>
                </c:pt>
                <c:pt idx="8">
                  <c:v>0.71942446043165476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0.71942446043165476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1.4000000000000002E-2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  <c:pt idx="2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  <c:pt idx="22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  <c:pt idx="2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  <c:pt idx="22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  <c:pt idx="2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2.3255813953488373</c:v>
                </c:pt>
                <c:pt idx="2">
                  <c:v>9.3023255813953494</c:v>
                </c:pt>
                <c:pt idx="3">
                  <c:v>6.9767441860465116</c:v>
                </c:pt>
                <c:pt idx="4">
                  <c:v>11.627906976744185</c:v>
                </c:pt>
                <c:pt idx="5">
                  <c:v>13.953488372093023</c:v>
                </c:pt>
                <c:pt idx="6">
                  <c:v>4.6511627906976747</c:v>
                </c:pt>
                <c:pt idx="7">
                  <c:v>4.6511627906976747</c:v>
                </c:pt>
                <c:pt idx="8">
                  <c:v>6.9767441860465116</c:v>
                </c:pt>
                <c:pt idx="9">
                  <c:v>11.627906976744185</c:v>
                </c:pt>
                <c:pt idx="10">
                  <c:v>6.9767441860465116</c:v>
                </c:pt>
                <c:pt idx="11">
                  <c:v>6.9767441860465116</c:v>
                </c:pt>
                <c:pt idx="12">
                  <c:v>4.6511627906976747</c:v>
                </c:pt>
                <c:pt idx="13">
                  <c:v>9.3023255813953494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7.5999999999999998E-2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7.3999999999999996E-2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  <c:pt idx="22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  <c:pt idx="22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  <c:pt idx="22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2.5</c:v>
                </c:pt>
                <c:pt idx="1">
                  <c:v>25</c:v>
                </c:pt>
                <c:pt idx="2">
                  <c:v>55.000000000000007</c:v>
                </c:pt>
                <c:pt idx="3">
                  <c:v>10</c:v>
                </c:pt>
                <c:pt idx="4">
                  <c:v>5.833333333333333</c:v>
                </c:pt>
                <c:pt idx="5">
                  <c:v>0</c:v>
                </c:pt>
                <c:pt idx="6">
                  <c:v>1.6666666666666667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8.3999999999999991E-2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8.5999999999999993E-2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  <c:pt idx="22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  <c:pt idx="22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  <c:pt idx="2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  <c:pt idx="22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34.567901234567898</c:v>
                </c:pt>
                <c:pt idx="2">
                  <c:v>30.864197530864196</c:v>
                </c:pt>
                <c:pt idx="3">
                  <c:v>19.753086419753085</c:v>
                </c:pt>
                <c:pt idx="4">
                  <c:v>4.9382716049382713</c:v>
                </c:pt>
                <c:pt idx="5">
                  <c:v>3.7037037037037033</c:v>
                </c:pt>
                <c:pt idx="6">
                  <c:v>1.2345679012345678</c:v>
                </c:pt>
                <c:pt idx="7">
                  <c:v>3.7037037037037033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1.2345679012345678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8.0000000000000002E-3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0.316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0.06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14.285714285714285</c:v>
                </c:pt>
                <c:pt idx="6">
                  <c:v>35.714285714285715</c:v>
                </c:pt>
                <c:pt idx="7">
                  <c:v>7.1428571428571423</c:v>
                </c:pt>
                <c:pt idx="8">
                  <c:v>0</c:v>
                </c:pt>
                <c:pt idx="9">
                  <c:v>7.1428571428571423</c:v>
                </c:pt>
                <c:pt idx="10">
                  <c:v>0</c:v>
                </c:pt>
                <c:pt idx="11">
                  <c:v>7.1428571428571423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0.73399999999999999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9.6000000000000002E-2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  <c:pt idx="22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  <c:pt idx="22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  <c:pt idx="22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  <c:pt idx="2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0.22727272727272727</c:v>
                </c:pt>
                <c:pt idx="1">
                  <c:v>0.90909090909090906</c:v>
                </c:pt>
                <c:pt idx="2">
                  <c:v>2.0454545454545454</c:v>
                </c:pt>
                <c:pt idx="3">
                  <c:v>2.2727272727272729</c:v>
                </c:pt>
                <c:pt idx="4">
                  <c:v>0.90909090909090906</c:v>
                </c:pt>
                <c:pt idx="5">
                  <c:v>3.1818181818181817</c:v>
                </c:pt>
                <c:pt idx="6">
                  <c:v>3.6363636363636362</c:v>
                </c:pt>
                <c:pt idx="7">
                  <c:v>0.90909090909090906</c:v>
                </c:pt>
                <c:pt idx="8">
                  <c:v>3.1818181818181817</c:v>
                </c:pt>
                <c:pt idx="9">
                  <c:v>2.7272727272727271</c:v>
                </c:pt>
                <c:pt idx="10">
                  <c:v>2.5</c:v>
                </c:pt>
                <c:pt idx="11">
                  <c:v>6.1363636363636367</c:v>
                </c:pt>
                <c:pt idx="12">
                  <c:v>2.9545454545454546</c:v>
                </c:pt>
                <c:pt idx="13">
                  <c:v>10</c:v>
                </c:pt>
                <c:pt idx="14">
                  <c:v>16.363636363636363</c:v>
                </c:pt>
                <c:pt idx="15">
                  <c:v>14.318181818181818</c:v>
                </c:pt>
                <c:pt idx="16">
                  <c:v>8.1818181818181817</c:v>
                </c:pt>
                <c:pt idx="17">
                  <c:v>10.909090909090908</c:v>
                </c:pt>
                <c:pt idx="18">
                  <c:v>8.6363636363636367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6.0000000000000001E-3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  <c:pt idx="2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10</c:v>
                </c:pt>
                <c:pt idx="14">
                  <c:v>20</c:v>
                </c:pt>
                <c:pt idx="1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2.8000000000000004E-2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8.0000000000000002E-3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  <c:pt idx="2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17.647058823529413</c:v>
                </c:pt>
                <c:pt idx="1">
                  <c:v>0</c:v>
                </c:pt>
                <c:pt idx="2">
                  <c:v>0</c:v>
                </c:pt>
                <c:pt idx="3">
                  <c:v>5.8823529411764701</c:v>
                </c:pt>
                <c:pt idx="4">
                  <c:v>11.76470588235294</c:v>
                </c:pt>
                <c:pt idx="5">
                  <c:v>0</c:v>
                </c:pt>
                <c:pt idx="6">
                  <c:v>5.8823529411764701</c:v>
                </c:pt>
                <c:pt idx="7">
                  <c:v>0</c:v>
                </c:pt>
                <c:pt idx="8">
                  <c:v>5.8823529411764701</c:v>
                </c:pt>
                <c:pt idx="9">
                  <c:v>17.647058823529413</c:v>
                </c:pt>
                <c:pt idx="10">
                  <c:v>17.647058823529413</c:v>
                </c:pt>
                <c:pt idx="11">
                  <c:v>11.76470588235294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5.8823529411764701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0.04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  <c:pt idx="22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  <c:pt idx="22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  <c:pt idx="2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10</c:v>
                </c:pt>
                <c:pt idx="13">
                  <c:v>20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8.0000000000000002E-3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9.1999999999999998E-2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0.124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0.85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0.97599999999999998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35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38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102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16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General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44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  <c:pt idx="22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  <c:pt idx="2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9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33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  <c:pt idx="2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4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9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4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  <c:pt idx="2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  <c:pt idx="22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  <c:pt idx="22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  <c:pt idx="22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  <c:pt idx="2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0.04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8.3999999999999991E-2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9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41388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41388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654441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41388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640080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41388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640080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41388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127635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41388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139065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641985</xdr:colOff>
      <xdr:row>700</xdr:row>
      <xdr:rowOff>146685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142874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641985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118110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102871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657225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120015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144778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641985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41388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41388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41388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41389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41389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41389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41389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41389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41389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41389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41389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41389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100964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8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139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413956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23284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>
            <v>35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331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>
            <v>38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165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>
            <v>11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828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>
            <v>16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3657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>
            <v>102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433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>
            <v>9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139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>
            <v>44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43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>
            <v>0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120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>
            <v>9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81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>
            <v>10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14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>
            <v>0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>
            <v>0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440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>
            <v>33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>
            <v>0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17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>
            <v>1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10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>
            <v>0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1281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>
            <v>9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>
            <v>1965</v>
          </cell>
          <cell r="D25">
            <v>233</v>
          </cell>
          <cell r="E25">
            <v>778</v>
          </cell>
          <cell r="F25">
            <v>262</v>
          </cell>
          <cell r="G25">
            <v>99</v>
          </cell>
          <cell r="H25">
            <v>38</v>
          </cell>
          <cell r="I25">
            <v>55</v>
          </cell>
          <cell r="J25">
            <v>80</v>
          </cell>
          <cell r="K25">
            <v>75</v>
          </cell>
          <cell r="L25">
            <v>91</v>
          </cell>
          <cell r="M25">
            <v>97</v>
          </cell>
          <cell r="N25">
            <v>82</v>
          </cell>
          <cell r="O25">
            <v>75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35</v>
          </cell>
          <cell r="D24">
            <v>1</v>
          </cell>
          <cell r="E24">
            <v>1</v>
          </cell>
          <cell r="F24">
            <v>3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9</v>
          </cell>
          <cell r="P24">
            <v>3</v>
          </cell>
          <cell r="Q24">
            <v>0</v>
          </cell>
          <cell r="R24">
            <v>4</v>
          </cell>
          <cell r="S24">
            <v>2</v>
          </cell>
          <cell r="T24">
            <v>3</v>
          </cell>
          <cell r="U24">
            <v>3</v>
          </cell>
          <cell r="V24">
            <v>0</v>
          </cell>
          <cell r="W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>
            <v>9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2</v>
          </cell>
          <cell r="S24">
            <v>2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38</v>
          </cell>
          <cell r="D24">
            <v>5</v>
          </cell>
          <cell r="E24">
            <v>10</v>
          </cell>
          <cell r="F24">
            <v>15</v>
          </cell>
          <cell r="G24">
            <v>5</v>
          </cell>
          <cell r="H24">
            <v>1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0</v>
          </cell>
          <cell r="E24">
            <v>2</v>
          </cell>
          <cell r="F24">
            <v>6</v>
          </cell>
          <cell r="G24">
            <v>0</v>
          </cell>
          <cell r="H24">
            <v>2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>
            <v>16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3</v>
          </cell>
          <cell r="I24">
            <v>2</v>
          </cell>
          <cell r="J24">
            <v>2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2</v>
          </cell>
          <cell r="P24">
            <v>1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>
            <v>102</v>
          </cell>
          <cell r="D24">
            <v>1</v>
          </cell>
          <cell r="E24">
            <v>16</v>
          </cell>
          <cell r="F24">
            <v>12</v>
          </cell>
          <cell r="G24">
            <v>7</v>
          </cell>
          <cell r="H24">
            <v>4</v>
          </cell>
          <cell r="I24">
            <v>8</v>
          </cell>
          <cell r="J24">
            <v>9</v>
          </cell>
          <cell r="K24">
            <v>2</v>
          </cell>
          <cell r="L24">
            <v>3</v>
          </cell>
          <cell r="M24">
            <v>3</v>
          </cell>
          <cell r="N24">
            <v>3</v>
          </cell>
          <cell r="O24">
            <v>6</v>
          </cell>
          <cell r="P24">
            <v>3</v>
          </cell>
          <cell r="Q24">
            <v>25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2</v>
          </cell>
          <cell r="E24">
            <v>5</v>
          </cell>
          <cell r="F24">
            <v>21</v>
          </cell>
          <cell r="G24">
            <v>7</v>
          </cell>
          <cell r="H24">
            <v>5</v>
          </cell>
          <cell r="I24">
            <v>3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3</v>
          </cell>
          <cell r="G24">
            <v>3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0</v>
          </cell>
          <cell r="E24">
            <v>2</v>
          </cell>
          <cell r="F24">
            <v>1</v>
          </cell>
          <cell r="G24">
            <v>3</v>
          </cell>
          <cell r="H24">
            <v>2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>
            <v>33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4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4</v>
          </cell>
          <cell r="P24">
            <v>1</v>
          </cell>
          <cell r="Q24">
            <v>4</v>
          </cell>
          <cell r="R24">
            <v>4</v>
          </cell>
          <cell r="S24">
            <v>7</v>
          </cell>
          <cell r="T24">
            <v>1</v>
          </cell>
          <cell r="U24">
            <v>1</v>
          </cell>
          <cell r="V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503" zoomScaleNormal="100" zoomScaleSheetLayoutView="100" workbookViewId="0">
      <selection activeCell="O516" sqref="O516"/>
    </sheetView>
  </sheetViews>
  <sheetFormatPr defaultRowHeight="16.5"/>
  <cols>
    <col min="1" max="9" width="9" customWidth="1"/>
    <col min="10" max="10" width="4.625" customWidth="1"/>
    <col min="11" max="11" width="4.125" customWidth="1"/>
    <col min="12" max="12" width="7.5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1.875" customWidth="1"/>
  </cols>
  <sheetData>
    <row r="1" spans="1:20" ht="24.75" thickBot="1">
      <c r="A1" s="13" t="str">
        <f>T1&amp;K2&amp;L2&amp;M2&amp;N2&amp;O2&amp;P2&amp;Q2</f>
        <v xml:space="preserve">2026年第23週 (6/1～6/7) </v>
      </c>
      <c r="H1" s="92" t="str">
        <f>TEXT(R2,"yyyy年mm月dd日現在")</f>
        <v>2026年06月10日現在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23</v>
      </c>
      <c r="M2" s="25" t="s">
        <v>190</v>
      </c>
      <c r="N2" t="str">
        <f>TEXT(INDEX(カレンダー!$C:$C,MATCH(疾病別報告状況!$L$2,カレンダー!$B:$B,0)),"m/d")</f>
        <v>6/1</v>
      </c>
      <c r="O2" s="25" t="s">
        <v>188</v>
      </c>
      <c r="P2" t="str">
        <f>TEXT(INDEX(カレンダー!$D:$D,MATCH(疾病別報告状況!$L$2,カレンダー!$B:$B,0)),"m/d")</f>
        <v>6/7</v>
      </c>
      <c r="Q2" s="25" t="s">
        <v>189</v>
      </c>
      <c r="R2" s="90">
        <v>46183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2026年第23週 (6/1～6/7)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2026年第23週 (6/1～6/7)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2026年第23週 (6/1～6/7)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2026年第23週 (6/1～6/7)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2026年第23週 (6/1～6/7)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2026年第23週 (6/1～6/7)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2026年第23週 (6/1～6/7)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2026年第23週 (6/1～6/7)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2026年第23週 (6/1～6/7)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2026年第23週 (6/1～6/7)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2026年第23週 (6/1～6/7)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2026年第23週 (6/1～6/7)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2026年第23週 (6/1～6/7)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2026年第23週 (6/1～6/7)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2026年第23週 (6/1～6/7)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2026年第23週 (6/1～6/7)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2026年第23週 (6/1～6/7) </v>
      </c>
    </row>
    <row r="1379" spans="1:1" ht="24">
      <c r="A1379" s="11" t="s">
        <v>174</v>
      </c>
    </row>
    <row r="1469" spans="1:1" ht="24">
      <c r="A1469" s="11" t="str">
        <f>+$A$1</f>
        <v xml:space="preserve">2026年第23週 (6/1～6/7)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[4]咽頭!$C24</f>
        <v>11</v>
      </c>
      <c r="D28" s="17">
        <f>[4]咽頭!$D24</f>
        <v>0</v>
      </c>
      <c r="E28" s="17">
        <f>[4]咽頭!$E24</f>
        <v>2</v>
      </c>
      <c r="F28" s="17">
        <f>[4]咽頭!$F24</f>
        <v>6</v>
      </c>
      <c r="G28" s="17">
        <f>[4]咽頭!$G24</f>
        <v>0</v>
      </c>
      <c r="H28" s="17">
        <f>[4]咽頭!$H24</f>
        <v>2</v>
      </c>
      <c r="I28" s="17">
        <f>[4]咽頭!$I24</f>
        <v>0</v>
      </c>
      <c r="J28" s="17">
        <f>[4]咽頭!$J24</f>
        <v>1</v>
      </c>
      <c r="K28" s="17">
        <f>[4]咽頭!$K24</f>
        <v>0</v>
      </c>
      <c r="L28" s="17">
        <f>[4]咽頭!$L24</f>
        <v>0</v>
      </c>
      <c r="M28" s="17">
        <f>[4]咽頭!$M24</f>
        <v>0</v>
      </c>
      <c r="N28" s="17">
        <f>[4]咽頭!$N24</f>
        <v>0</v>
      </c>
      <c r="O28" s="17">
        <f>[4]咽頭!$O24</f>
        <v>0</v>
      </c>
      <c r="P28" s="17">
        <f>[4]咽頭!$P24</f>
        <v>0</v>
      </c>
      <c r="Q28" s="17">
        <f>[4]咽頭!$Q24</f>
        <v>0</v>
      </c>
      <c r="S28">
        <f t="shared" si="0"/>
        <v>11</v>
      </c>
      <c r="T28" t="b">
        <f t="shared" si="1"/>
        <v>1</v>
      </c>
    </row>
    <row r="29" spans="2:20">
      <c r="B29" s="17">
        <v>24</v>
      </c>
      <c r="C29" s="17" t="e">
        <f>[4]咽頭!$C25</f>
        <v>#N/A</v>
      </c>
      <c r="D29" s="17" t="e">
        <f>[4]咽頭!$D25</f>
        <v>#N/A</v>
      </c>
      <c r="E29" s="17" t="e">
        <f>[4]咽頭!$E25</f>
        <v>#N/A</v>
      </c>
      <c r="F29" s="17" t="e">
        <f>[4]咽頭!$F25</f>
        <v>#N/A</v>
      </c>
      <c r="G29" s="17" t="e">
        <f>[4]咽頭!$G25</f>
        <v>#N/A</v>
      </c>
      <c r="H29" s="17" t="e">
        <f>[4]咽頭!$H25</f>
        <v>#N/A</v>
      </c>
      <c r="I29" s="17" t="e">
        <f>[4]咽頭!$I25</f>
        <v>#N/A</v>
      </c>
      <c r="J29" s="17" t="e">
        <f>[4]咽頭!$J25</f>
        <v>#N/A</v>
      </c>
      <c r="K29" s="17" t="e">
        <f>[4]咽頭!$K25</f>
        <v>#N/A</v>
      </c>
      <c r="L29" s="17" t="e">
        <f>[4]咽頭!$L25</f>
        <v>#N/A</v>
      </c>
      <c r="M29" s="17" t="e">
        <f>[4]咽頭!$M25</f>
        <v>#N/A</v>
      </c>
      <c r="N29" s="17" t="e">
        <f>[4]咽頭!$N25</f>
        <v>#N/A</v>
      </c>
      <c r="O29" s="17" t="e">
        <f>[4]咽頭!$O25</f>
        <v>#N/A</v>
      </c>
      <c r="P29" s="17" t="e">
        <f>[4]咽頭!$P25</f>
        <v>#N/A</v>
      </c>
      <c r="Q29" s="17" t="e">
        <f>[4]咽頭!$Q25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165</v>
      </c>
      <c r="D60" s="2">
        <f t="array" ref="D60">+SUM(IF(NOT(ISERROR(D6:D58)),D6:D58))</f>
        <v>1</v>
      </c>
      <c r="E60" s="2">
        <f t="array" ref="E60">+SUM(IF(NOT(ISERROR(E6:E58)),E6:E58))</f>
        <v>31</v>
      </c>
      <c r="F60" s="2">
        <f t="array" ref="F60">+SUM(IF(NOT(ISERROR(F6:F58)),F6:F58))</f>
        <v>63</v>
      </c>
      <c r="G60" s="2">
        <f t="array" ref="G60">+SUM(IF(NOT(ISERROR(G6:G58)),G6:G58))</f>
        <v>20</v>
      </c>
      <c r="H60" s="2">
        <f t="array" ref="H60">+SUM(IF(NOT(ISERROR(H6:H58)),H6:H58))</f>
        <v>7</v>
      </c>
      <c r="I60" s="2">
        <f t="array" ref="I60">+SUM(IF(NOT(ISERROR(I6:I58)),I6:I58))</f>
        <v>9</v>
      </c>
      <c r="J60" s="2">
        <f t="array" ref="J60">+SUM(IF(NOT(ISERROR(J6:J58)),J6:J58))</f>
        <v>15</v>
      </c>
      <c r="K60" s="2">
        <f t="array" ref="K60">+SUM(IF(NOT(ISERROR(K6:K58)),K6:K58))</f>
        <v>6</v>
      </c>
      <c r="L60" s="2">
        <f t="array" ref="L60">+SUM(IF(NOT(ISERROR(L6:L58)),L6:L58))</f>
        <v>3</v>
      </c>
      <c r="M60" s="2">
        <f t="array" ref="M60">+SUM(IF(NOT(ISERROR(M6:M58)),M6:M58))</f>
        <v>3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165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0.60606060606060608</v>
      </c>
      <c r="E61" s="4">
        <f t="shared" si="4"/>
        <v>18.787878787878785</v>
      </c>
      <c r="F61" s="4">
        <f t="shared" si="4"/>
        <v>38.181818181818187</v>
      </c>
      <c r="G61" s="4">
        <f t="shared" si="4"/>
        <v>12.121212121212121</v>
      </c>
      <c r="H61" s="4">
        <f t="shared" si="4"/>
        <v>4.2424242424242431</v>
      </c>
      <c r="I61" s="4">
        <f t="shared" si="4"/>
        <v>5.4545454545454541</v>
      </c>
      <c r="J61" s="4">
        <f t="shared" si="4"/>
        <v>9.0909090909090917</v>
      </c>
      <c r="K61" s="4">
        <f t="shared" si="4"/>
        <v>3.6363636363636362</v>
      </c>
      <c r="L61" s="4">
        <f t="shared" si="4"/>
        <v>1.8181818181818181</v>
      </c>
      <c r="M61" s="4">
        <f t="shared" si="4"/>
        <v>1.8181818181818181</v>
      </c>
      <c r="N61" s="4">
        <f t="shared" si="4"/>
        <v>1.2121212121212122</v>
      </c>
      <c r="O61" s="4">
        <f t="shared" si="4"/>
        <v>2.4242424242424243</v>
      </c>
      <c r="P61" s="4">
        <f t="shared" si="4"/>
        <v>0.60606060606060608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165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>
        <f>[4]A群!$C24</f>
        <v>16</v>
      </c>
      <c r="D28" s="17">
        <f>[4]A群!$D24</f>
        <v>0</v>
      </c>
      <c r="E28" s="17">
        <f>[4]A群!$E24</f>
        <v>0</v>
      </c>
      <c r="F28" s="17">
        <f>[4]A群!$F24</f>
        <v>1</v>
      </c>
      <c r="G28" s="17">
        <f>[4]A群!$G24</f>
        <v>1</v>
      </c>
      <c r="H28" s="17">
        <f>[4]A群!$H24</f>
        <v>3</v>
      </c>
      <c r="I28" s="17">
        <f>[4]A群!$I24</f>
        <v>2</v>
      </c>
      <c r="J28" s="17">
        <f>[4]A群!$J24</f>
        <v>2</v>
      </c>
      <c r="K28" s="17">
        <f>[4]A群!$K24</f>
        <v>1</v>
      </c>
      <c r="L28" s="17">
        <f>[4]A群!$L24</f>
        <v>1</v>
      </c>
      <c r="M28" s="17">
        <f>[4]A群!$M24</f>
        <v>1</v>
      </c>
      <c r="N28" s="17">
        <f>[4]A群!$N24</f>
        <v>1</v>
      </c>
      <c r="O28" s="17">
        <f>[4]A群!$O24</f>
        <v>2</v>
      </c>
      <c r="P28" s="17">
        <f>[4]A群!$P24</f>
        <v>1</v>
      </c>
      <c r="Q28" s="17">
        <f>[4]A群!$Q24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 t="e">
        <f>[4]A群!$C25</f>
        <v>#N/A</v>
      </c>
      <c r="D29" s="17" t="e">
        <f>[4]A群!$D25</f>
        <v>#N/A</v>
      </c>
      <c r="E29" s="17" t="e">
        <f>[4]A群!$E25</f>
        <v>#N/A</v>
      </c>
      <c r="F29" s="17" t="e">
        <f>[4]A群!$F25</f>
        <v>#N/A</v>
      </c>
      <c r="G29" s="17" t="e">
        <f>[4]A群!$G25</f>
        <v>#N/A</v>
      </c>
      <c r="H29" s="17" t="e">
        <f>[4]A群!$H25</f>
        <v>#N/A</v>
      </c>
      <c r="I29" s="17" t="e">
        <f>[4]A群!$I25</f>
        <v>#N/A</v>
      </c>
      <c r="J29" s="17" t="e">
        <f>[4]A群!$J25</f>
        <v>#N/A</v>
      </c>
      <c r="K29" s="17" t="e">
        <f>[4]A群!$K25</f>
        <v>#N/A</v>
      </c>
      <c r="L29" s="17" t="e">
        <f>[4]A群!$L25</f>
        <v>#N/A</v>
      </c>
      <c r="M29" s="17" t="e">
        <f>[4]A群!$M25</f>
        <v>#N/A</v>
      </c>
      <c r="N29" s="17" t="e">
        <f>[4]A群!$N25</f>
        <v>#N/A</v>
      </c>
      <c r="O29" s="17" t="e">
        <f>[4]A群!$O25</f>
        <v>#N/A</v>
      </c>
      <c r="P29" s="17" t="e">
        <f>[4]A群!$P25</f>
        <v>#N/A</v>
      </c>
      <c r="Q29" s="17" t="e">
        <f>[4]A群!$Q25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828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36</v>
      </c>
      <c r="G60" s="2">
        <f t="array" ref="G60">+SUM(IF(NOT(ISERROR(G6:G57)),G6:G57))</f>
        <v>72</v>
      </c>
      <c r="H60" s="2">
        <f t="array" ref="H60">+SUM(IF(NOT(ISERROR(H6:H57)),H6:H57))</f>
        <v>93</v>
      </c>
      <c r="I60" s="2">
        <f t="array" ref="I60">+SUM(IF(NOT(ISERROR(I6:I57)),I6:I57))</f>
        <v>89</v>
      </c>
      <c r="J60" s="2">
        <f t="array" ref="J60">+SUM(IF(NOT(ISERROR(J6:J57)),J6:J57))</f>
        <v>99</v>
      </c>
      <c r="K60" s="2">
        <f t="array" ref="K60">+SUM(IF(NOT(ISERROR(K6:K57)),K6:K57))</f>
        <v>85</v>
      </c>
      <c r="L60" s="2">
        <f t="array" ref="L60">+SUM(IF(NOT(ISERROR(L6:L57)),L6:L57))</f>
        <v>74</v>
      </c>
      <c r="M60" s="2">
        <f t="array" ref="M60">+SUM(IF(NOT(ISERROR(M6:M57)),M6:M57))</f>
        <v>54</v>
      </c>
      <c r="N60" s="2">
        <f t="array" ref="N60">+SUM(IF(NOT(ISERROR(N6:N57)),N6:N57))</f>
        <v>51</v>
      </c>
      <c r="O60" s="2">
        <f t="array" ref="O60">+SUM(IF(NOT(ISERROR(O6:O57)),O6:O57))</f>
        <v>90</v>
      </c>
      <c r="P60" s="2">
        <f t="array" ref="P60">+SUM(IF(NOT(ISERROR(P6:P57)),P6:P57))</f>
        <v>8</v>
      </c>
      <c r="Q60" s="2">
        <f t="array" ref="Q60">+SUM(IF(NOT(ISERROR(Q6:Q57)),Q6:Q57))</f>
        <v>73</v>
      </c>
      <c r="R60" s="2"/>
      <c r="S60" s="2">
        <f>SUM(D60:Q60)</f>
        <v>828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0.48309178743961351</v>
      </c>
      <c r="F61" s="4">
        <f t="shared" si="4"/>
        <v>4.3478260869565215</v>
      </c>
      <c r="G61" s="4">
        <f t="shared" si="4"/>
        <v>8.695652173913043</v>
      </c>
      <c r="H61" s="4">
        <f t="shared" si="4"/>
        <v>11.231884057971014</v>
      </c>
      <c r="I61" s="4">
        <f t="shared" si="4"/>
        <v>10.748792270531402</v>
      </c>
      <c r="J61" s="4">
        <f t="shared" si="4"/>
        <v>11.956521739130435</v>
      </c>
      <c r="K61" s="4">
        <f t="shared" si="4"/>
        <v>10.265700483091788</v>
      </c>
      <c r="L61" s="4">
        <f t="shared" si="4"/>
        <v>8.9371980676328491</v>
      </c>
      <c r="M61" s="4">
        <f t="shared" si="4"/>
        <v>6.5217391304347823</v>
      </c>
      <c r="N61" s="4">
        <f t="shared" si="4"/>
        <v>6.1594202898550732</v>
      </c>
      <c r="O61" s="4">
        <f t="shared" si="4"/>
        <v>10.869565217391305</v>
      </c>
      <c r="P61" s="4">
        <f t="shared" si="4"/>
        <v>0.96618357487922701</v>
      </c>
      <c r="Q61" s="4">
        <f t="shared" si="4"/>
        <v>8.8164251207729478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828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>
        <f>[4]胃腸!$C24</f>
        <v>102</v>
      </c>
      <c r="D28" s="17">
        <f>[4]胃腸!$D24</f>
        <v>1</v>
      </c>
      <c r="E28" s="17">
        <f>[4]胃腸!$E24</f>
        <v>16</v>
      </c>
      <c r="F28" s="17">
        <f>[4]胃腸!$F24</f>
        <v>12</v>
      </c>
      <c r="G28" s="17">
        <f>[4]胃腸!$G24</f>
        <v>7</v>
      </c>
      <c r="H28" s="17">
        <f>[4]胃腸!$H24</f>
        <v>4</v>
      </c>
      <c r="I28" s="17">
        <f>[4]胃腸!$I24</f>
        <v>8</v>
      </c>
      <c r="J28" s="17">
        <f>[4]胃腸!$J24</f>
        <v>9</v>
      </c>
      <c r="K28" s="17">
        <f>[4]胃腸!$K24</f>
        <v>2</v>
      </c>
      <c r="L28" s="17">
        <f>[4]胃腸!$L24</f>
        <v>3</v>
      </c>
      <c r="M28" s="17">
        <f>[4]胃腸!$M24</f>
        <v>3</v>
      </c>
      <c r="N28" s="17">
        <f>[4]胃腸!$N24</f>
        <v>3</v>
      </c>
      <c r="O28" s="17">
        <f>[4]胃腸!$O24</f>
        <v>6</v>
      </c>
      <c r="P28" s="17">
        <f>[4]胃腸!$P24</f>
        <v>3</v>
      </c>
      <c r="Q28" s="17">
        <f>[4]胃腸!$Q24</f>
        <v>25</v>
      </c>
      <c r="S28">
        <f t="shared" si="0"/>
        <v>102</v>
      </c>
      <c r="T28" t="b">
        <f t="shared" si="1"/>
        <v>1</v>
      </c>
    </row>
    <row r="29" spans="2:20">
      <c r="B29" s="17">
        <v>24</v>
      </c>
      <c r="C29" s="17" t="e">
        <f>[4]胃腸!$C25</f>
        <v>#N/A</v>
      </c>
      <c r="D29" s="17" t="e">
        <f>[4]胃腸!$D25</f>
        <v>#N/A</v>
      </c>
      <c r="E29" s="17" t="e">
        <f>[4]胃腸!$E25</f>
        <v>#N/A</v>
      </c>
      <c r="F29" s="17" t="e">
        <f>[4]胃腸!$F25</f>
        <v>#N/A</v>
      </c>
      <c r="G29" s="17" t="e">
        <f>[4]胃腸!$G25</f>
        <v>#N/A</v>
      </c>
      <c r="H29" s="17" t="e">
        <f>[4]胃腸!$H25</f>
        <v>#N/A</v>
      </c>
      <c r="I29" s="17" t="e">
        <f>[4]胃腸!$I25</f>
        <v>#N/A</v>
      </c>
      <c r="J29" s="17" t="e">
        <f>[4]胃腸!$J25</f>
        <v>#N/A</v>
      </c>
      <c r="K29" s="17" t="e">
        <f>[4]胃腸!$K25</f>
        <v>#N/A</v>
      </c>
      <c r="L29" s="17" t="e">
        <f>[4]胃腸!$L25</f>
        <v>#N/A</v>
      </c>
      <c r="M29" s="17" t="e">
        <f>[4]胃腸!$M25</f>
        <v>#N/A</v>
      </c>
      <c r="N29" s="17" t="e">
        <f>[4]胃腸!$N25</f>
        <v>#N/A</v>
      </c>
      <c r="O29" s="17" t="e">
        <f>[4]胃腸!$O25</f>
        <v>#N/A</v>
      </c>
      <c r="P29" s="17" t="e">
        <f>[4]胃腸!$P25</f>
        <v>#N/A</v>
      </c>
      <c r="Q29" s="17" t="e">
        <f>[4]胃腸!$Q25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2122</v>
      </c>
      <c r="D60" s="2">
        <f t="array" ref="D60">+SUM(IF(NOT(ISERROR(D6:D57)),D6:D57))</f>
        <v>38</v>
      </c>
      <c r="E60" s="2">
        <f t="array" ref="E60">+SUM(IF(NOT(ISERROR(E6:E57)),E6:E57))</f>
        <v>205</v>
      </c>
      <c r="F60" s="2">
        <f t="array" ref="F60">+SUM(IF(NOT(ISERROR(F6:F57)),F6:F57))</f>
        <v>258</v>
      </c>
      <c r="G60" s="2">
        <f t="array" ref="G60">+SUM(IF(NOT(ISERROR(G6:G57)),G6:G57))</f>
        <v>161</v>
      </c>
      <c r="H60" s="2">
        <f t="array" ref="H60">+SUM(IF(NOT(ISERROR(H6:H57)),H6:H57))</f>
        <v>131</v>
      </c>
      <c r="I60" s="2">
        <f t="array" ref="I60">+SUM(IF(NOT(ISERROR(I6:I57)),I6:I57))</f>
        <v>136</v>
      </c>
      <c r="J60" s="2">
        <f t="array" ref="J60">+SUM(IF(NOT(ISERROR(J6:J57)),J6:J57))</f>
        <v>144</v>
      </c>
      <c r="K60" s="2">
        <f t="array" ref="K60">+SUM(IF(NOT(ISERROR(K6:K57)),K6:K57))</f>
        <v>102</v>
      </c>
      <c r="L60" s="2">
        <f t="array" ref="L60">+SUM(IF(NOT(ISERROR(L6:L57)),L6:L57))</f>
        <v>66</v>
      </c>
      <c r="M60" s="2">
        <f t="array" ref="M60">+SUM(IF(NOT(ISERROR(M6:M57)),M6:M57))</f>
        <v>72</v>
      </c>
      <c r="N60" s="2">
        <f t="array" ref="N60">+SUM(IF(NOT(ISERROR(N6:N57)),N6:N57))</f>
        <v>66</v>
      </c>
      <c r="O60" s="2">
        <f t="array" ref="O60">+SUM(IF(NOT(ISERROR(O6:O57)),O6:O57))</f>
        <v>162</v>
      </c>
      <c r="P60" s="2">
        <f t="array" ref="P60">+SUM(IF(NOT(ISERROR(P6:P57)),P6:P57))</f>
        <v>63</v>
      </c>
      <c r="Q60" s="2">
        <f t="array" ref="Q60">+SUM(IF(NOT(ISERROR(Q6:Q57)),Q6:Q57))</f>
        <v>518</v>
      </c>
      <c r="R60" s="2"/>
      <c r="S60" s="2">
        <f>SUM(D60:Q60)</f>
        <v>2122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1.7907634307257305</v>
      </c>
      <c r="E61" s="4">
        <f t="shared" si="4"/>
        <v>9.6606974552309133</v>
      </c>
      <c r="F61" s="4">
        <f t="shared" si="4"/>
        <v>12.158341187558905</v>
      </c>
      <c r="G61" s="4">
        <f t="shared" si="4"/>
        <v>7.5871819038642787</v>
      </c>
      <c r="H61" s="4">
        <f t="shared" si="4"/>
        <v>6.1734213006597551</v>
      </c>
      <c r="I61" s="4">
        <f t="shared" si="4"/>
        <v>6.4090480678605095</v>
      </c>
      <c r="J61" s="4">
        <f t="shared" si="4"/>
        <v>6.7860508953817149</v>
      </c>
      <c r="K61" s="4">
        <f t="shared" si="4"/>
        <v>4.8067860508953819</v>
      </c>
      <c r="L61" s="4">
        <f t="shared" si="4"/>
        <v>3.1102733270499527</v>
      </c>
      <c r="M61" s="4">
        <f t="shared" si="4"/>
        <v>3.3930254476908575</v>
      </c>
      <c r="N61" s="4">
        <f t="shared" si="4"/>
        <v>3.1102733270499527</v>
      </c>
      <c r="O61" s="4">
        <f t="shared" si="4"/>
        <v>7.6343072573044308</v>
      </c>
      <c r="P61" s="4">
        <f t="shared" si="4"/>
        <v>2.9688972667295004</v>
      </c>
      <c r="Q61" s="4">
        <f t="shared" si="4"/>
        <v>24.410933081998117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2122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>
        <f>[4]水痘!$C24</f>
        <v>9</v>
      </c>
      <c r="D28" s="17">
        <f>[4]水痘!$D24</f>
        <v>0</v>
      </c>
      <c r="E28" s="17">
        <f>[4]水痘!$E24</f>
        <v>2</v>
      </c>
      <c r="F28" s="17">
        <f>[4]水痘!$F24</f>
        <v>1</v>
      </c>
      <c r="G28" s="17">
        <f>[4]水痘!$G24</f>
        <v>1</v>
      </c>
      <c r="H28" s="17">
        <f>[4]水痘!$H24</f>
        <v>2</v>
      </c>
      <c r="I28" s="17">
        <f>[4]水痘!$I24</f>
        <v>0</v>
      </c>
      <c r="J28" s="17">
        <f>[4]水痘!$J24</f>
        <v>2</v>
      </c>
      <c r="K28" s="17">
        <f>[4]水痘!$K24</f>
        <v>0</v>
      </c>
      <c r="L28" s="17">
        <f>[4]水痘!$L24</f>
        <v>0</v>
      </c>
      <c r="M28" s="17">
        <f>[4]水痘!$M24</f>
        <v>0</v>
      </c>
      <c r="N28" s="17">
        <f>[4]水痘!$N24</f>
        <v>1</v>
      </c>
      <c r="O28" s="17">
        <f>[4]水痘!$O24</f>
        <v>0</v>
      </c>
      <c r="P28" s="17">
        <f>[4]水痘!$P24</f>
        <v>0</v>
      </c>
      <c r="Q28" s="17">
        <f>[4]水痘!$Q24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 t="e">
        <f>[4]水痘!$C25</f>
        <v>#N/A</v>
      </c>
      <c r="D29" s="17" t="e">
        <f>[4]水痘!$D25</f>
        <v>#N/A</v>
      </c>
      <c r="E29" s="17" t="e">
        <f>[4]水痘!$E25</f>
        <v>#N/A</v>
      </c>
      <c r="F29" s="17" t="e">
        <f>[4]水痘!$F25</f>
        <v>#N/A</v>
      </c>
      <c r="G29" s="17" t="e">
        <f>[4]水痘!$G25</f>
        <v>#N/A</v>
      </c>
      <c r="H29" s="17" t="e">
        <f>[4]水痘!$H25</f>
        <v>#N/A</v>
      </c>
      <c r="I29" s="17" t="e">
        <f>[4]水痘!$I25</f>
        <v>#N/A</v>
      </c>
      <c r="J29" s="17" t="e">
        <f>[4]水痘!$J25</f>
        <v>#N/A</v>
      </c>
      <c r="K29" s="17" t="e">
        <f>[4]水痘!$K25</f>
        <v>#N/A</v>
      </c>
      <c r="L29" s="17" t="e">
        <f>[4]水痘!$L25</f>
        <v>#N/A</v>
      </c>
      <c r="M29" s="17" t="e">
        <f>[4]水痘!$M25</f>
        <v>#N/A</v>
      </c>
      <c r="N29" s="17" t="e">
        <f>[4]水痘!$N25</f>
        <v>#N/A</v>
      </c>
      <c r="O29" s="17" t="e">
        <f>[4]水痘!$O25</f>
        <v>#N/A</v>
      </c>
      <c r="P29" s="17" t="e">
        <f>[4]水痘!$P25</f>
        <v>#N/A</v>
      </c>
      <c r="Q29" s="17" t="e">
        <f>[4]水痘!$Q25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433</v>
      </c>
      <c r="D60" s="2">
        <f t="array" ref="D60">+SUM(IF(NOT(ISERROR(D6:D58)),D6:D58))</f>
        <v>6</v>
      </c>
      <c r="E60" s="2">
        <f t="array" ref="E60">+SUM(IF(NOT(ISERROR(E6:E58)),E6:E58))</f>
        <v>22</v>
      </c>
      <c r="F60" s="2">
        <f t="array" ref="F60">+SUM(IF(NOT(ISERROR(F6:F58)),F6:F58))</f>
        <v>20</v>
      </c>
      <c r="G60" s="2">
        <f t="array" ref="G60">+SUM(IF(NOT(ISERROR(G6:G58)),G6:G58))</f>
        <v>51</v>
      </c>
      <c r="H60" s="2">
        <f t="array" ref="H60">+SUM(IF(NOT(ISERROR(H6:H58)),H6:H58))</f>
        <v>47</v>
      </c>
      <c r="I60" s="2">
        <f t="array" ref="I60">+SUM(IF(NOT(ISERROR(I6:I58)),I6:I58))</f>
        <v>37</v>
      </c>
      <c r="J60" s="2">
        <f t="array" ref="J60">+SUM(IF(NOT(ISERROR(J6:J58)),J6:J58))</f>
        <v>37</v>
      </c>
      <c r="K60" s="2">
        <f t="array" ref="K60">+SUM(IF(NOT(ISERROR(K6:K58)),K6:K58))</f>
        <v>32</v>
      </c>
      <c r="L60" s="2">
        <f t="array" ref="L60">+SUM(IF(NOT(ISERROR(L6:L58)),L6:L58))</f>
        <v>34</v>
      </c>
      <c r="M60" s="2">
        <f t="array" ref="M60">+SUM(IF(NOT(ISERROR(M6:M58)),M6:M58))</f>
        <v>35</v>
      </c>
      <c r="N60" s="2">
        <f t="array" ref="N60">+SUM(IF(NOT(ISERROR(N6:N58)),N6:N58))</f>
        <v>31</v>
      </c>
      <c r="O60" s="2">
        <f t="array" ref="O60">+SUM(IF(NOT(ISERROR(O6:O58)),O6:O58))</f>
        <v>66</v>
      </c>
      <c r="P60" s="2">
        <f t="array" ref="P60">+SUM(IF(NOT(ISERROR(P6:P58)),P6:P58))</f>
        <v>8</v>
      </c>
      <c r="Q60" s="2">
        <f t="array" ref="Q60">+SUM(IF(NOT(ISERROR(Q6:Q58)),Q6:Q58))</f>
        <v>7</v>
      </c>
      <c r="R60" s="2"/>
      <c r="S60" s="2">
        <f>SUM(D60:Q60)</f>
        <v>433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1.3856812933025404</v>
      </c>
      <c r="E61" s="4">
        <f t="shared" si="4"/>
        <v>5.0808314087759809</v>
      </c>
      <c r="F61" s="4">
        <f t="shared" si="4"/>
        <v>4.6189376443418011</v>
      </c>
      <c r="G61" s="4">
        <f t="shared" si="4"/>
        <v>11.778290993071593</v>
      </c>
      <c r="H61" s="4">
        <f t="shared" si="4"/>
        <v>10.854503464203233</v>
      </c>
      <c r="I61" s="4">
        <f t="shared" si="4"/>
        <v>8.5450346420323324</v>
      </c>
      <c r="J61" s="4">
        <f t="shared" si="4"/>
        <v>8.5450346420323324</v>
      </c>
      <c r="K61" s="4">
        <f t="shared" si="4"/>
        <v>7.3903002309468819</v>
      </c>
      <c r="L61" s="4">
        <f t="shared" si="4"/>
        <v>7.8521939953810627</v>
      </c>
      <c r="M61" s="4">
        <f t="shared" si="4"/>
        <v>8.0831408775981526</v>
      </c>
      <c r="N61" s="4">
        <f t="shared" si="4"/>
        <v>7.1593533487297929</v>
      </c>
      <c r="O61" s="4">
        <f t="shared" si="4"/>
        <v>15.242494226327944</v>
      </c>
      <c r="P61" s="4">
        <f t="shared" si="4"/>
        <v>1.8475750577367205</v>
      </c>
      <c r="Q61" s="4">
        <f t="shared" si="4"/>
        <v>1.6166281755196306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433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>
        <f>[4]手足!$C24</f>
        <v>44</v>
      </c>
      <c r="D28" s="17">
        <f>[4]手足!$D24</f>
        <v>2</v>
      </c>
      <c r="E28" s="17">
        <f>[4]手足!$E24</f>
        <v>5</v>
      </c>
      <c r="F28" s="17">
        <f>[4]手足!$F24</f>
        <v>21</v>
      </c>
      <c r="G28" s="17">
        <f>[4]手足!$G24</f>
        <v>7</v>
      </c>
      <c r="H28" s="17">
        <f>[4]手足!$H24</f>
        <v>5</v>
      </c>
      <c r="I28" s="17">
        <f>[4]手足!$I24</f>
        <v>3</v>
      </c>
      <c r="J28" s="17">
        <f>[4]手足!$J24</f>
        <v>0</v>
      </c>
      <c r="K28" s="17">
        <f>[4]手足!$K24</f>
        <v>1</v>
      </c>
      <c r="L28" s="17">
        <f>[4]手足!$L24</f>
        <v>0</v>
      </c>
      <c r="M28" s="17">
        <f>[4]手足!$M24</f>
        <v>0</v>
      </c>
      <c r="N28" s="17">
        <f>[4]手足!$N24</f>
        <v>0</v>
      </c>
      <c r="O28" s="17">
        <f>[4]手足!$O24</f>
        <v>0</v>
      </c>
      <c r="P28" s="17">
        <f>[4]手足!$P24</f>
        <v>0</v>
      </c>
      <c r="Q28" s="17">
        <f>[4]手足!$Q24</f>
        <v>0</v>
      </c>
      <c r="S28">
        <f t="shared" si="0"/>
        <v>44</v>
      </c>
      <c r="T28" t="b">
        <f t="shared" si="1"/>
        <v>1</v>
      </c>
    </row>
    <row r="29" spans="2:20">
      <c r="B29" s="17">
        <v>24</v>
      </c>
      <c r="C29" s="17" t="e">
        <f>[4]手足!$C25</f>
        <v>#N/A</v>
      </c>
      <c r="D29" s="17" t="e">
        <f>[4]手足!$D25</f>
        <v>#N/A</v>
      </c>
      <c r="E29" s="17" t="e">
        <f>[4]手足!$E25</f>
        <v>#N/A</v>
      </c>
      <c r="F29" s="17" t="e">
        <f>[4]手足!$F25</f>
        <v>#N/A</v>
      </c>
      <c r="G29" s="17" t="e">
        <f>[4]手足!$G25</f>
        <v>#N/A</v>
      </c>
      <c r="H29" s="17" t="e">
        <f>[4]手足!$H25</f>
        <v>#N/A</v>
      </c>
      <c r="I29" s="17" t="e">
        <f>[4]手足!$I25</f>
        <v>#N/A</v>
      </c>
      <c r="J29" s="17" t="e">
        <f>[4]手足!$J25</f>
        <v>#N/A</v>
      </c>
      <c r="K29" s="17" t="e">
        <f>[4]手足!$K25</f>
        <v>#N/A</v>
      </c>
      <c r="L29" s="17" t="e">
        <f>[4]手足!$L25</f>
        <v>#N/A</v>
      </c>
      <c r="M29" s="17" t="e">
        <f>[4]手足!$M25</f>
        <v>#N/A</v>
      </c>
      <c r="N29" s="17" t="e">
        <f>[4]手足!$N25</f>
        <v>#N/A</v>
      </c>
      <c r="O29" s="17" t="e">
        <f>[4]手足!$O25</f>
        <v>#N/A</v>
      </c>
      <c r="P29" s="17" t="e">
        <f>[4]手足!$P25</f>
        <v>#N/A</v>
      </c>
      <c r="Q29" s="17" t="e">
        <f>[4]手足!$Q25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139</v>
      </c>
      <c r="D60" s="2">
        <f t="array" ref="D60">+SUM(IF(NOT(ISERROR(D6:D58)),D6:D58))</f>
        <v>3</v>
      </c>
      <c r="E60" s="2">
        <f t="array" ref="E60">+SUM(IF(NOT(ISERROR(E6:E58)),E6:E58))</f>
        <v>24</v>
      </c>
      <c r="F60" s="2">
        <f t="array" ref="F60">+SUM(IF(NOT(ISERROR(F6:F58)),F6:F58))</f>
        <v>60</v>
      </c>
      <c r="G60" s="2">
        <f t="array" ref="G60">+SUM(IF(NOT(ISERROR(G6:G58)),G6:G58))</f>
        <v>20</v>
      </c>
      <c r="H60" s="2">
        <f t="array" ref="H60">+SUM(IF(NOT(ISERROR(H6:H58)),H6:H58))</f>
        <v>21</v>
      </c>
      <c r="I60" s="2">
        <f t="array" ref="I60">+SUM(IF(NOT(ISERROR(I6:I58)),I6:I58))</f>
        <v>5</v>
      </c>
      <c r="J60" s="2">
        <f t="array" ref="J60">+SUM(IF(NOT(ISERROR(J6:J58)),J6:J58))</f>
        <v>3</v>
      </c>
      <c r="K60" s="2">
        <f t="array" ref="K60">+SUM(IF(NOT(ISERROR(K6:K58)),K6:K58))</f>
        <v>1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139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2.1582733812949639</v>
      </c>
      <c r="E61" s="4">
        <f t="shared" si="4"/>
        <v>17.266187050359711</v>
      </c>
      <c r="F61" s="4">
        <f t="shared" si="4"/>
        <v>43.165467625899282</v>
      </c>
      <c r="G61" s="4">
        <f t="shared" si="4"/>
        <v>14.388489208633093</v>
      </c>
      <c r="H61" s="4">
        <f t="shared" si="4"/>
        <v>15.107913669064748</v>
      </c>
      <c r="I61" s="4">
        <f t="shared" si="4"/>
        <v>3.5971223021582732</v>
      </c>
      <c r="J61" s="4">
        <f t="shared" si="4"/>
        <v>2.1582733812949639</v>
      </c>
      <c r="K61" s="4">
        <f t="shared" si="4"/>
        <v>0.71942446043165476</v>
      </c>
      <c r="L61" s="4">
        <f t="shared" si="4"/>
        <v>0.71942446043165476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0.71942446043165476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139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[4]伝紅!$C24</f>
        <v>0</v>
      </c>
      <c r="D28" s="17">
        <f>[4]伝紅!$D24</f>
        <v>0</v>
      </c>
      <c r="E28" s="17">
        <f>[4]伝紅!$E24</f>
        <v>0</v>
      </c>
      <c r="F28" s="17">
        <f>[4]伝紅!$F24</f>
        <v>0</v>
      </c>
      <c r="G28" s="17">
        <f>[4]伝紅!$G24</f>
        <v>0</v>
      </c>
      <c r="H28" s="17">
        <f>[4]伝紅!$H24</f>
        <v>0</v>
      </c>
      <c r="I28" s="17">
        <f>[4]伝紅!$I24</f>
        <v>0</v>
      </c>
      <c r="J28" s="17">
        <f>[4]伝紅!$J24</f>
        <v>0</v>
      </c>
      <c r="K28" s="17">
        <f>[4]伝紅!$K24</f>
        <v>0</v>
      </c>
      <c r="L28" s="17">
        <f>[4]伝紅!$L24</f>
        <v>0</v>
      </c>
      <c r="M28" s="17">
        <f>[4]伝紅!$M24</f>
        <v>0</v>
      </c>
      <c r="N28" s="17">
        <f>[4]伝紅!$N24</f>
        <v>0</v>
      </c>
      <c r="O28" s="17">
        <f>[4]伝紅!$O24</f>
        <v>0</v>
      </c>
      <c r="P28" s="17">
        <f>[4]伝紅!$P24</f>
        <v>0</v>
      </c>
      <c r="Q28" s="17">
        <f>[4]伝紅!$Q24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 t="e">
        <f>[4]伝紅!$C25</f>
        <v>#N/A</v>
      </c>
      <c r="D29" s="17" t="e">
        <f>[4]伝紅!$D25</f>
        <v>#N/A</v>
      </c>
      <c r="E29" s="17" t="e">
        <f>[4]伝紅!$E25</f>
        <v>#N/A</v>
      </c>
      <c r="F29" s="17" t="e">
        <f>[4]伝紅!$F25</f>
        <v>#N/A</v>
      </c>
      <c r="G29" s="17" t="e">
        <f>[4]伝紅!$G25</f>
        <v>#N/A</v>
      </c>
      <c r="H29" s="17" t="e">
        <f>[4]伝紅!$H25</f>
        <v>#N/A</v>
      </c>
      <c r="I29" s="17" t="e">
        <f>[4]伝紅!$I25</f>
        <v>#N/A</v>
      </c>
      <c r="J29" s="17" t="e">
        <f>[4]伝紅!$J25</f>
        <v>#N/A</v>
      </c>
      <c r="K29" s="17" t="e">
        <f>[4]伝紅!$K25</f>
        <v>#N/A</v>
      </c>
      <c r="L29" s="17" t="e">
        <f>[4]伝紅!$L25</f>
        <v>#N/A</v>
      </c>
      <c r="M29" s="17" t="e">
        <f>[4]伝紅!$M25</f>
        <v>#N/A</v>
      </c>
      <c r="N29" s="17" t="e">
        <f>[4]伝紅!$N25</f>
        <v>#N/A</v>
      </c>
      <c r="O29" s="17" t="e">
        <f>[4]伝紅!$O25</f>
        <v>#N/A</v>
      </c>
      <c r="P29" s="17" t="e">
        <f>[4]伝紅!$P25</f>
        <v>#N/A</v>
      </c>
      <c r="Q29" s="17" t="e">
        <f>[4]伝紅!$Q25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2.3255813953488373</v>
      </c>
      <c r="F61" s="4">
        <f t="shared" si="4"/>
        <v>9.3023255813953494</v>
      </c>
      <c r="G61" s="4">
        <f t="shared" si="4"/>
        <v>6.9767441860465116</v>
      </c>
      <c r="H61" s="4">
        <f t="shared" si="4"/>
        <v>11.627906976744185</v>
      </c>
      <c r="I61" s="4">
        <f t="shared" si="4"/>
        <v>13.953488372093023</v>
      </c>
      <c r="J61" s="4">
        <f t="shared" si="4"/>
        <v>4.6511627906976747</v>
      </c>
      <c r="K61" s="4">
        <f t="shared" si="4"/>
        <v>4.6511627906976747</v>
      </c>
      <c r="L61" s="4">
        <f t="shared" si="4"/>
        <v>6.9767441860465116</v>
      </c>
      <c r="M61" s="4">
        <f t="shared" si="4"/>
        <v>11.627906976744185</v>
      </c>
      <c r="N61" s="4">
        <f t="shared" si="4"/>
        <v>6.9767441860465116</v>
      </c>
      <c r="O61" s="4">
        <f t="shared" si="4"/>
        <v>6.9767441860465116</v>
      </c>
      <c r="P61" s="4">
        <f t="shared" si="4"/>
        <v>4.6511627906976747</v>
      </c>
      <c r="Q61" s="4">
        <f t="shared" si="4"/>
        <v>9.3023255813953494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>
        <f>[4]突発!$C24</f>
        <v>9</v>
      </c>
      <c r="D28" s="17">
        <f>[4]突発!$D24</f>
        <v>0</v>
      </c>
      <c r="E28" s="17">
        <f>[4]突発!$E24</f>
        <v>2</v>
      </c>
      <c r="F28" s="17">
        <f>[4]突発!$F24</f>
        <v>3</v>
      </c>
      <c r="G28" s="17">
        <f>[4]突発!$G24</f>
        <v>3</v>
      </c>
      <c r="H28" s="17">
        <f>[4]突発!$H24</f>
        <v>1</v>
      </c>
      <c r="I28" s="17">
        <f>[4]突発!$I24</f>
        <v>0</v>
      </c>
      <c r="J28" s="17">
        <f>[4]突発!$J24</f>
        <v>0</v>
      </c>
      <c r="K28" s="17">
        <f>[4]突発!$K24</f>
        <v>0</v>
      </c>
      <c r="L28" s="17">
        <f>[4]突発!$L24</f>
        <v>0</v>
      </c>
      <c r="M28" s="17">
        <f>[4]突発!$M24</f>
        <v>0</v>
      </c>
      <c r="N28" s="17">
        <f>[4]突発!$N24</f>
        <v>0</v>
      </c>
      <c r="O28" s="17">
        <f>[4]突発!$O24</f>
        <v>0</v>
      </c>
      <c r="P28" s="17">
        <f>[4]突発!$P24</f>
        <v>0</v>
      </c>
      <c r="Q28" s="17">
        <f>[4]突発!$Q24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 t="e">
        <f>[4]突発!$C25</f>
        <v>#N/A</v>
      </c>
      <c r="D29" s="17" t="e">
        <f>[4]突発!$D25</f>
        <v>#N/A</v>
      </c>
      <c r="E29" s="17" t="e">
        <f>[4]突発!$E25</f>
        <v>#N/A</v>
      </c>
      <c r="F29" s="17" t="e">
        <f>[4]突発!$F25</f>
        <v>#N/A</v>
      </c>
      <c r="G29" s="17" t="e">
        <f>[4]突発!$G25</f>
        <v>#N/A</v>
      </c>
      <c r="H29" s="17" t="e">
        <f>[4]突発!$H25</f>
        <v>#N/A</v>
      </c>
      <c r="I29" s="17" t="e">
        <f>[4]突発!$I25</f>
        <v>#N/A</v>
      </c>
      <c r="J29" s="17" t="e">
        <f>[4]突発!$J25</f>
        <v>#N/A</v>
      </c>
      <c r="K29" s="17" t="e">
        <f>[4]突発!$K25</f>
        <v>#N/A</v>
      </c>
      <c r="L29" s="17" t="e">
        <f>[4]突発!$L25</f>
        <v>#N/A</v>
      </c>
      <c r="M29" s="17" t="e">
        <f>[4]突発!$M25</f>
        <v>#N/A</v>
      </c>
      <c r="N29" s="17" t="e">
        <f>[4]突発!$N25</f>
        <v>#N/A</v>
      </c>
      <c r="O29" s="17" t="e">
        <f>[4]突発!$O25</f>
        <v>#N/A</v>
      </c>
      <c r="P29" s="17" t="e">
        <f>[4]突発!$P25</f>
        <v>#N/A</v>
      </c>
      <c r="Q29" s="17" t="e">
        <f>[4]突発!$Q25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120</v>
      </c>
      <c r="D60" s="2">
        <f t="array" ref="D60">+SUM(IF(NOT(ISERROR(D6:D58)),D6:D58))</f>
        <v>3</v>
      </c>
      <c r="E60" s="2">
        <f t="array" ref="E60">+SUM(IF(NOT(ISERROR(E6:E58)),E6:E58))</f>
        <v>30</v>
      </c>
      <c r="F60" s="2">
        <f t="array" ref="F60">+SUM(IF(NOT(ISERROR(F6:F58)),F6:F58))</f>
        <v>66</v>
      </c>
      <c r="G60" s="2">
        <f t="array" ref="G60">+SUM(IF(NOT(ISERROR(G6:G58)),G6:G58))</f>
        <v>12</v>
      </c>
      <c r="H60" s="2">
        <f t="array" ref="H60">+SUM(IF(NOT(ISERROR(H6:H58)),H6:H58))</f>
        <v>7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120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2.5</v>
      </c>
      <c r="E61" s="4">
        <f t="shared" si="4"/>
        <v>25</v>
      </c>
      <c r="F61" s="4">
        <f t="shared" si="4"/>
        <v>55.000000000000007</v>
      </c>
      <c r="G61" s="4">
        <f t="shared" si="4"/>
        <v>10</v>
      </c>
      <c r="H61" s="4">
        <f t="shared" si="4"/>
        <v>5.833333333333333</v>
      </c>
      <c r="I61" s="4">
        <f t="shared" si="4"/>
        <v>0</v>
      </c>
      <c r="J61" s="4">
        <f t="shared" si="4"/>
        <v>1.6666666666666667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120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[4]ﾍﾙ!$C24</f>
        <v>10</v>
      </c>
      <c r="D28" s="17">
        <f>[4]ﾍﾙ!$D24</f>
        <v>0</v>
      </c>
      <c r="E28" s="17">
        <f>[4]ﾍﾙ!$E24</f>
        <v>2</v>
      </c>
      <c r="F28" s="17">
        <f>[4]ﾍﾙ!$F24</f>
        <v>1</v>
      </c>
      <c r="G28" s="17">
        <f>[4]ﾍﾙ!$G24</f>
        <v>3</v>
      </c>
      <c r="H28" s="17">
        <f>[4]ﾍﾙ!$H24</f>
        <v>2</v>
      </c>
      <c r="I28" s="17">
        <f>[4]ﾍﾙ!$I24</f>
        <v>1</v>
      </c>
      <c r="J28" s="17">
        <f>[4]ﾍﾙ!$J24</f>
        <v>0</v>
      </c>
      <c r="K28" s="17">
        <f>[4]ﾍﾙ!$K24</f>
        <v>1</v>
      </c>
      <c r="L28" s="17">
        <f>[4]ﾍﾙ!$L24</f>
        <v>0</v>
      </c>
      <c r="M28" s="17">
        <f>[4]ﾍﾙ!$M24</f>
        <v>0</v>
      </c>
      <c r="N28" s="17">
        <f>[4]ﾍﾙ!$N24</f>
        <v>0</v>
      </c>
      <c r="O28" s="17">
        <f>[4]ﾍﾙ!$O24</f>
        <v>0</v>
      </c>
      <c r="P28" s="17">
        <f>[4]ﾍﾙ!$P24</f>
        <v>0</v>
      </c>
      <c r="Q28" s="17">
        <f>[4]ﾍﾙ!$Q24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 t="e">
        <f>[4]ﾍﾙ!$C25</f>
        <v>#N/A</v>
      </c>
      <c r="D29" s="17" t="e">
        <f>[4]ﾍﾙ!$D25</f>
        <v>#N/A</v>
      </c>
      <c r="E29" s="17" t="e">
        <f>[4]ﾍﾙ!$E25</f>
        <v>#N/A</v>
      </c>
      <c r="F29" s="17" t="e">
        <f>[4]ﾍﾙ!$F25</f>
        <v>#N/A</v>
      </c>
      <c r="G29" s="17" t="e">
        <f>[4]ﾍﾙ!$G25</f>
        <v>#N/A</v>
      </c>
      <c r="H29" s="17" t="e">
        <f>[4]ﾍﾙ!$H25</f>
        <v>#N/A</v>
      </c>
      <c r="I29" s="17" t="e">
        <f>[4]ﾍﾙ!$I25</f>
        <v>#N/A</v>
      </c>
      <c r="J29" s="17" t="e">
        <f>[4]ﾍﾙ!$J25</f>
        <v>#N/A</v>
      </c>
      <c r="K29" s="17" t="e">
        <f>[4]ﾍﾙ!$K25</f>
        <v>#N/A</v>
      </c>
      <c r="L29" s="17" t="e">
        <f>[4]ﾍﾙ!$L25</f>
        <v>#N/A</v>
      </c>
      <c r="M29" s="17" t="e">
        <f>[4]ﾍﾙ!$M25</f>
        <v>#N/A</v>
      </c>
      <c r="N29" s="17" t="e">
        <f>[4]ﾍﾙ!$N25</f>
        <v>#N/A</v>
      </c>
      <c r="O29" s="17" t="e">
        <f>[4]ﾍﾙ!$O25</f>
        <v>#N/A</v>
      </c>
      <c r="P29" s="17" t="e">
        <f>[4]ﾍﾙ!$P25</f>
        <v>#N/A</v>
      </c>
      <c r="Q29" s="17" t="e">
        <f>[4]ﾍﾙ!$Q25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81</v>
      </c>
      <c r="D60" s="2">
        <f t="array" ref="D60">+SUM(IF(NOT(ISERROR(D6:D58)),D6:D58))</f>
        <v>0</v>
      </c>
      <c r="E60" s="2">
        <f t="array" ref="E60">+SUM(IF(NOT(ISERROR(E6:E58)),E6:E58))</f>
        <v>28</v>
      </c>
      <c r="F60" s="2">
        <f t="array" ref="F60">+SUM(IF(NOT(ISERROR(F6:F58)),F6:F58))</f>
        <v>25</v>
      </c>
      <c r="G60" s="2">
        <f t="array" ref="G60">+SUM(IF(NOT(ISERROR(G6:G58)),G6:G58))</f>
        <v>16</v>
      </c>
      <c r="H60" s="2">
        <f t="array" ref="H60">+SUM(IF(NOT(ISERROR(H6:H58)),H6:H58))</f>
        <v>4</v>
      </c>
      <c r="I60" s="2">
        <f t="array" ref="I60">+SUM(IF(NOT(ISERROR(I6:I58)),I6:I58))</f>
        <v>3</v>
      </c>
      <c r="J60" s="2">
        <f t="array" ref="J60">+SUM(IF(NOT(ISERROR(J6:J58)),J6:J58))</f>
        <v>1</v>
      </c>
      <c r="K60" s="2">
        <f t="array" ref="K60">+SUM(IF(NOT(ISERROR(K6:K58)),K6:K58))</f>
        <v>3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34.567901234567898</v>
      </c>
      <c r="F61" s="4">
        <f t="shared" si="4"/>
        <v>30.864197530864196</v>
      </c>
      <c r="G61" s="4">
        <f t="shared" si="4"/>
        <v>19.753086419753085</v>
      </c>
      <c r="H61" s="4">
        <f t="shared" si="4"/>
        <v>4.9382716049382713</v>
      </c>
      <c r="I61" s="4">
        <f t="shared" si="4"/>
        <v>3.7037037037037033</v>
      </c>
      <c r="J61" s="4">
        <f t="shared" si="4"/>
        <v>1.2345679012345678</v>
      </c>
      <c r="K61" s="4">
        <f t="shared" si="4"/>
        <v>3.7037037037037033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1.2345679012345678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81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[4]耳下!$C24</f>
        <v>0</v>
      </c>
      <c r="D28" s="17">
        <f>[4]耳下!$D24</f>
        <v>0</v>
      </c>
      <c r="E28" s="17">
        <f>[4]耳下!$E24</f>
        <v>0</v>
      </c>
      <c r="F28" s="17">
        <f>[4]耳下!$F24</f>
        <v>0</v>
      </c>
      <c r="G28" s="17">
        <f>[4]耳下!$G24</f>
        <v>0</v>
      </c>
      <c r="H28" s="17">
        <f>[4]耳下!$H24</f>
        <v>0</v>
      </c>
      <c r="I28" s="17">
        <f>[4]耳下!$I24</f>
        <v>0</v>
      </c>
      <c r="J28" s="17">
        <f>[4]耳下!$J24</f>
        <v>0</v>
      </c>
      <c r="K28" s="17">
        <f>[4]耳下!$K24</f>
        <v>0</v>
      </c>
      <c r="L28" s="17">
        <f>[4]耳下!$L24</f>
        <v>0</v>
      </c>
      <c r="M28" s="17">
        <f>[4]耳下!$M24</f>
        <v>0</v>
      </c>
      <c r="N28" s="17">
        <f>[4]耳下!$N24</f>
        <v>0</v>
      </c>
      <c r="O28" s="17">
        <f>[4]耳下!$O24</f>
        <v>0</v>
      </c>
      <c r="P28" s="17">
        <f>[4]耳下!$P24</f>
        <v>0</v>
      </c>
      <c r="Q28" s="17">
        <f>[4]耳下!$Q24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 t="e">
        <f>[4]耳下!$C25</f>
        <v>#N/A</v>
      </c>
      <c r="D29" s="17" t="e">
        <f>[4]耳下!$D25</f>
        <v>#N/A</v>
      </c>
      <c r="E29" s="17" t="e">
        <f>[4]耳下!$E25</f>
        <v>#N/A</v>
      </c>
      <c r="F29" s="17" t="e">
        <f>[4]耳下!$F25</f>
        <v>#N/A</v>
      </c>
      <c r="G29" s="17" t="e">
        <f>[4]耳下!$G25</f>
        <v>#N/A</v>
      </c>
      <c r="H29" s="17" t="e">
        <f>[4]耳下!$H25</f>
        <v>#N/A</v>
      </c>
      <c r="I29" s="17" t="e">
        <f>[4]耳下!$I25</f>
        <v>#N/A</v>
      </c>
      <c r="J29" s="17" t="e">
        <f>[4]耳下!$J25</f>
        <v>#N/A</v>
      </c>
      <c r="K29" s="17" t="e">
        <f>[4]耳下!$K25</f>
        <v>#N/A</v>
      </c>
      <c r="L29" s="17" t="e">
        <f>[4]耳下!$L25</f>
        <v>#N/A</v>
      </c>
      <c r="M29" s="17" t="e">
        <f>[4]耳下!$M25</f>
        <v>#N/A</v>
      </c>
      <c r="N29" s="17" t="e">
        <f>[4]耳下!$N25</f>
        <v>#N/A</v>
      </c>
      <c r="O29" s="17" t="e">
        <f>[4]耳下!$O25</f>
        <v>#N/A</v>
      </c>
      <c r="P29" s="17" t="e">
        <f>[4]耳下!$P25</f>
        <v>#N/A</v>
      </c>
      <c r="Q29" s="17" t="e">
        <f>[4]耳下!$Q25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14.285714285714285</v>
      </c>
      <c r="J61" s="4">
        <f t="shared" si="4"/>
        <v>35.714285714285715</v>
      </c>
      <c r="K61" s="4">
        <f t="shared" si="4"/>
        <v>7.1428571428571423</v>
      </c>
      <c r="L61" s="4">
        <f t="shared" si="4"/>
        <v>0</v>
      </c>
      <c r="M61" s="4">
        <f t="shared" si="4"/>
        <v>7.1428571428571423</v>
      </c>
      <c r="N61" s="4">
        <f t="shared" si="4"/>
        <v>0</v>
      </c>
      <c r="O61" s="4">
        <f t="shared" si="4"/>
        <v>7.1428571428571423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>
        <f>[5]出血!$C24</f>
        <v>0</v>
      </c>
      <c r="D28" s="17">
        <f>[5]出血!$D24</f>
        <v>0</v>
      </c>
      <c r="E28" s="17">
        <f>[5]出血!$E24</f>
        <v>0</v>
      </c>
      <c r="F28" s="17">
        <f>[5]出血!$F24</f>
        <v>0</v>
      </c>
      <c r="G28" s="17">
        <f>[5]出血!$G24</f>
        <v>0</v>
      </c>
      <c r="H28" s="17">
        <f>[5]出血!$H24</f>
        <v>0</v>
      </c>
      <c r="I28" s="17">
        <f>[5]出血!$I24</f>
        <v>0</v>
      </c>
      <c r="J28" s="17">
        <f>[5]出血!$J24</f>
        <v>0</v>
      </c>
      <c r="K28" s="17">
        <f>[5]出血!$K24</f>
        <v>0</v>
      </c>
      <c r="L28" s="17">
        <f>[5]出血!$L24</f>
        <v>0</v>
      </c>
      <c r="M28" s="17">
        <f>[5]出血!$M24</f>
        <v>0</v>
      </c>
      <c r="N28" s="17">
        <f>[5]出血!$N24</f>
        <v>0</v>
      </c>
      <c r="O28" s="17">
        <f>[5]出血!$O24</f>
        <v>0</v>
      </c>
      <c r="P28" s="17">
        <f>[5]出血!$P24</f>
        <v>0</v>
      </c>
      <c r="Q28" s="17">
        <f>[5]出血!$Q24</f>
        <v>0</v>
      </c>
      <c r="R28" s="17">
        <f>[5]出血!$R24</f>
        <v>0</v>
      </c>
      <c r="S28" s="17">
        <f>[5]出血!$S24</f>
        <v>0</v>
      </c>
      <c r="T28" s="17">
        <f>[5]出血!$T24</f>
        <v>0</v>
      </c>
      <c r="U28" s="17">
        <f>[5]出血!$U24</f>
        <v>0</v>
      </c>
      <c r="V28" s="17">
        <f>[5]出血!$V24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 t="e">
        <f>[5]出血!$C25</f>
        <v>#N/A</v>
      </c>
      <c r="D29" s="17" t="e">
        <f>[5]出血!$D25</f>
        <v>#N/A</v>
      </c>
      <c r="E29" s="17" t="e">
        <f>[5]出血!$E25</f>
        <v>#N/A</v>
      </c>
      <c r="F29" s="17" t="e">
        <f>[5]出血!$F25</f>
        <v>#N/A</v>
      </c>
      <c r="G29" s="17" t="e">
        <f>[5]出血!$G25</f>
        <v>#N/A</v>
      </c>
      <c r="H29" s="17" t="e">
        <f>[5]出血!$H25</f>
        <v>#N/A</v>
      </c>
      <c r="I29" s="17" t="e">
        <f>[5]出血!$I25</f>
        <v>#N/A</v>
      </c>
      <c r="J29" s="17" t="e">
        <f>[5]出血!$J25</f>
        <v>#N/A</v>
      </c>
      <c r="K29" s="17" t="e">
        <f>[5]出血!$K25</f>
        <v>#N/A</v>
      </c>
      <c r="L29" s="17" t="e">
        <f>[5]出血!$L25</f>
        <v>#N/A</v>
      </c>
      <c r="M29" s="17" t="e">
        <f>[5]出血!$M25</f>
        <v>#N/A</v>
      </c>
      <c r="N29" s="17" t="e">
        <f>[5]出血!$N25</f>
        <v>#N/A</v>
      </c>
      <c r="O29" s="17" t="e">
        <f>[5]出血!$O25</f>
        <v>#N/A</v>
      </c>
      <c r="P29" s="17" t="e">
        <f>[5]出血!$P25</f>
        <v>#N/A</v>
      </c>
      <c r="Q29" s="17" t="e">
        <f>[5]出血!$Q25</f>
        <v>#N/A</v>
      </c>
      <c r="R29" s="17" t="e">
        <f>[5]出血!$R25</f>
        <v>#N/A</v>
      </c>
      <c r="S29" s="17" t="e">
        <f>[5]出血!$S25</f>
        <v>#N/A</v>
      </c>
      <c r="T29" s="17" t="e">
        <f>[5]出血!$T25</f>
        <v>#N/A</v>
      </c>
      <c r="U29" s="17" t="e">
        <f>[5]出血!$U25</f>
        <v>#N/A</v>
      </c>
      <c r="V29" s="17" t="e">
        <f>[5]出血!$V25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BX5" activePane="bottomRight" state="frozen"/>
      <selection pane="topRight" activeCell="D1" sqref="D1"/>
      <selection pane="bottomLeft" activeCell="A5" sqref="A5"/>
      <selection pane="bottomRight" activeCell="CJ5" sqref="CJ5:CJ308"/>
    </sheetView>
  </sheetViews>
  <sheetFormatPr defaultColWidth="7.875" defaultRowHeight="18.75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3" width="9.75" style="33" customWidth="1"/>
    <col min="14" max="15" width="8.875" style="33" customWidth="1"/>
    <col min="16" max="43" width="7.625" style="33" customWidth="1"/>
    <col min="44" max="44" width="7.625" style="130" customWidth="1"/>
    <col min="45" max="45" width="8.75" style="33" customWidth="1"/>
    <col min="46" max="50" width="7.625" style="33" customWidth="1"/>
    <col min="51" max="95" width="9.875" style="33" customWidth="1"/>
    <col min="96" max="96" width="9.875" style="130" customWidth="1"/>
    <col min="97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35" t="s">
        <v>275</v>
      </c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>
        <v>1</v>
      </c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1021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>
        <v>9</v>
      </c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3853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>
        <v>3</v>
      </c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2378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>
        <v>21</v>
      </c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3390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>
        <v>0</v>
      </c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189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>
        <v>1</v>
      </c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723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>
        <v>35</v>
      </c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11554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>
        <v>239</v>
      </c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1020923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>
        <v>0.2</v>
      </c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204.20000000000002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>
        <v>0.69</v>
      </c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296.37999999999994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>
        <v>0.33</v>
      </c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239.72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>
        <v>1.75</v>
      </c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282.50000000000006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>
        <v>0</v>
      </c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94.5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>
        <v>0.33</v>
      </c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241.00000000000003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>
        <v>0.8</v>
      </c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257.40999999999997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>
        <v>0.06</v>
      </c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270.21999999999997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>
        <v>7</v>
      </c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20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>
        <v>7</v>
      </c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71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>
        <v>11</v>
      </c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49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>
        <v>12</v>
      </c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91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>
        <v>0</v>
      </c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7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>
        <v>1</v>
      </c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3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>
        <v>38</v>
      </c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241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>
        <v>682</v>
      </c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26557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>
        <v>2.33</v>
      </c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6.65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>
        <v>1</v>
      </c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10.139999999999999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>
        <v>2.2000000000000002</v>
      </c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9.57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>
        <v>2</v>
      </c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15.17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>
        <v>0</v>
      </c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7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>
        <v>0.5</v>
      </c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1.5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>
        <v>1.58</v>
      </c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9.98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>
        <v>0.3</v>
      </c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11.68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>
        <v>1</v>
      </c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26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>
        <v>7</v>
      </c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71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>
        <v>2</v>
      </c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28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>
        <v>1</v>
      </c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39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>
        <v>0</v>
      </c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>
        <v>0</v>
      </c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>
        <v>11</v>
      </c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165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>
        <v>1403</v>
      </c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15728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>
        <v>0.33</v>
      </c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8.67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>
        <v>1</v>
      </c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10.149999999999999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>
        <v>0.4</v>
      </c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4.9300000000000006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>
        <v>0.17</v>
      </c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6.51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>
        <v>0</v>
      </c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>
        <v>0</v>
      </c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>
        <v>0.46</v>
      </c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6.73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>
        <v>0.62</v>
      </c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6.919999999999999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>
        <v>1</v>
      </c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71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>
        <v>6</v>
      </c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278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>
        <v>2</v>
      </c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223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>
        <v>5</v>
      </c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186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>
        <v>0</v>
      </c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8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>
        <v>2</v>
      </c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62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>
        <v>16</v>
      </c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828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>
        <v>5825</v>
      </c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135064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>
        <v>0.33</v>
      </c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23.68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>
        <v>0.86</v>
      </c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39.72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>
        <v>0.4</v>
      </c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38.729999999999997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>
        <v>0.83</v>
      </c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30.979999999999997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>
        <v>0</v>
      </c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8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>
        <v>1</v>
      </c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31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>
        <v>0.67</v>
      </c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33.569999999999993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>
        <v>2.58</v>
      </c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59.309999999999995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>
        <v>4</v>
      </c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93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>
        <v>15</v>
      </c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216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>
        <v>37</v>
      </c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756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>
        <v>41</v>
      </c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914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>
        <v>1</v>
      </c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33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>
        <v>4</v>
      </c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110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>
        <v>102</v>
      </c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2122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>
        <v>11033</v>
      </c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310509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>
        <v>1.33</v>
      </c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30.990000000000002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>
        <v>2.14</v>
      </c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30.86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>
        <v>7.4</v>
      </c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134.86999999999998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>
        <v>6.83</v>
      </c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152.33000000000001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>
        <v>1</v>
      </c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33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>
        <v>2</v>
      </c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55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>
        <v>4.25</v>
      </c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86.26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>
        <v>4.88</v>
      </c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136.01000000000002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>
        <v>0</v>
      </c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16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>
        <v>2</v>
      </c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125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>
        <v>0</v>
      </c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90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>
        <v>7</v>
      </c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198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0</v>
      </c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>
        <v>0</v>
      </c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>
        <v>9</v>
      </c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433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>
        <v>823</v>
      </c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18587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>
        <v>0</v>
      </c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5.3100000000000005</v>
      </c>
      <c r="DO93" s="55" t="s">
        <v>198</v>
      </c>
    </row>
    <row r="94" spans="2:119">
      <c r="B94" s="54" t="s">
        <v>207</v>
      </c>
      <c r="C94" s="176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>
        <v>0.28999999999999998</v>
      </c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17.869999999999997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>
        <v>0</v>
      </c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15.94</v>
      </c>
      <c r="DO95" s="55" t="s">
        <v>201</v>
      </c>
    </row>
    <row r="96" spans="2:119">
      <c r="B96" s="59" t="s">
        <v>219</v>
      </c>
      <c r="C96" s="17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9">
        <v>1.17</v>
      </c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33.01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>
        <v>0</v>
      </c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>
        <v>0</v>
      </c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>
        <v>0.38</v>
      </c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17.61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>
        <v>0.36</v>
      </c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8.19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>
        <v>2</v>
      </c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11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>
        <v>20</v>
      </c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33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>
        <v>1</v>
      </c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16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>
        <v>15</v>
      </c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52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>
        <v>2</v>
      </c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2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>
        <v>4</v>
      </c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25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>
        <v>44</v>
      </c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139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>
        <v>4485</v>
      </c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16066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>
        <v>0.67</v>
      </c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3.66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>
        <v>2.86</v>
      </c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4.71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>
        <v>0.2</v>
      </c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2.93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>
        <v>2.5</v>
      </c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8.66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>
        <v>2</v>
      </c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2</v>
      </c>
      <c r="DO113" s="55" t="s">
        <v>203</v>
      </c>
    </row>
    <row r="114" spans="2:119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>
        <v>2</v>
      </c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12.5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>
        <v>1.83</v>
      </c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5.77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>
        <v>1.98</v>
      </c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7.07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>
        <v>0</v>
      </c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>
        <v>0</v>
      </c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>
        <v>0</v>
      </c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>
        <v>0</v>
      </c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>
        <v>0</v>
      </c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>
        <v>0</v>
      </c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>
        <v>0</v>
      </c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43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>
        <v>147</v>
      </c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6856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>
        <v>0</v>
      </c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>
        <v>0</v>
      </c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>
        <v>0</v>
      </c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>
        <v>0</v>
      </c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>
        <v>0</v>
      </c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>
        <v>0</v>
      </c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>
        <v>0</v>
      </c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1.7200000000000002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>
        <v>7.0000000000000007E-2</v>
      </c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2.9899999999999998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>
        <v>0</v>
      </c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7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>
        <v>6</v>
      </c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41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>
        <v>0</v>
      </c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28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>
        <v>2</v>
      </c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34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>
        <v>0</v>
      </c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>
        <v>1</v>
      </c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9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>
        <v>9</v>
      </c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120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>
        <v>839</v>
      </c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13030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>
        <v>0</v>
      </c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2.33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>
        <v>0.86</v>
      </c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5.8600000000000012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>
        <v>0</v>
      </c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5.1400000000000015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>
        <v>0.33</v>
      </c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5.67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>
        <v>0</v>
      </c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>
        <v>0.5</v>
      </c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4.5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>
        <v>0.38</v>
      </c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4.919999999999999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>
        <v>0.37</v>
      </c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5.7200000000000006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>
        <v>0</v>
      </c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2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>
        <v>2</v>
      </c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15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>
        <v>2</v>
      </c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19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>
        <v>6</v>
      </c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44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>
        <v>0</v>
      </c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>
        <v>0</v>
      </c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1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>
        <v>10</v>
      </c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81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>
        <v>975</v>
      </c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3555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>
        <v>0</v>
      </c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0.66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>
        <v>0.28999999999999998</v>
      </c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2.14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>
        <v>0.4</v>
      </c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3.7099999999999995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>
        <v>1</v>
      </c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7.34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>
        <v>0</v>
      </c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>
        <v>0</v>
      </c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0.5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>
        <v>0.42</v>
      </c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3.3599999999999994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>
        <v>0.43</v>
      </c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1.56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>
        <v>0</v>
      </c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>
        <v>0</v>
      </c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0</v>
      </c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>
        <v>0</v>
      </c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4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>
        <v>0</v>
      </c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>
        <v>0</v>
      </c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>
        <v>0</v>
      </c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14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>
        <v>88</v>
      </c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1567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>
        <v>0</v>
      </c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>
        <v>0</v>
      </c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>
        <v>0</v>
      </c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>
        <v>0</v>
      </c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0.68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>
        <v>0</v>
      </c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>
        <v>0</v>
      </c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>
        <v>0</v>
      </c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0.57000000000000006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>
        <v>0.04</v>
      </c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0.68000000000000016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>
        <v>0</v>
      </c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>
        <v>0</v>
      </c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>
        <v>0</v>
      </c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>
        <v>0</v>
      </c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0</v>
      </c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>
        <v>0</v>
      </c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>
        <v>0</v>
      </c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>
        <v>9</v>
      </c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152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>
        <v>0</v>
      </c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>
        <v>0</v>
      </c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>
        <v>0</v>
      </c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>
        <v>0</v>
      </c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>
        <v>0</v>
      </c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>
        <v>0</v>
      </c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>
        <v>0</v>
      </c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>
        <v>0.01</v>
      </c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0.21000000000000005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>
        <v>0</v>
      </c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29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>
        <v>0</v>
      </c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24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>
        <v>0</v>
      </c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34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>
        <v>24</v>
      </c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230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>
        <v>2</v>
      </c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28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>
        <v>7</v>
      </c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95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>
        <v>33</v>
      </c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440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>
        <v>331</v>
      </c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6359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>
        <v>0</v>
      </c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29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>
        <v>0</v>
      </c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12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>
        <v>0</v>
      </c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34</v>
      </c>
      <c r="DO207" s="55" t="s">
        <v>201</v>
      </c>
    </row>
    <row r="208" spans="2:119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8">
        <v>8</v>
      </c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76.680000000000007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>
        <v>2</v>
      </c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28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8">
        <v>7</v>
      </c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95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>
        <v>3.67</v>
      </c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48.879999999999995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>
        <v>0.48</v>
      </c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9.2500000000000018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>
        <v>0</v>
      </c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1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>
        <v>0</v>
      </c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>
        <v>0</v>
      </c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>
        <v>0</v>
      </c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3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>
        <v>0</v>
      </c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0</v>
      </c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>
        <v>0</v>
      </c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10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>
        <v>14</v>
      </c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206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>
        <v>0</v>
      </c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1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>
        <v>0</v>
      </c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>
        <v>0</v>
      </c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>
        <v>0</v>
      </c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3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>
        <v>0</v>
      </c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>
        <v>0</v>
      </c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>
        <v>0</v>
      </c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1.42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>
        <v>0.03</v>
      </c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0.44000000000000017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>
        <v>0</v>
      </c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>
        <v>1</v>
      </c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3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>
        <v>0</v>
      </c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7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>
        <v>0</v>
      </c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4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>
        <v>0</v>
      </c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>
        <v>0</v>
      </c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>
        <v>1</v>
      </c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17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>
        <v>19</v>
      </c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344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>
        <v>0</v>
      </c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>
        <v>0.5</v>
      </c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1.5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>
        <v>0</v>
      </c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7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>
        <v>0</v>
      </c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4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>
        <v>0</v>
      </c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>
        <v>0</v>
      </c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>
        <v>0.14000000000000001</v>
      </c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2.4200000000000004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>
        <v>0.04</v>
      </c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0.71000000000000019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>
        <v>0</v>
      </c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>
        <v>0</v>
      </c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>
        <v>0</v>
      </c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7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0</v>
      </c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>
        <v>0</v>
      </c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>
        <v>0</v>
      </c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>
        <v>0</v>
      </c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10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>
        <v>97</v>
      </c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2880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>
        <v>0</v>
      </c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>
        <v>0</v>
      </c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>
        <v>0</v>
      </c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7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>
        <v>0</v>
      </c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>
        <v>0</v>
      </c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>
        <v>0</v>
      </c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>
        <v>0</v>
      </c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1.4200000000000004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>
        <v>0.2</v>
      </c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5.98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>
        <v>0</v>
      </c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>
        <v>0</v>
      </c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>
        <v>0</v>
      </c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>
        <v>0</v>
      </c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>
        <v>0</v>
      </c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0</v>
      </c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>
        <v>0</v>
      </c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>
        <v>4</v>
      </c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123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>
        <v>0</v>
      </c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>
        <v>0</v>
      </c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>
        <v>0</v>
      </c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>
        <v>0</v>
      </c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>
        <v>0</v>
      </c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>
        <v>0</v>
      </c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>
        <v>0</v>
      </c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>
        <v>0.01</v>
      </c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0.26000000000000006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>
        <v>0</v>
      </c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>
        <v>0</v>
      </c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>
        <v>0</v>
      </c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>
        <v>0</v>
      </c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>
        <v>0</v>
      </c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>
        <v>0</v>
      </c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>
        <v>0</v>
      </c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>
        <v>17</v>
      </c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626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>
        <v>0</v>
      </c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>
        <v>0</v>
      </c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>
        <v>0</v>
      </c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>
        <v>0</v>
      </c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>
        <v>0</v>
      </c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>
        <v>0</v>
      </c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>
        <v>0</v>
      </c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>
        <v>0.04</v>
      </c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1.3300000000000003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>
        <v>0</v>
      </c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131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>
        <v>4</v>
      </c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572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>
        <v>3</v>
      </c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184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>
        <v>1</v>
      </c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345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>
        <v>1</v>
      </c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35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>
        <v>0</v>
      </c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14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>
        <v>9</v>
      </c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1281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>
        <v>1589</v>
      </c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99382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>
        <v>0</v>
      </c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26.200000000000003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>
        <v>0.31</v>
      </c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44.010000000000005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>
        <v>0.33</v>
      </c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19.389999999999997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>
        <v>0.08</v>
      </c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28.750000000000007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>
        <v>0.5</v>
      </c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17.5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>
        <v>0</v>
      </c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4.6500000000000004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>
        <v>0.2</v>
      </c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28.71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>
        <v>0.42</v>
      </c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26.410000000000004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>
        <f>[5]流行!$C24</f>
        <v>33</v>
      </c>
      <c r="D28" s="17">
        <f>[5]流行!$D24</f>
        <v>0</v>
      </c>
      <c r="E28" s="17">
        <f>[5]流行!$E24</f>
        <v>1</v>
      </c>
      <c r="F28" s="17">
        <f>[5]流行!$F24</f>
        <v>1</v>
      </c>
      <c r="G28" s="17">
        <f>[5]流行!$G24</f>
        <v>0</v>
      </c>
      <c r="H28" s="17">
        <f>[5]流行!$H24</f>
        <v>0</v>
      </c>
      <c r="I28" s="17">
        <f>[5]流行!$I24</f>
        <v>1</v>
      </c>
      <c r="J28" s="17">
        <f>[5]流行!$J24</f>
        <v>4</v>
      </c>
      <c r="K28" s="17">
        <f>[5]流行!$K24</f>
        <v>1</v>
      </c>
      <c r="L28" s="17">
        <f>[5]流行!$L24</f>
        <v>1</v>
      </c>
      <c r="M28" s="17">
        <f>[5]流行!$M24</f>
        <v>1</v>
      </c>
      <c r="N28" s="17">
        <f>[5]流行!$N24</f>
        <v>1</v>
      </c>
      <c r="O28" s="17">
        <f>[5]流行!$O24</f>
        <v>4</v>
      </c>
      <c r="P28" s="17">
        <f>[5]流行!$P24</f>
        <v>1</v>
      </c>
      <c r="Q28" s="17">
        <f>[5]流行!$Q24</f>
        <v>4</v>
      </c>
      <c r="R28" s="17">
        <f>[5]流行!$R24</f>
        <v>4</v>
      </c>
      <c r="S28" s="17">
        <f>[5]流行!$S24</f>
        <v>7</v>
      </c>
      <c r="T28" s="17">
        <f>[5]流行!$T24</f>
        <v>1</v>
      </c>
      <c r="U28" s="17">
        <f>[5]流行!$U24</f>
        <v>1</v>
      </c>
      <c r="V28" s="17">
        <f>[5]流行!$V24</f>
        <v>0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 t="e">
        <f>[5]流行!$C25</f>
        <v>#N/A</v>
      </c>
      <c r="D29" s="17" t="e">
        <f>[5]流行!$D25</f>
        <v>#N/A</v>
      </c>
      <c r="E29" s="17" t="e">
        <f>[5]流行!$E25</f>
        <v>#N/A</v>
      </c>
      <c r="F29" s="17" t="e">
        <f>[5]流行!$F25</f>
        <v>#N/A</v>
      </c>
      <c r="G29" s="17" t="e">
        <f>[5]流行!$G25</f>
        <v>#N/A</v>
      </c>
      <c r="H29" s="17" t="e">
        <f>[5]流行!$H25</f>
        <v>#N/A</v>
      </c>
      <c r="I29" s="17" t="e">
        <f>[5]流行!$I25</f>
        <v>#N/A</v>
      </c>
      <c r="J29" s="17" t="e">
        <f>[5]流行!$J25</f>
        <v>#N/A</v>
      </c>
      <c r="K29" s="17" t="e">
        <f>[5]流行!$K25</f>
        <v>#N/A</v>
      </c>
      <c r="L29" s="17" t="e">
        <f>[5]流行!$L25</f>
        <v>#N/A</v>
      </c>
      <c r="M29" s="17" t="e">
        <f>[5]流行!$M25</f>
        <v>#N/A</v>
      </c>
      <c r="N29" s="17" t="e">
        <f>[5]流行!$N25</f>
        <v>#N/A</v>
      </c>
      <c r="O29" s="17" t="e">
        <f>[5]流行!$O25</f>
        <v>#N/A</v>
      </c>
      <c r="P29" s="17" t="e">
        <f>[5]流行!$P25</f>
        <v>#N/A</v>
      </c>
      <c r="Q29" s="17" t="e">
        <f>[5]流行!$Q25</f>
        <v>#N/A</v>
      </c>
      <c r="R29" s="17" t="e">
        <f>[5]流行!$R25</f>
        <v>#N/A</v>
      </c>
      <c r="S29" s="17" t="e">
        <f>[5]流行!$S25</f>
        <v>#N/A</v>
      </c>
      <c r="T29" s="17" t="e">
        <f>[5]流行!$T25</f>
        <v>#N/A</v>
      </c>
      <c r="U29" s="17" t="e">
        <f>[5]流行!$U25</f>
        <v>#N/A</v>
      </c>
      <c r="V29" s="17" t="e">
        <f>[5]流行!$V25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440</v>
      </c>
      <c r="D60" s="2">
        <f t="array" ref="D60">+SUM(IF(NOT(ISERROR(D6:D58)),D6:D58))</f>
        <v>1</v>
      </c>
      <c r="E60" s="2">
        <f t="array" ref="E60">+SUM(IF(NOT(ISERROR(E6:E58)),E6:E58))</f>
        <v>4</v>
      </c>
      <c r="F60" s="2">
        <f t="array" ref="F60">+SUM(IF(NOT(ISERROR(F6:F58)),F6:F58))</f>
        <v>9</v>
      </c>
      <c r="G60" s="2">
        <f t="array" ref="G60">+SUM(IF(NOT(ISERROR(G6:G58)),G6:G58))</f>
        <v>10</v>
      </c>
      <c r="H60" s="2">
        <f t="array" ref="H60">+SUM(IF(NOT(ISERROR(H6:H58)),H6:H58))</f>
        <v>4</v>
      </c>
      <c r="I60" s="2">
        <f t="array" ref="I60">+SUM(IF(NOT(ISERROR(I6:I58)),I6:I58))</f>
        <v>14</v>
      </c>
      <c r="J60" s="2">
        <f t="array" ref="J60">+SUM(IF(NOT(ISERROR(J6:J58)),J6:J58))</f>
        <v>16</v>
      </c>
      <c r="K60" s="2">
        <f t="array" ref="K60">+SUM(IF(NOT(ISERROR(K6:K58)),K6:K58))</f>
        <v>4</v>
      </c>
      <c r="L60" s="2">
        <f t="array" ref="L60">+SUM(IF(NOT(ISERROR(L6:L58)),L6:L58))</f>
        <v>14</v>
      </c>
      <c r="M60" s="2">
        <f t="array" ref="M60">+SUM(IF(NOT(ISERROR(M6:M58)),M6:M58))</f>
        <v>12</v>
      </c>
      <c r="N60" s="2">
        <f t="array" ref="N60">+SUM(IF(NOT(ISERROR(N6:N58)),N6:N58))</f>
        <v>11</v>
      </c>
      <c r="O60" s="2">
        <f t="array" ref="O60">+SUM(IF(NOT(ISERROR(O6:O58)),O6:O58))</f>
        <v>27</v>
      </c>
      <c r="P60" s="2">
        <f t="array" ref="P60">+SUM(IF(NOT(ISERROR(P6:P58)),P6:P58))</f>
        <v>13</v>
      </c>
      <c r="Q60" s="2">
        <f t="array" ref="Q60">+SUM(IF(NOT(ISERROR(Q6:Q58)),Q6:Q58))</f>
        <v>44</v>
      </c>
      <c r="R60" s="2">
        <f t="array" ref="R60">+SUM(IF(NOT(ISERROR(R6:R58)),R6:R58))</f>
        <v>72</v>
      </c>
      <c r="S60" s="2">
        <f t="array" ref="S60">+SUM(IF(NOT(ISERROR(S6:S58)),S6:S58))</f>
        <v>63</v>
      </c>
      <c r="T60" s="2">
        <f t="array" ref="T60">+SUM(IF(NOT(ISERROR(T6:T58)),T6:T58))</f>
        <v>36</v>
      </c>
      <c r="U60" s="2">
        <f t="array" ref="U60">+SUM(IF(NOT(ISERROR(U6:U58)),U6:U58))</f>
        <v>48</v>
      </c>
      <c r="V60" s="2">
        <f t="array" ref="V60">+SUM(IF(NOT(ISERROR(V6:V58)),V6:V58))</f>
        <v>38</v>
      </c>
      <c r="W60" s="2"/>
      <c r="X60" s="2">
        <f>SUM(D60:V60)</f>
        <v>440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0.22727272727272727</v>
      </c>
      <c r="E61" s="4">
        <f t="shared" si="2"/>
        <v>0.90909090909090906</v>
      </c>
      <c r="F61" s="4">
        <f t="shared" si="2"/>
        <v>2.0454545454545454</v>
      </c>
      <c r="G61" s="4">
        <f t="shared" si="2"/>
        <v>2.2727272727272729</v>
      </c>
      <c r="H61" s="4">
        <f t="shared" si="2"/>
        <v>0.90909090909090906</v>
      </c>
      <c r="I61" s="4">
        <f t="shared" si="2"/>
        <v>3.1818181818181817</v>
      </c>
      <c r="J61" s="4">
        <f t="shared" si="2"/>
        <v>3.6363636363636362</v>
      </c>
      <c r="K61" s="4">
        <f t="shared" si="2"/>
        <v>0.90909090909090906</v>
      </c>
      <c r="L61" s="4">
        <f t="shared" si="2"/>
        <v>3.1818181818181817</v>
      </c>
      <c r="M61" s="4">
        <f t="shared" si="2"/>
        <v>2.7272727272727271</v>
      </c>
      <c r="N61" s="4">
        <f t="shared" si="2"/>
        <v>2.5</v>
      </c>
      <c r="O61" s="4">
        <f t="shared" si="2"/>
        <v>6.1363636363636367</v>
      </c>
      <c r="P61" s="4">
        <f t="shared" si="2"/>
        <v>2.9545454545454546</v>
      </c>
      <c r="Q61" s="4">
        <f t="shared" si="2"/>
        <v>10</v>
      </c>
      <c r="R61" s="4">
        <f t="shared" si="2"/>
        <v>16.363636363636363</v>
      </c>
      <c r="S61" s="4">
        <f t="shared" si="2"/>
        <v>14.318181818181818</v>
      </c>
      <c r="T61" s="4">
        <f t="shared" si="2"/>
        <v>8.1818181818181817</v>
      </c>
      <c r="U61" s="4">
        <f t="shared" si="2"/>
        <v>10.909090909090908</v>
      </c>
      <c r="V61" s="4">
        <f t="shared" si="2"/>
        <v>8.6363636363636367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440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[6]細髄!$C24</f>
        <v>0</v>
      </c>
      <c r="D28" s="17">
        <f>[6]細髄!$D24</f>
        <v>0</v>
      </c>
      <c r="E28" s="17">
        <f>[6]細髄!$E24</f>
        <v>0</v>
      </c>
      <c r="F28" s="17">
        <f>[6]細髄!$F24</f>
        <v>0</v>
      </c>
      <c r="G28" s="17">
        <f>[6]細髄!$G24</f>
        <v>0</v>
      </c>
      <c r="H28" s="17">
        <f>[6]細髄!$H24</f>
        <v>0</v>
      </c>
      <c r="I28" s="17">
        <f>[6]細髄!$I24</f>
        <v>0</v>
      </c>
      <c r="J28" s="17">
        <f>[6]細髄!$J24</f>
        <v>0</v>
      </c>
      <c r="K28" s="17">
        <f>[6]細髄!$K24</f>
        <v>0</v>
      </c>
      <c r="L28" s="17">
        <f>[6]細髄!$L24</f>
        <v>0</v>
      </c>
      <c r="M28" s="17">
        <f>[6]細髄!$M24</f>
        <v>0</v>
      </c>
      <c r="N28" s="17">
        <f>[6]細髄!$N24</f>
        <v>0</v>
      </c>
      <c r="O28" s="17">
        <f>[6]細髄!$O24</f>
        <v>0</v>
      </c>
      <c r="P28" s="17">
        <f>[6]細髄!$P24</f>
        <v>0</v>
      </c>
      <c r="Q28" s="17">
        <f>[6]細髄!$Q24</f>
        <v>0</v>
      </c>
      <c r="R28" s="17">
        <f>[6]細髄!$R24</f>
        <v>0</v>
      </c>
      <c r="S28" s="17">
        <f>[6]細髄!$S24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 t="e">
        <f>[6]細髄!$C25</f>
        <v>#N/A</v>
      </c>
      <c r="D29" s="17" t="e">
        <f>[6]細髄!$D25</f>
        <v>#N/A</v>
      </c>
      <c r="E29" s="17" t="e">
        <f>[6]細髄!$E25</f>
        <v>#N/A</v>
      </c>
      <c r="F29" s="17" t="e">
        <f>[6]細髄!$F25</f>
        <v>#N/A</v>
      </c>
      <c r="G29" s="17" t="e">
        <f>[6]細髄!$G25</f>
        <v>#N/A</v>
      </c>
      <c r="H29" s="17" t="e">
        <f>[6]細髄!$H25</f>
        <v>#N/A</v>
      </c>
      <c r="I29" s="17" t="e">
        <f>[6]細髄!$I25</f>
        <v>#N/A</v>
      </c>
      <c r="J29" s="17" t="e">
        <f>[6]細髄!$J25</f>
        <v>#N/A</v>
      </c>
      <c r="K29" s="17" t="e">
        <f>[6]細髄!$K25</f>
        <v>#N/A</v>
      </c>
      <c r="L29" s="17" t="e">
        <f>[6]細髄!$L25</f>
        <v>#N/A</v>
      </c>
      <c r="M29" s="17" t="e">
        <f>[6]細髄!$M25</f>
        <v>#N/A</v>
      </c>
      <c r="N29" s="17" t="e">
        <f>[6]細髄!$N25</f>
        <v>#N/A</v>
      </c>
      <c r="O29" s="17" t="e">
        <f>[6]細髄!$O25</f>
        <v>#N/A</v>
      </c>
      <c r="P29" s="17" t="e">
        <f>[6]細髄!$P25</f>
        <v>#N/A</v>
      </c>
      <c r="Q29" s="17" t="e">
        <f>[6]細髄!$Q25</f>
        <v>#N/A</v>
      </c>
      <c r="R29" s="17" t="e">
        <f>[6]細髄!$R25</f>
        <v>#N/A</v>
      </c>
      <c r="S29" s="17" t="e">
        <f>[6]細髄!$S25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30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10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10</v>
      </c>
      <c r="P61" s="4">
        <f t="shared" si="5"/>
        <v>0</v>
      </c>
      <c r="Q61" s="4">
        <f t="shared" si="5"/>
        <v>10</v>
      </c>
      <c r="R61" s="4">
        <f t="shared" si="5"/>
        <v>20</v>
      </c>
      <c r="S61" s="4">
        <f t="shared" si="5"/>
        <v>20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[6]無髄!$C24</f>
        <v>1</v>
      </c>
      <c r="D28" s="17">
        <f>[6]無髄!$D24</f>
        <v>0</v>
      </c>
      <c r="E28" s="17">
        <f>[6]無髄!$E24</f>
        <v>0</v>
      </c>
      <c r="F28" s="17">
        <f>[6]無髄!$F24</f>
        <v>0</v>
      </c>
      <c r="G28" s="17">
        <f>[6]無髄!$G24</f>
        <v>0</v>
      </c>
      <c r="H28" s="17">
        <f>[6]無髄!$H24</f>
        <v>0</v>
      </c>
      <c r="I28" s="17">
        <f>[6]無髄!$I24</f>
        <v>0</v>
      </c>
      <c r="J28" s="17">
        <f>[6]無髄!$J24</f>
        <v>0</v>
      </c>
      <c r="K28" s="17">
        <f>[6]無髄!$K24</f>
        <v>0</v>
      </c>
      <c r="L28" s="17">
        <f>[6]無髄!$L24</f>
        <v>0</v>
      </c>
      <c r="M28" s="17">
        <f>[6]無髄!$M24</f>
        <v>1</v>
      </c>
      <c r="N28" s="17">
        <f>[6]無髄!$N24</f>
        <v>0</v>
      </c>
      <c r="O28" s="17">
        <f>[6]無髄!$O24</f>
        <v>0</v>
      </c>
      <c r="P28" s="17">
        <f>[6]無髄!$P24</f>
        <v>0</v>
      </c>
      <c r="Q28" s="17">
        <f>[6]無髄!$Q24</f>
        <v>0</v>
      </c>
      <c r="R28" s="17">
        <f>[6]無髄!$R24</f>
        <v>0</v>
      </c>
      <c r="S28" s="17">
        <f>[6]無髄!$S24</f>
        <v>0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 t="e">
        <f>[6]無髄!$C25</f>
        <v>#N/A</v>
      </c>
      <c r="D29" s="17" t="e">
        <f>[6]無髄!$D25</f>
        <v>#N/A</v>
      </c>
      <c r="E29" s="17" t="e">
        <f>[6]無髄!$E25</f>
        <v>#N/A</v>
      </c>
      <c r="F29" s="17" t="e">
        <f>[6]無髄!$F25</f>
        <v>#N/A</v>
      </c>
      <c r="G29" s="17" t="e">
        <f>[6]無髄!$G25</f>
        <v>#N/A</v>
      </c>
      <c r="H29" s="17" t="e">
        <f>[6]無髄!$H25</f>
        <v>#N/A</v>
      </c>
      <c r="I29" s="17" t="e">
        <f>[6]無髄!$I25</f>
        <v>#N/A</v>
      </c>
      <c r="J29" s="17" t="e">
        <f>[6]無髄!$J25</f>
        <v>#N/A</v>
      </c>
      <c r="K29" s="17" t="e">
        <f>[6]無髄!$K25</f>
        <v>#N/A</v>
      </c>
      <c r="L29" s="17" t="e">
        <f>[6]無髄!$L25</f>
        <v>#N/A</v>
      </c>
      <c r="M29" s="17" t="e">
        <f>[6]無髄!$M25</f>
        <v>#N/A</v>
      </c>
      <c r="N29" s="17" t="e">
        <f>[6]無髄!$N25</f>
        <v>#N/A</v>
      </c>
      <c r="O29" s="17" t="e">
        <f>[6]無髄!$O25</f>
        <v>#N/A</v>
      </c>
      <c r="P29" s="17" t="e">
        <f>[6]無髄!$P25</f>
        <v>#N/A</v>
      </c>
      <c r="Q29" s="17" t="e">
        <f>[6]無髄!$Q25</f>
        <v>#N/A</v>
      </c>
      <c r="R29" s="17" t="e">
        <f>[6]無髄!$R25</f>
        <v>#N/A</v>
      </c>
      <c r="S29" s="17" t="e">
        <f>[6]無髄!$S25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17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17.647058823529413</v>
      </c>
      <c r="E61" s="4">
        <f t="shared" si="4"/>
        <v>0</v>
      </c>
      <c r="F61" s="4">
        <f t="shared" si="4"/>
        <v>0</v>
      </c>
      <c r="G61" s="4">
        <f t="shared" si="4"/>
        <v>5.8823529411764701</v>
      </c>
      <c r="H61" s="4">
        <f t="shared" si="4"/>
        <v>11.76470588235294</v>
      </c>
      <c r="I61" s="4">
        <f t="shared" si="4"/>
        <v>0</v>
      </c>
      <c r="J61" s="4">
        <f t="shared" si="4"/>
        <v>5.8823529411764701</v>
      </c>
      <c r="K61" s="4">
        <f t="shared" si="4"/>
        <v>0</v>
      </c>
      <c r="L61" s="4">
        <f t="shared" si="4"/>
        <v>5.8823529411764701</v>
      </c>
      <c r="M61" s="4">
        <f t="shared" si="4"/>
        <v>17.647058823529413</v>
      </c>
      <c r="N61" s="4">
        <f t="shared" si="4"/>
        <v>17.647058823529413</v>
      </c>
      <c r="O61" s="4">
        <f t="shared" si="4"/>
        <v>11.76470588235294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5.8823529411764701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17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[6]ﾏｲｺ!$C24</f>
        <v>0</v>
      </c>
      <c r="D28" s="17">
        <f>[6]ﾏｲｺ!$D24</f>
        <v>0</v>
      </c>
      <c r="E28" s="17">
        <f>[6]ﾏｲｺ!$E24</f>
        <v>0</v>
      </c>
      <c r="F28" s="17">
        <f>[6]ﾏｲｺ!$F24</f>
        <v>0</v>
      </c>
      <c r="G28" s="17">
        <f>[6]ﾏｲｺ!$G24</f>
        <v>0</v>
      </c>
      <c r="H28" s="17">
        <f>[6]ﾏｲｺ!$H24</f>
        <v>0</v>
      </c>
      <c r="I28" s="17">
        <f>[6]ﾏｲｺ!$I24</f>
        <v>0</v>
      </c>
      <c r="J28" s="17">
        <f>[6]ﾏｲｺ!$J24</f>
        <v>0</v>
      </c>
      <c r="K28" s="17">
        <f>[6]ﾏｲｺ!$K24</f>
        <v>0</v>
      </c>
      <c r="L28" s="17">
        <f>[6]ﾏｲｺ!$L24</f>
        <v>0</v>
      </c>
      <c r="M28" s="17">
        <f>[6]ﾏｲｺ!$M24</f>
        <v>0</v>
      </c>
      <c r="N28" s="17">
        <f>[6]ﾏｲｺ!$N24</f>
        <v>0</v>
      </c>
      <c r="O28" s="17">
        <f>[6]ﾏｲｺ!$O24</f>
        <v>0</v>
      </c>
      <c r="P28" s="17">
        <f>[6]ﾏｲｺ!$P24</f>
        <v>0</v>
      </c>
      <c r="Q28" s="17">
        <f>[6]ﾏｲｺ!$Q24</f>
        <v>0</v>
      </c>
      <c r="R28" s="17">
        <f>[6]ﾏｲｺ!$R24</f>
        <v>0</v>
      </c>
      <c r="S28" s="17">
        <f>[6]ﾏｲｺ!$S24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 t="e">
        <f>[6]ﾏｲｺ!$C25</f>
        <v>#N/A</v>
      </c>
      <c r="D29" s="17" t="e">
        <f>[6]ﾏｲｺ!$D25</f>
        <v>#N/A</v>
      </c>
      <c r="E29" s="17" t="e">
        <f>[6]ﾏｲｺ!$E25</f>
        <v>#N/A</v>
      </c>
      <c r="F29" s="17" t="e">
        <f>[6]ﾏｲｺ!$F25</f>
        <v>#N/A</v>
      </c>
      <c r="G29" s="17" t="e">
        <f>[6]ﾏｲｺ!$G25</f>
        <v>#N/A</v>
      </c>
      <c r="H29" s="17" t="e">
        <f>[6]ﾏｲｺ!$H25</f>
        <v>#N/A</v>
      </c>
      <c r="I29" s="17" t="e">
        <f>[6]ﾏｲｺ!$I25</f>
        <v>#N/A</v>
      </c>
      <c r="J29" s="17" t="e">
        <f>[6]ﾏｲｺ!$J25</f>
        <v>#N/A</v>
      </c>
      <c r="K29" s="17" t="e">
        <f>[6]ﾏｲｺ!$K25</f>
        <v>#N/A</v>
      </c>
      <c r="L29" s="17" t="e">
        <f>[6]ﾏｲｺ!$L25</f>
        <v>#N/A</v>
      </c>
      <c r="M29" s="17" t="e">
        <f>[6]ﾏｲｺ!$M25</f>
        <v>#N/A</v>
      </c>
      <c r="N29" s="17" t="e">
        <f>[6]ﾏｲｺ!$N25</f>
        <v>#N/A</v>
      </c>
      <c r="O29" s="17" t="e">
        <f>[6]ﾏｲｺ!$O25</f>
        <v>#N/A</v>
      </c>
      <c r="P29" s="17" t="e">
        <f>[6]ﾏｲｺ!$P25</f>
        <v>#N/A</v>
      </c>
      <c r="Q29" s="17" t="e">
        <f>[6]ﾏｲｺ!$Q25</f>
        <v>#N/A</v>
      </c>
      <c r="R29" s="17" t="e">
        <f>[6]ﾏｲｺ!$R25</f>
        <v>#N/A</v>
      </c>
      <c r="S29" s="17" t="e">
        <f>[6]ﾏｲｺ!$S25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10</v>
      </c>
      <c r="F61" s="4">
        <f t="shared" si="4"/>
        <v>0</v>
      </c>
      <c r="G61" s="4">
        <f t="shared" si="4"/>
        <v>10</v>
      </c>
      <c r="H61" s="4">
        <f t="shared" si="4"/>
        <v>0</v>
      </c>
      <c r="I61" s="4">
        <f t="shared" si="4"/>
        <v>0</v>
      </c>
      <c r="J61" s="4">
        <f t="shared" si="4"/>
        <v>10</v>
      </c>
      <c r="K61" s="4">
        <f t="shared" si="4"/>
        <v>0</v>
      </c>
      <c r="L61" s="4">
        <f t="shared" si="4"/>
        <v>20</v>
      </c>
      <c r="M61" s="4">
        <f t="shared" si="4"/>
        <v>0</v>
      </c>
      <c r="N61" s="4">
        <f t="shared" si="4"/>
        <v>10</v>
      </c>
      <c r="O61" s="4">
        <f t="shared" si="4"/>
        <v>0</v>
      </c>
      <c r="P61" s="4">
        <f t="shared" si="4"/>
        <v>10</v>
      </c>
      <c r="Q61" s="4">
        <f t="shared" si="4"/>
        <v>20</v>
      </c>
      <c r="R61" s="4">
        <f t="shared" si="4"/>
        <v>0</v>
      </c>
      <c r="S61" s="4">
        <f t="shared" si="4"/>
        <v>10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[6]ｸﾗﾐ!$C24</f>
        <v>0</v>
      </c>
      <c r="D28" s="17">
        <f>[6]ｸﾗﾐ!$D24</f>
        <v>0</v>
      </c>
      <c r="E28" s="17">
        <f>[6]ｸﾗﾐ!$E24</f>
        <v>0</v>
      </c>
      <c r="F28" s="17">
        <f>[6]ｸﾗﾐ!$F24</f>
        <v>0</v>
      </c>
      <c r="G28" s="17">
        <f>[6]ｸﾗﾐ!$G24</f>
        <v>0</v>
      </c>
      <c r="H28" s="17">
        <f>[6]ｸﾗﾐ!$H24</f>
        <v>0</v>
      </c>
      <c r="I28" s="17">
        <f>[6]ｸﾗﾐ!$I24</f>
        <v>0</v>
      </c>
      <c r="J28" s="17">
        <f>[6]ｸﾗﾐ!$J24</f>
        <v>0</v>
      </c>
      <c r="K28" s="17">
        <f>[6]ｸﾗﾐ!$K24</f>
        <v>0</v>
      </c>
      <c r="L28" s="17">
        <f>[6]ｸﾗﾐ!$L24</f>
        <v>0</v>
      </c>
      <c r="M28" s="17">
        <f>[6]ｸﾗﾐ!$M24</f>
        <v>0</v>
      </c>
      <c r="N28" s="17">
        <f>[6]ｸﾗﾐ!$N24</f>
        <v>0</v>
      </c>
      <c r="O28" s="17">
        <f>[6]ｸﾗﾐ!$O24</f>
        <v>0</v>
      </c>
      <c r="P28" s="17">
        <f>[6]ｸﾗﾐ!$P24</f>
        <v>0</v>
      </c>
      <c r="Q28" s="17">
        <f>[6]ｸﾗﾐ!$Q24</f>
        <v>0</v>
      </c>
      <c r="R28" s="17">
        <f>[6]ｸﾗﾐ!$R24</f>
        <v>0</v>
      </c>
      <c r="S28" s="17">
        <f>[6]ｸﾗﾐ!$S24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 t="e">
        <f>[6]ｸﾗﾐ!$C25</f>
        <v>#N/A</v>
      </c>
      <c r="D29" s="17" t="e">
        <f>[6]ｸﾗﾐ!$D25</f>
        <v>#N/A</v>
      </c>
      <c r="E29" s="17" t="e">
        <f>[6]ｸﾗﾐ!$E25</f>
        <v>#N/A</v>
      </c>
      <c r="F29" s="17" t="e">
        <f>[6]ｸﾗﾐ!$F25</f>
        <v>#N/A</v>
      </c>
      <c r="G29" s="17" t="e">
        <f>[6]ｸﾗﾐ!$G25</f>
        <v>#N/A</v>
      </c>
      <c r="H29" s="17" t="e">
        <f>[6]ｸﾗﾐ!$H25</f>
        <v>#N/A</v>
      </c>
      <c r="I29" s="17" t="e">
        <f>[6]ｸﾗﾐ!$I25</f>
        <v>#N/A</v>
      </c>
      <c r="J29" s="17" t="e">
        <f>[6]ｸﾗﾐ!$J25</f>
        <v>#N/A</v>
      </c>
      <c r="K29" s="17" t="e">
        <f>[6]ｸﾗﾐ!$K25</f>
        <v>#N/A</v>
      </c>
      <c r="L29" s="17" t="e">
        <f>[6]ｸﾗﾐ!$L25</f>
        <v>#N/A</v>
      </c>
      <c r="M29" s="17" t="e">
        <f>[6]ｸﾗﾐ!$M25</f>
        <v>#N/A</v>
      </c>
      <c r="N29" s="17" t="e">
        <f>[6]ｸﾗﾐ!$N25</f>
        <v>#N/A</v>
      </c>
      <c r="O29" s="17" t="e">
        <f>[6]ｸﾗﾐ!$O25</f>
        <v>#N/A</v>
      </c>
      <c r="P29" s="17" t="e">
        <f>[6]ｸﾗﾐ!$P25</f>
        <v>#N/A</v>
      </c>
      <c r="Q29" s="17" t="e">
        <f>[6]ｸﾗﾐ!$Q25</f>
        <v>#N/A</v>
      </c>
      <c r="R29" s="17" t="e">
        <f>[6]ｸﾗﾐ!$R25</f>
        <v>#N/A</v>
      </c>
      <c r="S29" s="17" t="e">
        <f>[6]ｸﾗﾐ!$S25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[6]ロタ!$C24</f>
        <v>0</v>
      </c>
      <c r="D28" s="17">
        <f>[6]ロタ!$D24</f>
        <v>0</v>
      </c>
      <c r="E28" s="17">
        <f>[6]ロタ!$E24</f>
        <v>0</v>
      </c>
      <c r="F28" s="17">
        <f>[6]ロタ!$F24</f>
        <v>0</v>
      </c>
      <c r="G28" s="17">
        <f>[6]ロタ!$G24</f>
        <v>0</v>
      </c>
      <c r="H28" s="17">
        <f>[6]ロタ!$H24</f>
        <v>0</v>
      </c>
      <c r="I28" s="17">
        <f>[6]ロタ!$I24</f>
        <v>0</v>
      </c>
      <c r="J28" s="17">
        <f>[6]ロタ!$J24</f>
        <v>0</v>
      </c>
      <c r="K28" s="17">
        <f>[6]ロタ!$K24</f>
        <v>0</v>
      </c>
      <c r="L28" s="17">
        <f>[6]ロタ!$L24</f>
        <v>0</v>
      </c>
      <c r="M28" s="17">
        <f>[6]ロタ!$M24</f>
        <v>0</v>
      </c>
      <c r="N28" s="17">
        <f>[6]ロタ!$N24</f>
        <v>0</v>
      </c>
      <c r="O28" s="17">
        <f>[6]ロタ!$O24</f>
        <v>0</v>
      </c>
      <c r="P28" s="17">
        <f>[6]ロタ!$P24</f>
        <v>0</v>
      </c>
      <c r="Q28" s="17">
        <f>[6]ロタ!$Q24</f>
        <v>0</v>
      </c>
      <c r="R28" s="17">
        <f>[6]ロタ!$R24</f>
        <v>0</v>
      </c>
      <c r="S28" s="17">
        <f>[6]ロタ!$S24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 t="e">
        <f>[6]ロタ!$C25</f>
        <v>#N/A</v>
      </c>
      <c r="D29" s="17" t="e">
        <f>[6]ロタ!$D25</f>
        <v>#N/A</v>
      </c>
      <c r="E29" s="17" t="e">
        <f>[6]ロタ!$E25</f>
        <v>#N/A</v>
      </c>
      <c r="F29" s="17" t="e">
        <f>[6]ロタ!$F25</f>
        <v>#N/A</v>
      </c>
      <c r="G29" s="17" t="e">
        <f>[6]ロタ!$G25</f>
        <v>#N/A</v>
      </c>
      <c r="H29" s="17" t="e">
        <f>[6]ロタ!$H25</f>
        <v>#N/A</v>
      </c>
      <c r="I29" s="17" t="e">
        <f>[6]ロタ!$I25</f>
        <v>#N/A</v>
      </c>
      <c r="J29" s="17" t="e">
        <f>[6]ロタ!$J25</f>
        <v>#N/A</v>
      </c>
      <c r="K29" s="17" t="e">
        <f>[6]ロタ!$K25</f>
        <v>#N/A</v>
      </c>
      <c r="L29" s="17" t="e">
        <f>[6]ロタ!$L25</f>
        <v>#N/A</v>
      </c>
      <c r="M29" s="17" t="e">
        <f>[6]ロタ!$M25</f>
        <v>#N/A</v>
      </c>
      <c r="N29" s="17" t="e">
        <f>[6]ロタ!$N25</f>
        <v>#N/A</v>
      </c>
      <c r="O29" s="17" t="e">
        <f>[6]ロタ!$O25</f>
        <v>#N/A</v>
      </c>
      <c r="P29" s="17" t="e">
        <f>[6]ロタ!$P25</f>
        <v>#N/A</v>
      </c>
      <c r="Q29" s="17" t="e">
        <f>[6]ロタ!$Q25</f>
        <v>#N/A</v>
      </c>
      <c r="R29" s="17" t="e">
        <f>[6]ロタ!$R25</f>
        <v>#N/A</v>
      </c>
      <c r="S29" s="17" t="e">
        <f>[6]ロタ!$S25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0.16</v>
      </c>
      <c r="H272" s="23">
        <f t="array" ref="H272">AVERAGE(IF(年次別!$F272=TRANSPOSE(カレンダー!$A$2:$A$54),令和8年各保健所毎集計!$BN$20:$DN$20))</f>
        <v>1.2E-2</v>
      </c>
      <c r="I272" s="23">
        <f t="array" ref="I272">AVERAGE(IF(年次別!$F272=TRANSPOSE(カレンダー!$A$2:$A$54),令和8年各保健所毎集計!$BN$35:$DN$35))</f>
        <v>0.316</v>
      </c>
      <c r="J272" s="23">
        <f t="array" ref="J272">AVERAGE(IF(年次別!$F272=TRANSPOSE(カレンダー!$A$2:$A$54),令和8年各保健所毎集計!$BN$36:$DN$36))</f>
        <v>0.06</v>
      </c>
      <c r="K272" s="23">
        <f t="array" ref="K272">AVERAGE(IF(年次別!$F272=TRANSPOSE(カレンダー!$A$2:$A$54),令和8年各保健所毎集計!$BN$51:$DN$51))</f>
        <v>9.1999999999999998E-2</v>
      </c>
      <c r="L272" s="23">
        <f t="array" ref="L272">AVERAGE(IF(年次別!$F272=TRANSPOSE(カレンダー!$A$2:$A$54),令和8年各保健所毎集計!$BN$52:$DN$52))</f>
        <v>0.124</v>
      </c>
      <c r="M272" s="23">
        <f t="array" ref="M272">AVERAGE(IF(年次別!$F272=TRANSPOSE(カレンダー!$A$2:$A$54),令和8年各保健所毎集計!$BN$67:$DN$67))</f>
        <v>0.13400000000000001</v>
      </c>
      <c r="N272" s="23">
        <f t="array" ref="N272">AVERAGE(IF(年次別!$F272=TRANSPOSE(カレンダー!$A$2:$A$54),令和8年各保健所毎集計!$BN$68:$DN$68))</f>
        <v>0.51600000000000001</v>
      </c>
      <c r="O272" s="23">
        <f t="array" ref="O272">AVERAGE(IF(年次別!$F272=TRANSPOSE(カレンダー!$A$2:$A$54),令和8年各保健所毎集計!$BN$83:$DN$83))</f>
        <v>0.85</v>
      </c>
      <c r="P272" s="23">
        <f t="array" ref="P272">AVERAGE(IF(年次別!$F272=TRANSPOSE(カレンダー!$A$2:$A$54),令和8年各保健所毎集計!$BN$84:$DN$84))</f>
        <v>0.97599999999999998</v>
      </c>
      <c r="Q272" s="23">
        <f t="array" ref="Q272">AVERAGE(IF(年次別!$F272=TRANSPOSE(カレンダー!$A$2:$A$54),令和8年各保健所毎集計!$BN$99:$DN$99))</f>
        <v>7.5999999999999998E-2</v>
      </c>
      <c r="R272" s="23">
        <f t="array" ref="R272">AVERAGE(IF(年次別!$F272=TRANSPOSE(カレンダー!$A$2:$A$54),令和8年各保健所毎集計!$BN$100:$DN$100))</f>
        <v>7.1999999999999995E-2</v>
      </c>
      <c r="S272" s="23">
        <f t="array" ref="S272">AVERAGE(IF(年次別!$F272=TRANSPOSE(カレンダー!$A$2:$A$54),令和8年各保健所毎集計!$BN$115:$DN$115))</f>
        <v>0.36599999999999999</v>
      </c>
      <c r="T272" s="23">
        <f t="array" ref="T272">AVERAGE(IF(年次別!$F272=TRANSPOSE(カレンダー!$A$2:$A$54),令和8年各保健所毎集計!$BN$116:$DN$116))</f>
        <v>0.39600000000000002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1.4000000000000002E-2</v>
      </c>
      <c r="W272" s="23">
        <f t="array" ref="W272">AVERAGE(IF(年次別!$F272=TRANSPOSE(カレンダー!$A$2:$A$54),令和8年各保健所毎集計!$BN$147:$DN$147))</f>
        <v>7.5999999999999998E-2</v>
      </c>
      <c r="X272" s="23">
        <f t="array" ref="X272">AVERAGE(IF(年次別!$F272=TRANSPOSE(カレンダー!$A$2:$A$54),令和8年各保健所毎集計!$BN$148:$DN$148))</f>
        <v>7.3999999999999996E-2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8.3999999999999991E-2</v>
      </c>
      <c r="AD272" s="23">
        <f t="array" ref="AD272">AVERAGE(IF(年次別!$F272=TRANSPOSE(カレンダー!$A$2:$A$54),令和8年各保健所毎集計!$BN$164:$DN$164))</f>
        <v>8.5999999999999993E-2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8.0000000000000002E-3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2E-3</v>
      </c>
      <c r="AK272" s="23">
        <f t="array" ref="AK272">AVERAGE(IF(年次別!$F272=TRANSPOSE(カレンダー!$A$2:$A$54),令和8年各保健所毎集計!$BN$211:$DN$211))</f>
        <v>0.73399999999999999</v>
      </c>
      <c r="AL272" s="23">
        <f t="array" ref="AL272">AVERAGE(IF(年次別!$F272=TRANSPOSE(カレンダー!$A$2:$A$54),令和8年各保健所毎集計!$BN$212:$DN$212))</f>
        <v>9.6000000000000002E-2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6.0000000000000001E-3</v>
      </c>
      <c r="AQ272" s="23">
        <f t="array" ref="AQ272">AVERAGE(IF(年次別!$F272=TRANSPOSE(カレンダー!$A$2:$A$54),令和8年各保健所毎集計!$BN$243:$DN$243))</f>
        <v>2.8000000000000004E-2</v>
      </c>
      <c r="AR272" s="23">
        <f t="array" ref="AR272">AVERAGE(IF(年次別!$F272=TRANSPOSE(カレンダー!$A$2:$A$54),令和8年各保健所毎集計!$BN$244:$DN$244))</f>
        <v>8.0000000000000002E-3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0.04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2E-3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8.0000000000000002E-3</v>
      </c>
      <c r="BA272" s="23">
        <f t="array" ref="BA272">AVERAGE(IF(年次別!$F272=TRANSPOSE(カレンダー!$A$2:$A$54),令和8年各保健所毎集計!$BN$307:$DN$307))</f>
        <v>0.04</v>
      </c>
      <c r="BB272" s="23">
        <f t="array" ref="BB272">AVERAGE(IF(年次別!$F272=TRANSPOSE(カレンダー!$A$2:$A$54),令和8年各保健所毎集計!$BN$308:$DN$308))</f>
        <v>8.3999999999999991E-2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D1" sqref="D1:I1048576"/>
    </sheetView>
  </sheetViews>
  <sheetFormatPr defaultRowHeight="16.5"/>
  <cols>
    <col min="3" max="3" width="18.25" customWidth="1"/>
    <col min="4" max="9" width="9.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TRANSPOSE([2]沖縄県!$DH$21:$DH$26)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23284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TRANSPOSE([2]沖縄県!$DH$80:$DH$85)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331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TRANSPOSE([2]沖縄県!$BD$140:$BD$145)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165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TRANSPOSE([2]沖縄県!$BD$199:$BD$204)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828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TRANSPOSE([2]沖縄県!$DH$257:$DH$262)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3657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TRANSPOSE([2]沖縄県!$BD$317:$BD$322)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433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TRANSPOSE([2]沖縄県!$BD$376:$BD$381)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139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TRANSPOSE([2]沖縄県!$BD$435:$BD$440)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43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TRANSPOSE([2]沖縄県!$BD$494:$BD$499)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120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TRANSPOSE([2]沖縄県!$BD$553:$BD$558)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81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TRANSPOSE([2]沖縄県!$BD$612:$BD$617)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14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TRANSPOSE([2]沖縄県!$BD$671:$BD$676)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TRANSPOSE([2]沖縄県!$BD$730:$BD$735)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440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TRANSPOSE([2]沖縄県!$BD$789:$BD$794)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10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TRANSPOSE([2]沖縄県!$BD$848:$BD$853)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17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TRANSPOSE([2]沖縄県!$BD$907:$BD$912)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10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TRANSPOSE([2]沖縄県!$BD$966:$BD$971)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TRANSPOSE([2]沖縄県!$BD$1025:$BD$1030)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TRANSPOSE([2]沖縄県!$BD$1084:$BD$1089)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1281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>
        <f>[3]ARI!$C25</f>
        <v>1965</v>
      </c>
      <c r="D28" s="17">
        <f>[3]ARI!$D25</f>
        <v>233</v>
      </c>
      <c r="E28" s="17">
        <f>[3]ARI!$E25</f>
        <v>778</v>
      </c>
      <c r="F28" s="17">
        <f>[3]ARI!$F25</f>
        <v>262</v>
      </c>
      <c r="G28" s="17">
        <f>[3]ARI!$G25</f>
        <v>99</v>
      </c>
      <c r="H28" s="17">
        <f>[3]ARI!$H25</f>
        <v>38</v>
      </c>
      <c r="I28" s="17">
        <f>[3]ARI!$I25</f>
        <v>55</v>
      </c>
      <c r="J28" s="17">
        <f>[3]ARI!$J25</f>
        <v>80</v>
      </c>
      <c r="K28" s="17">
        <f>[3]ARI!$K25</f>
        <v>75</v>
      </c>
      <c r="L28" s="17">
        <f>[3]ARI!$L25</f>
        <v>91</v>
      </c>
      <c r="M28" s="17">
        <f>[3]ARI!$M25</f>
        <v>97</v>
      </c>
      <c r="N28" s="17">
        <f>[3]ARI!$N25</f>
        <v>82</v>
      </c>
      <c r="O28" s="17">
        <f>[3]ARI!$O25</f>
        <v>75</v>
      </c>
      <c r="P28">
        <f t="shared" si="1"/>
        <v>1965</v>
      </c>
      <c r="Q28" t="b">
        <f t="shared" si="0"/>
        <v>1</v>
      </c>
    </row>
    <row r="29" spans="2:17">
      <c r="B29" s="17">
        <v>24</v>
      </c>
      <c r="C29" s="17" t="e">
        <f>[3]ARI!$C26</f>
        <v>#N/A</v>
      </c>
      <c r="D29" s="17">
        <f>[3]ARI!$D26</f>
        <v>0</v>
      </c>
      <c r="E29" s="17">
        <f>[3]ARI!$E26</f>
        <v>0</v>
      </c>
      <c r="F29" s="17">
        <f>[3]ARI!$F26</f>
        <v>0</v>
      </c>
      <c r="G29" s="17">
        <f>[3]ARI!$G26</f>
        <v>0</v>
      </c>
      <c r="H29" s="17">
        <f>[3]ARI!$H26</f>
        <v>0</v>
      </c>
      <c r="I29" s="17">
        <f>[3]ARI!$I26</f>
        <v>0</v>
      </c>
      <c r="J29" s="17">
        <f>[3]ARI!$J26</f>
        <v>0</v>
      </c>
      <c r="K29" s="17">
        <f>[3]ARI!$K26</f>
        <v>0</v>
      </c>
      <c r="L29" s="17">
        <f>[3]ARI!$L26</f>
        <v>0</v>
      </c>
      <c r="M29" s="17">
        <f>[3]ARI!$M26</f>
        <v>0</v>
      </c>
      <c r="N29" s="17">
        <f>[3]ARI!$N26</f>
        <v>0</v>
      </c>
      <c r="O29" s="17">
        <f>[3]ARI!$O26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55422</v>
      </c>
      <c r="D60" s="2">
        <f t="array" ref="D60">SUM(IF(NOT(ISERROR(D6:D58)),D6:D58))</f>
        <v>4633</v>
      </c>
      <c r="E60" s="2">
        <f t="array" ref="E60">SUM(IF(NOT(ISERROR(E6:E58)),E6:E58))</f>
        <v>16417</v>
      </c>
      <c r="F60" s="2">
        <f t="array" ref="F60">SUM(IF(NOT(ISERROR(F6:F58)),F6:F58))</f>
        <v>8947</v>
      </c>
      <c r="G60" s="2">
        <f t="array" ref="G60">SUM(IF(NOT(ISERROR(G6:G58)),G6:G58))</f>
        <v>4945</v>
      </c>
      <c r="H60" s="2">
        <f t="array" ref="H60">SUM(IF(NOT(ISERROR(H6:H58)),H6:H58))</f>
        <v>1937</v>
      </c>
      <c r="I60" s="2">
        <f t="array" ref="I60">SUM(IF(NOT(ISERROR(I6:I58)),I6:I58))</f>
        <v>2777</v>
      </c>
      <c r="J60" s="2">
        <f t="array" ref="J60">SUM(IF(NOT(ISERROR(J6:J58)),J6:J58))</f>
        <v>2886</v>
      </c>
      <c r="K60" s="2">
        <f t="array" ref="K60">SUM(IF(NOT(ISERROR(K6:K58)),K6:K58))</f>
        <v>2738</v>
      </c>
      <c r="L60" s="2">
        <f t="array" ref="L60">SUM(IF(NOT(ISERROR(L6:L58)),L6:L58))</f>
        <v>2577</v>
      </c>
      <c r="M60" s="2">
        <f t="array" ref="M60">SUM(IF(NOT(ISERROR(M6:M58)),M6:M58))</f>
        <v>2493</v>
      </c>
      <c r="N60" s="2">
        <f t="array" ref="N60">SUM(IF(NOT(ISERROR(N6:N58)),N6:N58))</f>
        <v>2778</v>
      </c>
      <c r="O60" s="2">
        <f t="array" ref="O60">SUM(IF(NOT(ISERROR(O6:O58)),O6:O58))</f>
        <v>2294</v>
      </c>
      <c r="P60" s="2">
        <f>+SUM(D60:O60)</f>
        <v>55422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8.3594962289343577</v>
      </c>
      <c r="E61" s="4">
        <f t="shared" si="2"/>
        <v>29.621810833243117</v>
      </c>
      <c r="F61" s="4">
        <f t="shared" si="2"/>
        <v>16.143408754646167</v>
      </c>
      <c r="G61" s="4">
        <f t="shared" si="2"/>
        <v>8.922449568763307</v>
      </c>
      <c r="H61" s="4">
        <f t="shared" si="2"/>
        <v>3.4950019847713905</v>
      </c>
      <c r="I61" s="4">
        <f t="shared" si="2"/>
        <v>5.0106455920031756</v>
      </c>
      <c r="J61" s="4">
        <f t="shared" si="2"/>
        <v>5.2073183934177765</v>
      </c>
      <c r="K61" s="4">
        <f t="shared" si="2"/>
        <v>4.9402764245245567</v>
      </c>
      <c r="L61" s="4">
        <f t="shared" si="2"/>
        <v>4.6497780664717983</v>
      </c>
      <c r="M61" s="4">
        <f t="shared" si="2"/>
        <v>4.4982137057486193</v>
      </c>
      <c r="N61" s="4">
        <f t="shared" ref="N61:O61" si="3">N60/$C$60*100</f>
        <v>5.0124499296308329</v>
      </c>
      <c r="O61" s="4">
        <f t="shared" si="3"/>
        <v>4.1391505178448993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55422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>
        <f>[4]ｲﾝ!$C24</f>
        <v>35</v>
      </c>
      <c r="D28" s="17">
        <f>[4]ｲﾝ!$D24</f>
        <v>1</v>
      </c>
      <c r="E28" s="17">
        <f>[4]ｲﾝ!$E24</f>
        <v>1</v>
      </c>
      <c r="F28" s="17">
        <f>[4]ｲﾝ!$F24</f>
        <v>3</v>
      </c>
      <c r="G28" s="17">
        <f>[4]ｲﾝ!$G24</f>
        <v>0</v>
      </c>
      <c r="H28" s="17">
        <f>[4]ｲﾝ!$H24</f>
        <v>1</v>
      </c>
      <c r="I28" s="17">
        <f>[4]ｲﾝ!$I24</f>
        <v>1</v>
      </c>
      <c r="J28" s="17">
        <f>[4]ｲﾝ!$J24</f>
        <v>0</v>
      </c>
      <c r="K28" s="17">
        <f>[4]ｲﾝ!$K24</f>
        <v>1</v>
      </c>
      <c r="L28" s="17">
        <f>[4]ｲﾝ!$L24</f>
        <v>0</v>
      </c>
      <c r="M28" s="17">
        <f>[4]ｲﾝ!$M24</f>
        <v>1</v>
      </c>
      <c r="N28" s="17">
        <f>[4]ｲﾝ!$N24</f>
        <v>2</v>
      </c>
      <c r="O28" s="17">
        <f>[4]ｲﾝ!$O24</f>
        <v>9</v>
      </c>
      <c r="P28" s="17">
        <f>[4]ｲﾝ!$P24</f>
        <v>3</v>
      </c>
      <c r="Q28" s="17">
        <f>[4]ｲﾝ!$Q24</f>
        <v>0</v>
      </c>
      <c r="R28" s="17">
        <f>[4]ｲﾝ!$R24</f>
        <v>4</v>
      </c>
      <c r="S28" s="17">
        <f>[4]ｲﾝ!$S24</f>
        <v>2</v>
      </c>
      <c r="T28" s="17">
        <f>[4]ｲﾝ!$T24</f>
        <v>3</v>
      </c>
      <c r="U28" s="17">
        <f>[4]ｲﾝ!$U24</f>
        <v>3</v>
      </c>
      <c r="V28" s="17">
        <f>[4]ｲﾝ!$V24</f>
        <v>0</v>
      </c>
      <c r="W28" s="17">
        <f>[4]ｲﾝ!$W24</f>
        <v>0</v>
      </c>
      <c r="Y28">
        <f t="shared" si="0"/>
        <v>35</v>
      </c>
      <c r="Z28" t="b">
        <f t="shared" si="1"/>
        <v>1</v>
      </c>
    </row>
    <row r="29" spans="2:26">
      <c r="B29" s="17">
        <v>24</v>
      </c>
      <c r="C29" s="17" t="e">
        <f>[4]ｲﾝ!$C25</f>
        <v>#N/A</v>
      </c>
      <c r="D29" s="17" t="e">
        <f>[4]ｲﾝ!$D25</f>
        <v>#N/A</v>
      </c>
      <c r="E29" s="17" t="e">
        <f>[4]ｲﾝ!$E25</f>
        <v>#N/A</v>
      </c>
      <c r="F29" s="17" t="e">
        <f>[4]ｲﾝ!$F25</f>
        <v>#N/A</v>
      </c>
      <c r="G29" s="17" t="e">
        <f>[4]ｲﾝ!$G25</f>
        <v>#N/A</v>
      </c>
      <c r="H29" s="17" t="e">
        <f>[4]ｲﾝ!$H25</f>
        <v>#N/A</v>
      </c>
      <c r="I29" s="17" t="e">
        <f>[4]ｲﾝ!$I25</f>
        <v>#N/A</v>
      </c>
      <c r="J29" s="17" t="e">
        <f>[4]ｲﾝ!$J25</f>
        <v>#N/A</v>
      </c>
      <c r="K29" s="17" t="e">
        <f>[4]ｲﾝ!$K25</f>
        <v>#N/A</v>
      </c>
      <c r="L29" s="17" t="e">
        <f>[4]ｲﾝ!$L25</f>
        <v>#N/A</v>
      </c>
      <c r="M29" s="17" t="e">
        <f>[4]ｲﾝ!$M25</f>
        <v>#N/A</v>
      </c>
      <c r="N29" s="17" t="e">
        <f>[4]ｲﾝ!$N25</f>
        <v>#N/A</v>
      </c>
      <c r="O29" s="17" t="e">
        <f>[4]ｲﾝ!$O25</f>
        <v>#N/A</v>
      </c>
      <c r="P29" s="17" t="e">
        <f>[4]ｲﾝ!$P25</f>
        <v>#N/A</v>
      </c>
      <c r="Q29" s="17" t="e">
        <f>[4]ｲﾝ!$Q25</f>
        <v>#N/A</v>
      </c>
      <c r="R29" s="17" t="e">
        <f>[4]ｲﾝ!$R25</f>
        <v>#N/A</v>
      </c>
      <c r="S29" s="17" t="e">
        <f>[4]ｲﾝ!$S25</f>
        <v>#N/A</v>
      </c>
      <c r="T29" s="17" t="e">
        <f>[4]ｲﾝ!$T25</f>
        <v>#N/A</v>
      </c>
      <c r="U29" s="17" t="e">
        <f>[4]ｲﾝ!$U25</f>
        <v>#N/A</v>
      </c>
      <c r="V29" s="17" t="e">
        <f>[4]ｲﾝ!$V25</f>
        <v>#N/A</v>
      </c>
      <c r="W29" s="17" t="e">
        <f>[4]ｲﾝ!$W25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11554</v>
      </c>
      <c r="D60" s="2">
        <f t="array" ref="D60">+SUM(IF(NOT(ISERROR(D6:D57)),D6:D57))</f>
        <v>90</v>
      </c>
      <c r="E60" s="2">
        <f t="array" ref="E60">+SUM(IF(NOT(ISERROR(E6:E57)),E6:E57))</f>
        <v>108</v>
      </c>
      <c r="F60" s="2">
        <f t="array" ref="F60">+SUM(IF(NOT(ISERROR(F6:F57)),F6:F57))</f>
        <v>358</v>
      </c>
      <c r="G60" s="2">
        <f t="array" ref="G60">+SUM(IF(NOT(ISERROR(G6:G57)),G6:G57))</f>
        <v>408</v>
      </c>
      <c r="H60" s="2">
        <f t="array" ref="H60">+SUM(IF(NOT(ISERROR(H6:H57)),H6:H57))</f>
        <v>448</v>
      </c>
      <c r="I60" s="2">
        <f t="array" ref="I60">+SUM(IF(NOT(ISERROR(I6:I57)),I6:I57))</f>
        <v>528</v>
      </c>
      <c r="J60" s="2">
        <f t="array" ref="J60">+SUM(IF(NOT(ISERROR(J6:J57)),J6:J57))</f>
        <v>590</v>
      </c>
      <c r="K60" s="2">
        <f t="array" ref="K60">+SUM(IF(NOT(ISERROR(K6:K57)),K6:K57))</f>
        <v>601</v>
      </c>
      <c r="L60" s="2">
        <f t="array" ref="L60">+SUM(IF(NOT(ISERROR(L6:L57)),L6:L57))</f>
        <v>556</v>
      </c>
      <c r="M60" s="2">
        <f t="array" ref="M60">+SUM(IF(NOT(ISERROR(M6:M57)),M6:M57))</f>
        <v>567</v>
      </c>
      <c r="N60" s="2">
        <f t="array" ref="N60">+SUM(IF(NOT(ISERROR(N6:N57)),N6:N57))</f>
        <v>482</v>
      </c>
      <c r="O60" s="2">
        <f t="array" ref="O60">+SUM(IF(NOT(ISERROR(O6:O57)),O6:O57))</f>
        <v>2083</v>
      </c>
      <c r="P60" s="2">
        <f t="array" ref="P60">+SUM(IF(NOT(ISERROR(P6:P57)),P6:P57))</f>
        <v>947</v>
      </c>
      <c r="Q60" s="2">
        <f t="array" ref="Q60">+SUM(IF(NOT(ISERROR(Q6:Q57)),Q6:Q57))</f>
        <v>1068</v>
      </c>
      <c r="R60" s="2">
        <f t="array" ref="R60">+SUM(IF(NOT(ISERROR(R6:R57)),R6:R57))</f>
        <v>896</v>
      </c>
      <c r="S60" s="2">
        <f t="array" ref="S60">+SUM(IF(NOT(ISERROR(S6:S57)),S6:S57))</f>
        <v>741</v>
      </c>
      <c r="T60" s="2">
        <f t="array" ref="T60">+SUM(IF(NOT(ISERROR(T6:T57)),T6:T57))</f>
        <v>427</v>
      </c>
      <c r="U60" s="2">
        <f t="array" ref="U60">+SUM(IF(NOT(ISERROR(U6:U57)),U6:U57))</f>
        <v>268</v>
      </c>
      <c r="V60" s="2">
        <f t="array" ref="V60">+SUM(IF(NOT(ISERROR(V6:V57)),V6:V57))</f>
        <v>194</v>
      </c>
      <c r="W60" s="2">
        <f t="array" ref="W60">+SUM(IF(NOT(ISERROR(W6:W57)),W6:W57))</f>
        <v>194</v>
      </c>
      <c r="X60" s="2"/>
      <c r="Y60" s="2">
        <f>+SUM(D60:W60)</f>
        <v>11554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0.77895101263631639</v>
      </c>
      <c r="E61" s="4">
        <f t="shared" si="4"/>
        <v>0.93474121516357966</v>
      </c>
      <c r="F61" s="4">
        <f t="shared" si="4"/>
        <v>3.0984940280422366</v>
      </c>
      <c r="G61" s="4">
        <f t="shared" si="4"/>
        <v>3.5312445906179679</v>
      </c>
      <c r="H61" s="4">
        <f t="shared" si="4"/>
        <v>3.8774450406785532</v>
      </c>
      <c r="I61" s="4">
        <f t="shared" si="4"/>
        <v>4.5698459407997234</v>
      </c>
      <c r="J61" s="4">
        <f t="shared" si="4"/>
        <v>5.1064566383936301</v>
      </c>
      <c r="K61" s="4">
        <f t="shared" si="4"/>
        <v>5.201661762160291</v>
      </c>
      <c r="L61" s="4">
        <f t="shared" si="4"/>
        <v>4.812186255842132</v>
      </c>
      <c r="M61" s="4">
        <f t="shared" si="4"/>
        <v>4.9073913796087938</v>
      </c>
      <c r="N61" s="4">
        <f t="shared" si="4"/>
        <v>4.1717154232300508</v>
      </c>
      <c r="O61" s="4">
        <f t="shared" si="4"/>
        <v>18.028388436904969</v>
      </c>
      <c r="P61" s="4">
        <f t="shared" si="4"/>
        <v>8.1962956551843522</v>
      </c>
      <c r="Q61" s="4">
        <f t="shared" si="4"/>
        <v>9.2435520166176222</v>
      </c>
      <c r="R61" s="4">
        <f t="shared" si="4"/>
        <v>7.7548900813571064</v>
      </c>
      <c r="S61" s="4">
        <f t="shared" si="4"/>
        <v>6.4133633373723384</v>
      </c>
      <c r="T61" s="4">
        <f t="shared" si="4"/>
        <v>3.6956898043967454</v>
      </c>
      <c r="U61" s="4">
        <f t="shared" si="4"/>
        <v>2.31954301540592</v>
      </c>
      <c r="V61" s="4">
        <f t="shared" si="4"/>
        <v>1.6790721827938375</v>
      </c>
      <c r="W61" s="4">
        <f t="shared" si="4"/>
        <v>1.6790721827938375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11554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35</v>
      </c>
      <c r="D91" s="18">
        <f t="shared" si="6"/>
        <v>2</v>
      </c>
      <c r="E91" s="18">
        <f t="shared" si="7"/>
        <v>5</v>
      </c>
      <c r="F91" s="18">
        <f t="shared" si="8"/>
        <v>4</v>
      </c>
      <c r="G91" s="18">
        <f t="shared" si="9"/>
        <v>9</v>
      </c>
      <c r="H91" s="18">
        <f t="shared" si="10"/>
        <v>3</v>
      </c>
      <c r="I91" s="18">
        <f t="shared" si="11"/>
        <v>0</v>
      </c>
      <c r="J91" s="18">
        <f t="shared" si="12"/>
        <v>4</v>
      </c>
      <c r="K91" s="18">
        <f t="shared" si="13"/>
        <v>2</v>
      </c>
      <c r="L91" s="18">
        <f t="shared" si="14"/>
        <v>3</v>
      </c>
      <c r="M91" s="18">
        <f t="shared" si="15"/>
        <v>3</v>
      </c>
      <c r="N91" s="20"/>
      <c r="O91" s="20">
        <f t="shared" si="16"/>
        <v>35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11554</v>
      </c>
      <c r="D123" s="2">
        <f t="array" ref="D123">SUM(IF(NOT(ISERROR(D69:D121)),D69:D121))</f>
        <v>198</v>
      </c>
      <c r="E123" s="2">
        <f t="array" ref="E123">SUM(IF(NOT(ISERROR(E69:E121)),E69:E121))</f>
        <v>1742</v>
      </c>
      <c r="F123" s="2">
        <f t="array" ref="F123">SUM(IF(NOT(ISERROR(F69:F121)),F69:F121))</f>
        <v>2796</v>
      </c>
      <c r="G123" s="2">
        <f t="array" ref="G123">SUM(IF(NOT(ISERROR(G69:G121)),G69:G121))</f>
        <v>2083</v>
      </c>
      <c r="H123" s="2">
        <f t="array" ref="H123">SUM(IF(NOT(ISERROR(H69:H121)),H69:H121))</f>
        <v>947</v>
      </c>
      <c r="I123" s="2">
        <f t="array" ref="I123">SUM(IF(NOT(ISERROR(I69:I121)),I69:I121))</f>
        <v>1068</v>
      </c>
      <c r="J123" s="2">
        <f t="array" ref="J123">SUM(IF(NOT(ISERROR(J69:J121)),J69:J121))</f>
        <v>896</v>
      </c>
      <c r="K123" s="2">
        <f t="array" ref="K123">SUM(IF(NOT(ISERROR(K69:K121)),K69:K121))</f>
        <v>741</v>
      </c>
      <c r="L123" s="2">
        <f t="array" ref="L123">SUM(IF(NOT(ISERROR(L69:L121)),L69:L121))</f>
        <v>427</v>
      </c>
      <c r="M123" s="2">
        <f t="array" ref="M123">SUM(IF(NOT(ISERROR(M69:M121)),M69:M121))</f>
        <v>656</v>
      </c>
      <c r="N123" s="2"/>
      <c r="O123" s="2">
        <f>+SUM(D123:M123)</f>
        <v>11554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1.7136922277998963</v>
      </c>
      <c r="E124" s="3">
        <f t="shared" si="32"/>
        <v>15.077029600138481</v>
      </c>
      <c r="F124" s="3">
        <f t="shared" si="32"/>
        <v>24.199411459234895</v>
      </c>
      <c r="G124" s="3">
        <f t="shared" si="32"/>
        <v>18.028388436904969</v>
      </c>
      <c r="H124" s="3">
        <f t="shared" si="32"/>
        <v>8.1962956551843522</v>
      </c>
      <c r="I124" s="3">
        <f t="shared" si="32"/>
        <v>9.2435520166176222</v>
      </c>
      <c r="J124" s="3">
        <f t="shared" si="32"/>
        <v>7.7548900813571064</v>
      </c>
      <c r="K124" s="3">
        <f t="shared" si="32"/>
        <v>6.4133633373723384</v>
      </c>
      <c r="L124" s="3">
        <f t="shared" si="32"/>
        <v>3.6956898043967454</v>
      </c>
      <c r="M124" s="3">
        <f t="shared" si="32"/>
        <v>5.6776873809935946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11554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>
        <f>[4]co19!$C24</f>
        <v>9</v>
      </c>
      <c r="D28" s="17">
        <f>[4]co19!$D24</f>
        <v>0</v>
      </c>
      <c r="E28" s="17">
        <f>[4]co19!$E24</f>
        <v>0</v>
      </c>
      <c r="F28" s="17">
        <f>[4]co19!$F24</f>
        <v>1</v>
      </c>
      <c r="G28" s="17">
        <f>[4]co19!$G24</f>
        <v>0</v>
      </c>
      <c r="H28" s="17">
        <f>[4]co19!$H24</f>
        <v>0</v>
      </c>
      <c r="I28" s="17">
        <f>[4]co19!$I24</f>
        <v>1</v>
      </c>
      <c r="J28" s="17">
        <f>[4]co19!$J24</f>
        <v>0</v>
      </c>
      <c r="K28" s="17">
        <f>[4]co19!$K24</f>
        <v>0</v>
      </c>
      <c r="L28" s="17">
        <f>[4]co19!$L24</f>
        <v>0</v>
      </c>
      <c r="M28" s="17">
        <f>[4]co19!$M24</f>
        <v>0</v>
      </c>
      <c r="N28" s="17">
        <f>[4]co19!$N24</f>
        <v>0</v>
      </c>
      <c r="O28" s="17">
        <f>[4]co19!$O24</f>
        <v>0</v>
      </c>
      <c r="P28" s="17">
        <f>[4]co19!$P24</f>
        <v>1</v>
      </c>
      <c r="Q28" s="17">
        <f>[4]co19!$Q24</f>
        <v>1</v>
      </c>
      <c r="R28" s="17">
        <f>[4]co19!$R24</f>
        <v>2</v>
      </c>
      <c r="S28" s="17">
        <f>[4]co19!$S24</f>
        <v>2</v>
      </c>
      <c r="T28" s="17">
        <f>[4]co19!$T24</f>
        <v>1</v>
      </c>
      <c r="U28" s="17">
        <f>[4]co19!$U24</f>
        <v>0</v>
      </c>
      <c r="V28" s="17">
        <f>[4]co19!$V24</f>
        <v>0</v>
      </c>
      <c r="W28" s="17">
        <f>[4]co19!$W24</f>
        <v>0</v>
      </c>
      <c r="Y28">
        <f t="shared" si="0"/>
        <v>9</v>
      </c>
      <c r="Z28" t="b">
        <f t="shared" si="1"/>
        <v>1</v>
      </c>
    </row>
    <row r="29" spans="2:26">
      <c r="B29" s="17">
        <v>24</v>
      </c>
      <c r="C29" s="17" t="e">
        <f>[4]co19!$C25</f>
        <v>#N/A</v>
      </c>
      <c r="D29" s="17" t="e">
        <f>[4]co19!$D25</f>
        <v>#N/A</v>
      </c>
      <c r="E29" s="17" t="e">
        <f>[4]co19!$E25</f>
        <v>#N/A</v>
      </c>
      <c r="F29" s="17" t="e">
        <f>[4]co19!$F25</f>
        <v>#N/A</v>
      </c>
      <c r="G29" s="17" t="e">
        <f>[4]co19!$G25</f>
        <v>#N/A</v>
      </c>
      <c r="H29" s="17" t="e">
        <f>[4]co19!$H25</f>
        <v>#N/A</v>
      </c>
      <c r="I29" s="17" t="e">
        <f>[4]co19!$I25</f>
        <v>#N/A</v>
      </c>
      <c r="J29" s="17" t="e">
        <f>[4]co19!$J25</f>
        <v>#N/A</v>
      </c>
      <c r="K29" s="17" t="e">
        <f>[4]co19!$K25</f>
        <v>#N/A</v>
      </c>
      <c r="L29" s="17" t="e">
        <f>[4]co19!$L25</f>
        <v>#N/A</v>
      </c>
      <c r="M29" s="17" t="e">
        <f>[4]co19!$M25</f>
        <v>#N/A</v>
      </c>
      <c r="N29" s="17" t="e">
        <f>[4]co19!$N25</f>
        <v>#N/A</v>
      </c>
      <c r="O29" s="17" t="e">
        <f>[4]co19!$O25</f>
        <v>#N/A</v>
      </c>
      <c r="P29" s="17" t="e">
        <f>[4]co19!$P25</f>
        <v>#N/A</v>
      </c>
      <c r="Q29" s="17" t="e">
        <f>[4]co19!$Q25</f>
        <v>#N/A</v>
      </c>
      <c r="R29" s="17" t="e">
        <f>[4]co19!$R25</f>
        <v>#N/A</v>
      </c>
      <c r="S29" s="17" t="e">
        <f>[4]co19!$S25</f>
        <v>#N/A</v>
      </c>
      <c r="T29" s="17" t="e">
        <f>[4]co19!$T25</f>
        <v>#N/A</v>
      </c>
      <c r="U29" s="17" t="e">
        <f>[4]co19!$U25</f>
        <v>#N/A</v>
      </c>
      <c r="V29" s="17" t="e">
        <f>[4]co19!$V25</f>
        <v>#N/A</v>
      </c>
      <c r="W29" s="17" t="e">
        <f>[4]co19!$W25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1281</v>
      </c>
      <c r="D60" s="2">
        <f t="array" ref="D60">+SUM(IF(NOT(ISERROR(D6:D57)),D6:D57))</f>
        <v>32</v>
      </c>
      <c r="E60" s="2">
        <f t="array" ref="E60">+SUM(IF(NOT(ISERROR(E6:E57)),E6:E57))</f>
        <v>53</v>
      </c>
      <c r="F60" s="2">
        <f t="array" ref="F60">+SUM(IF(NOT(ISERROR(F6:F57)),F6:F57))</f>
        <v>109</v>
      </c>
      <c r="G60" s="2">
        <f t="array" ref="G60">+SUM(IF(NOT(ISERROR(G6:G57)),G6:G57))</f>
        <v>77</v>
      </c>
      <c r="H60" s="2">
        <f t="array" ref="H60">+SUM(IF(NOT(ISERROR(H6:H57)),H6:H57))</f>
        <v>74</v>
      </c>
      <c r="I60" s="2">
        <f t="array" ref="I60">+SUM(IF(NOT(ISERROR(I6:I57)),I6:I57))</f>
        <v>58</v>
      </c>
      <c r="J60" s="2">
        <f t="array" ref="J60">+SUM(IF(NOT(ISERROR(J6:J57)),J6:J57))</f>
        <v>54</v>
      </c>
      <c r="K60" s="2">
        <f t="array" ref="K60">+SUM(IF(NOT(ISERROR(K6:K57)),K6:K57))</f>
        <v>57</v>
      </c>
      <c r="L60" s="2">
        <f t="array" ref="L60">+SUM(IF(NOT(ISERROR(L6:L57)),L6:L57))</f>
        <v>38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136</v>
      </c>
      <c r="P60" s="2">
        <f t="array" ref="P60">+SUM(IF(NOT(ISERROR(P6:P57)),P6:P57))</f>
        <v>38</v>
      </c>
      <c r="Q60" s="2">
        <f t="array" ref="Q60">+SUM(IF(NOT(ISERROR(Q6:Q57)),Q6:Q57))</f>
        <v>71</v>
      </c>
      <c r="R60" s="2">
        <f t="array" ref="R60">+SUM(IF(NOT(ISERROR(R6:R57)),R6:R57))</f>
        <v>87</v>
      </c>
      <c r="S60" s="2">
        <f t="array" ref="S60">+SUM(IF(NOT(ISERROR(S6:S57)),S6:S57))</f>
        <v>79</v>
      </c>
      <c r="T60" s="2">
        <f t="array" ref="T60">+SUM(IF(NOT(ISERROR(T6:T57)),T6:T57))</f>
        <v>66</v>
      </c>
      <c r="U60" s="2">
        <f t="array" ref="U60">+SUM(IF(NOT(ISERROR(U6:U57)),U6:U57))</f>
        <v>59</v>
      </c>
      <c r="V60" s="2">
        <f t="array" ref="V60">+SUM(IF(NOT(ISERROR(V6:V57)),V6:V57))</f>
        <v>66</v>
      </c>
      <c r="W60" s="2">
        <f t="array" ref="W60">+SUM(IF(NOT(ISERROR(W6:W57)),W6:W57))</f>
        <v>66</v>
      </c>
      <c r="X60" s="2"/>
      <c r="Y60" s="2">
        <f>+SUM(D60:W60)</f>
        <v>1281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2.4980483996877441</v>
      </c>
      <c r="E61" s="4">
        <f t="shared" si="4"/>
        <v>4.1373926619828261</v>
      </c>
      <c r="F61" s="4">
        <f t="shared" si="4"/>
        <v>8.5089773614363775</v>
      </c>
      <c r="G61" s="4">
        <f t="shared" si="4"/>
        <v>6.0109289617486334</v>
      </c>
      <c r="H61" s="4">
        <f t="shared" si="4"/>
        <v>5.7767369242779081</v>
      </c>
      <c r="I61" s="4">
        <f t="shared" si="4"/>
        <v>4.5277127244340365</v>
      </c>
      <c r="J61" s="4">
        <f t="shared" si="4"/>
        <v>4.2154566744730682</v>
      </c>
      <c r="K61" s="4">
        <f t="shared" si="4"/>
        <v>4.4496487119437944</v>
      </c>
      <c r="L61" s="4">
        <f t="shared" si="4"/>
        <v>2.9664324746291961</v>
      </c>
      <c r="M61" s="4">
        <f t="shared" si="4"/>
        <v>2.810304449648712</v>
      </c>
      <c r="N61" s="4">
        <f t="shared" si="4"/>
        <v>1.9516003122560501</v>
      </c>
      <c r="O61" s="4">
        <f t="shared" si="4"/>
        <v>10.616705698672913</v>
      </c>
      <c r="P61" s="4">
        <f t="shared" si="4"/>
        <v>2.9664324746291961</v>
      </c>
      <c r="Q61" s="4">
        <f t="shared" si="4"/>
        <v>5.5425448868071818</v>
      </c>
      <c r="R61" s="4">
        <f t="shared" si="4"/>
        <v>6.7915690866510543</v>
      </c>
      <c r="S61" s="4">
        <f t="shared" si="4"/>
        <v>6.1670569867291176</v>
      </c>
      <c r="T61" s="4">
        <f t="shared" si="4"/>
        <v>5.1522248243559723</v>
      </c>
      <c r="U61" s="4">
        <f t="shared" si="4"/>
        <v>4.6057767369242786</v>
      </c>
      <c r="V61" s="4">
        <f t="shared" si="4"/>
        <v>5.1522248243559723</v>
      </c>
      <c r="W61" s="4">
        <f t="shared" si="4"/>
        <v>5.1522248243559723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1281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9</v>
      </c>
      <c r="D91" s="17">
        <f t="shared" si="6"/>
        <v>0</v>
      </c>
      <c r="E91" s="17">
        <f t="shared" si="7"/>
        <v>2</v>
      </c>
      <c r="F91" s="17">
        <f t="shared" si="8"/>
        <v>0</v>
      </c>
      <c r="G91" s="17">
        <f t="shared" si="9"/>
        <v>0</v>
      </c>
      <c r="H91" s="17">
        <f t="shared" si="9"/>
        <v>1</v>
      </c>
      <c r="I91" s="17">
        <f t="shared" si="9"/>
        <v>1</v>
      </c>
      <c r="J91" s="17">
        <f t="shared" si="9"/>
        <v>2</v>
      </c>
      <c r="K91" s="17">
        <f t="shared" si="9"/>
        <v>2</v>
      </c>
      <c r="L91" s="17">
        <f t="shared" si="9"/>
        <v>1</v>
      </c>
      <c r="M91" s="17">
        <f t="shared" si="10"/>
        <v>0</v>
      </c>
      <c r="O91">
        <f t="shared" si="11"/>
        <v>9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1281</v>
      </c>
      <c r="D123" s="2">
        <f t="array" ref="D123">SUM(IF(NOT(ISERROR(D69:D121)),D69:D121))</f>
        <v>85</v>
      </c>
      <c r="E123" s="2">
        <f t="array" ref="E123">SUM(IF(NOT(ISERROR(E69:E121)),E69:E121))</f>
        <v>318</v>
      </c>
      <c r="F123" s="2">
        <f t="array" ref="F123">SUM(IF(NOT(ISERROR(F69:F121)),F69:F121))</f>
        <v>210</v>
      </c>
      <c r="G123" s="2">
        <f t="array" ref="G123">SUM(IF(NOT(ISERROR(G69:G121)),G69:G121))</f>
        <v>136</v>
      </c>
      <c r="H123" s="2">
        <f t="array" ref="H123">SUM(IF(NOT(ISERROR(H69:H121)),H69:H121))</f>
        <v>38</v>
      </c>
      <c r="I123" s="2">
        <f t="array" ref="I123">SUM(IF(NOT(ISERROR(I69:I121)),I69:I121))</f>
        <v>71</v>
      </c>
      <c r="J123" s="2">
        <f t="array" ref="J123">SUM(IF(NOT(ISERROR(J69:J121)),J69:J121))</f>
        <v>87</v>
      </c>
      <c r="K123" s="2">
        <f t="array" ref="K123">SUM(IF(NOT(ISERROR(K69:K121)),K69:K121))</f>
        <v>79</v>
      </c>
      <c r="L123" s="2">
        <f t="array" ref="L123">SUM(IF(NOT(ISERROR(L69:L121)),L69:L121))</f>
        <v>66</v>
      </c>
      <c r="M123" s="2">
        <f t="array" ref="M123">SUM(IF(NOT(ISERROR(M69:M121)),M69:M121))</f>
        <v>191</v>
      </c>
      <c r="N123" s="2"/>
      <c r="O123" s="2">
        <f>+SUM(D123:M123)</f>
        <v>1281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6.6354410616705701</v>
      </c>
      <c r="E124" s="3">
        <f t="shared" si="19"/>
        <v>24.824355971896956</v>
      </c>
      <c r="F124" s="3">
        <f t="shared" si="19"/>
        <v>16.393442622950818</v>
      </c>
      <c r="G124" s="3">
        <f t="shared" si="19"/>
        <v>10.616705698672913</v>
      </c>
      <c r="H124" s="3">
        <f t="shared" si="19"/>
        <v>2.9664324746291961</v>
      </c>
      <c r="I124" s="3">
        <f t="shared" si="19"/>
        <v>5.5425448868071818</v>
      </c>
      <c r="J124" s="3">
        <f t="shared" si="19"/>
        <v>6.7915690866510543</v>
      </c>
      <c r="K124" s="3">
        <f t="shared" si="19"/>
        <v>6.1670569867291176</v>
      </c>
      <c r="L124" s="3">
        <f t="shared" si="19"/>
        <v>5.1522248243559723</v>
      </c>
      <c r="M124" s="3">
        <f t="shared" si="19"/>
        <v>14.910226385636221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1281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>
        <f>[4]ＲＳ!$C24</f>
        <v>38</v>
      </c>
      <c r="D28" s="17">
        <f>[4]ＲＳ!$D24</f>
        <v>5</v>
      </c>
      <c r="E28" s="17">
        <f>[4]ＲＳ!$E24</f>
        <v>10</v>
      </c>
      <c r="F28" s="17">
        <f>[4]ＲＳ!$F24</f>
        <v>15</v>
      </c>
      <c r="G28" s="17">
        <f>[4]ＲＳ!$G24</f>
        <v>5</v>
      </c>
      <c r="H28" s="17">
        <f>[4]ＲＳ!$H24</f>
        <v>1</v>
      </c>
      <c r="I28" s="17">
        <f>[4]ＲＳ!$I24</f>
        <v>2</v>
      </c>
      <c r="J28" s="17">
        <f>[4]ＲＳ!$J24</f>
        <v>0</v>
      </c>
      <c r="K28" s="17">
        <f>[4]ＲＳ!$K24</f>
        <v>0</v>
      </c>
      <c r="L28" s="17">
        <f>[4]ＲＳ!$L24</f>
        <v>0</v>
      </c>
      <c r="M28" s="17">
        <f>[4]ＲＳ!$M24</f>
        <v>0</v>
      </c>
      <c r="N28" s="17">
        <f>[4]ＲＳ!$N24</f>
        <v>0</v>
      </c>
      <c r="O28" s="17">
        <f>[4]ＲＳ!$O24</f>
        <v>0</v>
      </c>
      <c r="P28" s="17">
        <f>[4]ＲＳ!$P24</f>
        <v>0</v>
      </c>
      <c r="Q28" s="17">
        <f>[4]ＲＳ!$Q24</f>
        <v>0</v>
      </c>
      <c r="S28">
        <f t="shared" si="0"/>
        <v>38</v>
      </c>
      <c r="T28" t="b">
        <f t="shared" si="1"/>
        <v>1</v>
      </c>
    </row>
    <row r="29" spans="2:20">
      <c r="B29" s="17">
        <v>24</v>
      </c>
      <c r="C29" s="17" t="e">
        <f>[4]ＲＳ!$C25</f>
        <v>#N/A</v>
      </c>
      <c r="D29" s="17" t="e">
        <f>[4]ＲＳ!$D25</f>
        <v>#N/A</v>
      </c>
      <c r="E29" s="17" t="e">
        <f>[4]ＲＳ!$E25</f>
        <v>#N/A</v>
      </c>
      <c r="F29" s="17" t="e">
        <f>[4]ＲＳ!$F25</f>
        <v>#N/A</v>
      </c>
      <c r="G29" s="17" t="e">
        <f>[4]ＲＳ!$G25</f>
        <v>#N/A</v>
      </c>
      <c r="H29" s="17" t="e">
        <f>[4]ＲＳ!$H25</f>
        <v>#N/A</v>
      </c>
      <c r="I29" s="17" t="e">
        <f>[4]ＲＳ!$I25</f>
        <v>#N/A</v>
      </c>
      <c r="J29" s="17" t="e">
        <f>[4]ＲＳ!$J25</f>
        <v>#N/A</v>
      </c>
      <c r="K29" s="17" t="e">
        <f>[4]ＲＳ!$K25</f>
        <v>#N/A</v>
      </c>
      <c r="L29" s="17" t="e">
        <f>[4]ＲＳ!$L25</f>
        <v>#N/A</v>
      </c>
      <c r="M29" s="17" t="e">
        <f>[4]ＲＳ!$M25</f>
        <v>#N/A</v>
      </c>
      <c r="N29" s="17" t="e">
        <f>[4]ＲＳ!$N25</f>
        <v>#N/A</v>
      </c>
      <c r="O29" s="17" t="e">
        <f>[4]ＲＳ!$O25</f>
        <v>#N/A</v>
      </c>
      <c r="P29" s="17" t="e">
        <f>[4]ＲＳ!$P25</f>
        <v>#N/A</v>
      </c>
      <c r="Q29" s="17" t="e">
        <f>[4]ＲＳ!$Q25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241</v>
      </c>
      <c r="D60" s="2">
        <f t="array" ref="D60">+SUM(IF(NOT(ISERROR(D6:D57)),D6:D57))</f>
        <v>48</v>
      </c>
      <c r="E60" s="2">
        <f t="array" ref="E60">+SUM(IF(NOT(ISERROR(E6:E57)),E6:E57))</f>
        <v>82</v>
      </c>
      <c r="F60" s="2">
        <f t="array" ref="F60">+SUM(IF(NOT(ISERROR(F6:F57)),F6:F57))</f>
        <v>66</v>
      </c>
      <c r="G60" s="2">
        <f t="array" ref="G60">+SUM(IF(NOT(ISERROR(G6:G57)),G6:G57))</f>
        <v>27</v>
      </c>
      <c r="H60" s="2">
        <f t="array" ref="H60">+SUM(IF(NOT(ISERROR(H6:H57)),H6:H57))</f>
        <v>12</v>
      </c>
      <c r="I60" s="2">
        <f t="array" ref="I60">+SUM(IF(NOT(ISERROR(I6:I57)),I6:I57))</f>
        <v>2</v>
      </c>
      <c r="J60" s="2">
        <f t="array" ref="J60">+SUM(IF(NOT(ISERROR(J6:J57)),J6:J57))</f>
        <v>2</v>
      </c>
      <c r="K60" s="2">
        <f t="array" ref="K60">+SUM(IF(NOT(ISERROR(K6:K57)),K6:K57))</f>
        <v>0</v>
      </c>
      <c r="L60" s="2">
        <f t="array" ref="L60">+SUM(IF(NOT(ISERROR(L6:L57)),L6:L57))</f>
        <v>1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241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19.91701244813278</v>
      </c>
      <c r="E61" s="4">
        <f t="shared" si="4"/>
        <v>34.024896265560166</v>
      </c>
      <c r="F61" s="4">
        <f t="shared" si="4"/>
        <v>27.385892116182575</v>
      </c>
      <c r="G61" s="4">
        <f t="shared" si="4"/>
        <v>11.20331950207469</v>
      </c>
      <c r="H61" s="4">
        <f t="shared" si="4"/>
        <v>4.9792531120331951</v>
      </c>
      <c r="I61" s="4">
        <f t="shared" si="4"/>
        <v>0.82987551867219922</v>
      </c>
      <c r="J61" s="4">
        <f t="shared" si="4"/>
        <v>0.82987551867219922</v>
      </c>
      <c r="K61" s="4">
        <f t="shared" si="4"/>
        <v>0</v>
      </c>
      <c r="L61" s="4">
        <f t="shared" si="4"/>
        <v>0.41493775933609961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0.41493775933609961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241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19.91701244813278</v>
      </c>
      <c r="E68">
        <f>E61</f>
        <v>34.024896265560166</v>
      </c>
      <c r="F68">
        <f>F61</f>
        <v>27.385892116182575</v>
      </c>
      <c r="G68">
        <f>G61</f>
        <v>11.20331950207469</v>
      </c>
      <c r="H68">
        <f>H61</f>
        <v>4.9792531120331951</v>
      </c>
      <c r="I68">
        <f>SUM(I61:Q61)</f>
        <v>2.4896265560165975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2026-06-10T06:49:40Z</cp:lastPrinted>
  <dcterms:created xsi:type="dcterms:W3CDTF">2019-07-19T07:58:40Z</dcterms:created>
  <dcterms:modified xsi:type="dcterms:W3CDTF">2026-06-10T06:56:06Z</dcterms:modified>
</cp:coreProperties>
</file>