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8週\"/>
    </mc:Choice>
  </mc:AlternateContent>
  <xr:revisionPtr revIDLastSave="0" documentId="13_ncr:1_{917AAC9C-E645-4812-B92F-A07C29A5C54C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9" l="1"/>
  <c r="E39" i="29"/>
  <c r="F39" i="29"/>
  <c r="G39" i="29"/>
  <c r="H39" i="29"/>
  <c r="I39" i="29"/>
  <c r="D39" i="29"/>
  <c r="C15" i="29"/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20" i="29" l="1"/>
  <c r="I120" i="29"/>
  <c r="E120" i="29"/>
  <c r="H120" i="29"/>
  <c r="F120" i="29"/>
  <c r="G120" i="29"/>
  <c r="I80" i="29"/>
  <c r="G80" i="29"/>
  <c r="H80" i="29"/>
  <c r="F80" i="29"/>
  <c r="E80" i="29"/>
  <c r="D80" i="29"/>
  <c r="C80" i="29" s="1"/>
  <c r="D48" i="29"/>
  <c r="H48" i="29"/>
  <c r="E48" i="29"/>
  <c r="I48" i="29"/>
  <c r="G48" i="29"/>
  <c r="F48" i="29"/>
  <c r="H136" i="29"/>
  <c r="F136" i="29"/>
  <c r="E136" i="29"/>
  <c r="D136" i="29"/>
  <c r="G136" i="29"/>
  <c r="I136" i="29"/>
  <c r="D64" i="29"/>
  <c r="F64" i="29"/>
  <c r="G64" i="29"/>
  <c r="H64" i="29"/>
  <c r="I64" i="29"/>
  <c r="E64" i="29"/>
  <c r="F88" i="29"/>
  <c r="I88" i="29"/>
  <c r="G88" i="29"/>
  <c r="D88" i="29"/>
  <c r="E88" i="29"/>
  <c r="H88" i="29"/>
  <c r="E112" i="29"/>
  <c r="F112" i="29"/>
  <c r="I112" i="29"/>
  <c r="G112" i="29"/>
  <c r="D112" i="29"/>
  <c r="H112" i="29"/>
  <c r="H32" i="29"/>
  <c r="E32" i="29"/>
  <c r="F32" i="29"/>
  <c r="D32" i="29"/>
  <c r="G32" i="29"/>
  <c r="I32" i="29"/>
  <c r="I144" i="29"/>
  <c r="D144" i="29"/>
  <c r="F144" i="29"/>
  <c r="E144" i="29"/>
  <c r="H144" i="29"/>
  <c r="G144" i="29"/>
  <c r="H104" i="29"/>
  <c r="G104" i="29"/>
  <c r="I104" i="29"/>
  <c r="F104" i="29"/>
  <c r="E104" i="29"/>
  <c r="D104" i="29"/>
  <c r="C104" i="29" s="1"/>
  <c r="E128" i="29"/>
  <c r="F128" i="29"/>
  <c r="H128" i="29"/>
  <c r="D128" i="29"/>
  <c r="I128" i="29"/>
  <c r="G128" i="29"/>
  <c r="H24" i="29"/>
  <c r="E24" i="29"/>
  <c r="F24" i="29"/>
  <c r="G24" i="29"/>
  <c r="D24" i="29"/>
  <c r="C24" i="29" s="1"/>
  <c r="I24" i="29"/>
  <c r="H56" i="29"/>
  <c r="E56" i="29"/>
  <c r="I56" i="29"/>
  <c r="D56" i="29"/>
  <c r="G56" i="29"/>
  <c r="F56" i="29"/>
  <c r="D72" i="29"/>
  <c r="C72" i="29" s="1"/>
  <c r="I72" i="29"/>
  <c r="H72" i="29"/>
  <c r="F72" i="29"/>
  <c r="E72" i="29"/>
  <c r="G72" i="29"/>
  <c r="E96" i="29"/>
  <c r="H96" i="29"/>
  <c r="G96" i="29"/>
  <c r="I96" i="29"/>
  <c r="D96" i="29"/>
  <c r="F96" i="29"/>
  <c r="G152" i="29"/>
  <c r="D152" i="29"/>
  <c r="I152" i="29"/>
  <c r="H152" i="29"/>
  <c r="E152" i="29"/>
  <c r="F152" i="29"/>
  <c r="D40" i="29" a="1"/>
  <c r="D16" i="29" a="1"/>
  <c r="D8" i="29" a="1"/>
  <c r="C96" i="29" l="1"/>
  <c r="G40" i="29"/>
  <c r="F40" i="29"/>
  <c r="I40" i="29"/>
  <c r="E40" i="29"/>
  <c r="D40" i="29"/>
  <c r="H40" i="29"/>
  <c r="C144" i="29"/>
  <c r="C32" i="29"/>
  <c r="C48" i="29"/>
  <c r="I16" i="29"/>
  <c r="G16" i="29"/>
  <c r="E16" i="29"/>
  <c r="D16" i="29"/>
  <c r="C16" i="29" s="1"/>
  <c r="H16" i="29"/>
  <c r="F16" i="29"/>
  <c r="C128" i="29"/>
  <c r="C88" i="29"/>
  <c r="C136" i="29"/>
  <c r="C56" i="29"/>
  <c r="C152" i="29"/>
  <c r="G8" i="29"/>
  <c r="D8" i="29"/>
  <c r="F8" i="29"/>
  <c r="H8" i="29"/>
  <c r="E8" i="29"/>
  <c r="I8" i="29"/>
  <c r="C64" i="29"/>
  <c r="C112" i="29"/>
  <c r="C120" i="29"/>
  <c r="C8" i="29" l="1"/>
  <c r="C40" i="29"/>
</calcChain>
</file>

<file path=xl/sharedStrings.xml><?xml version="1.0" encoding="utf-8"?>
<sst xmlns="http://schemas.openxmlformats.org/spreadsheetml/2006/main" count="3874" uniqueCount="268">
  <si>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</si>
  <si>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</si>
  <si>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</si>
  <si>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</si>
  <si>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</si>
  <si>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</si>
  <si>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</si>
  <si>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</si>
  <si>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</si>
  <si>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</si>
  <si>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</si>
  <si>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</si>
  <si>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</si>
  <si>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</si>
  <si>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</si>
  <si>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</si>
  <si>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</si>
  <si>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</si>
  <si>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</si>
  <si>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</si>
  <si>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</si>
  <si>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</si>
  <si>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</si>
  <si>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</si>
  <si>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</si>
  <si>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</si>
  <si>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</si>
  <si>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</si>
  <si>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</si>
  <si>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</si>
  <si>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</si>
  <si>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</si>
  <si>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</si>
  <si>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</si>
  <si>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</si>
  <si>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</si>
  <si>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</si>
  <si>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</si>
  <si>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</si>
  <si>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</si>
  <si>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</si>
  <si>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</si>
  <si>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</si>
  <si>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</si>
  <si>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</si>
  <si>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</si>
  <si>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</si>
  <si>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</si>
  <si>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</si>
  <si>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</si>
  <si>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</si>
  <si>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</si>
  <si>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</si>
  <si>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</si>
  <si>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</si>
  <si>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</si>
  <si>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</si>
  <si>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</si>
  <si>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</si>
  <si>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</si>
  <si>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</si>
  <si>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</si>
  <si>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</si>
  <si>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</si>
  <si>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</si>
  <si>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</si>
  <si>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</si>
  <si>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</si>
  <si>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</si>
  <si>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</si>
  <si>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</si>
  <si>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</si>
  <si>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</si>
  <si>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</si>
  <si>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</si>
  <si>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</si>
  <si>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</si>
  <si>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</si>
  <si>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</si>
  <si>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</si>
  <si>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</si>
  <si>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</si>
  <si>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</si>
  <si>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</si>
  <si>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</si>
  <si>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</si>
  <si>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</si>
  <si>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</si>
  <si>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</si>
  <si>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</si>
  <si>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</si>
  <si>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</si>
  <si>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</si>
  <si>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</si>
  <si>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</si>
  <si>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</si>
  <si>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</si>
  <si>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</si>
  <si>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</si>
  <si>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</si>
  <si>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</si>
  <si>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</si>
  <si>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</si>
  <si>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</si>
  <si>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</si>
  <si>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</si>
  <si>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</si>
  <si>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</si>
  <si>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</si>
  <si>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</si>
  <si>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</si>
  <si>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</si>
  <si>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</si>
  <si>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</si>
  <si>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</si>
  <si>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</si>
  <si>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</si>
  <si>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</si>
  <si>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</si>
  <si>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</si>
  <si>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</si>
  <si>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</si>
  <si>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</si>
  <si>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</si>
  <si>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</si>
  <si>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</si>
  <si>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</si>
  <si>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</si>
  <si>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</si>
  <si>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</si>
  <si>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</si>
  <si>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</si>
  <si>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</si>
  <si>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</si>
  <si>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</si>
  <si>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</si>
  <si>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</si>
  <si>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</si>
  <si>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</si>
  <si>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</si>
  <si>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</si>
  <si>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</si>
  <si>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</si>
  <si>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</si>
  <si>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</si>
  <si>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</si>
  <si>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</si>
  <si>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</si>
  <si>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</si>
  <si>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</si>
  <si>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</si>
  <si>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</si>
  <si>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</si>
  <si>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</si>
  <si>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</si>
  <si>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</si>
  <si>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</si>
  <si>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</si>
  <si>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</si>
  <si>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</si>
  <si>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</si>
  <si>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</si>
  <si>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</si>
  <si>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</si>
  <si>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</si>
  <si>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</si>
  <si>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</si>
  <si>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</si>
  <si>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</si>
  <si>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</si>
  <si>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</si>
  <si>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</si>
  <si>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</si>
  <si>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</si>
  <si>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</si>
  <si>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</si>
  <si>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</si>
  <si>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</si>
  <si>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</si>
  <si>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</si>
  <si>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</si>
  <si>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</si>
  <si>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</si>
  <si>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</si>
  <si>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</si>
  <si>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</si>
  <si>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</si>
  <si>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</si>
  <si>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</si>
  <si>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</si>
  <si>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</si>
  <si>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</si>
  <si>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</si>
  <si>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</si>
  <si>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</si>
  <si>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</si>
  <si>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</si>
  <si>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</si>
  <si>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</si>
  <si>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</si>
  <si>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</si>
  <si>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</si>
  <si>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</si>
  <si>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</si>
  <si>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</si>
  <si>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</si>
  <si>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</si>
  <si>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</si>
  <si>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</si>
  <si>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</si>
  <si>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</si>
  <si>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</si>
  <si>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</si>
  <si>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</si>
  <si>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</si>
  <si>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</si>
  <si>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</si>
  <si>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</si>
  <si>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</si>
  <si>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</si>
  <si>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</si>
  <si>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</si>
  <si>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</si>
  <si>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</si>
  <si>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</si>
  <si>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</si>
  <si>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</si>
  <si>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</si>
  <si>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</si>
  <si>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</si>
  <si>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</si>
  <si>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</si>
  <si>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</si>
  <si>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</si>
  <si>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</si>
  <si>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</si>
  <si>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</si>
  <si>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</si>
  <si>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</si>
  <si>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</si>
  <si>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</si>
  <si>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</si>
  <si>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</si>
  <si>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</si>
  <si>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</si>
  <si>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</si>
  <si>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</si>
  <si>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</si>
  <si>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</si>
  <si>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</si>
  <si>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</si>
  <si>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</si>
  <si>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</si>
  <si>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</si>
  <si>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</si>
  <si>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</si>
  <si>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</si>
  <si>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</si>
  <si>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</si>
  <si>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</si>
  <si>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</si>
  <si>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</si>
  <si>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</si>
  <si>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</si>
  <si>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</si>
  <si>
    <t>2024/25</t>
  </si>
  <si>
    <t>2025/26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</si>
  <si>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2025/26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</si>
</sst>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3.1550000000000002</c:v>
                </c:pt>
                <c:pt idx="116" formatCode="0.00">
                  <c:v>3.0259999999999998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0.31000000000000005</c:v>
                </c:pt>
                <c:pt idx="116" formatCode="0.00">
                  <c:v>0.40400000000000003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  <c:pt idx="34">
                  <c:v>2.29</c:v>
                </c:pt>
                <c:pt idx="35">
                  <c:v>3.16</c:v>
                </c:pt>
                <c:pt idx="36">
                  <c:v>4.93</c:v>
                </c:pt>
                <c:pt idx="3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3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  <c:pt idx="35">
                  <c:v>2</c:v>
                </c:pt>
                <c:pt idx="36">
                  <c:v>2.6</c:v>
                </c:pt>
                <c:pt idx="3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  <c:pt idx="34">
                  <c:v>2.69</c:v>
                </c:pt>
                <c:pt idx="35">
                  <c:v>6.15</c:v>
                </c:pt>
                <c:pt idx="36">
                  <c:v>10.92</c:v>
                </c:pt>
                <c:pt idx="37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  <c:pt idx="34">
                  <c:v>1.9</c:v>
                </c:pt>
                <c:pt idx="35">
                  <c:v>1.7</c:v>
                </c:pt>
                <c:pt idx="36">
                  <c:v>2.6</c:v>
                </c:pt>
                <c:pt idx="3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  <c:pt idx="34">
                  <c:v>3.08</c:v>
                </c:pt>
                <c:pt idx="35">
                  <c:v>1.75</c:v>
                </c:pt>
                <c:pt idx="36">
                  <c:v>2.75</c:v>
                </c:pt>
                <c:pt idx="37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  <c:pt idx="34">
                  <c:v>2</c:v>
                </c:pt>
                <c:pt idx="35">
                  <c:v>4.67</c:v>
                </c:pt>
                <c:pt idx="36">
                  <c:v>2.33</c:v>
                </c:pt>
                <c:pt idx="37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1.1499999999999999</c:v>
                </c:pt>
                <c:pt idx="116" formatCode="0.00">
                  <c:v>0.12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0.88500000000000001</c:v>
                </c:pt>
                <c:pt idx="116" formatCode="0.00">
                  <c:v>0.98999999999999988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  <c:pt idx="34">
                  <c:v>1.1200000000000001</c:v>
                </c:pt>
                <c:pt idx="35">
                  <c:v>0.24</c:v>
                </c:pt>
                <c:pt idx="36">
                  <c:v>0.12</c:v>
                </c:pt>
                <c:pt idx="3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  <c:pt idx="36">
                  <c:v>1.65</c:v>
                </c:pt>
                <c:pt idx="3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1.33</c:v>
                </c:pt>
                <c:pt idx="35">
                  <c:v>0.33</c:v>
                </c:pt>
                <c:pt idx="36">
                  <c:v>0.33</c:v>
                </c:pt>
                <c:pt idx="37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  <c:pt idx="34">
                  <c:v>2.4300000000000002</c:v>
                </c:pt>
                <c:pt idx="35">
                  <c:v>0.28999999999999998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0.57000000000000006</c:v>
                </c:pt>
                <c:pt idx="116" formatCode="0.00">
                  <c:v>0.41600000000000004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0.31</c:v>
                </c:pt>
                <c:pt idx="116" formatCode="0.00">
                  <c:v>0.17599999999999999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  <c:pt idx="34">
                  <c:v>0.56000000000000005</c:v>
                </c:pt>
                <c:pt idx="35">
                  <c:v>0.92</c:v>
                </c:pt>
                <c:pt idx="36">
                  <c:v>0.76</c:v>
                </c:pt>
                <c:pt idx="37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  <c:pt idx="34">
                  <c:v>0.25</c:v>
                </c:pt>
                <c:pt idx="35">
                  <c:v>0.31</c:v>
                </c:pt>
                <c:pt idx="36">
                  <c:v>0.28999999999999998</c:v>
                </c:pt>
                <c:pt idx="37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  <c:pt idx="34">
                  <c:v>1.43</c:v>
                </c:pt>
                <c:pt idx="35">
                  <c:v>0.86</c:v>
                </c:pt>
                <c:pt idx="36">
                  <c:v>1.43</c:v>
                </c:pt>
                <c:pt idx="3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0.17</c:v>
                </c:pt>
                <c:pt idx="35">
                  <c:v>1.33</c:v>
                </c:pt>
                <c:pt idx="36">
                  <c:v>1</c:v>
                </c:pt>
                <c:pt idx="3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25178990815894"/>
          <c:y val="0.1868275042868319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0.99</c:v>
                </c:pt>
                <c:pt idx="116" formatCode="0.00">
                  <c:v>0.752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1.4075</c:v>
                </c:pt>
                <c:pt idx="116" formatCode="0.00">
                  <c:v>1.016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  <c:pt idx="34">
                  <c:v>1.24</c:v>
                </c:pt>
                <c:pt idx="35">
                  <c:v>1.28</c:v>
                </c:pt>
                <c:pt idx="36">
                  <c:v>1.68</c:v>
                </c:pt>
                <c:pt idx="3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  <c:pt idx="36">
                  <c:v>1.88</c:v>
                </c:pt>
                <c:pt idx="37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  <c:pt idx="34">
                  <c:v>1.67</c:v>
                </c:pt>
                <c:pt idx="35">
                  <c:v>2</c:v>
                </c:pt>
                <c:pt idx="36">
                  <c:v>2</c:v>
                </c:pt>
                <c:pt idx="37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  <c:pt idx="34">
                  <c:v>1.43</c:v>
                </c:pt>
                <c:pt idx="35">
                  <c:v>1.71</c:v>
                </c:pt>
                <c:pt idx="36">
                  <c:v>2.86</c:v>
                </c:pt>
                <c:pt idx="37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  <c:pt idx="34">
                  <c:v>1.5</c:v>
                </c:pt>
                <c:pt idx="35">
                  <c:v>1</c:v>
                </c:pt>
                <c:pt idx="36">
                  <c:v>1.83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  <c:pt idx="34">
                  <c:v>0.5</c:v>
                </c:pt>
                <c:pt idx="35">
                  <c:v>0.67</c:v>
                </c:pt>
                <c:pt idx="36">
                  <c:v>0.5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  <c:pt idx="34">
                  <c:v>2</c:v>
                </c:pt>
                <c:pt idx="35">
                  <c:v>2</c:v>
                </c:pt>
                <c:pt idx="36">
                  <c:v>0.5</c:v>
                </c:pt>
                <c:pt idx="3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26.735598227474149</c:v>
                </c:pt>
                <c:pt idx="1">
                  <c:v>31.610044313146236</c:v>
                </c:pt>
                <c:pt idx="2">
                  <c:v>26.366322008862632</c:v>
                </c:pt>
                <c:pt idx="3">
                  <c:v>9.1580502215657305</c:v>
                </c:pt>
                <c:pt idx="4">
                  <c:v>2.3633677991137372</c:v>
                </c:pt>
                <c:pt idx="5">
                  <c:v>2.0679468242245198</c:v>
                </c:pt>
                <c:pt idx="6">
                  <c:v>0.36927621861152138</c:v>
                </c:pt>
                <c:pt idx="7">
                  <c:v>0.51698670605612995</c:v>
                </c:pt>
                <c:pt idx="8">
                  <c:v>0.14771048744460857</c:v>
                </c:pt>
                <c:pt idx="9">
                  <c:v>0.22156573116691286</c:v>
                </c:pt>
                <c:pt idx="10">
                  <c:v>0</c:v>
                </c:pt>
                <c:pt idx="11">
                  <c:v>0.14771048744460857</c:v>
                </c:pt>
                <c:pt idx="12">
                  <c:v>0</c:v>
                </c:pt>
                <c:pt idx="13">
                  <c:v>0.29542097488921715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0.24390243902439024</c:v>
                </c:pt>
                <c:pt idx="1">
                  <c:v>19.512195121951219</c:v>
                </c:pt>
                <c:pt idx="2">
                  <c:v>50.731707317073173</c:v>
                </c:pt>
                <c:pt idx="3">
                  <c:v>11.463414634146343</c:v>
                </c:pt>
                <c:pt idx="4">
                  <c:v>5.3658536585365857</c:v>
                </c:pt>
                <c:pt idx="5">
                  <c:v>4.1463414634146343</c:v>
                </c:pt>
                <c:pt idx="6">
                  <c:v>4.3902439024390238</c:v>
                </c:pt>
                <c:pt idx="7">
                  <c:v>0.73170731707317083</c:v>
                </c:pt>
                <c:pt idx="8">
                  <c:v>0.97560975609756095</c:v>
                </c:pt>
                <c:pt idx="9">
                  <c:v>0.73170731707317083</c:v>
                </c:pt>
                <c:pt idx="10">
                  <c:v>0.48780487804878048</c:v>
                </c:pt>
                <c:pt idx="11">
                  <c:v>0.48780487804878048</c:v>
                </c:pt>
                <c:pt idx="12">
                  <c:v>0.24390243902439024</c:v>
                </c:pt>
                <c:pt idx="13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0.17084282460136674</c:v>
                </c:pt>
                <c:pt idx="1">
                  <c:v>0.85421412300683375</c:v>
                </c:pt>
                <c:pt idx="2">
                  <c:v>5.2961275626423694</c:v>
                </c:pt>
                <c:pt idx="3">
                  <c:v>8.8838268792710693</c:v>
                </c:pt>
                <c:pt idx="4">
                  <c:v>11.446469248291571</c:v>
                </c:pt>
                <c:pt idx="5">
                  <c:v>12.471526195899772</c:v>
                </c:pt>
                <c:pt idx="6">
                  <c:v>11.788154897494305</c:v>
                </c:pt>
                <c:pt idx="7">
                  <c:v>11.389521640091116</c:v>
                </c:pt>
                <c:pt idx="8">
                  <c:v>7.9726651480637818</c:v>
                </c:pt>
                <c:pt idx="9">
                  <c:v>6.6059225512528474</c:v>
                </c:pt>
                <c:pt idx="10">
                  <c:v>5.808656036446469</c:v>
                </c:pt>
                <c:pt idx="11">
                  <c:v>12.015945330296129</c:v>
                </c:pt>
                <c:pt idx="12">
                  <c:v>0.62642369020501132</c:v>
                </c:pt>
                <c:pt idx="13">
                  <c:v>4.6697038724373581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  <c:pt idx="34">
                  <c:v>3.76</c:v>
                </c:pt>
                <c:pt idx="35">
                  <c:v>4.28</c:v>
                </c:pt>
                <c:pt idx="36">
                  <c:v>4.72</c:v>
                </c:pt>
                <c:pt idx="37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  <c:pt idx="36">
                  <c:v>4.8099999999999996</c:v>
                </c:pt>
                <c:pt idx="3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0.33</c:v>
                </c:pt>
                <c:pt idx="36">
                  <c:v>0.33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  <c:pt idx="34">
                  <c:v>2.71</c:v>
                </c:pt>
                <c:pt idx="35">
                  <c:v>2.57</c:v>
                </c:pt>
                <c:pt idx="36">
                  <c:v>3.86</c:v>
                </c:pt>
                <c:pt idx="37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  <c:pt idx="34">
                  <c:v>4.17</c:v>
                </c:pt>
                <c:pt idx="35">
                  <c:v>7.33</c:v>
                </c:pt>
                <c:pt idx="36">
                  <c:v>6.5</c:v>
                </c:pt>
                <c:pt idx="37">
                  <c:v>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  <c:pt idx="34">
                  <c:v>7.67</c:v>
                </c:pt>
                <c:pt idx="35">
                  <c:v>6.5</c:v>
                </c:pt>
                <c:pt idx="36">
                  <c:v>7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  <c:pt idx="34">
                  <c:v>1</c:v>
                </c:pt>
                <c:pt idx="35">
                  <c:v>2</c:v>
                </c:pt>
                <c:pt idx="36">
                  <c:v>3.5</c:v>
                </c:pt>
                <c:pt idx="3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1.5599784830554062</c:v>
                </c:pt>
                <c:pt idx="1">
                  <c:v>11.054330285099516</c:v>
                </c:pt>
                <c:pt idx="2">
                  <c:v>15.384615384615385</c:v>
                </c:pt>
                <c:pt idx="3">
                  <c:v>7.9074771382463691</c:v>
                </c:pt>
                <c:pt idx="4">
                  <c:v>6.589564281871974</c:v>
                </c:pt>
                <c:pt idx="5">
                  <c:v>5.2178590640129103</c:v>
                </c:pt>
                <c:pt idx="6">
                  <c:v>5.4061323292092522</c:v>
                </c:pt>
                <c:pt idx="7">
                  <c:v>5.2716514254975797</c:v>
                </c:pt>
                <c:pt idx="8">
                  <c:v>4.1689080150618611</c:v>
                </c:pt>
                <c:pt idx="9">
                  <c:v>3.9537385691231846</c:v>
                </c:pt>
                <c:pt idx="10">
                  <c:v>3.7116729424421733</c:v>
                </c:pt>
                <c:pt idx="11">
                  <c:v>7.3157611619150078</c:v>
                </c:pt>
                <c:pt idx="12">
                  <c:v>2.0979020979020979</c:v>
                </c:pt>
                <c:pt idx="13">
                  <c:v>20.360408821947285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0.19999999999999998</c:v>
                </c:pt>
                <c:pt idx="116" formatCode="0.00">
                  <c:v>0.184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0.22749999999999998</c:v>
                </c:pt>
                <c:pt idx="116" formatCode="0.00">
                  <c:v>0.12200000000000003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  <c:pt idx="34">
                  <c:v>0.12</c:v>
                </c:pt>
                <c:pt idx="35">
                  <c:v>0.2</c:v>
                </c:pt>
                <c:pt idx="36">
                  <c:v>0.32</c:v>
                </c:pt>
                <c:pt idx="37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  <c:pt idx="34">
                  <c:v>0.19</c:v>
                </c:pt>
                <c:pt idx="35">
                  <c:v>0.22</c:v>
                </c:pt>
                <c:pt idx="36">
                  <c:v>0.19</c:v>
                </c:pt>
                <c:pt idx="3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0.14000000000000001</c:v>
                </c:pt>
                <c:pt idx="35">
                  <c:v>0.28999999999999998</c:v>
                </c:pt>
                <c:pt idx="36">
                  <c:v>0.71</c:v>
                </c:pt>
                <c:pt idx="3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  <c:pt idx="34">
                  <c:v>0.33</c:v>
                </c:pt>
                <c:pt idx="35">
                  <c:v>0.17</c:v>
                </c:pt>
                <c:pt idx="36">
                  <c:v>0.17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0.17</c:v>
                </c:pt>
                <c:pt idx="3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0.92592592592592582</c:v>
                </c:pt>
                <c:pt idx="1">
                  <c:v>3.7037037037037033</c:v>
                </c:pt>
                <c:pt idx="2">
                  <c:v>10.339506172839506</c:v>
                </c:pt>
                <c:pt idx="3">
                  <c:v>9.1049382716049383</c:v>
                </c:pt>
                <c:pt idx="4">
                  <c:v>9.4135802469135808</c:v>
                </c:pt>
                <c:pt idx="5">
                  <c:v>9.2592592592592595</c:v>
                </c:pt>
                <c:pt idx="6">
                  <c:v>7.5617283950617287</c:v>
                </c:pt>
                <c:pt idx="7">
                  <c:v>10.802469135802468</c:v>
                </c:pt>
                <c:pt idx="8">
                  <c:v>8.9506172839506171</c:v>
                </c:pt>
                <c:pt idx="9">
                  <c:v>7.8703703703703702</c:v>
                </c:pt>
                <c:pt idx="10">
                  <c:v>7.2530864197530871</c:v>
                </c:pt>
                <c:pt idx="11">
                  <c:v>13.117283950617283</c:v>
                </c:pt>
                <c:pt idx="12">
                  <c:v>0.61728395061728392</c:v>
                </c:pt>
                <c:pt idx="13">
                  <c:v>1.0802469135802468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0.78</c:v>
                </c:pt>
                <c:pt idx="116" formatCode="0.00">
                  <c:v>0.84000000000000008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0.47499999999999998</c:v>
                </c:pt>
                <c:pt idx="116" formatCode="0.00">
                  <c:v>0.32399999999999995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  <c:pt idx="34">
                  <c:v>1</c:v>
                </c:pt>
                <c:pt idx="35">
                  <c:v>1.6</c:v>
                </c:pt>
                <c:pt idx="36">
                  <c:v>1.48</c:v>
                </c:pt>
                <c:pt idx="3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  <c:pt idx="34">
                  <c:v>0.51</c:v>
                </c:pt>
                <c:pt idx="35">
                  <c:v>0.56999999999999995</c:v>
                </c:pt>
                <c:pt idx="36">
                  <c:v>0.59</c:v>
                </c:pt>
                <c:pt idx="3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0.67</c:v>
                </c:pt>
                <c:pt idx="36">
                  <c:v>1</c:v>
                </c:pt>
                <c:pt idx="37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  <c:pt idx="34">
                  <c:v>1.86</c:v>
                </c:pt>
                <c:pt idx="35">
                  <c:v>2.14</c:v>
                </c:pt>
                <c:pt idx="36">
                  <c:v>2.14</c:v>
                </c:pt>
                <c:pt idx="3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  <c:pt idx="34">
                  <c:v>1.17</c:v>
                </c:pt>
                <c:pt idx="35">
                  <c:v>1.67</c:v>
                </c:pt>
                <c:pt idx="36">
                  <c:v>1.5</c:v>
                </c:pt>
                <c:pt idx="3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  <c:pt idx="34">
                  <c:v>0.33</c:v>
                </c:pt>
                <c:pt idx="35">
                  <c:v>2</c:v>
                </c:pt>
                <c:pt idx="36">
                  <c:v>1.5</c:v>
                </c:pt>
                <c:pt idx="37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6840241653148"/>
          <c:y val="0.18838384365883185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1.3986013986013985</c:v>
                </c:pt>
                <c:pt idx="1">
                  <c:v>20.27972027972028</c:v>
                </c:pt>
                <c:pt idx="2">
                  <c:v>52.447552447552447</c:v>
                </c:pt>
                <c:pt idx="3">
                  <c:v>11.888111888111888</c:v>
                </c:pt>
                <c:pt idx="4">
                  <c:v>3.263403263403263</c:v>
                </c:pt>
                <c:pt idx="5">
                  <c:v>2.7972027972027971</c:v>
                </c:pt>
                <c:pt idx="6">
                  <c:v>2.0979020979020979</c:v>
                </c:pt>
                <c:pt idx="7">
                  <c:v>1.6317016317016315</c:v>
                </c:pt>
                <c:pt idx="8">
                  <c:v>1.3986013986013985</c:v>
                </c:pt>
                <c:pt idx="9">
                  <c:v>0.46620046620046618</c:v>
                </c:pt>
                <c:pt idx="10">
                  <c:v>0.46620046620046618</c:v>
                </c:pt>
                <c:pt idx="11">
                  <c:v>1.3986013986013985</c:v>
                </c:pt>
                <c:pt idx="12">
                  <c:v>0</c:v>
                </c:pt>
                <c:pt idx="13">
                  <c:v>0.46620046620046618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1.54</c:v>
                </c:pt>
                <c:pt idx="116" formatCode="0.00">
                  <c:v>0.92800000000000016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1.8324999999999996</c:v>
                </c:pt>
                <c:pt idx="116" formatCode="0.00">
                  <c:v>0.95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  <c:pt idx="34">
                  <c:v>1.44</c:v>
                </c:pt>
                <c:pt idx="35">
                  <c:v>1.52</c:v>
                </c:pt>
                <c:pt idx="36">
                  <c:v>1.72</c:v>
                </c:pt>
                <c:pt idx="3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36">
                  <c:v>1.68</c:v>
                </c:pt>
                <c:pt idx="37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  <c:pt idx="34">
                  <c:v>3.29</c:v>
                </c:pt>
                <c:pt idx="35">
                  <c:v>3</c:v>
                </c:pt>
                <c:pt idx="36">
                  <c:v>2</c:v>
                </c:pt>
                <c:pt idx="37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  <c:pt idx="34">
                  <c:v>1.33</c:v>
                </c:pt>
                <c:pt idx="35">
                  <c:v>1.33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  <c:pt idx="34">
                  <c:v>0.5</c:v>
                </c:pt>
                <c:pt idx="35">
                  <c:v>0.5</c:v>
                </c:pt>
                <c:pt idx="36">
                  <c:v>2.17</c:v>
                </c:pt>
                <c:pt idx="3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0.25284450063211128</c:v>
                </c:pt>
                <c:pt idx="1">
                  <c:v>2.0227560050568902</c:v>
                </c:pt>
                <c:pt idx="2">
                  <c:v>8.7231352718078394</c:v>
                </c:pt>
                <c:pt idx="3">
                  <c:v>11.504424778761061</c:v>
                </c:pt>
                <c:pt idx="4">
                  <c:v>14.159292035398231</c:v>
                </c:pt>
                <c:pt idx="5">
                  <c:v>19.216182048040455</c:v>
                </c:pt>
                <c:pt idx="6">
                  <c:v>15.549936788874842</c:v>
                </c:pt>
                <c:pt idx="7">
                  <c:v>9.2288242730720604</c:v>
                </c:pt>
                <c:pt idx="8">
                  <c:v>7.3324905183312268</c:v>
                </c:pt>
                <c:pt idx="9">
                  <c:v>4.4247787610619467</c:v>
                </c:pt>
                <c:pt idx="10">
                  <c:v>3.4134007585335016</c:v>
                </c:pt>
                <c:pt idx="11">
                  <c:v>2.9077117572692797</c:v>
                </c:pt>
                <c:pt idx="12">
                  <c:v>0.12642225031605564</c:v>
                </c:pt>
                <c:pt idx="13">
                  <c:v>1.1378002528445006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0.4</c:v>
                </c:pt>
                <c:pt idx="116" formatCode="0.00">
                  <c:v>0.16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0.31000000000000005</c:v>
                </c:pt>
                <c:pt idx="116" formatCode="0.00">
                  <c:v>0.19600000000000001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  <c:pt idx="34">
                  <c:v>0.4</c:v>
                </c:pt>
                <c:pt idx="35">
                  <c:v>0.44</c:v>
                </c:pt>
                <c:pt idx="36">
                  <c:v>0.32</c:v>
                </c:pt>
                <c:pt idx="37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  <c:pt idx="34">
                  <c:v>0.33</c:v>
                </c:pt>
                <c:pt idx="35">
                  <c:v>0.35</c:v>
                </c:pt>
                <c:pt idx="36">
                  <c:v>0.34</c:v>
                </c:pt>
                <c:pt idx="37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  <c:pt idx="35">
                  <c:v>0.86</c:v>
                </c:pt>
                <c:pt idx="36">
                  <c:v>0.43</c:v>
                </c:pt>
                <c:pt idx="3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0.67</c:v>
                </c:pt>
                <c:pt idx="35">
                  <c:v>0.83</c:v>
                </c:pt>
                <c:pt idx="36">
                  <c:v>0.67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20.833333333333336</c:v>
                </c:pt>
                <c:pt idx="2">
                  <c:v>62.121212121212125</c:v>
                </c:pt>
                <c:pt idx="3">
                  <c:v>11.363636363636363</c:v>
                </c:pt>
                <c:pt idx="4">
                  <c:v>2.6515151515151514</c:v>
                </c:pt>
                <c:pt idx="5">
                  <c:v>1.893939393939394</c:v>
                </c:pt>
                <c:pt idx="6">
                  <c:v>1.1363636363636365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0.24000000000000002</c:v>
                </c:pt>
                <c:pt idx="116" formatCode="0.00">
                  <c:v>0.184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1.1549999999999998</c:v>
                </c:pt>
                <c:pt idx="116" formatCode="0.00">
                  <c:v>0.54399999999999993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  <c:pt idx="34">
                  <c:v>0.28000000000000003</c:v>
                </c:pt>
                <c:pt idx="35">
                  <c:v>0.44</c:v>
                </c:pt>
                <c:pt idx="36">
                  <c:v>0.32</c:v>
                </c:pt>
                <c:pt idx="37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  <c:pt idx="34">
                  <c:v>1.19</c:v>
                </c:pt>
                <c:pt idx="35">
                  <c:v>1.05</c:v>
                </c:pt>
                <c:pt idx="36">
                  <c:v>0.97</c:v>
                </c:pt>
                <c:pt idx="3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0.33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0.14000000000000001</c:v>
                </c:pt>
                <c:pt idx="35">
                  <c:v>0.43</c:v>
                </c:pt>
                <c:pt idx="36">
                  <c:v>0.28999999999999998</c:v>
                </c:pt>
                <c:pt idx="37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</c:v>
                </c:pt>
                <c:pt idx="36">
                  <c:v>0.17</c:v>
                </c:pt>
                <c:pt idx="3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  <c:pt idx="34">
                  <c:v>0.5</c:v>
                </c:pt>
                <c:pt idx="35">
                  <c:v>0.5</c:v>
                </c:pt>
                <c:pt idx="36">
                  <c:v>0.67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1.7467248908296942</c:v>
                </c:pt>
                <c:pt idx="1">
                  <c:v>29.257641921397383</c:v>
                </c:pt>
                <c:pt idx="2">
                  <c:v>40.174672489082965</c:v>
                </c:pt>
                <c:pt idx="3">
                  <c:v>11.790393013100436</c:v>
                </c:pt>
                <c:pt idx="4">
                  <c:v>5.6768558951965069</c:v>
                </c:pt>
                <c:pt idx="5">
                  <c:v>3.4934497816593884</c:v>
                </c:pt>
                <c:pt idx="6">
                  <c:v>3.4934497816593884</c:v>
                </c:pt>
                <c:pt idx="7">
                  <c:v>1.7467248908296942</c:v>
                </c:pt>
                <c:pt idx="8">
                  <c:v>0.87336244541484709</c:v>
                </c:pt>
                <c:pt idx="9">
                  <c:v>0.43668122270742354</c:v>
                </c:pt>
                <c:pt idx="10">
                  <c:v>0</c:v>
                </c:pt>
                <c:pt idx="11">
                  <c:v>1.3100436681222707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6.0000000000000005E-2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4.4999999999999998E-2</c:v>
                </c:pt>
                <c:pt idx="116" formatCode="0.00">
                  <c:v>2.6000000000000002E-2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  <c:pt idx="34">
                  <c:v>0.04</c:v>
                </c:pt>
                <c:pt idx="35">
                  <c:v>0.04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  <c:pt idx="35">
                  <c:v>0.04</c:v>
                </c:pt>
                <c:pt idx="36">
                  <c:v>0.05</c:v>
                </c:pt>
                <c:pt idx="37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1.9607843137254901</c:v>
                </c:pt>
                <c:pt idx="2">
                  <c:v>7.8431372549019605</c:v>
                </c:pt>
                <c:pt idx="3">
                  <c:v>7.8431372549019605</c:v>
                </c:pt>
                <c:pt idx="4">
                  <c:v>15.686274509803921</c:v>
                </c:pt>
                <c:pt idx="5">
                  <c:v>23.52941176470588</c:v>
                </c:pt>
                <c:pt idx="6">
                  <c:v>19.607843137254903</c:v>
                </c:pt>
                <c:pt idx="7">
                  <c:v>11.76470588235294</c:v>
                </c:pt>
                <c:pt idx="8">
                  <c:v>3.9215686274509802</c:v>
                </c:pt>
                <c:pt idx="9">
                  <c:v>1.9607843137254901</c:v>
                </c:pt>
                <c:pt idx="10">
                  <c:v>1.9607843137254901</c:v>
                </c:pt>
                <c:pt idx="11">
                  <c:v>3.9215686274509802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4.3999999999999997E-2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1.5000000000000001E-2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</c:v>
                </c:pt>
                <c:pt idx="36">
                  <c:v>0</c:v>
                </c:pt>
                <c:pt idx="3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0.02</c:v>
                </c:pt>
                <c:pt idx="3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0</c:v>
                </c:pt>
                <c:pt idx="6">
                  <c:v>0</c:v>
                </c:pt>
                <c:pt idx="7">
                  <c:v>8.3333333333333321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16.666666666666664</c:v>
                </c:pt>
                <c:pt idx="15">
                  <c:v>33.333333333333329</c:v>
                </c:pt>
                <c:pt idx="16">
                  <c:v>0</c:v>
                </c:pt>
                <c:pt idx="17">
                  <c:v>16.666666666666664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3.3624999999999998</c:v>
                </c:pt>
                <c:pt idx="116" formatCode="0.00">
                  <c:v>2.7560000000000002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0.9375</c:v>
                </c:pt>
                <c:pt idx="116" formatCode="0.00">
                  <c:v>0.65600000000000003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  <c:pt idx="34">
                  <c:v>4.8899999999999997</c:v>
                </c:pt>
                <c:pt idx="35">
                  <c:v>5.1100000000000003</c:v>
                </c:pt>
                <c:pt idx="36">
                  <c:v>2.78</c:v>
                </c:pt>
                <c:pt idx="37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1.1100000000000001</c:v>
                </c:pt>
                <c:pt idx="3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  <c:pt idx="34">
                  <c:v>7.67</c:v>
                </c:pt>
                <c:pt idx="35">
                  <c:v>9.33</c:v>
                </c:pt>
                <c:pt idx="36">
                  <c:v>4.33</c:v>
                </c:pt>
                <c:pt idx="3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5</c:v>
                </c:pt>
                <c:pt idx="35">
                  <c:v>6</c:v>
                </c:pt>
                <c:pt idx="36">
                  <c:v>3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0.33266799733865599</c:v>
                </c:pt>
                <c:pt idx="1">
                  <c:v>0.5988023952095809</c:v>
                </c:pt>
                <c:pt idx="2">
                  <c:v>3.6593479707252166</c:v>
                </c:pt>
                <c:pt idx="3">
                  <c:v>3.260146373918829</c:v>
                </c:pt>
                <c:pt idx="4">
                  <c:v>4.9234863606121095</c:v>
                </c:pt>
                <c:pt idx="5">
                  <c:v>4.39121756487026</c:v>
                </c:pt>
                <c:pt idx="6">
                  <c:v>3.7258815701929473</c:v>
                </c:pt>
                <c:pt idx="7">
                  <c:v>3.260146373918829</c:v>
                </c:pt>
                <c:pt idx="8">
                  <c:v>2.5948103792415167</c:v>
                </c:pt>
                <c:pt idx="9">
                  <c:v>2.7278775781769795</c:v>
                </c:pt>
                <c:pt idx="10">
                  <c:v>2.7278775781769795</c:v>
                </c:pt>
                <c:pt idx="11">
                  <c:v>6.520292747837658</c:v>
                </c:pt>
                <c:pt idx="12">
                  <c:v>2.3286759813705924</c:v>
                </c:pt>
                <c:pt idx="13">
                  <c:v>7.6513639387890882</c:v>
                </c:pt>
                <c:pt idx="14">
                  <c:v>14.304723885562209</c:v>
                </c:pt>
                <c:pt idx="15">
                  <c:v>12.17564870259481</c:v>
                </c:pt>
                <c:pt idx="16">
                  <c:v>8.3166999334664009</c:v>
                </c:pt>
                <c:pt idx="17">
                  <c:v>8.9820359281437128</c:v>
                </c:pt>
                <c:pt idx="18">
                  <c:v>7.5182967398536267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1.7499999999999998E-2</c:v>
                </c:pt>
                <c:pt idx="116" formatCode="0.00">
                  <c:v>8.0000000000000002E-3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  <c:pt idx="34">
                  <c:v>0.01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0.10500000000000001</c:v>
                </c:pt>
                <c:pt idx="116" formatCode="0.00">
                  <c:v>5.6000000000000008E-2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6.25E-2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  <c:pt idx="3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0.06</c:v>
                </c:pt>
                <c:pt idx="36">
                  <c:v>0.03</c:v>
                </c:pt>
                <c:pt idx="3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1.105</c:v>
                </c:pt>
                <c:pt idx="116" formatCode="0.00">
                  <c:v>0.63600000000000012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0.14000000000000001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36">
                  <c:v>1.1000000000000001</c:v>
                </c:pt>
                <c:pt idx="37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29.166666666666668</c:v>
                </c:pt>
                <c:pt idx="2">
                  <c:v>20.833333333333336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4.1666666666666661</c:v>
                </c:pt>
                <c:pt idx="14">
                  <c:v>0</c:v>
                </c:pt>
                <c:pt idx="1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6.0000000000000001E-3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2.5000000000000001E-3</c:v>
                </c:pt>
                <c:pt idx="116" formatCode="0.00">
                  <c:v>4.0000000000000001E-3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4.0299999999999994</c:v>
                </c:pt>
                <c:pt idx="116" formatCode="0.00">
                  <c:v>2.2160000000000002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3.8649999999999998</c:v>
                </c:pt>
                <c:pt idx="116" formatCode="0.00">
                  <c:v>2.6739999999999999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[1]沖縄県!$DJ$26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[1]沖縄県!$DK$26:$FJ$26</c:f>
              <c:numCache>
                <c:formatCode>0_);[Red]\(0\)</c:formatCode>
                <c:ptCount val="52"/>
                <c:pt idx="0">
                  <c:v>142</c:v>
                </c:pt>
                <c:pt idx="1">
                  <c:v>222</c:v>
                </c:pt>
                <c:pt idx="2">
                  <c:v>317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[1]沖縄県!$DJ$83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[1]沖縄県!$DK$83:$FJ$83</c:f>
              <c:numCache>
                <c:formatCode>0_);[Red]\(0\)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[1]沖縄県!$DJ$254</c:f>
              <c:strCache>
                <c:ptCount val="1"/>
                <c:pt idx="0">
                  <c:v>2025/2026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[1]沖縄県!$DK$254:$FJ$254</c:f>
              <c:numCache>
                <c:formatCode>0_);[Red]\(0\)</c:formatCode>
                <c:ptCount val="52"/>
                <c:pt idx="0">
                  <c:v>107</c:v>
                </c:pt>
                <c:pt idx="1">
                  <c:v>118</c:v>
                </c:pt>
                <c:pt idx="2">
                  <c:v>52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23</c:v>
                </c:pt>
                <c:pt idx="36">
                  <c:v>19</c:v>
                </c:pt>
                <c:pt idx="37">
                  <c:v>10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31</c:v>
                </c:pt>
                <c:pt idx="35">
                  <c:v>32</c:v>
                </c:pt>
                <c:pt idx="36">
                  <c:v>42</c:v>
                </c:pt>
                <c:pt idx="37">
                  <c:v>20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25</c:v>
                </c:pt>
                <c:pt idx="35">
                  <c:v>40</c:v>
                </c:pt>
                <c:pt idx="36">
                  <c:v>37</c:v>
                </c:pt>
                <c:pt idx="37">
                  <c:v>28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36</c:v>
                </c:pt>
                <c:pt idx="35">
                  <c:v>38</c:v>
                </c:pt>
                <c:pt idx="36">
                  <c:v>43</c:v>
                </c:pt>
                <c:pt idx="37">
                  <c:v>35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8</c:v>
                </c:pt>
                <c:pt idx="37">
                  <c:v>1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11</c:v>
                </c:pt>
                <c:pt idx="36">
                  <c:v>8</c:v>
                </c:pt>
                <c:pt idx="37">
                  <c:v>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44</c:v>
                </c:pt>
                <c:pt idx="35">
                  <c:v>46</c:v>
                </c:pt>
                <c:pt idx="36">
                  <c:v>25</c:v>
                </c:pt>
                <c:pt idx="37">
                  <c:v>53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26</c:v>
                </c:pt>
                <c:pt idx="35">
                  <c:v>29</c:v>
                </c:pt>
                <c:pt idx="36">
                  <c:v>39</c:v>
                </c:pt>
                <c:pt idx="37">
                  <c:v>55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25</c:v>
                </c:pt>
                <c:pt idx="35">
                  <c:v>50</c:v>
                </c:pt>
                <c:pt idx="36">
                  <c:v>63</c:v>
                </c:pt>
                <c:pt idx="37">
                  <c:v>74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11</c:v>
                </c:pt>
                <c:pt idx="35">
                  <c:v>21</c:v>
                </c:pt>
                <c:pt idx="36">
                  <c:v>38</c:v>
                </c:pt>
                <c:pt idx="37">
                  <c:v>64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11</c:v>
                </c:pt>
                <c:pt idx="37">
                  <c:v>25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18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6</c:v>
                </c:pt>
                <c:pt idx="35">
                  <c:v>4</c:v>
                </c:pt>
                <c:pt idx="36">
                  <c:v>11</c:v>
                </c:pt>
                <c:pt idx="37">
                  <c:v>25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5</c:v>
                </c:pt>
                <c:pt idx="35">
                  <c:v>11</c:v>
                </c:pt>
                <c:pt idx="36">
                  <c:v>18</c:v>
                </c:pt>
                <c:pt idx="37">
                  <c:v>20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10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7</c:v>
                </c:pt>
                <c:pt idx="35">
                  <c:v>6</c:v>
                </c:pt>
                <c:pt idx="36">
                  <c:v>20</c:v>
                </c:pt>
                <c:pt idx="37">
                  <c:v>17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  <c:pt idx="34">
                  <c:v>6.51</c:v>
                </c:pt>
                <c:pt idx="35">
                  <c:v>5.49</c:v>
                </c:pt>
                <c:pt idx="36">
                  <c:v>4.84</c:v>
                </c:pt>
                <c:pt idx="37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36">
                  <c:v>8.43</c:v>
                </c:pt>
                <c:pt idx="37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  <c:pt idx="34">
                  <c:v>3</c:v>
                </c:pt>
                <c:pt idx="35">
                  <c:v>3.2</c:v>
                </c:pt>
                <c:pt idx="36">
                  <c:v>1.4</c:v>
                </c:pt>
                <c:pt idx="3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  <c:pt idx="34">
                  <c:v>6.92</c:v>
                </c:pt>
                <c:pt idx="35">
                  <c:v>5.31</c:v>
                </c:pt>
                <c:pt idx="36">
                  <c:v>5.46</c:v>
                </c:pt>
                <c:pt idx="37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  <c:pt idx="34">
                  <c:v>4.5999999999999996</c:v>
                </c:pt>
                <c:pt idx="35">
                  <c:v>4.5</c:v>
                </c:pt>
                <c:pt idx="36">
                  <c:v>3.5</c:v>
                </c:pt>
                <c:pt idx="3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  <c:pt idx="34">
                  <c:v>8.67</c:v>
                </c:pt>
                <c:pt idx="35">
                  <c:v>6.58</c:v>
                </c:pt>
                <c:pt idx="36">
                  <c:v>6.67</c:v>
                </c:pt>
                <c:pt idx="37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  <c:pt idx="34">
                  <c:v>13.5</c:v>
                </c:pt>
                <c:pt idx="35">
                  <c:v>8.5</c:v>
                </c:pt>
                <c:pt idx="36">
                  <c:v>4.5</c:v>
                </c:pt>
                <c:pt idx="3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  <c:pt idx="34">
                  <c:v>3.67</c:v>
                </c:pt>
                <c:pt idx="35">
                  <c:v>7</c:v>
                </c:pt>
                <c:pt idx="36">
                  <c:v>5.33</c:v>
                </c:pt>
                <c:pt idx="37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11</c:v>
                </c:pt>
                <c:pt idx="35">
                  <c:v>10</c:v>
                </c:pt>
                <c:pt idx="36">
                  <c:v>13</c:v>
                </c:pt>
                <c:pt idx="37">
                  <c:v>7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17</c:v>
                </c:pt>
                <c:pt idx="35">
                  <c:v>9</c:v>
                </c:pt>
                <c:pt idx="36">
                  <c:v>6</c:v>
                </c:pt>
                <c:pt idx="37">
                  <c:v>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8</c:v>
                </c:pt>
                <c:pt idx="37">
                  <c:v>2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13</c:v>
                </c:pt>
                <c:pt idx="35">
                  <c:v>15</c:v>
                </c:pt>
                <c:pt idx="36">
                  <c:v>16</c:v>
                </c:pt>
                <c:pt idx="37">
                  <c:v>25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11</c:v>
                </c:pt>
                <c:pt idx="37">
                  <c:v>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25</c:v>
                </c:pt>
                <c:pt idx="35">
                  <c:v>24</c:v>
                </c:pt>
                <c:pt idx="36">
                  <c:v>21</c:v>
                </c:pt>
                <c:pt idx="37">
                  <c:v>16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29</c:v>
                </c:pt>
                <c:pt idx="35">
                  <c:v>16</c:v>
                </c:pt>
                <c:pt idx="36">
                  <c:v>17</c:v>
                </c:pt>
                <c:pt idx="37">
                  <c:v>14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30</c:v>
                </c:pt>
                <c:pt idx="35">
                  <c:v>27</c:v>
                </c:pt>
                <c:pt idx="36">
                  <c:v>29</c:v>
                </c:pt>
                <c:pt idx="37">
                  <c:v>20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28</c:v>
                </c:pt>
                <c:pt idx="35">
                  <c:v>27</c:v>
                </c:pt>
                <c:pt idx="36">
                  <c:v>19</c:v>
                </c:pt>
                <c:pt idx="37">
                  <c:v>16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123</c:v>
                </c:pt>
                <c:pt idx="35">
                  <c:v>87</c:v>
                </c:pt>
                <c:pt idx="36">
                  <c:v>78</c:v>
                </c:pt>
                <c:pt idx="37">
                  <c:v>100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8.3874999999999993</c:v>
                </c:pt>
                <c:pt idx="116" formatCode="0.00">
                  <c:v>3.012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7.3825000000000003</c:v>
                </c:pt>
                <c:pt idx="116" formatCode="0.00">
                  <c:v>4.6959999999999997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293</c:v>
                </c:pt>
                <c:pt idx="35">
                  <c:v>247</c:v>
                </c:pt>
                <c:pt idx="36">
                  <c:v>218</c:v>
                </c:pt>
                <c:pt idx="37">
                  <c:v>213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2702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2702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27027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27028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27029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27030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1012</xdr:row>
      <xdr:rowOff>57150</xdr:rowOff>
    </xdr:from>
    <xdr:to>
      <xdr:col>8</xdr:col>
      <xdr:colOff>657225</xdr:colOff>
      <xdr:row>1024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1024</xdr:row>
      <xdr:rowOff>85725</xdr:rowOff>
    </xdr:from>
    <xdr:to>
      <xdr:col>8</xdr:col>
      <xdr:colOff>657225</xdr:colOff>
      <xdr:row>1036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1036</xdr:row>
      <xdr:rowOff>114300</xdr:rowOff>
    </xdr:from>
    <xdr:to>
      <xdr:col>8</xdr:col>
      <xdr:colOff>666750</xdr:colOff>
      <xdr:row>1050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27031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27032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27033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27034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27035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27036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27037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27038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27039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27040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27041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27042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1022</xdr:row>
          <xdr:rowOff>199473</xdr:rowOff>
        </xdr:from>
        <xdr:to>
          <xdr:col>1</xdr:col>
          <xdr:colOff>490823</xdr:colOff>
          <xdr:row>1024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1034</xdr:row>
          <xdr:rowOff>194991</xdr:rowOff>
        </xdr:from>
        <xdr:to>
          <xdr:col>1</xdr:col>
          <xdr:colOff>531164</xdr:colOff>
          <xdr:row>1036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1036</xdr:row>
          <xdr:rowOff>212920</xdr:rowOff>
        </xdr:from>
        <xdr:to>
          <xdr:col>9</xdr:col>
          <xdr:colOff>78447</xdr:colOff>
          <xdr:row>1038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270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27100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25389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>
            <v>103</v>
          </cell>
        </row>
        <row r="26">
          <cell r="DH26">
            <v>681</v>
          </cell>
          <cell r="DJ26" t="str">
            <v>2025/2026</v>
          </cell>
          <cell r="DK26">
            <v>142</v>
          </cell>
          <cell r="DL26">
            <v>222</v>
          </cell>
          <cell r="DM26">
            <v>317</v>
          </cell>
          <cell r="DN26" t="e">
            <v>#N/A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DX26" t="e">
            <v>#N/A</v>
          </cell>
          <cell r="DY26" t="e">
            <v>#N/A</v>
          </cell>
          <cell r="DZ26" t="e">
            <v>#N/A</v>
          </cell>
          <cell r="EA26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1418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>
            <v>28</v>
          </cell>
        </row>
        <row r="83">
          <cell r="DH83">
            <v>15</v>
          </cell>
          <cell r="DJ83" t="str">
            <v>2025/2026</v>
          </cell>
          <cell r="DK83">
            <v>6</v>
          </cell>
          <cell r="DL83">
            <v>3</v>
          </cell>
          <cell r="DM83">
            <v>6</v>
          </cell>
          <cell r="DN83" t="e">
            <v>#N/A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 t="e">
            <v>#N/A</v>
          </cell>
          <cell r="DZ83" t="e">
            <v>#N/A</v>
          </cell>
          <cell r="EA83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>
            <v>14</v>
          </cell>
          <cell r="AK140">
            <v>23</v>
          </cell>
          <cell r="AL140">
            <v>19</v>
          </cell>
          <cell r="AM140">
            <v>10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410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>
            <v>31</v>
          </cell>
          <cell r="AK197">
            <v>32</v>
          </cell>
          <cell r="AL197">
            <v>42</v>
          </cell>
          <cell r="AM197">
            <v>20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1756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4408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>
            <v>94</v>
          </cell>
        </row>
        <row r="254">
          <cell r="DH254">
            <v>277</v>
          </cell>
          <cell r="DJ254" t="str">
            <v>2025/2026</v>
          </cell>
          <cell r="DK254">
            <v>107</v>
          </cell>
          <cell r="DL254">
            <v>118</v>
          </cell>
          <cell r="DM254">
            <v>52</v>
          </cell>
          <cell r="DN254" t="e">
            <v>#N/A</v>
          </cell>
          <cell r="DO254" t="e">
            <v>#N/A</v>
          </cell>
          <cell r="DP254" t="e">
            <v>#N/A</v>
          </cell>
          <cell r="DQ254" t="e">
            <v>#N/A</v>
          </cell>
          <cell r="DR254" t="e">
            <v>#N/A</v>
          </cell>
          <cell r="DS254" t="e">
            <v>#N/A</v>
          </cell>
          <cell r="DT254" t="e">
            <v>#N/A</v>
          </cell>
          <cell r="DU254" t="e">
            <v>#N/A</v>
          </cell>
          <cell r="DV254" t="e">
            <v>#N/A</v>
          </cell>
          <cell r="DW254" t="e">
            <v>#N/A</v>
          </cell>
          <cell r="DX254" t="e">
            <v>#N/A</v>
          </cell>
          <cell r="DY254" t="e">
            <v>#N/A</v>
          </cell>
          <cell r="DZ254" t="e">
            <v>#N/A</v>
          </cell>
          <cell r="EA254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>
            <v>3</v>
          </cell>
          <cell r="AK311">
            <v>5</v>
          </cell>
          <cell r="AL311">
            <v>8</v>
          </cell>
          <cell r="AM311">
            <v>10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648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>
            <v>25</v>
          </cell>
          <cell r="AK368">
            <v>40</v>
          </cell>
          <cell r="AL368">
            <v>37</v>
          </cell>
          <cell r="AM368">
            <v>28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429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>
            <v>36</v>
          </cell>
          <cell r="AK425">
            <v>38</v>
          </cell>
          <cell r="AL425">
            <v>43</v>
          </cell>
          <cell r="AM425">
            <v>35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791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>
            <v>10</v>
          </cell>
          <cell r="AK482">
            <v>11</v>
          </cell>
          <cell r="AL482">
            <v>8</v>
          </cell>
          <cell r="AM482">
            <v>1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264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>
            <v>7</v>
          </cell>
          <cell r="AK539">
            <v>11</v>
          </cell>
          <cell r="AL539">
            <v>8</v>
          </cell>
          <cell r="AM539">
            <v>4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229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>
            <v>1</v>
          </cell>
          <cell r="AK596">
            <v>1</v>
          </cell>
          <cell r="AL596">
            <v>0</v>
          </cell>
          <cell r="AM596">
            <v>0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51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>
            <v>0</v>
          </cell>
          <cell r="AK653">
            <v>1</v>
          </cell>
          <cell r="AL653">
            <v>0</v>
          </cell>
          <cell r="AM653">
            <v>1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12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>
            <v>44</v>
          </cell>
          <cell r="AK710">
            <v>46</v>
          </cell>
          <cell r="AL710">
            <v>25</v>
          </cell>
          <cell r="AM710">
            <v>53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1503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>
            <v>1</v>
          </cell>
          <cell r="AK824">
            <v>1</v>
          </cell>
          <cell r="AL824">
            <v>0</v>
          </cell>
          <cell r="AM824">
            <v>1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20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1</v>
          </cell>
          <cell r="AL881">
            <v>0</v>
          </cell>
          <cell r="AM881">
            <v>0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24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>
            <v>293</v>
          </cell>
          <cell r="AK1052">
            <v>247</v>
          </cell>
          <cell r="AL1052">
            <v>218</v>
          </cell>
          <cell r="AM1052">
            <v>213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8545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>
            <v>103</v>
          </cell>
          <cell r="D36">
            <v>2</v>
          </cell>
          <cell r="E36">
            <v>1</v>
          </cell>
          <cell r="F36">
            <v>9</v>
          </cell>
          <cell r="G36">
            <v>4</v>
          </cell>
          <cell r="H36">
            <v>4</v>
          </cell>
          <cell r="I36">
            <v>9</v>
          </cell>
          <cell r="J36">
            <v>8</v>
          </cell>
          <cell r="K36">
            <v>9</v>
          </cell>
          <cell r="L36">
            <v>5</v>
          </cell>
          <cell r="M36">
            <v>2</v>
          </cell>
          <cell r="N36">
            <v>1</v>
          </cell>
          <cell r="O36">
            <v>11</v>
          </cell>
          <cell r="P36">
            <v>6</v>
          </cell>
          <cell r="Q36">
            <v>7</v>
          </cell>
          <cell r="R36">
            <v>6</v>
          </cell>
          <cell r="S36">
            <v>5</v>
          </cell>
          <cell r="T36">
            <v>7</v>
          </cell>
          <cell r="U36">
            <v>3</v>
          </cell>
          <cell r="V36">
            <v>2</v>
          </cell>
          <cell r="W36">
            <v>2</v>
          </cell>
        </row>
        <row r="37">
          <cell r="C37">
            <v>142</v>
          </cell>
          <cell r="D37">
            <v>2</v>
          </cell>
          <cell r="E37">
            <v>2</v>
          </cell>
          <cell r="F37">
            <v>5</v>
          </cell>
          <cell r="G37">
            <v>11</v>
          </cell>
          <cell r="H37">
            <v>4</v>
          </cell>
          <cell r="I37">
            <v>9</v>
          </cell>
          <cell r="J37">
            <v>11</v>
          </cell>
          <cell r="K37">
            <v>14</v>
          </cell>
          <cell r="L37">
            <v>2</v>
          </cell>
          <cell r="M37">
            <v>7</v>
          </cell>
          <cell r="N37">
            <v>16</v>
          </cell>
          <cell r="O37">
            <v>21</v>
          </cell>
          <cell r="P37">
            <v>3</v>
          </cell>
          <cell r="Q37">
            <v>7</v>
          </cell>
          <cell r="R37">
            <v>4</v>
          </cell>
          <cell r="S37">
            <v>11</v>
          </cell>
          <cell r="T37">
            <v>7</v>
          </cell>
          <cell r="U37">
            <v>2</v>
          </cell>
          <cell r="V37">
            <v>4</v>
          </cell>
          <cell r="W37">
            <v>0</v>
          </cell>
        </row>
        <row r="38">
          <cell r="C38">
            <v>222</v>
          </cell>
          <cell r="D38">
            <v>1</v>
          </cell>
          <cell r="E38">
            <v>1</v>
          </cell>
          <cell r="F38">
            <v>5</v>
          </cell>
          <cell r="G38">
            <v>9</v>
          </cell>
          <cell r="H38">
            <v>11</v>
          </cell>
          <cell r="I38">
            <v>14</v>
          </cell>
          <cell r="J38">
            <v>10</v>
          </cell>
          <cell r="K38">
            <v>16</v>
          </cell>
          <cell r="L38">
            <v>11</v>
          </cell>
          <cell r="M38">
            <v>12</v>
          </cell>
          <cell r="N38">
            <v>14</v>
          </cell>
          <cell r="O38">
            <v>38</v>
          </cell>
          <cell r="P38">
            <v>11</v>
          </cell>
          <cell r="Q38">
            <v>13</v>
          </cell>
          <cell r="R38">
            <v>11</v>
          </cell>
          <cell r="S38">
            <v>18</v>
          </cell>
          <cell r="T38">
            <v>7</v>
          </cell>
          <cell r="U38">
            <v>10</v>
          </cell>
          <cell r="V38">
            <v>7</v>
          </cell>
          <cell r="W38">
            <v>3</v>
          </cell>
        </row>
        <row r="39">
          <cell r="C39">
            <v>317</v>
          </cell>
          <cell r="D39">
            <v>4</v>
          </cell>
          <cell r="E39">
            <v>5</v>
          </cell>
          <cell r="F39">
            <v>10</v>
          </cell>
          <cell r="G39">
            <v>15</v>
          </cell>
          <cell r="H39">
            <v>12</v>
          </cell>
          <cell r="I39">
            <v>18</v>
          </cell>
          <cell r="J39">
            <v>14</v>
          </cell>
          <cell r="K39">
            <v>28</v>
          </cell>
          <cell r="L39">
            <v>11</v>
          </cell>
          <cell r="M39">
            <v>13</v>
          </cell>
          <cell r="N39">
            <v>8</v>
          </cell>
          <cell r="O39">
            <v>64</v>
          </cell>
          <cell r="P39">
            <v>25</v>
          </cell>
          <cell r="Q39">
            <v>18</v>
          </cell>
          <cell r="R39">
            <v>25</v>
          </cell>
          <cell r="S39">
            <v>20</v>
          </cell>
          <cell r="T39">
            <v>10</v>
          </cell>
          <cell r="U39">
            <v>4</v>
          </cell>
          <cell r="V39">
            <v>7</v>
          </cell>
          <cell r="W39">
            <v>6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>
            <v>293</v>
          </cell>
          <cell r="D36">
            <v>7</v>
          </cell>
          <cell r="E36">
            <v>4</v>
          </cell>
          <cell r="F36">
            <v>10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4</v>
          </cell>
          <cell r="N36">
            <v>2</v>
          </cell>
          <cell r="O36">
            <v>13</v>
          </cell>
          <cell r="P36">
            <v>7</v>
          </cell>
          <cell r="Q36">
            <v>25</v>
          </cell>
          <cell r="R36">
            <v>29</v>
          </cell>
          <cell r="S36">
            <v>30</v>
          </cell>
          <cell r="T36">
            <v>28</v>
          </cell>
          <cell r="U36">
            <v>38</v>
          </cell>
          <cell r="V36">
            <v>39</v>
          </cell>
          <cell r="W36">
            <v>46</v>
          </cell>
        </row>
        <row r="37">
          <cell r="C37">
            <v>247</v>
          </cell>
          <cell r="D37">
            <v>5</v>
          </cell>
          <cell r="E37">
            <v>5</v>
          </cell>
          <cell r="F37">
            <v>5</v>
          </cell>
          <cell r="G37">
            <v>2</v>
          </cell>
          <cell r="H37">
            <v>1</v>
          </cell>
          <cell r="I37">
            <v>1</v>
          </cell>
          <cell r="J37">
            <v>2</v>
          </cell>
          <cell r="K37">
            <v>4</v>
          </cell>
          <cell r="L37">
            <v>2</v>
          </cell>
          <cell r="M37">
            <v>5</v>
          </cell>
          <cell r="N37">
            <v>7</v>
          </cell>
          <cell r="O37">
            <v>15</v>
          </cell>
          <cell r="P37">
            <v>12</v>
          </cell>
          <cell r="Q37">
            <v>24</v>
          </cell>
          <cell r="R37">
            <v>16</v>
          </cell>
          <cell r="S37">
            <v>27</v>
          </cell>
          <cell r="T37">
            <v>27</v>
          </cell>
          <cell r="U37">
            <v>27</v>
          </cell>
          <cell r="V37">
            <v>27</v>
          </cell>
          <cell r="W37">
            <v>33</v>
          </cell>
        </row>
        <row r="38">
          <cell r="C38">
            <v>218</v>
          </cell>
          <cell r="D38">
            <v>9</v>
          </cell>
          <cell r="E38">
            <v>4</v>
          </cell>
          <cell r="F38">
            <v>4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5</v>
          </cell>
          <cell r="N38">
            <v>0</v>
          </cell>
          <cell r="O38">
            <v>16</v>
          </cell>
          <cell r="P38">
            <v>11</v>
          </cell>
          <cell r="Q38">
            <v>21</v>
          </cell>
          <cell r="R38">
            <v>17</v>
          </cell>
          <cell r="S38">
            <v>29</v>
          </cell>
          <cell r="T38">
            <v>19</v>
          </cell>
          <cell r="U38">
            <v>18</v>
          </cell>
          <cell r="V38">
            <v>30</v>
          </cell>
          <cell r="W38">
            <v>30</v>
          </cell>
        </row>
        <row r="39">
          <cell r="C39">
            <v>213</v>
          </cell>
          <cell r="D39">
            <v>6</v>
          </cell>
          <cell r="E39">
            <v>1</v>
          </cell>
          <cell r="F39">
            <v>0</v>
          </cell>
          <cell r="G39">
            <v>1</v>
          </cell>
          <cell r="H39">
            <v>2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25</v>
          </cell>
          <cell r="P39">
            <v>9</v>
          </cell>
          <cell r="Q39">
            <v>16</v>
          </cell>
          <cell r="R39">
            <v>14</v>
          </cell>
          <cell r="S39">
            <v>20</v>
          </cell>
          <cell r="T39">
            <v>16</v>
          </cell>
          <cell r="U39">
            <v>24</v>
          </cell>
          <cell r="V39">
            <v>30</v>
          </cell>
          <cell r="W39">
            <v>46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28</v>
          </cell>
          <cell r="D36">
            <v>5</v>
          </cell>
          <cell r="E36">
            <v>11</v>
          </cell>
          <cell r="F36">
            <v>9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6</v>
          </cell>
          <cell r="D37">
            <v>1</v>
          </cell>
          <cell r="E37">
            <v>1</v>
          </cell>
          <cell r="F37">
            <v>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2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6</v>
          </cell>
          <cell r="D39">
            <v>2</v>
          </cell>
          <cell r="E39">
            <v>0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14</v>
          </cell>
          <cell r="D36">
            <v>0</v>
          </cell>
          <cell r="E36">
            <v>2</v>
          </cell>
          <cell r="F36">
            <v>6</v>
          </cell>
          <cell r="G36">
            <v>3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23</v>
          </cell>
          <cell r="D37">
            <v>0</v>
          </cell>
          <cell r="E37">
            <v>0</v>
          </cell>
          <cell r="F37">
            <v>13</v>
          </cell>
          <cell r="G37">
            <v>2</v>
          </cell>
          <cell r="H37">
            <v>2</v>
          </cell>
          <cell r="I37">
            <v>2</v>
          </cell>
          <cell r="J37">
            <v>3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19</v>
          </cell>
          <cell r="D38">
            <v>0</v>
          </cell>
          <cell r="E38">
            <v>2</v>
          </cell>
          <cell r="F38">
            <v>7</v>
          </cell>
          <cell r="G38">
            <v>2</v>
          </cell>
          <cell r="H38">
            <v>3</v>
          </cell>
          <cell r="I38">
            <v>1</v>
          </cell>
          <cell r="J38">
            <v>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10</v>
          </cell>
          <cell r="D39">
            <v>0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>
            <v>31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1</v>
          </cell>
          <cell r="I36">
            <v>5</v>
          </cell>
          <cell r="J36">
            <v>2</v>
          </cell>
          <cell r="K36">
            <v>7</v>
          </cell>
          <cell r="L36">
            <v>5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1</v>
          </cell>
        </row>
        <row r="37">
          <cell r="C37">
            <v>32</v>
          </cell>
          <cell r="D37">
            <v>0</v>
          </cell>
          <cell r="E37">
            <v>1</v>
          </cell>
          <cell r="F37">
            <v>2</v>
          </cell>
          <cell r="G37">
            <v>5</v>
          </cell>
          <cell r="H37">
            <v>2</v>
          </cell>
          <cell r="I37">
            <v>4</v>
          </cell>
          <cell r="J37">
            <v>4</v>
          </cell>
          <cell r="K37">
            <v>5</v>
          </cell>
          <cell r="L37">
            <v>2</v>
          </cell>
          <cell r="M37">
            <v>4</v>
          </cell>
          <cell r="N37">
            <v>0</v>
          </cell>
          <cell r="O37">
            <v>2</v>
          </cell>
          <cell r="P37">
            <v>0</v>
          </cell>
          <cell r="Q37">
            <v>1</v>
          </cell>
        </row>
        <row r="38">
          <cell r="C38">
            <v>42</v>
          </cell>
          <cell r="D38">
            <v>0</v>
          </cell>
          <cell r="E38">
            <v>0</v>
          </cell>
          <cell r="F38">
            <v>4</v>
          </cell>
          <cell r="G38">
            <v>5</v>
          </cell>
          <cell r="H38">
            <v>7</v>
          </cell>
          <cell r="I38">
            <v>6</v>
          </cell>
          <cell r="J38">
            <v>2</v>
          </cell>
          <cell r="K38">
            <v>7</v>
          </cell>
          <cell r="L38">
            <v>2</v>
          </cell>
          <cell r="M38">
            <v>2</v>
          </cell>
          <cell r="N38">
            <v>1</v>
          </cell>
          <cell r="O38">
            <v>4</v>
          </cell>
          <cell r="P38">
            <v>0</v>
          </cell>
          <cell r="Q38">
            <v>2</v>
          </cell>
        </row>
        <row r="39">
          <cell r="C39">
            <v>20</v>
          </cell>
          <cell r="D39">
            <v>0</v>
          </cell>
          <cell r="E39">
            <v>1</v>
          </cell>
          <cell r="F39">
            <v>1</v>
          </cell>
          <cell r="G39">
            <v>0</v>
          </cell>
          <cell r="H39">
            <v>1</v>
          </cell>
          <cell r="I39">
            <v>2</v>
          </cell>
          <cell r="J39">
            <v>1</v>
          </cell>
          <cell r="K39">
            <v>2</v>
          </cell>
          <cell r="L39">
            <v>4</v>
          </cell>
          <cell r="M39">
            <v>3</v>
          </cell>
          <cell r="N39">
            <v>0</v>
          </cell>
          <cell r="O39">
            <v>3</v>
          </cell>
          <cell r="P39">
            <v>0</v>
          </cell>
          <cell r="Q39">
            <v>2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>
            <v>94</v>
          </cell>
          <cell r="D36">
            <v>1</v>
          </cell>
          <cell r="E36">
            <v>13</v>
          </cell>
          <cell r="F36">
            <v>23</v>
          </cell>
          <cell r="G36">
            <v>17</v>
          </cell>
          <cell r="H36">
            <v>4</v>
          </cell>
          <cell r="I36">
            <v>5</v>
          </cell>
          <cell r="J36">
            <v>1</v>
          </cell>
          <cell r="K36">
            <v>1</v>
          </cell>
          <cell r="L36">
            <v>4</v>
          </cell>
          <cell r="M36">
            <v>1</v>
          </cell>
          <cell r="N36">
            <v>0</v>
          </cell>
          <cell r="O36">
            <v>5</v>
          </cell>
          <cell r="P36">
            <v>0</v>
          </cell>
          <cell r="Q36">
            <v>19</v>
          </cell>
        </row>
        <row r="37">
          <cell r="C37">
            <v>107</v>
          </cell>
          <cell r="D37">
            <v>5</v>
          </cell>
          <cell r="E37">
            <v>12</v>
          </cell>
          <cell r="F37">
            <v>24</v>
          </cell>
          <cell r="G37">
            <v>11</v>
          </cell>
          <cell r="H37">
            <v>7</v>
          </cell>
          <cell r="I37">
            <v>4</v>
          </cell>
          <cell r="J37">
            <v>5</v>
          </cell>
          <cell r="K37">
            <v>5</v>
          </cell>
          <cell r="L37">
            <v>2</v>
          </cell>
          <cell r="M37">
            <v>3</v>
          </cell>
          <cell r="N37">
            <v>2</v>
          </cell>
          <cell r="O37">
            <v>6</v>
          </cell>
          <cell r="P37">
            <v>2</v>
          </cell>
          <cell r="Q37">
            <v>19</v>
          </cell>
        </row>
        <row r="38">
          <cell r="C38">
            <v>118</v>
          </cell>
          <cell r="D38">
            <v>1</v>
          </cell>
          <cell r="E38">
            <v>15</v>
          </cell>
          <cell r="F38">
            <v>21</v>
          </cell>
          <cell r="G38">
            <v>16</v>
          </cell>
          <cell r="H38">
            <v>7</v>
          </cell>
          <cell r="I38">
            <v>5</v>
          </cell>
          <cell r="J38">
            <v>8</v>
          </cell>
          <cell r="K38">
            <v>5</v>
          </cell>
          <cell r="L38">
            <v>5</v>
          </cell>
          <cell r="M38">
            <v>2</v>
          </cell>
          <cell r="N38">
            <v>2</v>
          </cell>
          <cell r="O38">
            <v>10</v>
          </cell>
          <cell r="P38">
            <v>2</v>
          </cell>
          <cell r="Q38">
            <v>19</v>
          </cell>
        </row>
        <row r="39">
          <cell r="C39">
            <v>52</v>
          </cell>
          <cell r="D39">
            <v>0</v>
          </cell>
          <cell r="E39">
            <v>5</v>
          </cell>
          <cell r="F39">
            <v>8</v>
          </cell>
          <cell r="G39">
            <v>4</v>
          </cell>
          <cell r="H39">
            <v>2</v>
          </cell>
          <cell r="I39">
            <v>1</v>
          </cell>
          <cell r="J39">
            <v>6</v>
          </cell>
          <cell r="K39">
            <v>1</v>
          </cell>
          <cell r="L39">
            <v>0</v>
          </cell>
          <cell r="M39">
            <v>3</v>
          </cell>
          <cell r="N39">
            <v>3</v>
          </cell>
          <cell r="O39">
            <v>3</v>
          </cell>
          <cell r="P39">
            <v>4</v>
          </cell>
          <cell r="Q39">
            <v>12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3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0</v>
          </cell>
          <cell r="N38">
            <v>3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1</v>
          </cell>
          <cell r="E36">
            <v>4</v>
          </cell>
          <cell r="F36">
            <v>15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40</v>
          </cell>
          <cell r="D37">
            <v>0</v>
          </cell>
          <cell r="E37">
            <v>9</v>
          </cell>
          <cell r="F37">
            <v>27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37</v>
          </cell>
          <cell r="D38">
            <v>1</v>
          </cell>
          <cell r="E38">
            <v>7</v>
          </cell>
          <cell r="F38">
            <v>23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28</v>
          </cell>
          <cell r="D39">
            <v>1</v>
          </cell>
          <cell r="E39">
            <v>8</v>
          </cell>
          <cell r="F39">
            <v>14</v>
          </cell>
          <cell r="G39">
            <v>2</v>
          </cell>
          <cell r="H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36</v>
          </cell>
          <cell r="D36">
            <v>0</v>
          </cell>
          <cell r="E36">
            <v>0</v>
          </cell>
          <cell r="F36">
            <v>3</v>
          </cell>
          <cell r="G36">
            <v>7</v>
          </cell>
          <cell r="H36">
            <v>10</v>
          </cell>
          <cell r="I36">
            <v>3</v>
          </cell>
          <cell r="J36">
            <v>4</v>
          </cell>
          <cell r="K36">
            <v>2</v>
          </cell>
          <cell r="L36">
            <v>4</v>
          </cell>
          <cell r="M36">
            <v>2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38</v>
          </cell>
          <cell r="D37">
            <v>1</v>
          </cell>
          <cell r="E37">
            <v>0</v>
          </cell>
          <cell r="F37">
            <v>4</v>
          </cell>
          <cell r="G37">
            <v>8</v>
          </cell>
          <cell r="H37">
            <v>7</v>
          </cell>
          <cell r="I37">
            <v>8</v>
          </cell>
          <cell r="J37">
            <v>3</v>
          </cell>
          <cell r="K37">
            <v>2</v>
          </cell>
          <cell r="L37">
            <v>1</v>
          </cell>
          <cell r="M37">
            <v>2</v>
          </cell>
          <cell r="N37">
            <v>1</v>
          </cell>
          <cell r="O37">
            <v>0</v>
          </cell>
          <cell r="P37">
            <v>1</v>
          </cell>
          <cell r="Q37">
            <v>0</v>
          </cell>
        </row>
        <row r="38">
          <cell r="C38">
            <v>43</v>
          </cell>
          <cell r="D38">
            <v>0</v>
          </cell>
          <cell r="E38">
            <v>1</v>
          </cell>
          <cell r="F38">
            <v>3</v>
          </cell>
          <cell r="G38">
            <v>5</v>
          </cell>
          <cell r="H38">
            <v>3</v>
          </cell>
          <cell r="I38">
            <v>12</v>
          </cell>
          <cell r="J38">
            <v>4</v>
          </cell>
          <cell r="K38">
            <v>3</v>
          </cell>
          <cell r="L38">
            <v>4</v>
          </cell>
          <cell r="M38">
            <v>2</v>
          </cell>
          <cell r="N38">
            <v>1</v>
          </cell>
          <cell r="O38">
            <v>2</v>
          </cell>
          <cell r="P38">
            <v>0</v>
          </cell>
          <cell r="Q38">
            <v>3</v>
          </cell>
        </row>
        <row r="39">
          <cell r="C39">
            <v>35</v>
          </cell>
          <cell r="D39">
            <v>0</v>
          </cell>
          <cell r="E39">
            <v>2</v>
          </cell>
          <cell r="F39">
            <v>6</v>
          </cell>
          <cell r="G39">
            <v>2</v>
          </cell>
          <cell r="H39">
            <v>4</v>
          </cell>
          <cell r="I39">
            <v>7</v>
          </cell>
          <cell r="J39">
            <v>4</v>
          </cell>
          <cell r="K39">
            <v>3</v>
          </cell>
          <cell r="L39">
            <v>3</v>
          </cell>
          <cell r="M39">
            <v>1</v>
          </cell>
          <cell r="N39">
            <v>2</v>
          </cell>
          <cell r="O39">
            <v>0</v>
          </cell>
          <cell r="P39">
            <v>0</v>
          </cell>
          <cell r="Q39">
            <v>1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5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1</v>
          </cell>
          <cell r="F37">
            <v>6</v>
          </cell>
          <cell r="G37">
            <v>3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2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0</v>
          </cell>
          <cell r="E36">
            <v>1</v>
          </cell>
          <cell r="F36">
            <v>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11</v>
          </cell>
          <cell r="D37">
            <v>0</v>
          </cell>
          <cell r="E37">
            <v>2</v>
          </cell>
          <cell r="F37">
            <v>6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8</v>
          </cell>
          <cell r="D38">
            <v>0</v>
          </cell>
          <cell r="E38">
            <v>4</v>
          </cell>
          <cell r="F38">
            <v>3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4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>
            <v>44</v>
          </cell>
          <cell r="D36">
            <v>0</v>
          </cell>
          <cell r="E36">
            <v>0</v>
          </cell>
          <cell r="F36">
            <v>3</v>
          </cell>
          <cell r="G36">
            <v>1</v>
          </cell>
          <cell r="H36">
            <v>2</v>
          </cell>
          <cell r="I36">
            <v>1</v>
          </cell>
          <cell r="J36">
            <v>4</v>
          </cell>
          <cell r="K36">
            <v>1</v>
          </cell>
          <cell r="L36">
            <v>0</v>
          </cell>
          <cell r="M36">
            <v>1</v>
          </cell>
          <cell r="N36">
            <v>2</v>
          </cell>
          <cell r="O36">
            <v>3</v>
          </cell>
          <cell r="P36">
            <v>2</v>
          </cell>
          <cell r="Q36">
            <v>5</v>
          </cell>
          <cell r="R36">
            <v>6</v>
          </cell>
          <cell r="S36">
            <v>6</v>
          </cell>
          <cell r="T36">
            <v>5</v>
          </cell>
          <cell r="U36">
            <v>1</v>
          </cell>
          <cell r="V36">
            <v>1</v>
          </cell>
        </row>
        <row r="37">
          <cell r="C37">
            <v>46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2</v>
          </cell>
          <cell r="L37">
            <v>4</v>
          </cell>
          <cell r="M37">
            <v>1</v>
          </cell>
          <cell r="N37">
            <v>0</v>
          </cell>
          <cell r="O37">
            <v>2</v>
          </cell>
          <cell r="P37">
            <v>2</v>
          </cell>
          <cell r="Q37">
            <v>3</v>
          </cell>
          <cell r="R37">
            <v>7</v>
          </cell>
          <cell r="S37">
            <v>5</v>
          </cell>
          <cell r="T37">
            <v>1</v>
          </cell>
          <cell r="U37">
            <v>6</v>
          </cell>
          <cell r="V37">
            <v>8</v>
          </cell>
        </row>
        <row r="38">
          <cell r="C38">
            <v>25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1</v>
          </cell>
          <cell r="L38">
            <v>0</v>
          </cell>
          <cell r="M38">
            <v>1</v>
          </cell>
          <cell r="N38">
            <v>0</v>
          </cell>
          <cell r="O38">
            <v>3</v>
          </cell>
          <cell r="P38">
            <v>0</v>
          </cell>
          <cell r="Q38">
            <v>2</v>
          </cell>
          <cell r="R38">
            <v>6</v>
          </cell>
          <cell r="S38">
            <v>4</v>
          </cell>
          <cell r="T38">
            <v>4</v>
          </cell>
          <cell r="U38">
            <v>0</v>
          </cell>
          <cell r="V38">
            <v>2</v>
          </cell>
        </row>
        <row r="39">
          <cell r="C39">
            <v>53</v>
          </cell>
          <cell r="D39">
            <v>0</v>
          </cell>
          <cell r="E39">
            <v>0</v>
          </cell>
          <cell r="F39">
            <v>2</v>
          </cell>
          <cell r="G39">
            <v>2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0</v>
          </cell>
          <cell r="N39">
            <v>3</v>
          </cell>
          <cell r="O39">
            <v>3</v>
          </cell>
          <cell r="P39">
            <v>2</v>
          </cell>
          <cell r="Q39">
            <v>9</v>
          </cell>
          <cell r="R39">
            <v>7</v>
          </cell>
          <cell r="S39">
            <v>4</v>
          </cell>
          <cell r="T39">
            <v>3</v>
          </cell>
          <cell r="U39">
            <v>3</v>
          </cell>
          <cell r="V39">
            <v>7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L14" sqref="L14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2025年第38週 (9/15～9/21) </v>
      </c>
      <c r="H1" s="98" t="str">
        <f>TEXT(R2,"yyyy年mm月dd日現在")</f>
        <v>2025年09月25日現在</v>
      </c>
      <c r="T1" s="100" t="s">
        <v>258</v>
      </c>
    </row>
    <row r="2" spans="1:20" ht="25.5" thickTop="1" thickBot="1">
      <c r="A2" s="11" t="s">
        <v>78</v>
      </c>
      <c r="K2" s="31" t="s">
        <v>251</v>
      </c>
      <c r="L2" s="32">
        <v>38</v>
      </c>
      <c r="M2" s="30" t="s">
        <v>192</v>
      </c>
      <c r="N2" t="str">
        <f>TEXT(INDEX(カレンダー!$C:$C,MATCH(疾病別報告状況!$L$2,カレンダー!$B:$B,0)),"m/d")</f>
        <v>9/15</v>
      </c>
      <c r="O2" s="30" t="s">
        <v>190</v>
      </c>
      <c r="P2" t="str">
        <f>TEXT(INDEX(カレンダー!$D:$D,MATCH(疾病別報告状況!$L$2,カレンダー!$B:$B,0)),"m/d")</f>
        <v>9/21</v>
      </c>
      <c r="Q2" s="30" t="s">
        <v>191</v>
      </c>
      <c r="R2" s="96">
        <v>45925</v>
      </c>
      <c r="S2" s="95"/>
    </row>
    <row r="3" spans="1:20" ht="18.75">
      <c r="A3" s="15"/>
      <c r="L3" s="34" t="s">
        <v>193</v>
      </c>
      <c r="R3" s="97" t="s">
        <v>250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2025年第38週 (9/15～9/21)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2025年第38週 (9/15～9/21)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2025年第38週 (9/15～9/21)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2025年第38週 (9/15～9/21)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2025年第38週 (9/15～9/21)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2025年第38週 (9/15～9/21)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2025年第38週 (9/15～9/21)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2025年第38週 (9/15～9/21)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2025年第38週 (9/15～9/21)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2025年第38週 (9/15～9/21)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2025年第38週 (9/15～9/21)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2025年第38週 (9/15～9/21)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2025年第38週 (9/15～9/21)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2025年第38週 (9/15～9/21)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2025年第38週 (9/15～9/21)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2025年第38週 (9/15～9/21)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2025年第38週 (9/15～9/21)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2025年第38週 (9/15～9/21) </v>
      </c>
    </row>
    <row r="1470" spans="1:1" ht="24">
      <c r="A1470" s="11" t="s">
        <v>249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G284" activePane="bottomRight" state="frozen"/>
      <selection pane="topRight" activeCell="D1" sqref="D1"/>
      <selection pane="bottomLeft" activeCell="A5" sqref="A5"/>
      <selection pane="bottomRight" activeCell="AV122" sqref="AV12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43" width="7.625" style="38" customWidth="1"/>
    <col min="44" max="44" width="7.625" style="137" customWidth="1"/>
    <col min="45" max="65" width="7.625" style="38" customWidth="1"/>
    <col min="66" max="66" width="12.375" style="38" customWidth="1"/>
    <col min="67" max="16384" width="7.875" style="38"/>
  </cols>
  <sheetData>
    <row r="1" spans="2:67">
      <c r="N1" s="38" t="s">
        <v>259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245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40">
        <v>45809</v>
      </c>
      <c r="AO3" s="140">
        <v>45839</v>
      </c>
      <c r="AP3" s="140">
        <v>45839</v>
      </c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198</v>
      </c>
      <c r="C4" s="42" t="s">
        <v>199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200</v>
      </c>
      <c r="BO4" s="122" t="s">
        <v>199</v>
      </c>
    </row>
    <row r="5" spans="2:67">
      <c r="B5" s="47" t="s">
        <v>201</v>
      </c>
      <c r="C5" s="48" t="s">
        <v>202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>
        <v>5</v>
      </c>
      <c r="AW5" s="53">
        <v>10</v>
      </c>
      <c r="AX5" s="50">
        <v>13</v>
      </c>
      <c r="AY5" s="50">
        <v>21</v>
      </c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798</v>
      </c>
      <c r="BO5" s="48" t="s">
        <v>202</v>
      </c>
    </row>
    <row r="6" spans="2:67">
      <c r="B6" s="47" t="s">
        <v>203</v>
      </c>
      <c r="C6" s="48" t="s">
        <v>204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>
        <v>35</v>
      </c>
      <c r="AW6" s="53">
        <v>80</v>
      </c>
      <c r="AX6" s="50">
        <v>142</v>
      </c>
      <c r="AY6" s="50">
        <v>192</v>
      </c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4781</v>
      </c>
      <c r="BO6" s="48" t="s">
        <v>204</v>
      </c>
    </row>
    <row r="7" spans="2:67">
      <c r="B7" s="47"/>
      <c r="C7" s="48" t="s">
        <v>205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>
        <v>19</v>
      </c>
      <c r="AW7" s="53">
        <v>17</v>
      </c>
      <c r="AX7" s="50">
        <v>26</v>
      </c>
      <c r="AY7" s="50">
        <v>44</v>
      </c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3475</v>
      </c>
      <c r="BO7" s="48" t="s">
        <v>205</v>
      </c>
    </row>
    <row r="8" spans="2:67">
      <c r="B8" s="47"/>
      <c r="C8" s="48" t="s">
        <v>206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>
        <v>37</v>
      </c>
      <c r="AW8" s="53">
        <v>21</v>
      </c>
      <c r="AX8" s="50">
        <v>33</v>
      </c>
      <c r="AY8" s="50">
        <v>46</v>
      </c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4645</v>
      </c>
      <c r="BO8" s="48" t="s">
        <v>206</v>
      </c>
    </row>
    <row r="9" spans="2:67">
      <c r="B9" s="47"/>
      <c r="C9" s="48" t="s">
        <v>207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>
        <v>1</v>
      </c>
      <c r="AW9" s="53">
        <v>0</v>
      </c>
      <c r="AX9" s="50">
        <v>1</v>
      </c>
      <c r="AY9" s="50">
        <v>0</v>
      </c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488</v>
      </c>
      <c r="BO9" s="48" t="s">
        <v>207</v>
      </c>
    </row>
    <row r="10" spans="2:67">
      <c r="B10" s="47"/>
      <c r="C10" s="48" t="s">
        <v>208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>
        <v>6</v>
      </c>
      <c r="AW10" s="53">
        <v>14</v>
      </c>
      <c r="AX10" s="50">
        <v>7</v>
      </c>
      <c r="AY10" s="50">
        <v>14</v>
      </c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780</v>
      </c>
      <c r="BO10" s="48" t="s">
        <v>208</v>
      </c>
    </row>
    <row r="11" spans="2:67">
      <c r="B11" s="47"/>
      <c r="C11" s="76" t="s">
        <v>209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>
        <v>103</v>
      </c>
      <c r="AW11" s="79">
        <v>142</v>
      </c>
      <c r="AX11" s="77">
        <v>222</v>
      </c>
      <c r="AY11" s="77">
        <v>317</v>
      </c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14967</v>
      </c>
      <c r="BO11" s="76" t="s">
        <v>209</v>
      </c>
    </row>
    <row r="12" spans="2:67">
      <c r="B12" s="54"/>
      <c r="C12" s="55" t="s">
        <v>210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>
        <v>1347</v>
      </c>
      <c r="AW12" s="57">
        <v>1949</v>
      </c>
      <c r="AX12" s="56">
        <v>2732</v>
      </c>
      <c r="AY12" s="56">
        <v>3073</v>
      </c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634056</v>
      </c>
      <c r="BO12" s="55" t="s">
        <v>210</v>
      </c>
    </row>
    <row r="13" spans="2:67">
      <c r="B13" s="59" t="s">
        <v>201</v>
      </c>
      <c r="C13" s="60" t="s">
        <v>202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>
        <v>1</v>
      </c>
      <c r="AW13" s="59">
        <v>2</v>
      </c>
      <c r="AX13" s="61">
        <v>2.6</v>
      </c>
      <c r="AY13" s="61">
        <v>4.2</v>
      </c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159.60000000000002</v>
      </c>
      <c r="BO13" s="60" t="s">
        <v>202</v>
      </c>
    </row>
    <row r="14" spans="2:67">
      <c r="B14" s="59" t="s">
        <v>211</v>
      </c>
      <c r="C14" s="60" t="s">
        <v>204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>
        <v>2.69</v>
      </c>
      <c r="AW14" s="59">
        <v>6.15</v>
      </c>
      <c r="AX14" s="71">
        <v>10.92</v>
      </c>
      <c r="AY14" s="71">
        <v>14.77</v>
      </c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293.21999999999997</v>
      </c>
      <c r="BO14" s="60" t="s">
        <v>204</v>
      </c>
    </row>
    <row r="15" spans="2:67">
      <c r="B15" s="63" t="s">
        <v>212</v>
      </c>
      <c r="C15" s="60" t="s">
        <v>205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>
        <v>1.9</v>
      </c>
      <c r="AW15" s="59">
        <v>1.7</v>
      </c>
      <c r="AX15" s="61">
        <v>2.6</v>
      </c>
      <c r="AY15" s="61">
        <v>4.4000000000000004</v>
      </c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304.03000000000003</v>
      </c>
      <c r="BO15" s="60" t="s">
        <v>205</v>
      </c>
    </row>
    <row r="16" spans="2:67">
      <c r="B16" s="64" t="s">
        <v>213</v>
      </c>
      <c r="C16" s="60" t="s">
        <v>206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>
        <v>3.08</v>
      </c>
      <c r="AW16" s="59">
        <v>1.75</v>
      </c>
      <c r="AX16" s="61">
        <v>2.75</v>
      </c>
      <c r="AY16" s="61">
        <v>3.83</v>
      </c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344.76999999999992</v>
      </c>
      <c r="BO16" s="60" t="s">
        <v>206</v>
      </c>
    </row>
    <row r="17" spans="2:67">
      <c r="B17" s="59"/>
      <c r="C17" s="60" t="s">
        <v>207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>
        <v>0.5</v>
      </c>
      <c r="AW17" s="59">
        <v>0</v>
      </c>
      <c r="AX17" s="61">
        <v>0.5</v>
      </c>
      <c r="AY17" s="61">
        <v>0</v>
      </c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134</v>
      </c>
      <c r="BO17" s="60" t="s">
        <v>207</v>
      </c>
    </row>
    <row r="18" spans="2:67">
      <c r="B18" s="59"/>
      <c r="C18" s="60" t="s">
        <v>208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>
        <v>2</v>
      </c>
      <c r="AW18" s="59">
        <v>4.67</v>
      </c>
      <c r="AX18" s="61">
        <v>2.33</v>
      </c>
      <c r="AY18" s="61">
        <v>4.67</v>
      </c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259.97000000000003</v>
      </c>
      <c r="BO18" s="60" t="s">
        <v>208</v>
      </c>
    </row>
    <row r="19" spans="2:67">
      <c r="B19" s="59"/>
      <c r="C19" s="80" t="s">
        <v>209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>
        <v>2.29</v>
      </c>
      <c r="AW19" s="83">
        <v>3.16</v>
      </c>
      <c r="AX19" s="81">
        <v>4.93</v>
      </c>
      <c r="AY19" s="81">
        <v>7.04</v>
      </c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284.37</v>
      </c>
      <c r="BO19" s="80" t="s">
        <v>209</v>
      </c>
    </row>
    <row r="20" spans="2:67">
      <c r="B20" s="65"/>
      <c r="C20" s="66" t="s">
        <v>210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>
        <v>0.35</v>
      </c>
      <c r="AW20" s="65">
        <v>0.5</v>
      </c>
      <c r="AX20" s="67">
        <v>0.72</v>
      </c>
      <c r="AY20" s="67">
        <v>0.8</v>
      </c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136.52000000000007</v>
      </c>
      <c r="BO20" s="66" t="s">
        <v>210</v>
      </c>
    </row>
    <row r="21" spans="2:67">
      <c r="B21" s="47" t="s">
        <v>214</v>
      </c>
      <c r="C21" s="48" t="s">
        <v>202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>
        <v>4</v>
      </c>
      <c r="AW21" s="53">
        <v>1</v>
      </c>
      <c r="AX21" s="50">
        <v>1</v>
      </c>
      <c r="AY21" s="50">
        <v>4</v>
      </c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237</v>
      </c>
      <c r="BO21" s="48" t="s">
        <v>202</v>
      </c>
    </row>
    <row r="22" spans="2:67">
      <c r="B22" s="47" t="s">
        <v>203</v>
      </c>
      <c r="C22" s="48" t="s">
        <v>204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>
        <v>17</v>
      </c>
      <c r="AW22" s="53">
        <v>2</v>
      </c>
      <c r="AX22" s="50">
        <v>0</v>
      </c>
      <c r="AY22" s="50">
        <v>0</v>
      </c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457</v>
      </c>
      <c r="BO22" s="48" t="s">
        <v>204</v>
      </c>
    </row>
    <row r="23" spans="2:67">
      <c r="B23" s="47"/>
      <c r="C23" s="48" t="s">
        <v>205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>
        <v>2</v>
      </c>
      <c r="AW23" s="53">
        <v>2</v>
      </c>
      <c r="AX23" s="50">
        <v>2</v>
      </c>
      <c r="AY23" s="50">
        <v>2</v>
      </c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209</v>
      </c>
      <c r="BO23" s="48" t="s">
        <v>205</v>
      </c>
    </row>
    <row r="24" spans="2:67">
      <c r="B24" s="47"/>
      <c r="C24" s="48" t="s">
        <v>206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>
        <v>2</v>
      </c>
      <c r="AW24" s="53">
        <v>0</v>
      </c>
      <c r="AX24" s="50">
        <v>0</v>
      </c>
      <c r="AY24" s="50">
        <v>0</v>
      </c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319</v>
      </c>
      <c r="BO24" s="48" t="s">
        <v>206</v>
      </c>
    </row>
    <row r="25" spans="2:67">
      <c r="B25" s="47"/>
      <c r="C25" s="48" t="s">
        <v>207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>
        <v>1</v>
      </c>
      <c r="AW25" s="53">
        <v>0</v>
      </c>
      <c r="AX25" s="50">
        <v>0</v>
      </c>
      <c r="AY25" s="50">
        <v>0</v>
      </c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23</v>
      </c>
      <c r="BO25" s="48" t="s">
        <v>207</v>
      </c>
    </row>
    <row r="26" spans="2:67">
      <c r="B26" s="47"/>
      <c r="C26" s="48" t="s">
        <v>208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>
        <v>2</v>
      </c>
      <c r="AW26" s="53">
        <v>1</v>
      </c>
      <c r="AX26" s="50">
        <v>0</v>
      </c>
      <c r="AY26" s="50">
        <v>0</v>
      </c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109</v>
      </c>
      <c r="BO26" s="48" t="s">
        <v>208</v>
      </c>
    </row>
    <row r="27" spans="2:67">
      <c r="B27" s="47"/>
      <c r="C27" s="76" t="s">
        <v>209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>
        <v>28</v>
      </c>
      <c r="AW27" s="79">
        <v>6</v>
      </c>
      <c r="AX27" s="77">
        <v>3</v>
      </c>
      <c r="AY27" s="77">
        <v>6</v>
      </c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1354</v>
      </c>
      <c r="BO27" s="76" t="s">
        <v>209</v>
      </c>
    </row>
    <row r="28" spans="2:67">
      <c r="B28" s="54"/>
      <c r="C28" s="55" t="s">
        <v>210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>
        <v>3013</v>
      </c>
      <c r="AW28" s="57">
        <v>3896</v>
      </c>
      <c r="AX28" s="56">
        <v>3781</v>
      </c>
      <c r="AY28" s="56">
        <v>3834</v>
      </c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77671</v>
      </c>
      <c r="BO28" s="55" t="s">
        <v>210</v>
      </c>
    </row>
    <row r="29" spans="2:67">
      <c r="B29" s="59" t="s">
        <v>214</v>
      </c>
      <c r="C29" s="60" t="s">
        <v>202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>
        <v>1.33</v>
      </c>
      <c r="AW29" s="59">
        <v>0.33</v>
      </c>
      <c r="AX29" s="61">
        <v>0.33</v>
      </c>
      <c r="AY29" s="61">
        <v>1.33</v>
      </c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78.97999999999999</v>
      </c>
      <c r="BO29" s="60" t="s">
        <v>202</v>
      </c>
    </row>
    <row r="30" spans="2:67">
      <c r="B30" s="59" t="s">
        <v>211</v>
      </c>
      <c r="C30" s="60" t="s">
        <v>204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>
        <v>2.4300000000000002</v>
      </c>
      <c r="AW30" s="59">
        <v>0.28999999999999998</v>
      </c>
      <c r="AX30" s="61">
        <v>0</v>
      </c>
      <c r="AY30" s="61">
        <v>0</v>
      </c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62.9</v>
      </c>
      <c r="BO30" s="60" t="s">
        <v>204</v>
      </c>
    </row>
    <row r="31" spans="2:67">
      <c r="B31" s="59"/>
      <c r="C31" s="60" t="s">
        <v>205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>
        <v>0.33</v>
      </c>
      <c r="AW31" s="59">
        <v>0.33</v>
      </c>
      <c r="AX31" s="61">
        <v>0.33</v>
      </c>
      <c r="AY31" s="61">
        <v>0.33</v>
      </c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34.309999999999995</v>
      </c>
      <c r="BO31" s="60" t="s">
        <v>205</v>
      </c>
    </row>
    <row r="32" spans="2:67">
      <c r="B32" s="59"/>
      <c r="C32" s="60" t="s">
        <v>206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>
        <v>0.33</v>
      </c>
      <c r="AW32" s="59">
        <v>0</v>
      </c>
      <c r="AX32" s="61">
        <v>0</v>
      </c>
      <c r="AY32" s="61">
        <v>0</v>
      </c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52.269999999999996</v>
      </c>
      <c r="BO32" s="60" t="s">
        <v>206</v>
      </c>
    </row>
    <row r="33" spans="2:67">
      <c r="B33" s="59"/>
      <c r="C33" s="60" t="s">
        <v>207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>
        <v>1</v>
      </c>
      <c r="AW33" s="59">
        <v>0</v>
      </c>
      <c r="AX33" s="61">
        <v>0</v>
      </c>
      <c r="AY33" s="61">
        <v>0</v>
      </c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22.5</v>
      </c>
      <c r="BO33" s="60" t="s">
        <v>207</v>
      </c>
    </row>
    <row r="34" spans="2:67">
      <c r="B34" s="59"/>
      <c r="C34" s="60" t="s">
        <v>208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>
        <v>1</v>
      </c>
      <c r="AW34" s="59">
        <v>0.5</v>
      </c>
      <c r="AX34" s="61">
        <v>0</v>
      </c>
      <c r="AY34" s="61">
        <v>0</v>
      </c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54.5</v>
      </c>
      <c r="BO34" s="60" t="s">
        <v>208</v>
      </c>
    </row>
    <row r="35" spans="2:67">
      <c r="B35" s="59"/>
      <c r="C35" s="80" t="s">
        <v>209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>
        <v>1.1200000000000001</v>
      </c>
      <c r="AW35" s="83">
        <v>0.24</v>
      </c>
      <c r="AX35" s="81">
        <v>0.12</v>
      </c>
      <c r="AY35" s="81">
        <v>0.24</v>
      </c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53.199999999999996</v>
      </c>
      <c r="BO35" s="80" t="s">
        <v>209</v>
      </c>
    </row>
    <row r="36" spans="2:67">
      <c r="B36" s="65"/>
      <c r="C36" s="66" t="s">
        <v>210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>
        <v>1.28</v>
      </c>
      <c r="AW36" s="65">
        <v>1.66</v>
      </c>
      <c r="AX36" s="67">
        <v>1.65</v>
      </c>
      <c r="AY36" s="67">
        <v>1.64</v>
      </c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29.02</v>
      </c>
      <c r="BO36" s="66" t="s">
        <v>210</v>
      </c>
    </row>
    <row r="37" spans="2:67">
      <c r="B37" s="47" t="s">
        <v>215</v>
      </c>
      <c r="C37" s="48" t="s">
        <v>202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>
        <v>0</v>
      </c>
      <c r="AW37" s="53">
        <v>3</v>
      </c>
      <c r="AX37" s="50">
        <v>0</v>
      </c>
      <c r="AY37" s="50">
        <v>1</v>
      </c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19</v>
      </c>
      <c r="BO37" s="48" t="s">
        <v>202</v>
      </c>
    </row>
    <row r="38" spans="2:67">
      <c r="B38" s="47" t="s">
        <v>203</v>
      </c>
      <c r="C38" s="48" t="s">
        <v>204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>
        <v>10</v>
      </c>
      <c r="AW38" s="53">
        <v>6</v>
      </c>
      <c r="AX38" s="50">
        <v>10</v>
      </c>
      <c r="AY38" s="50">
        <v>6</v>
      </c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202</v>
      </c>
      <c r="BO38" s="48" t="s">
        <v>204</v>
      </c>
    </row>
    <row r="39" spans="2:67">
      <c r="B39" s="47"/>
      <c r="C39" s="48" t="s">
        <v>205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>
        <v>1</v>
      </c>
      <c r="AW39" s="53">
        <v>8</v>
      </c>
      <c r="AX39" s="50">
        <v>6</v>
      </c>
      <c r="AY39" s="50">
        <v>1</v>
      </c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74</v>
      </c>
      <c r="BO39" s="48" t="s">
        <v>205</v>
      </c>
    </row>
    <row r="40" spans="2:67">
      <c r="B40" s="47"/>
      <c r="C40" s="48" t="s">
        <v>206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>
        <v>3</v>
      </c>
      <c r="AW40" s="53">
        <v>6</v>
      </c>
      <c r="AX40" s="50">
        <v>3</v>
      </c>
      <c r="AY40" s="50">
        <v>2</v>
      </c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105</v>
      </c>
      <c r="BO40" s="48" t="s">
        <v>206</v>
      </c>
    </row>
    <row r="41" spans="2:67">
      <c r="B41" s="47"/>
      <c r="C41" s="48" t="s">
        <v>207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>
        <v>0</v>
      </c>
      <c r="AW41" s="53">
        <v>0</v>
      </c>
      <c r="AX41" s="50">
        <v>0</v>
      </c>
      <c r="AY41" s="50">
        <v>0</v>
      </c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207</v>
      </c>
    </row>
    <row r="42" spans="2:67">
      <c r="B42" s="47"/>
      <c r="C42" s="48" t="s">
        <v>208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>
        <v>0</v>
      </c>
      <c r="AW42" s="53">
        <v>0</v>
      </c>
      <c r="AX42" s="50">
        <v>0</v>
      </c>
      <c r="AY42" s="50">
        <v>0</v>
      </c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208</v>
      </c>
    </row>
    <row r="43" spans="2:67">
      <c r="B43" s="47"/>
      <c r="C43" s="76" t="s">
        <v>209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>
        <v>14</v>
      </c>
      <c r="AW43" s="79">
        <v>23</v>
      </c>
      <c r="AX43" s="77">
        <v>19</v>
      </c>
      <c r="AY43" s="77">
        <v>10</v>
      </c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410</v>
      </c>
      <c r="BO43" s="76" t="s">
        <v>209</v>
      </c>
    </row>
    <row r="44" spans="2:67">
      <c r="B44" s="54"/>
      <c r="C44" s="55" t="s">
        <v>210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>
        <v>589</v>
      </c>
      <c r="AW44" s="57">
        <v>736</v>
      </c>
      <c r="AX44" s="56">
        <v>677</v>
      </c>
      <c r="AY44" s="56">
        <v>651</v>
      </c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37985</v>
      </c>
      <c r="BO44" s="55" t="s">
        <v>210</v>
      </c>
    </row>
    <row r="45" spans="2:67">
      <c r="B45" s="59" t="s">
        <v>215</v>
      </c>
      <c r="C45" s="60" t="s">
        <v>202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>
        <v>0</v>
      </c>
      <c r="AW45" s="59">
        <v>1</v>
      </c>
      <c r="AX45" s="61">
        <v>0</v>
      </c>
      <c r="AY45" s="61">
        <v>0.33</v>
      </c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6.32</v>
      </c>
      <c r="BO45" s="60" t="s">
        <v>202</v>
      </c>
    </row>
    <row r="46" spans="2:67">
      <c r="B46" s="59" t="s">
        <v>211</v>
      </c>
      <c r="C46" s="60" t="s">
        <v>204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>
        <v>1.43</v>
      </c>
      <c r="AW46" s="59">
        <v>0.86</v>
      </c>
      <c r="AX46" s="61">
        <v>1.43</v>
      </c>
      <c r="AY46" s="61">
        <v>0.86</v>
      </c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27.74</v>
      </c>
      <c r="BO46" s="60" t="s">
        <v>204</v>
      </c>
    </row>
    <row r="47" spans="2:67">
      <c r="B47" s="63" t="s">
        <v>216</v>
      </c>
      <c r="C47" s="60" t="s">
        <v>205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>
        <v>0.17</v>
      </c>
      <c r="AW47" s="59">
        <v>1.33</v>
      </c>
      <c r="AX47" s="61">
        <v>1</v>
      </c>
      <c r="AY47" s="61">
        <v>0.17</v>
      </c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11.92</v>
      </c>
      <c r="BO47" s="60" t="s">
        <v>205</v>
      </c>
    </row>
    <row r="48" spans="2:67">
      <c r="B48" s="59"/>
      <c r="C48" s="60" t="s">
        <v>206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>
        <v>0.5</v>
      </c>
      <c r="AW48" s="59">
        <v>1</v>
      </c>
      <c r="AX48" s="61">
        <v>0.5</v>
      </c>
      <c r="AY48" s="61">
        <v>0.33</v>
      </c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16.629999999999995</v>
      </c>
      <c r="BO48" s="60" t="s">
        <v>206</v>
      </c>
    </row>
    <row r="49" spans="2:67">
      <c r="B49" s="59"/>
      <c r="C49" s="60" t="s">
        <v>207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>
        <v>0</v>
      </c>
      <c r="AW49" s="59">
        <v>0</v>
      </c>
      <c r="AX49" s="61">
        <v>0</v>
      </c>
      <c r="AY49" s="61">
        <v>0</v>
      </c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207</v>
      </c>
    </row>
    <row r="50" spans="2:67">
      <c r="B50" s="59"/>
      <c r="C50" s="60" t="s">
        <v>208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>
        <v>0</v>
      </c>
      <c r="AW50" s="59">
        <v>0</v>
      </c>
      <c r="AX50" s="61">
        <v>0</v>
      </c>
      <c r="AY50" s="61">
        <v>0</v>
      </c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208</v>
      </c>
    </row>
    <row r="51" spans="2:67">
      <c r="B51" s="59"/>
      <c r="C51" s="80" t="s">
        <v>209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>
        <v>0.56000000000000005</v>
      </c>
      <c r="AW51" s="83">
        <v>0.92</v>
      </c>
      <c r="AX51" s="81">
        <v>0.76</v>
      </c>
      <c r="AY51" s="81">
        <v>0.4</v>
      </c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15.760000000000002</v>
      </c>
      <c r="BO51" s="80" t="s">
        <v>209</v>
      </c>
    </row>
    <row r="52" spans="2:67">
      <c r="B52" s="65"/>
      <c r="C52" s="66" t="s">
        <v>210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>
        <v>0.25</v>
      </c>
      <c r="AW52" s="65">
        <v>0.31</v>
      </c>
      <c r="AX52" s="67">
        <v>0.28999999999999998</v>
      </c>
      <c r="AY52" s="67">
        <v>0.28000000000000003</v>
      </c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14.999999999999998</v>
      </c>
      <c r="BO52" s="66" t="s">
        <v>210</v>
      </c>
    </row>
    <row r="53" spans="2:67">
      <c r="B53" s="47" t="s">
        <v>217</v>
      </c>
      <c r="C53" s="48" t="s">
        <v>202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>
        <v>5</v>
      </c>
      <c r="AW53" s="53">
        <v>6</v>
      </c>
      <c r="AX53" s="50">
        <v>6</v>
      </c>
      <c r="AY53" s="50">
        <v>4</v>
      </c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167</v>
      </c>
      <c r="BO53" s="48" t="s">
        <v>202</v>
      </c>
    </row>
    <row r="54" spans="2:67">
      <c r="B54" s="47" t="s">
        <v>203</v>
      </c>
      <c r="C54" s="48" t="s">
        <v>204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>
        <v>10</v>
      </c>
      <c r="AW54" s="53">
        <v>12</v>
      </c>
      <c r="AX54" s="50">
        <v>20</v>
      </c>
      <c r="AY54" s="50">
        <v>11</v>
      </c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616</v>
      </c>
      <c r="BO54" s="48" t="s">
        <v>204</v>
      </c>
    </row>
    <row r="55" spans="2:67">
      <c r="B55" s="47"/>
      <c r="C55" s="48" t="s">
        <v>205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>
        <v>9</v>
      </c>
      <c r="AW55" s="53">
        <v>6</v>
      </c>
      <c r="AX55" s="50">
        <v>11</v>
      </c>
      <c r="AY55" s="50">
        <v>2</v>
      </c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240</v>
      </c>
      <c r="BO55" s="48" t="s">
        <v>205</v>
      </c>
    </row>
    <row r="56" spans="2:67">
      <c r="B56" s="47"/>
      <c r="C56" s="48" t="s">
        <v>206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>
        <v>3</v>
      </c>
      <c r="AW56" s="53">
        <v>4</v>
      </c>
      <c r="AX56" s="50">
        <v>3</v>
      </c>
      <c r="AY56" s="50">
        <v>2</v>
      </c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334</v>
      </c>
      <c r="BO56" s="48" t="s">
        <v>206</v>
      </c>
    </row>
    <row r="57" spans="2:67">
      <c r="B57" s="47"/>
      <c r="C57" s="48" t="s">
        <v>207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>
        <v>0</v>
      </c>
      <c r="AW57" s="53">
        <v>0</v>
      </c>
      <c r="AX57" s="50">
        <v>1</v>
      </c>
      <c r="AY57" s="50">
        <v>0</v>
      </c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46</v>
      </c>
      <c r="BO57" s="48" t="s">
        <v>207</v>
      </c>
    </row>
    <row r="58" spans="2:67">
      <c r="B58" s="47"/>
      <c r="C58" s="48" t="s">
        <v>208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>
        <v>4</v>
      </c>
      <c r="AW58" s="53">
        <v>4</v>
      </c>
      <c r="AX58" s="50">
        <v>1</v>
      </c>
      <c r="AY58" s="50">
        <v>1</v>
      </c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353</v>
      </c>
      <c r="BO58" s="48" t="s">
        <v>208</v>
      </c>
    </row>
    <row r="59" spans="2:67">
      <c r="B59" s="47"/>
      <c r="C59" s="76" t="s">
        <v>209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>
        <v>31</v>
      </c>
      <c r="AW59" s="79">
        <v>32</v>
      </c>
      <c r="AX59" s="77">
        <v>42</v>
      </c>
      <c r="AY59" s="77">
        <v>20</v>
      </c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1756</v>
      </c>
      <c r="BO59" s="76" t="s">
        <v>209</v>
      </c>
    </row>
    <row r="60" spans="2:67">
      <c r="B60" s="54"/>
      <c r="C60" s="55" t="s">
        <v>210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>
        <v>3695</v>
      </c>
      <c r="AW60" s="57">
        <v>4109</v>
      </c>
      <c r="AX60" s="56">
        <v>4312</v>
      </c>
      <c r="AY60" s="56">
        <v>3399</v>
      </c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212469</v>
      </c>
      <c r="BO60" s="55" t="s">
        <v>210</v>
      </c>
    </row>
    <row r="61" spans="2:67">
      <c r="B61" s="59" t="s">
        <v>217</v>
      </c>
      <c r="C61" s="60" t="s">
        <v>202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>
        <v>1.67</v>
      </c>
      <c r="AW61" s="59">
        <v>2</v>
      </c>
      <c r="AX61" s="61">
        <v>2</v>
      </c>
      <c r="AY61" s="61">
        <v>1.33</v>
      </c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55.67</v>
      </c>
      <c r="BO61" s="60" t="s">
        <v>202</v>
      </c>
    </row>
    <row r="62" spans="2:67">
      <c r="B62" s="59" t="s">
        <v>211</v>
      </c>
      <c r="C62" s="60" t="s">
        <v>204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>
        <v>1.43</v>
      </c>
      <c r="AW62" s="59">
        <v>1.71</v>
      </c>
      <c r="AX62" s="61">
        <v>2.86</v>
      </c>
      <c r="AY62" s="61">
        <v>1.57</v>
      </c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75.209999999999994</v>
      </c>
      <c r="BO62" s="60" t="s">
        <v>204</v>
      </c>
    </row>
    <row r="63" spans="2:67">
      <c r="B63" s="63" t="s">
        <v>218</v>
      </c>
      <c r="C63" s="60" t="s">
        <v>205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>
        <v>1.5</v>
      </c>
      <c r="AW63" s="59">
        <v>1</v>
      </c>
      <c r="AX63" s="61">
        <v>1.83</v>
      </c>
      <c r="AY63" s="61">
        <v>0.33</v>
      </c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37.339999999999996</v>
      </c>
      <c r="BO63" s="60" t="s">
        <v>205</v>
      </c>
    </row>
    <row r="64" spans="2:67">
      <c r="B64" s="59"/>
      <c r="C64" s="60" t="s">
        <v>206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>
        <v>0.5</v>
      </c>
      <c r="AW64" s="59">
        <v>0.67</v>
      </c>
      <c r="AX64" s="61">
        <v>0.5</v>
      </c>
      <c r="AY64" s="61">
        <v>0.33</v>
      </c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48.53</v>
      </c>
      <c r="BO64" s="60" t="s">
        <v>206</v>
      </c>
    </row>
    <row r="65" spans="2:67">
      <c r="B65" s="59"/>
      <c r="C65" s="60" t="s">
        <v>207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>
        <v>0</v>
      </c>
      <c r="AW65" s="59">
        <v>0</v>
      </c>
      <c r="AX65" s="61">
        <v>1</v>
      </c>
      <c r="AY65" s="61">
        <v>0</v>
      </c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25.5</v>
      </c>
      <c r="BO65" s="60" t="s">
        <v>207</v>
      </c>
    </row>
    <row r="66" spans="2:67">
      <c r="B66" s="59"/>
      <c r="C66" s="60" t="s">
        <v>208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>
        <v>2</v>
      </c>
      <c r="AW66" s="59">
        <v>2</v>
      </c>
      <c r="AX66" s="61">
        <v>0.5</v>
      </c>
      <c r="AY66" s="61">
        <v>0.5</v>
      </c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176.5</v>
      </c>
      <c r="BO66" s="60" t="s">
        <v>208</v>
      </c>
    </row>
    <row r="67" spans="2:67">
      <c r="B67" s="59"/>
      <c r="C67" s="80" t="s">
        <v>209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>
        <v>1.24</v>
      </c>
      <c r="AW67" s="83">
        <v>1.28</v>
      </c>
      <c r="AX67" s="81">
        <v>1.68</v>
      </c>
      <c r="AY67" s="81">
        <v>0.8</v>
      </c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62.269999999999989</v>
      </c>
      <c r="BO67" s="80" t="s">
        <v>209</v>
      </c>
    </row>
    <row r="68" spans="2:67">
      <c r="B68" s="65"/>
      <c r="C68" s="66" t="s">
        <v>210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>
        <v>1.58</v>
      </c>
      <c r="AW68" s="65">
        <v>1.75</v>
      </c>
      <c r="AX68" s="67">
        <v>1.88</v>
      </c>
      <c r="AY68" s="67">
        <v>1.45</v>
      </c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81.409999999999982</v>
      </c>
      <c r="BO68" s="66" t="s">
        <v>210</v>
      </c>
    </row>
    <row r="69" spans="2:67">
      <c r="B69" s="47" t="s">
        <v>219</v>
      </c>
      <c r="C69" s="48" t="s">
        <v>202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>
        <v>0</v>
      </c>
      <c r="AW69" s="53">
        <v>1</v>
      </c>
      <c r="AX69" s="50">
        <v>1</v>
      </c>
      <c r="AY69" s="50">
        <v>0</v>
      </c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15</v>
      </c>
      <c r="BO69" s="48" t="s">
        <v>202</v>
      </c>
    </row>
    <row r="70" spans="2:67">
      <c r="B70" s="47" t="s">
        <v>203</v>
      </c>
      <c r="C70" s="48" t="s">
        <v>204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>
        <v>19</v>
      </c>
      <c r="AW70" s="53">
        <v>18</v>
      </c>
      <c r="AX70" s="50">
        <v>27</v>
      </c>
      <c r="AY70" s="50">
        <v>8</v>
      </c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593</v>
      </c>
      <c r="BO70" s="48" t="s">
        <v>204</v>
      </c>
    </row>
    <row r="71" spans="2:67">
      <c r="B71" s="47"/>
      <c r="C71" s="48" t="s">
        <v>205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>
        <v>25</v>
      </c>
      <c r="AW71" s="53">
        <v>44</v>
      </c>
      <c r="AX71" s="50">
        <v>39</v>
      </c>
      <c r="AY71" s="50">
        <v>31</v>
      </c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1491</v>
      </c>
      <c r="BO71" s="48" t="s">
        <v>205</v>
      </c>
    </row>
    <row r="72" spans="2:67">
      <c r="B72" s="47"/>
      <c r="C72" s="48" t="s">
        <v>206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>
        <v>46</v>
      </c>
      <c r="AW72" s="53">
        <v>39</v>
      </c>
      <c r="AX72" s="50">
        <v>42</v>
      </c>
      <c r="AY72" s="50">
        <v>2</v>
      </c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1341</v>
      </c>
      <c r="BO72" s="48" t="s">
        <v>206</v>
      </c>
    </row>
    <row r="73" spans="2:67">
      <c r="B73" s="47"/>
      <c r="C73" s="48" t="s">
        <v>207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>
        <v>2</v>
      </c>
      <c r="AW73" s="53">
        <v>1</v>
      </c>
      <c r="AX73" s="50">
        <v>2</v>
      </c>
      <c r="AY73" s="50">
        <v>0</v>
      </c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48</v>
      </c>
      <c r="BO73" s="48" t="s">
        <v>207</v>
      </c>
    </row>
    <row r="74" spans="2:67">
      <c r="B74" s="47"/>
      <c r="C74" s="48" t="s">
        <v>208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>
        <v>2</v>
      </c>
      <c r="AW74" s="53">
        <v>4</v>
      </c>
      <c r="AX74" s="50">
        <v>7</v>
      </c>
      <c r="AY74" s="50">
        <v>11</v>
      </c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230</v>
      </c>
      <c r="BO74" s="48" t="s">
        <v>208</v>
      </c>
    </row>
    <row r="75" spans="2:67">
      <c r="B75" s="47"/>
      <c r="C75" s="76" t="s">
        <v>209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>
        <v>94</v>
      </c>
      <c r="AW75" s="79">
        <v>107</v>
      </c>
      <c r="AX75" s="77">
        <v>118</v>
      </c>
      <c r="AY75" s="77">
        <v>52</v>
      </c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3718</v>
      </c>
      <c r="BO75" s="76" t="s">
        <v>209</v>
      </c>
    </row>
    <row r="76" spans="2:67">
      <c r="B76" s="54"/>
      <c r="C76" s="55" t="s">
        <v>210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>
        <v>10159</v>
      </c>
      <c r="AW76" s="57">
        <v>10963</v>
      </c>
      <c r="AX76" s="56">
        <v>11033</v>
      </c>
      <c r="AY76" s="56">
        <v>9123</v>
      </c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644035</v>
      </c>
      <c r="BO76" s="55" t="s">
        <v>210</v>
      </c>
    </row>
    <row r="77" spans="2:67">
      <c r="B77" s="59" t="s">
        <v>219</v>
      </c>
      <c r="C77" s="60" t="s">
        <v>202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>
        <v>0</v>
      </c>
      <c r="AW77" s="59">
        <v>0.33</v>
      </c>
      <c r="AX77" s="61">
        <v>0.33</v>
      </c>
      <c r="AY77" s="61">
        <v>0</v>
      </c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4.9600000000000009</v>
      </c>
      <c r="BO77" s="60" t="s">
        <v>202</v>
      </c>
    </row>
    <row r="78" spans="2:67">
      <c r="B78" s="59" t="s">
        <v>211</v>
      </c>
      <c r="C78" s="60" t="s">
        <v>204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>
        <v>2.71</v>
      </c>
      <c r="AW78" s="59">
        <v>2.57</v>
      </c>
      <c r="AX78" s="61">
        <v>3.86</v>
      </c>
      <c r="AY78" s="61">
        <v>1.1399999999999999</v>
      </c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73.129999999999981</v>
      </c>
      <c r="BO78" s="60" t="s">
        <v>204</v>
      </c>
    </row>
    <row r="79" spans="2:67">
      <c r="B79" s="63" t="s">
        <v>220</v>
      </c>
      <c r="C79" s="60" t="s">
        <v>205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>
        <v>4.17</v>
      </c>
      <c r="AW79" s="59">
        <v>7.33</v>
      </c>
      <c r="AX79" s="61">
        <v>6.5</v>
      </c>
      <c r="AY79" s="61">
        <v>5.17</v>
      </c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231.82</v>
      </c>
      <c r="BO79" s="60" t="s">
        <v>205</v>
      </c>
    </row>
    <row r="80" spans="2:67">
      <c r="B80" s="59"/>
      <c r="C80" s="60" t="s">
        <v>206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>
        <v>7.67</v>
      </c>
      <c r="AW80" s="59">
        <v>6.5</v>
      </c>
      <c r="AX80" s="61">
        <v>7</v>
      </c>
      <c r="AY80" s="61">
        <v>0.33</v>
      </c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213.1</v>
      </c>
      <c r="BO80" s="60" t="s">
        <v>206</v>
      </c>
    </row>
    <row r="81" spans="2:67">
      <c r="B81" s="59"/>
      <c r="C81" s="60" t="s">
        <v>207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>
        <v>2</v>
      </c>
      <c r="AW81" s="59">
        <v>1</v>
      </c>
      <c r="AX81" s="61">
        <v>2</v>
      </c>
      <c r="AY81" s="61">
        <v>0</v>
      </c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36.5</v>
      </c>
      <c r="BO81" s="60" t="s">
        <v>207</v>
      </c>
    </row>
    <row r="82" spans="2:67">
      <c r="B82" s="59"/>
      <c r="C82" s="60" t="s">
        <v>208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>
        <v>1</v>
      </c>
      <c r="AW82" s="59">
        <v>2</v>
      </c>
      <c r="AX82" s="61">
        <v>3.5</v>
      </c>
      <c r="AY82" s="61">
        <v>5.5</v>
      </c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115</v>
      </c>
      <c r="BO82" s="60" t="s">
        <v>208</v>
      </c>
    </row>
    <row r="83" spans="2:67">
      <c r="B83" s="59"/>
      <c r="C83" s="80" t="s">
        <v>209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>
        <v>3.76</v>
      </c>
      <c r="AW83" s="83">
        <v>4.28</v>
      </c>
      <c r="AX83" s="81">
        <v>4.72</v>
      </c>
      <c r="AY83" s="81">
        <v>2.08</v>
      </c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136.74</v>
      </c>
      <c r="BO83" s="80" t="s">
        <v>209</v>
      </c>
    </row>
    <row r="84" spans="2:67">
      <c r="B84" s="65"/>
      <c r="C84" s="66" t="s">
        <v>210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>
        <v>4.33</v>
      </c>
      <c r="AW84" s="65">
        <v>4.66</v>
      </c>
      <c r="AX84" s="67">
        <v>4.8099999999999996</v>
      </c>
      <c r="AY84" s="67">
        <v>3.9</v>
      </c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240.63000000000002</v>
      </c>
      <c r="BO84" s="66" t="s">
        <v>210</v>
      </c>
    </row>
    <row r="85" spans="2:67">
      <c r="B85" s="47" t="s">
        <v>221</v>
      </c>
      <c r="C85" s="48" t="s">
        <v>202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>
        <v>0</v>
      </c>
      <c r="AW85" s="53">
        <v>0</v>
      </c>
      <c r="AX85" s="50">
        <v>1</v>
      </c>
      <c r="AY85" s="50">
        <v>1</v>
      </c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94</v>
      </c>
      <c r="BO85" s="48" t="s">
        <v>202</v>
      </c>
    </row>
    <row r="86" spans="2:67">
      <c r="B86" s="47" t="s">
        <v>203</v>
      </c>
      <c r="C86" s="48" t="s">
        <v>204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>
        <v>1</v>
      </c>
      <c r="AW86" s="53">
        <v>2</v>
      </c>
      <c r="AX86" s="50">
        <v>5</v>
      </c>
      <c r="AY86" s="50">
        <v>5</v>
      </c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247</v>
      </c>
      <c r="BO86" s="48" t="s">
        <v>204</v>
      </c>
    </row>
    <row r="87" spans="2:67">
      <c r="B87" s="47"/>
      <c r="C87" s="48" t="s">
        <v>205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>
        <v>2</v>
      </c>
      <c r="AW87" s="53">
        <v>1</v>
      </c>
      <c r="AX87" s="50">
        <v>1</v>
      </c>
      <c r="AY87" s="50">
        <v>2</v>
      </c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120</v>
      </c>
      <c r="BO87" s="48" t="s">
        <v>205</v>
      </c>
    </row>
    <row r="88" spans="2:67">
      <c r="B88" s="47"/>
      <c r="C88" s="48" t="s">
        <v>206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>
        <v>0</v>
      </c>
      <c r="AW88" s="53">
        <v>0</v>
      </c>
      <c r="AX88" s="50">
        <v>1</v>
      </c>
      <c r="AY88" s="50">
        <v>1</v>
      </c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166</v>
      </c>
      <c r="BO88" s="48" t="s">
        <v>206</v>
      </c>
    </row>
    <row r="89" spans="2:67">
      <c r="B89" s="47"/>
      <c r="C89" s="48" t="s">
        <v>207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>
        <v>0</v>
      </c>
      <c r="AW89" s="53">
        <v>0</v>
      </c>
      <c r="AX89" s="50">
        <v>0</v>
      </c>
      <c r="AY89" s="50">
        <v>0</v>
      </c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207</v>
      </c>
    </row>
    <row r="90" spans="2:67">
      <c r="B90" s="47"/>
      <c r="C90" s="48" t="s">
        <v>208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>
        <v>0</v>
      </c>
      <c r="AW90" s="53">
        <v>2</v>
      </c>
      <c r="AX90" s="50">
        <v>0</v>
      </c>
      <c r="AY90" s="50">
        <v>1</v>
      </c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21</v>
      </c>
      <c r="BO90" s="48" t="s">
        <v>208</v>
      </c>
    </row>
    <row r="91" spans="2:67">
      <c r="B91" s="47"/>
      <c r="C91" s="76" t="s">
        <v>209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>
        <v>3</v>
      </c>
      <c r="AW91" s="79">
        <v>5</v>
      </c>
      <c r="AX91" s="77">
        <v>8</v>
      </c>
      <c r="AY91" s="77">
        <v>10</v>
      </c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648</v>
      </c>
      <c r="BO91" s="76" t="s">
        <v>209</v>
      </c>
    </row>
    <row r="92" spans="2:67">
      <c r="B92" s="54"/>
      <c r="C92" s="55" t="s">
        <v>210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>
        <v>457</v>
      </c>
      <c r="AW92" s="57">
        <v>509</v>
      </c>
      <c r="AX92" s="56">
        <v>444</v>
      </c>
      <c r="AY92" s="56">
        <v>465</v>
      </c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32875</v>
      </c>
      <c r="BO92" s="55" t="s">
        <v>210</v>
      </c>
    </row>
    <row r="93" spans="2:67">
      <c r="B93" s="59" t="s">
        <v>221</v>
      </c>
      <c r="C93" s="60" t="s">
        <v>202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>
        <v>0</v>
      </c>
      <c r="AW93" s="59">
        <v>0</v>
      </c>
      <c r="AX93" s="61">
        <v>0.33</v>
      </c>
      <c r="AY93" s="61">
        <v>0.33</v>
      </c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31.33</v>
      </c>
      <c r="BO93" s="60" t="s">
        <v>202</v>
      </c>
    </row>
    <row r="94" spans="2:67">
      <c r="B94" s="59" t="s">
        <v>211</v>
      </c>
      <c r="C94" s="60" t="s">
        <v>204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>
        <v>0.14000000000000001</v>
      </c>
      <c r="AW94" s="59">
        <v>0.28999999999999998</v>
      </c>
      <c r="AX94" s="61">
        <v>0.71</v>
      </c>
      <c r="AY94" s="61">
        <v>0.71</v>
      </c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29.81</v>
      </c>
      <c r="BO94" s="60" t="s">
        <v>204</v>
      </c>
    </row>
    <row r="95" spans="2:67">
      <c r="B95" s="63" t="s">
        <v>222</v>
      </c>
      <c r="C95" s="60" t="s">
        <v>205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>
        <v>0.33</v>
      </c>
      <c r="AW95" s="59">
        <v>0.17</v>
      </c>
      <c r="AX95" s="61">
        <v>0.17</v>
      </c>
      <c r="AY95" s="61">
        <v>0.33</v>
      </c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18.850000000000001</v>
      </c>
      <c r="BO95" s="60" t="s">
        <v>205</v>
      </c>
    </row>
    <row r="96" spans="2:67">
      <c r="B96" s="64" t="s">
        <v>223</v>
      </c>
      <c r="C96" s="60" t="s">
        <v>206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>
        <v>0</v>
      </c>
      <c r="AW96" s="59">
        <v>0</v>
      </c>
      <c r="AX96" s="61">
        <v>0.17</v>
      </c>
      <c r="AY96" s="61">
        <v>0.17</v>
      </c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24.430000000000007</v>
      </c>
      <c r="BO96" s="60" t="s">
        <v>206</v>
      </c>
    </row>
    <row r="97" spans="2:67">
      <c r="B97" s="59"/>
      <c r="C97" s="60" t="s">
        <v>207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>
        <v>0</v>
      </c>
      <c r="AW97" s="59">
        <v>0</v>
      </c>
      <c r="AX97" s="61">
        <v>0</v>
      </c>
      <c r="AY97" s="61">
        <v>0</v>
      </c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207</v>
      </c>
    </row>
    <row r="98" spans="2:67">
      <c r="B98" s="59"/>
      <c r="C98" s="60" t="s">
        <v>208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>
        <v>0</v>
      </c>
      <c r="AW98" s="64">
        <v>1</v>
      </c>
      <c r="AX98" s="61">
        <v>0</v>
      </c>
      <c r="AY98" s="61">
        <v>0.5</v>
      </c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10.5</v>
      </c>
      <c r="BO98" s="60" t="s">
        <v>208</v>
      </c>
    </row>
    <row r="99" spans="2:67">
      <c r="B99" s="59"/>
      <c r="C99" s="80" t="s">
        <v>209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>
        <v>0.12</v>
      </c>
      <c r="AW99" s="83">
        <v>0.2</v>
      </c>
      <c r="AX99" s="81">
        <v>0.32</v>
      </c>
      <c r="AY99" s="81">
        <v>0.4</v>
      </c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23.18</v>
      </c>
      <c r="BO99" s="80" t="s">
        <v>209</v>
      </c>
    </row>
    <row r="100" spans="2:67">
      <c r="B100" s="65"/>
      <c r="C100" s="66" t="s">
        <v>210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>
        <v>0.19</v>
      </c>
      <c r="AW100" s="65">
        <v>0.22</v>
      </c>
      <c r="AX100" s="67">
        <v>0.19</v>
      </c>
      <c r="AY100" s="67">
        <v>0.2</v>
      </c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12.869999999999997</v>
      </c>
      <c r="BO100" s="66" t="s">
        <v>210</v>
      </c>
    </row>
    <row r="101" spans="2:67">
      <c r="B101" s="47" t="s">
        <v>224</v>
      </c>
      <c r="C101" s="48" t="s">
        <v>202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>
        <v>2</v>
      </c>
      <c r="AW101" s="53">
        <v>2</v>
      </c>
      <c r="AX101" s="50">
        <v>3</v>
      </c>
      <c r="AY101" s="50">
        <v>4</v>
      </c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38</v>
      </c>
      <c r="BO101" s="48" t="s">
        <v>202</v>
      </c>
    </row>
    <row r="102" spans="2:67">
      <c r="B102" s="47" t="s">
        <v>203</v>
      </c>
      <c r="C102" s="48" t="s">
        <v>204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>
        <v>13</v>
      </c>
      <c r="AW102" s="53">
        <v>15</v>
      </c>
      <c r="AX102" s="50">
        <v>15</v>
      </c>
      <c r="AY102" s="50">
        <v>12</v>
      </c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138</v>
      </c>
      <c r="BO102" s="48" t="s">
        <v>204</v>
      </c>
    </row>
    <row r="103" spans="2:67">
      <c r="B103" s="47"/>
      <c r="C103" s="48" t="s">
        <v>205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>
        <v>7</v>
      </c>
      <c r="AW103" s="53">
        <v>10</v>
      </c>
      <c r="AX103" s="50">
        <v>9</v>
      </c>
      <c r="AY103" s="50">
        <v>5</v>
      </c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88</v>
      </c>
      <c r="BO103" s="48" t="s">
        <v>205</v>
      </c>
    </row>
    <row r="104" spans="2:67">
      <c r="B104" s="47"/>
      <c r="C104" s="48" t="s">
        <v>206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>
        <v>2</v>
      </c>
      <c r="AW104" s="53">
        <v>12</v>
      </c>
      <c r="AX104" s="50">
        <v>9</v>
      </c>
      <c r="AY104" s="50">
        <v>7</v>
      </c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112</v>
      </c>
      <c r="BO104" s="48" t="s">
        <v>206</v>
      </c>
    </row>
    <row r="105" spans="2:67">
      <c r="B105" s="47"/>
      <c r="C105" s="48" t="s">
        <v>207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>
        <v>0</v>
      </c>
      <c r="AW105" s="53">
        <v>0</v>
      </c>
      <c r="AX105" s="50">
        <v>0</v>
      </c>
      <c r="AY105" s="50">
        <v>0</v>
      </c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207</v>
      </c>
    </row>
    <row r="106" spans="2:67">
      <c r="B106" s="47"/>
      <c r="C106" s="48" t="s">
        <v>208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>
        <v>1</v>
      </c>
      <c r="AW106" s="53">
        <v>1</v>
      </c>
      <c r="AX106" s="50">
        <v>1</v>
      </c>
      <c r="AY106" s="50">
        <v>0</v>
      </c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49</v>
      </c>
      <c r="BO106" s="48" t="s">
        <v>208</v>
      </c>
    </row>
    <row r="107" spans="2:67">
      <c r="B107" s="47"/>
      <c r="C107" s="76" t="s">
        <v>209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>
        <v>25</v>
      </c>
      <c r="AW107" s="79">
        <v>40</v>
      </c>
      <c r="AX107" s="77">
        <v>37</v>
      </c>
      <c r="AY107" s="77">
        <v>28</v>
      </c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429</v>
      </c>
      <c r="BO107" s="76" t="s">
        <v>209</v>
      </c>
    </row>
    <row r="108" spans="2:67">
      <c r="B108" s="54"/>
      <c r="C108" s="55" t="s">
        <v>210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>
        <v>1199</v>
      </c>
      <c r="AW108" s="57">
        <v>1337</v>
      </c>
      <c r="AX108" s="56">
        <v>1360</v>
      </c>
      <c r="AY108" s="56">
        <v>1068</v>
      </c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23048</v>
      </c>
      <c r="BO108" s="55" t="s">
        <v>210</v>
      </c>
    </row>
    <row r="109" spans="2:67">
      <c r="B109" s="59" t="s">
        <v>224</v>
      </c>
      <c r="C109" s="60" t="s">
        <v>202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>
        <v>0.67</v>
      </c>
      <c r="AW109" s="59">
        <v>0.67</v>
      </c>
      <c r="AX109" s="61">
        <v>1</v>
      </c>
      <c r="AY109" s="61">
        <v>1.33</v>
      </c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12.65</v>
      </c>
      <c r="BO109" s="60" t="s">
        <v>202</v>
      </c>
    </row>
    <row r="110" spans="2:67">
      <c r="B110" s="59" t="s">
        <v>211</v>
      </c>
      <c r="C110" s="60" t="s">
        <v>204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>
        <v>1.86</v>
      </c>
      <c r="AW110" s="59">
        <v>2.14</v>
      </c>
      <c r="AX110" s="61">
        <v>2.14</v>
      </c>
      <c r="AY110" s="61">
        <v>1.71</v>
      </c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19.020000000000003</v>
      </c>
      <c r="BO110" s="60" t="s">
        <v>204</v>
      </c>
    </row>
    <row r="111" spans="2:67">
      <c r="B111" s="63" t="s">
        <v>225</v>
      </c>
      <c r="C111" s="60" t="s">
        <v>205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>
        <v>1.17</v>
      </c>
      <c r="AW111" s="59">
        <v>1.67</v>
      </c>
      <c r="AX111" s="61">
        <v>1.5</v>
      </c>
      <c r="AY111" s="61">
        <v>0.83</v>
      </c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14.34</v>
      </c>
      <c r="BO111" s="60" t="s">
        <v>205</v>
      </c>
    </row>
    <row r="112" spans="2:67">
      <c r="B112" s="59"/>
      <c r="C112" s="60" t="s">
        <v>206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>
        <v>0.33</v>
      </c>
      <c r="AW112" s="59">
        <v>2</v>
      </c>
      <c r="AX112" s="61">
        <v>1.5</v>
      </c>
      <c r="AY112" s="61">
        <v>1.17</v>
      </c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18.25</v>
      </c>
      <c r="BO112" s="60" t="s">
        <v>206</v>
      </c>
    </row>
    <row r="113" spans="2:67">
      <c r="B113" s="59"/>
      <c r="C113" s="60" t="s">
        <v>207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>
        <v>0</v>
      </c>
      <c r="AW113" s="59">
        <v>0</v>
      </c>
      <c r="AX113" s="61">
        <v>0</v>
      </c>
      <c r="AY113" s="61">
        <v>0</v>
      </c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207</v>
      </c>
    </row>
    <row r="114" spans="2:67">
      <c r="B114" s="59"/>
      <c r="C114" s="60" t="s">
        <v>208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>
        <v>0.5</v>
      </c>
      <c r="AW114" s="59">
        <v>0.5</v>
      </c>
      <c r="AX114" s="61">
        <v>0.5</v>
      </c>
      <c r="AY114" s="61">
        <v>0</v>
      </c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24.5</v>
      </c>
      <c r="BO114" s="60" t="s">
        <v>208</v>
      </c>
    </row>
    <row r="115" spans="2:67">
      <c r="B115" s="59"/>
      <c r="C115" s="80" t="s">
        <v>209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>
        <v>1</v>
      </c>
      <c r="AW115" s="83">
        <v>1.6</v>
      </c>
      <c r="AX115" s="81">
        <v>1.48</v>
      </c>
      <c r="AY115" s="81">
        <v>1.1200000000000001</v>
      </c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16.690000000000001</v>
      </c>
      <c r="BO115" s="80" t="s">
        <v>209</v>
      </c>
    </row>
    <row r="116" spans="2:67">
      <c r="B116" s="65"/>
      <c r="C116" s="66" t="s">
        <v>210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>
        <v>0.51</v>
      </c>
      <c r="AW116" s="65">
        <v>0.56999999999999995</v>
      </c>
      <c r="AX116" s="67">
        <v>0.59</v>
      </c>
      <c r="AY116" s="67">
        <v>0.46</v>
      </c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9.5299999999999994</v>
      </c>
      <c r="BO116" s="66" t="s">
        <v>210</v>
      </c>
    </row>
    <row r="117" spans="2:67">
      <c r="B117" s="47" t="s">
        <v>246</v>
      </c>
      <c r="C117" s="48" t="s">
        <v>202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>
        <v>0</v>
      </c>
      <c r="AW117" s="53">
        <v>0</v>
      </c>
      <c r="AX117" s="50">
        <v>0</v>
      </c>
      <c r="AY117" s="50">
        <v>0</v>
      </c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202</v>
      </c>
    </row>
    <row r="118" spans="2:67">
      <c r="B118" s="47" t="s">
        <v>203</v>
      </c>
      <c r="C118" s="48" t="s">
        <v>204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>
        <v>23</v>
      </c>
      <c r="AW118" s="53">
        <v>21</v>
      </c>
      <c r="AX118" s="50">
        <v>14</v>
      </c>
      <c r="AY118" s="50">
        <v>15</v>
      </c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382</v>
      </c>
      <c r="BO118" s="48" t="s">
        <v>204</v>
      </c>
    </row>
    <row r="119" spans="2:67">
      <c r="B119" s="47"/>
      <c r="C119" s="48" t="s">
        <v>205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>
        <v>8</v>
      </c>
      <c r="AW119" s="53">
        <v>8</v>
      </c>
      <c r="AX119" s="50">
        <v>12</v>
      </c>
      <c r="AY119" s="50">
        <v>6</v>
      </c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169</v>
      </c>
      <c r="BO119" s="48" t="s">
        <v>205</v>
      </c>
    </row>
    <row r="120" spans="2:67">
      <c r="B120" s="47"/>
      <c r="C120" s="48" t="s">
        <v>206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>
        <v>3</v>
      </c>
      <c r="AW120" s="53">
        <v>3</v>
      </c>
      <c r="AX120" s="50">
        <v>13</v>
      </c>
      <c r="AY120" s="50">
        <v>4</v>
      </c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160</v>
      </c>
      <c r="BO120" s="48" t="s">
        <v>206</v>
      </c>
    </row>
    <row r="121" spans="2:67">
      <c r="B121" s="47"/>
      <c r="C121" s="48" t="s">
        <v>207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>
        <v>0</v>
      </c>
      <c r="AW121" s="53">
        <v>0</v>
      </c>
      <c r="AX121" s="50">
        <v>0</v>
      </c>
      <c r="AY121" s="50">
        <v>0</v>
      </c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207</v>
      </c>
    </row>
    <row r="122" spans="2:67">
      <c r="B122" s="47"/>
      <c r="C122" s="48" t="s">
        <v>208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>
        <v>2</v>
      </c>
      <c r="AW122" s="53">
        <v>6</v>
      </c>
      <c r="AX122" s="50">
        <v>4</v>
      </c>
      <c r="AY122" s="50">
        <v>10</v>
      </c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59</v>
      </c>
      <c r="BO122" s="48" t="s">
        <v>208</v>
      </c>
    </row>
    <row r="123" spans="2:67">
      <c r="B123" s="47"/>
      <c r="C123" s="76" t="s">
        <v>209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>
        <v>36</v>
      </c>
      <c r="AW123" s="79">
        <v>38</v>
      </c>
      <c r="AX123" s="77">
        <v>43</v>
      </c>
      <c r="AY123" s="77">
        <v>35</v>
      </c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791</v>
      </c>
      <c r="BO123" s="76" t="s">
        <v>209</v>
      </c>
    </row>
    <row r="124" spans="2:67">
      <c r="B124" s="54"/>
      <c r="C124" s="55" t="s">
        <v>210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>
        <v>4754</v>
      </c>
      <c r="AW124" s="57">
        <v>4323</v>
      </c>
      <c r="AX124" s="56">
        <v>3846</v>
      </c>
      <c r="AY124" s="56">
        <v>2889</v>
      </c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131630</v>
      </c>
      <c r="BO124" s="55" t="s">
        <v>210</v>
      </c>
    </row>
    <row r="125" spans="2:67">
      <c r="B125" s="59" t="s">
        <v>226</v>
      </c>
      <c r="C125" s="60" t="s">
        <v>202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>
        <v>0</v>
      </c>
      <c r="AW125" s="59">
        <v>0</v>
      </c>
      <c r="AX125" s="61">
        <v>0</v>
      </c>
      <c r="AY125" s="61">
        <v>0</v>
      </c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202</v>
      </c>
    </row>
    <row r="126" spans="2:67">
      <c r="B126" s="59" t="s">
        <v>227</v>
      </c>
      <c r="C126" s="60" t="s">
        <v>204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9">
        <v>3.29</v>
      </c>
      <c r="AW126" s="63">
        <v>3</v>
      </c>
      <c r="AX126" s="69">
        <v>2</v>
      </c>
      <c r="AY126" s="69">
        <v>2.14</v>
      </c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51.53</v>
      </c>
      <c r="BO126" s="60" t="s">
        <v>204</v>
      </c>
    </row>
    <row r="127" spans="2:67">
      <c r="B127" s="63" t="s">
        <v>222</v>
      </c>
      <c r="C127" s="60" t="s">
        <v>205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>
        <v>1.33</v>
      </c>
      <c r="AW127" s="59">
        <v>1.33</v>
      </c>
      <c r="AX127" s="69">
        <v>2</v>
      </c>
      <c r="AY127" s="69">
        <v>1</v>
      </c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27.229999999999997</v>
      </c>
      <c r="BO127" s="60" t="s">
        <v>205</v>
      </c>
    </row>
    <row r="128" spans="2:67">
      <c r="B128" s="59"/>
      <c r="C128" s="60" t="s">
        <v>206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>
        <v>0.5</v>
      </c>
      <c r="AW128" s="59">
        <v>0.5</v>
      </c>
      <c r="AX128" s="69">
        <v>2.17</v>
      </c>
      <c r="AY128" s="61">
        <v>0.67</v>
      </c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24.580000000000005</v>
      </c>
      <c r="BO128" s="60" t="s">
        <v>206</v>
      </c>
    </row>
    <row r="129" spans="2:67">
      <c r="B129" s="59"/>
      <c r="C129" s="60" t="s">
        <v>207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>
        <v>0</v>
      </c>
      <c r="AW129" s="59">
        <v>0</v>
      </c>
      <c r="AX129" s="61">
        <v>0</v>
      </c>
      <c r="AY129" s="61">
        <v>0</v>
      </c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207</v>
      </c>
    </row>
    <row r="130" spans="2:67">
      <c r="B130" s="59"/>
      <c r="C130" s="60" t="s">
        <v>208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9">
        <v>1</v>
      </c>
      <c r="AW130" s="63">
        <v>3</v>
      </c>
      <c r="AX130" s="69">
        <v>2</v>
      </c>
      <c r="AY130" s="69">
        <v>5</v>
      </c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29.5</v>
      </c>
      <c r="BO130" s="60" t="s">
        <v>208</v>
      </c>
    </row>
    <row r="131" spans="2:67">
      <c r="B131" s="59"/>
      <c r="C131" s="80" t="s">
        <v>209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4">
        <v>1.44</v>
      </c>
      <c r="AW131" s="86">
        <v>1.52</v>
      </c>
      <c r="AX131" s="84">
        <v>1.72</v>
      </c>
      <c r="AY131" s="84">
        <v>1.4</v>
      </c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30.03</v>
      </c>
      <c r="BO131" s="80" t="s">
        <v>209</v>
      </c>
    </row>
    <row r="132" spans="2:67">
      <c r="B132" s="65"/>
      <c r="C132" s="66" t="s">
        <v>210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102">
        <v>2.0299999999999998</v>
      </c>
      <c r="AW132" s="104">
        <v>1.84</v>
      </c>
      <c r="AX132" s="102">
        <v>1.68</v>
      </c>
      <c r="AY132" s="102">
        <v>1.23</v>
      </c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53.010000000000012</v>
      </c>
      <c r="BO132" s="66" t="s">
        <v>210</v>
      </c>
    </row>
    <row r="133" spans="2:67">
      <c r="B133" s="47" t="s">
        <v>228</v>
      </c>
      <c r="C133" s="48" t="s">
        <v>202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>
        <v>0</v>
      </c>
      <c r="AW133" s="53">
        <v>0</v>
      </c>
      <c r="AX133" s="50">
        <v>0</v>
      </c>
      <c r="AY133" s="50">
        <v>0</v>
      </c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202</v>
      </c>
    </row>
    <row r="134" spans="2:67">
      <c r="B134" s="47" t="s">
        <v>229</v>
      </c>
      <c r="C134" s="48" t="s">
        <v>204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>
        <v>4</v>
      </c>
      <c r="AW134" s="53">
        <v>6</v>
      </c>
      <c r="AX134" s="50">
        <v>3</v>
      </c>
      <c r="AY134" s="50">
        <v>1</v>
      </c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95</v>
      </c>
      <c r="BO134" s="48" t="s">
        <v>204</v>
      </c>
    </row>
    <row r="135" spans="2:67">
      <c r="B135" s="47"/>
      <c r="C135" s="48" t="s">
        <v>205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>
        <v>4</v>
      </c>
      <c r="AW135" s="53">
        <v>5</v>
      </c>
      <c r="AX135" s="50">
        <v>4</v>
      </c>
      <c r="AY135" s="50">
        <v>0</v>
      </c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76</v>
      </c>
      <c r="BO135" s="48" t="s">
        <v>205</v>
      </c>
    </row>
    <row r="136" spans="2:67">
      <c r="B136" s="47"/>
      <c r="C136" s="48" t="s">
        <v>206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>
        <v>2</v>
      </c>
      <c r="AW136" s="53">
        <v>0</v>
      </c>
      <c r="AX136" s="50">
        <v>0</v>
      </c>
      <c r="AY136" s="50">
        <v>0</v>
      </c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78</v>
      </c>
      <c r="BO136" s="48" t="s">
        <v>206</v>
      </c>
    </row>
    <row r="137" spans="2:67">
      <c r="B137" s="47"/>
      <c r="C137" s="48" t="s">
        <v>207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>
        <v>0</v>
      </c>
      <c r="AW137" s="53">
        <v>0</v>
      </c>
      <c r="AX137" s="50">
        <v>0</v>
      </c>
      <c r="AY137" s="50">
        <v>0</v>
      </c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207</v>
      </c>
    </row>
    <row r="138" spans="2:67">
      <c r="B138" s="47"/>
      <c r="C138" s="48" t="s">
        <v>208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>
        <v>0</v>
      </c>
      <c r="AW138" s="53">
        <v>0</v>
      </c>
      <c r="AX138" s="50">
        <v>1</v>
      </c>
      <c r="AY138" s="50">
        <v>0</v>
      </c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11</v>
      </c>
      <c r="BO138" s="48" t="s">
        <v>208</v>
      </c>
    </row>
    <row r="139" spans="2:67">
      <c r="B139" s="47"/>
      <c r="C139" s="76" t="s">
        <v>209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>
        <v>10</v>
      </c>
      <c r="AW139" s="79">
        <v>11</v>
      </c>
      <c r="AX139" s="77">
        <v>8</v>
      </c>
      <c r="AY139" s="77">
        <v>1</v>
      </c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264</v>
      </c>
      <c r="BO139" s="76" t="s">
        <v>209</v>
      </c>
    </row>
    <row r="140" spans="2:67">
      <c r="B140" s="54"/>
      <c r="C140" s="55" t="s">
        <v>210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>
        <v>771</v>
      </c>
      <c r="AW140" s="57">
        <v>816</v>
      </c>
      <c r="AX140" s="56">
        <v>772</v>
      </c>
      <c r="AY140" s="56">
        <v>671</v>
      </c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27208</v>
      </c>
      <c r="BO140" s="55" t="s">
        <v>210</v>
      </c>
    </row>
    <row r="141" spans="2:67">
      <c r="B141" s="59" t="s">
        <v>228</v>
      </c>
      <c r="C141" s="60" t="s">
        <v>202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>
        <v>0</v>
      </c>
      <c r="AW141" s="59">
        <v>0</v>
      </c>
      <c r="AX141" s="61">
        <v>0</v>
      </c>
      <c r="AY141" s="61">
        <v>0</v>
      </c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202</v>
      </c>
    </row>
    <row r="142" spans="2:67">
      <c r="B142" s="59" t="s">
        <v>227</v>
      </c>
      <c r="C142" s="60" t="s">
        <v>204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>
        <v>0.56999999999999995</v>
      </c>
      <c r="AW142" s="59">
        <v>0.86</v>
      </c>
      <c r="AX142" s="61">
        <v>0.43</v>
      </c>
      <c r="AY142" s="61">
        <v>0.14000000000000001</v>
      </c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12.320000000000004</v>
      </c>
      <c r="BO142" s="60" t="s">
        <v>204</v>
      </c>
    </row>
    <row r="143" spans="2:67">
      <c r="B143" s="59"/>
      <c r="C143" s="60" t="s">
        <v>205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>
        <v>0.67</v>
      </c>
      <c r="AW143" s="59">
        <v>0.83</v>
      </c>
      <c r="AX143" s="61">
        <v>0.67</v>
      </c>
      <c r="AY143" s="61">
        <v>0</v>
      </c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11.969999999999999</v>
      </c>
      <c r="BO143" s="60" t="s">
        <v>205</v>
      </c>
    </row>
    <row r="144" spans="2:67">
      <c r="B144" s="59"/>
      <c r="C144" s="60" t="s">
        <v>206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>
        <v>0.33</v>
      </c>
      <c r="AW144" s="59">
        <v>0</v>
      </c>
      <c r="AX144" s="61">
        <v>0</v>
      </c>
      <c r="AY144" s="61">
        <v>0</v>
      </c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11.99</v>
      </c>
      <c r="BO144" s="60" t="s">
        <v>206</v>
      </c>
    </row>
    <row r="145" spans="2:67">
      <c r="B145" s="59"/>
      <c r="C145" s="60" t="s">
        <v>207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>
        <v>0</v>
      </c>
      <c r="AW145" s="59">
        <v>0</v>
      </c>
      <c r="AX145" s="61">
        <v>0</v>
      </c>
      <c r="AY145" s="61">
        <v>0</v>
      </c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207</v>
      </c>
    </row>
    <row r="146" spans="2:67">
      <c r="B146" s="59"/>
      <c r="C146" s="60" t="s">
        <v>208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>
        <v>0</v>
      </c>
      <c r="AW146" s="59">
        <v>0</v>
      </c>
      <c r="AX146" s="61">
        <v>0.5</v>
      </c>
      <c r="AY146" s="61">
        <v>0</v>
      </c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5.5</v>
      </c>
      <c r="BO146" s="60" t="s">
        <v>208</v>
      </c>
    </row>
    <row r="147" spans="2:67">
      <c r="B147" s="59"/>
      <c r="C147" s="80" t="s">
        <v>209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>
        <v>0.4</v>
      </c>
      <c r="AW147" s="83">
        <v>0.44</v>
      </c>
      <c r="AX147" s="81">
        <v>0.32</v>
      </c>
      <c r="AY147" s="81">
        <v>0.04</v>
      </c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9.8000000000000025</v>
      </c>
      <c r="BO147" s="80" t="s">
        <v>209</v>
      </c>
    </row>
    <row r="148" spans="2:67">
      <c r="B148" s="65"/>
      <c r="C148" s="66" t="s">
        <v>210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>
        <v>0.33</v>
      </c>
      <c r="AW148" s="65">
        <v>0.35</v>
      </c>
      <c r="AX148" s="67">
        <v>0.34</v>
      </c>
      <c r="AY148" s="67">
        <v>0.28999999999999998</v>
      </c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10.779999999999998</v>
      </c>
      <c r="BO148" s="66" t="s">
        <v>210</v>
      </c>
    </row>
    <row r="149" spans="2:67">
      <c r="B149" s="47" t="s">
        <v>230</v>
      </c>
      <c r="C149" s="48" t="s">
        <v>202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>
        <v>0</v>
      </c>
      <c r="AW149" s="53">
        <v>3</v>
      </c>
      <c r="AX149" s="50">
        <v>1</v>
      </c>
      <c r="AY149" s="50">
        <v>0</v>
      </c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9</v>
      </c>
      <c r="BO149" s="48" t="s">
        <v>202</v>
      </c>
    </row>
    <row r="150" spans="2:67">
      <c r="B150" s="47" t="s">
        <v>229</v>
      </c>
      <c r="C150" s="48" t="s">
        <v>204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>
        <v>1</v>
      </c>
      <c r="AW150" s="53">
        <v>3</v>
      </c>
      <c r="AX150" s="50">
        <v>2</v>
      </c>
      <c r="AY150" s="50">
        <v>3</v>
      </c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51</v>
      </c>
      <c r="BO150" s="48" t="s">
        <v>204</v>
      </c>
    </row>
    <row r="151" spans="2:67">
      <c r="B151" s="47"/>
      <c r="C151" s="48" t="s">
        <v>205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>
        <v>1</v>
      </c>
      <c r="AW151" s="53">
        <v>0</v>
      </c>
      <c r="AX151" s="50">
        <v>1</v>
      </c>
      <c r="AY151" s="50">
        <v>1</v>
      </c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49</v>
      </c>
      <c r="BO151" s="48" t="s">
        <v>205</v>
      </c>
    </row>
    <row r="152" spans="2:67">
      <c r="B152" s="47"/>
      <c r="C152" s="48" t="s">
        <v>206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>
        <v>3</v>
      </c>
      <c r="AW152" s="53">
        <v>3</v>
      </c>
      <c r="AX152" s="50">
        <v>4</v>
      </c>
      <c r="AY152" s="50">
        <v>0</v>
      </c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110</v>
      </c>
      <c r="BO152" s="48" t="s">
        <v>206</v>
      </c>
    </row>
    <row r="153" spans="2:67">
      <c r="B153" s="47"/>
      <c r="C153" s="48" t="s">
        <v>207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>
        <v>0</v>
      </c>
      <c r="AW153" s="53">
        <v>0</v>
      </c>
      <c r="AX153" s="50">
        <v>0</v>
      </c>
      <c r="AY153" s="50">
        <v>0</v>
      </c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207</v>
      </c>
    </row>
    <row r="154" spans="2:67">
      <c r="B154" s="47"/>
      <c r="C154" s="48" t="s">
        <v>208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>
        <v>2</v>
      </c>
      <c r="AW154" s="53">
        <v>2</v>
      </c>
      <c r="AX154" s="50">
        <v>0</v>
      </c>
      <c r="AY154" s="50">
        <v>0</v>
      </c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10</v>
      </c>
      <c r="BO154" s="48" t="s">
        <v>208</v>
      </c>
    </row>
    <row r="155" spans="2:67">
      <c r="B155" s="47"/>
      <c r="C155" s="76" t="s">
        <v>209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>
        <v>7</v>
      </c>
      <c r="AW155" s="79">
        <v>11</v>
      </c>
      <c r="AX155" s="77">
        <v>8</v>
      </c>
      <c r="AY155" s="77">
        <v>4</v>
      </c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229</v>
      </c>
      <c r="BO155" s="76" t="s">
        <v>209</v>
      </c>
    </row>
    <row r="156" spans="2:67">
      <c r="B156" s="54"/>
      <c r="C156" s="55" t="s">
        <v>210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>
        <v>2788</v>
      </c>
      <c r="AW156" s="57">
        <v>2464</v>
      </c>
      <c r="AX156" s="56">
        <v>2236</v>
      </c>
      <c r="AY156" s="56">
        <v>1631</v>
      </c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43337</v>
      </c>
      <c r="BO156" s="55" t="s">
        <v>210</v>
      </c>
    </row>
    <row r="157" spans="2:67">
      <c r="B157" s="59" t="s">
        <v>230</v>
      </c>
      <c r="C157" s="60" t="s">
        <v>202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>
        <v>0</v>
      </c>
      <c r="AW157" s="59">
        <v>1</v>
      </c>
      <c r="AX157" s="61">
        <v>0.33</v>
      </c>
      <c r="AY157" s="61">
        <v>0</v>
      </c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2.9800000000000004</v>
      </c>
      <c r="BO157" s="60" t="s">
        <v>202</v>
      </c>
    </row>
    <row r="158" spans="2:67">
      <c r="B158" s="59" t="s">
        <v>227</v>
      </c>
      <c r="C158" s="60" t="s">
        <v>204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>
        <v>0.14000000000000001</v>
      </c>
      <c r="AW158" s="59">
        <v>0.43</v>
      </c>
      <c r="AX158" s="61">
        <v>0.28999999999999998</v>
      </c>
      <c r="AY158" s="61">
        <v>0.43</v>
      </c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7.2899999999999991</v>
      </c>
      <c r="BO158" s="60" t="s">
        <v>204</v>
      </c>
    </row>
    <row r="159" spans="2:67">
      <c r="B159" s="63" t="s">
        <v>231</v>
      </c>
      <c r="C159" s="60" t="s">
        <v>205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>
        <v>0.17</v>
      </c>
      <c r="AW159" s="59">
        <v>0</v>
      </c>
      <c r="AX159" s="61">
        <v>0.17</v>
      </c>
      <c r="AY159" s="61">
        <v>0.17</v>
      </c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8.18</v>
      </c>
      <c r="BO159" s="60" t="s">
        <v>205</v>
      </c>
    </row>
    <row r="160" spans="2:67">
      <c r="B160" s="59"/>
      <c r="C160" s="60" t="s">
        <v>206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>
        <v>0.5</v>
      </c>
      <c r="AW160" s="59">
        <v>0.5</v>
      </c>
      <c r="AX160" s="61">
        <v>0.67</v>
      </c>
      <c r="AY160" s="61">
        <v>0</v>
      </c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18.599999999999998</v>
      </c>
      <c r="BO160" s="60" t="s">
        <v>206</v>
      </c>
    </row>
    <row r="161" spans="2:67">
      <c r="B161" s="59"/>
      <c r="C161" s="60" t="s">
        <v>207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>
        <v>0</v>
      </c>
      <c r="AW161" s="59">
        <v>0</v>
      </c>
      <c r="AX161" s="61">
        <v>0</v>
      </c>
      <c r="AY161" s="61">
        <v>0</v>
      </c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207</v>
      </c>
    </row>
    <row r="162" spans="2:67">
      <c r="B162" s="59"/>
      <c r="C162" s="60" t="s">
        <v>208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>
        <v>1</v>
      </c>
      <c r="AW162" s="59">
        <v>1</v>
      </c>
      <c r="AX162" s="61">
        <v>0</v>
      </c>
      <c r="AY162" s="61">
        <v>0</v>
      </c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5</v>
      </c>
      <c r="BO162" s="60" t="s">
        <v>208</v>
      </c>
    </row>
    <row r="163" spans="2:67">
      <c r="B163" s="59"/>
      <c r="C163" s="80" t="s">
        <v>209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>
        <v>0.28000000000000003</v>
      </c>
      <c r="AW163" s="83">
        <v>0.44</v>
      </c>
      <c r="AX163" s="81">
        <v>0.32</v>
      </c>
      <c r="AY163" s="81">
        <v>0.16</v>
      </c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9.1500000000000021</v>
      </c>
      <c r="BO163" s="80" t="s">
        <v>209</v>
      </c>
    </row>
    <row r="164" spans="2:67">
      <c r="B164" s="65"/>
      <c r="C164" s="66" t="s">
        <v>210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>
        <v>1.19</v>
      </c>
      <c r="AW164" s="65">
        <v>1.05</v>
      </c>
      <c r="AX164" s="67">
        <v>0.97</v>
      </c>
      <c r="AY164" s="67">
        <v>0.7</v>
      </c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18.539999999999996</v>
      </c>
      <c r="BO164" s="66" t="s">
        <v>210</v>
      </c>
    </row>
    <row r="165" spans="2:67">
      <c r="B165" s="47" t="s">
        <v>232</v>
      </c>
      <c r="C165" s="48" t="s">
        <v>202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>
        <v>0</v>
      </c>
      <c r="AW165" s="53">
        <v>0</v>
      </c>
      <c r="AX165" s="50">
        <v>0</v>
      </c>
      <c r="AY165" s="50">
        <v>0</v>
      </c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202</v>
      </c>
    </row>
    <row r="166" spans="2:67">
      <c r="B166" s="47" t="s">
        <v>229</v>
      </c>
      <c r="C166" s="48" t="s">
        <v>204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>
        <v>0</v>
      </c>
      <c r="AW166" s="53">
        <v>0</v>
      </c>
      <c r="AX166" s="50">
        <v>0</v>
      </c>
      <c r="AY166" s="50">
        <v>0</v>
      </c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204</v>
      </c>
    </row>
    <row r="167" spans="2:67">
      <c r="B167" s="47"/>
      <c r="C167" s="48" t="s">
        <v>205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>
        <v>0</v>
      </c>
      <c r="AW167" s="53">
        <v>0</v>
      </c>
      <c r="AX167" s="50">
        <v>0</v>
      </c>
      <c r="AY167" s="50">
        <v>0</v>
      </c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205</v>
      </c>
    </row>
    <row r="168" spans="2:67">
      <c r="B168" s="47"/>
      <c r="C168" s="48" t="s">
        <v>206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>
        <v>1</v>
      </c>
      <c r="AW168" s="53">
        <v>1</v>
      </c>
      <c r="AX168" s="50">
        <v>0</v>
      </c>
      <c r="AY168" s="50">
        <v>0</v>
      </c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14</v>
      </c>
      <c r="BO168" s="48" t="s">
        <v>206</v>
      </c>
    </row>
    <row r="169" spans="2:67">
      <c r="B169" s="47"/>
      <c r="C169" s="48" t="s">
        <v>207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>
        <v>0</v>
      </c>
      <c r="AW169" s="53">
        <v>0</v>
      </c>
      <c r="AX169" s="50">
        <v>0</v>
      </c>
      <c r="AY169" s="50">
        <v>0</v>
      </c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207</v>
      </c>
    </row>
    <row r="170" spans="2:67">
      <c r="B170" s="47"/>
      <c r="C170" s="48" t="s">
        <v>208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>
        <v>0</v>
      </c>
      <c r="AW170" s="53">
        <v>0</v>
      </c>
      <c r="AX170" s="50">
        <v>0</v>
      </c>
      <c r="AY170" s="50">
        <v>0</v>
      </c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208</v>
      </c>
    </row>
    <row r="171" spans="2:67">
      <c r="B171" s="47"/>
      <c r="C171" s="76" t="s">
        <v>209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>
        <v>1</v>
      </c>
      <c r="AW171" s="79">
        <v>1</v>
      </c>
      <c r="AX171" s="77">
        <v>0</v>
      </c>
      <c r="AY171" s="77">
        <v>0</v>
      </c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51</v>
      </c>
      <c r="BO171" s="76" t="s">
        <v>209</v>
      </c>
    </row>
    <row r="172" spans="2:67">
      <c r="B172" s="54"/>
      <c r="C172" s="55" t="s">
        <v>210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>
        <v>112</v>
      </c>
      <c r="AW172" s="57">
        <v>88</v>
      </c>
      <c r="AX172" s="56">
        <v>125</v>
      </c>
      <c r="AY172" s="56">
        <v>96</v>
      </c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5113</v>
      </c>
      <c r="BO172" s="55" t="s">
        <v>210</v>
      </c>
    </row>
    <row r="173" spans="2:67">
      <c r="B173" s="59" t="s">
        <v>232</v>
      </c>
      <c r="C173" s="60" t="s">
        <v>202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>
        <v>0</v>
      </c>
      <c r="AW173" s="59">
        <v>0</v>
      </c>
      <c r="AX173" s="61">
        <v>0</v>
      </c>
      <c r="AY173" s="61">
        <v>0</v>
      </c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202</v>
      </c>
    </row>
    <row r="174" spans="2:67">
      <c r="B174" s="59" t="s">
        <v>227</v>
      </c>
      <c r="C174" s="60" t="s">
        <v>204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>
        <v>0</v>
      </c>
      <c r="AW174" s="59">
        <v>0</v>
      </c>
      <c r="AX174" s="61">
        <v>0</v>
      </c>
      <c r="AY174" s="61">
        <v>0</v>
      </c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204</v>
      </c>
    </row>
    <row r="175" spans="2:67">
      <c r="B175" s="63" t="s">
        <v>233</v>
      </c>
      <c r="C175" s="60" t="s">
        <v>205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>
        <v>0</v>
      </c>
      <c r="AW175" s="59">
        <v>0</v>
      </c>
      <c r="AX175" s="61">
        <v>0</v>
      </c>
      <c r="AY175" s="61">
        <v>0</v>
      </c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205</v>
      </c>
    </row>
    <row r="176" spans="2:67">
      <c r="B176" s="64" t="s">
        <v>234</v>
      </c>
      <c r="C176" s="60" t="s">
        <v>206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>
        <v>0.17</v>
      </c>
      <c r="AW176" s="59">
        <v>0.17</v>
      </c>
      <c r="AX176" s="61">
        <v>0</v>
      </c>
      <c r="AY176" s="61">
        <v>0</v>
      </c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2.1999999999999997</v>
      </c>
      <c r="BO176" s="60" t="s">
        <v>206</v>
      </c>
    </row>
    <row r="177" spans="2:67">
      <c r="B177" s="59"/>
      <c r="C177" s="60" t="s">
        <v>207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>
        <v>0</v>
      </c>
      <c r="AW177" s="59">
        <v>0</v>
      </c>
      <c r="AX177" s="61">
        <v>0</v>
      </c>
      <c r="AY177" s="61">
        <v>0</v>
      </c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207</v>
      </c>
    </row>
    <row r="178" spans="2:67">
      <c r="B178" s="59"/>
      <c r="C178" s="60" t="s">
        <v>208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>
        <v>0</v>
      </c>
      <c r="AW178" s="59">
        <v>0</v>
      </c>
      <c r="AX178" s="61">
        <v>0</v>
      </c>
      <c r="AY178" s="61">
        <v>0</v>
      </c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208</v>
      </c>
    </row>
    <row r="179" spans="2:67">
      <c r="B179" s="59"/>
      <c r="C179" s="80" t="s">
        <v>209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>
        <v>0.04</v>
      </c>
      <c r="AW179" s="83">
        <v>0.04</v>
      </c>
      <c r="AX179" s="81">
        <v>0</v>
      </c>
      <c r="AY179" s="81">
        <v>0</v>
      </c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1.8400000000000003</v>
      </c>
      <c r="BO179" s="80" t="s">
        <v>209</v>
      </c>
    </row>
    <row r="180" spans="2:67">
      <c r="B180" s="65"/>
      <c r="C180" s="66" t="s">
        <v>210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>
        <v>0.05</v>
      </c>
      <c r="AW180" s="65">
        <v>0.04</v>
      </c>
      <c r="AX180" s="67">
        <v>0.05</v>
      </c>
      <c r="AY180" s="67">
        <v>0.04</v>
      </c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2.0400000000000009</v>
      </c>
      <c r="BO180" s="66" t="s">
        <v>210</v>
      </c>
    </row>
    <row r="181" spans="2:67">
      <c r="B181" s="47" t="s">
        <v>235</v>
      </c>
      <c r="C181" s="48" t="s">
        <v>202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>
        <v>0</v>
      </c>
      <c r="AW181" s="53">
        <v>0</v>
      </c>
      <c r="AX181" s="50">
        <v>0</v>
      </c>
      <c r="AY181" s="50">
        <v>0</v>
      </c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202</v>
      </c>
    </row>
    <row r="182" spans="2:67">
      <c r="B182" s="47" t="s">
        <v>203</v>
      </c>
      <c r="C182" s="48" t="s">
        <v>204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>
        <v>0</v>
      </c>
      <c r="AW182" s="53">
        <v>0</v>
      </c>
      <c r="AX182" s="50">
        <v>0</v>
      </c>
      <c r="AY182" s="50">
        <v>0</v>
      </c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204</v>
      </c>
    </row>
    <row r="183" spans="2:67">
      <c r="B183" s="47"/>
      <c r="C183" s="48" t="s">
        <v>205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>
        <v>0</v>
      </c>
      <c r="AW183" s="53">
        <v>1</v>
      </c>
      <c r="AX183" s="50">
        <v>0</v>
      </c>
      <c r="AY183" s="50">
        <v>0</v>
      </c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8</v>
      </c>
      <c r="BO183" s="48" t="s">
        <v>205</v>
      </c>
    </row>
    <row r="184" spans="2:67">
      <c r="B184" s="47"/>
      <c r="C184" s="48" t="s">
        <v>206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>
        <v>0</v>
      </c>
      <c r="AW184" s="53">
        <v>0</v>
      </c>
      <c r="AX184" s="50">
        <v>0</v>
      </c>
      <c r="AY184" s="50">
        <v>1</v>
      </c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1</v>
      </c>
      <c r="BO184" s="48" t="s">
        <v>206</v>
      </c>
    </row>
    <row r="185" spans="2:67">
      <c r="B185" s="47"/>
      <c r="C185" s="48" t="s">
        <v>207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>
        <v>0</v>
      </c>
      <c r="AW185" s="53">
        <v>0</v>
      </c>
      <c r="AX185" s="50">
        <v>0</v>
      </c>
      <c r="AY185" s="50">
        <v>0</v>
      </c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207</v>
      </c>
    </row>
    <row r="186" spans="2:67">
      <c r="B186" s="47"/>
      <c r="C186" s="48" t="s">
        <v>208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>
        <v>0</v>
      </c>
      <c r="AW186" s="53">
        <v>0</v>
      </c>
      <c r="AX186" s="50">
        <v>0</v>
      </c>
      <c r="AY186" s="50">
        <v>0</v>
      </c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208</v>
      </c>
    </row>
    <row r="187" spans="2:67">
      <c r="B187" s="47"/>
      <c r="C187" s="76" t="s">
        <v>209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>
        <v>0</v>
      </c>
      <c r="AW187" s="79">
        <v>1</v>
      </c>
      <c r="AX187" s="77">
        <v>0</v>
      </c>
      <c r="AY187" s="77">
        <v>1</v>
      </c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12</v>
      </c>
      <c r="BO187" s="76" t="s">
        <v>209</v>
      </c>
    </row>
    <row r="188" spans="2:67">
      <c r="B188" s="54"/>
      <c r="C188" s="55" t="s">
        <v>210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>
        <v>10</v>
      </c>
      <c r="AW188" s="57">
        <v>10</v>
      </c>
      <c r="AX188" s="56">
        <v>12</v>
      </c>
      <c r="AY188" s="56">
        <v>5</v>
      </c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927</v>
      </c>
      <c r="BO188" s="55" t="s">
        <v>210</v>
      </c>
    </row>
    <row r="189" spans="2:67">
      <c r="B189" s="59" t="s">
        <v>235</v>
      </c>
      <c r="C189" s="60" t="s">
        <v>202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>
        <v>0</v>
      </c>
      <c r="AW189" s="59">
        <v>0</v>
      </c>
      <c r="AX189" s="61">
        <v>0</v>
      </c>
      <c r="AY189" s="61">
        <v>0</v>
      </c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202</v>
      </c>
    </row>
    <row r="190" spans="2:67">
      <c r="B190" s="59" t="s">
        <v>227</v>
      </c>
      <c r="C190" s="60" t="s">
        <v>204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>
        <v>0</v>
      </c>
      <c r="AW190" s="59">
        <v>0</v>
      </c>
      <c r="AX190" s="61">
        <v>0</v>
      </c>
      <c r="AY190" s="61">
        <v>0</v>
      </c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204</v>
      </c>
    </row>
    <row r="191" spans="2:67">
      <c r="B191" s="63" t="s">
        <v>236</v>
      </c>
      <c r="C191" s="60" t="s">
        <v>205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>
        <v>0</v>
      </c>
      <c r="AW191" s="63">
        <v>1</v>
      </c>
      <c r="AX191" s="61">
        <v>0</v>
      </c>
      <c r="AY191" s="61">
        <v>0</v>
      </c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8</v>
      </c>
      <c r="BO191" s="60" t="s">
        <v>205</v>
      </c>
    </row>
    <row r="192" spans="2:67">
      <c r="B192" s="59"/>
      <c r="C192" s="60" t="s">
        <v>206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>
        <v>0</v>
      </c>
      <c r="AW192" s="59">
        <v>0</v>
      </c>
      <c r="AX192" s="61">
        <v>0</v>
      </c>
      <c r="AY192" s="61">
        <v>0.33</v>
      </c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0.33</v>
      </c>
      <c r="BO192" s="60" t="s">
        <v>206</v>
      </c>
    </row>
    <row r="193" spans="2:67">
      <c r="B193" s="59"/>
      <c r="C193" s="60" t="s">
        <v>207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>
        <v>0</v>
      </c>
      <c r="AW193" s="59">
        <v>0</v>
      </c>
      <c r="AX193" s="61">
        <v>0</v>
      </c>
      <c r="AY193" s="61">
        <v>0</v>
      </c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207</v>
      </c>
    </row>
    <row r="194" spans="2:67">
      <c r="B194" s="59"/>
      <c r="C194" s="60" t="s">
        <v>208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>
        <v>0</v>
      </c>
      <c r="AW194" s="59">
        <v>0</v>
      </c>
      <c r="AX194" s="61">
        <v>0</v>
      </c>
      <c r="AY194" s="61">
        <v>0</v>
      </c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208</v>
      </c>
    </row>
    <row r="195" spans="2:67">
      <c r="B195" s="59"/>
      <c r="C195" s="80" t="s">
        <v>209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>
        <v>0</v>
      </c>
      <c r="AW195" s="83">
        <v>0.11</v>
      </c>
      <c r="AX195" s="81">
        <v>0</v>
      </c>
      <c r="AY195" s="81">
        <v>0.11</v>
      </c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1.3200000000000003</v>
      </c>
      <c r="BO195" s="80" t="s">
        <v>209</v>
      </c>
    </row>
    <row r="196" spans="2:67">
      <c r="B196" s="65"/>
      <c r="C196" s="66" t="s">
        <v>210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>
        <v>0.01</v>
      </c>
      <c r="AW196" s="65">
        <v>0.01</v>
      </c>
      <c r="AX196" s="67">
        <v>0.02</v>
      </c>
      <c r="AY196" s="67">
        <v>0.01</v>
      </c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1.3400000000000007</v>
      </c>
      <c r="BO196" s="66" t="s">
        <v>210</v>
      </c>
    </row>
    <row r="197" spans="2:67">
      <c r="B197" s="47" t="s">
        <v>237</v>
      </c>
      <c r="C197" s="48" t="s">
        <v>202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>
        <v>1</v>
      </c>
      <c r="AW197" s="53">
        <v>1</v>
      </c>
      <c r="AX197" s="50">
        <v>3</v>
      </c>
      <c r="AY197" s="50">
        <v>8</v>
      </c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24</v>
      </c>
      <c r="BO197" s="48" t="s">
        <v>202</v>
      </c>
    </row>
    <row r="198" spans="2:67">
      <c r="B198" s="47" t="s">
        <v>229</v>
      </c>
      <c r="C198" s="48" t="s">
        <v>204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>
        <v>12</v>
      </c>
      <c r="AW198" s="53">
        <v>8</v>
      </c>
      <c r="AX198" s="50">
        <v>4</v>
      </c>
      <c r="AY198" s="50">
        <v>10</v>
      </c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107</v>
      </c>
      <c r="BO198" s="48" t="s">
        <v>204</v>
      </c>
    </row>
    <row r="199" spans="2:67">
      <c r="B199" s="47"/>
      <c r="C199" s="48" t="s">
        <v>205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>
        <v>2</v>
      </c>
      <c r="AW199" s="53">
        <v>1</v>
      </c>
      <c r="AX199" s="50">
        <v>1</v>
      </c>
      <c r="AY199" s="50">
        <v>1</v>
      </c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128</v>
      </c>
      <c r="BO199" s="48" t="s">
        <v>205</v>
      </c>
    </row>
    <row r="200" spans="2:67">
      <c r="B200" s="47"/>
      <c r="C200" s="48" t="s">
        <v>206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>
        <v>23</v>
      </c>
      <c r="AW200" s="53">
        <v>28</v>
      </c>
      <c r="AX200" s="50">
        <v>13</v>
      </c>
      <c r="AY200" s="50">
        <v>33</v>
      </c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414</v>
      </c>
      <c r="BO200" s="48" t="s">
        <v>206</v>
      </c>
    </row>
    <row r="201" spans="2:67">
      <c r="B201" s="47"/>
      <c r="C201" s="48" t="s">
        <v>207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>
        <v>1</v>
      </c>
      <c r="AW201" s="53">
        <v>2</v>
      </c>
      <c r="AX201" s="50">
        <v>1</v>
      </c>
      <c r="AY201" s="50">
        <v>1</v>
      </c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63</v>
      </c>
      <c r="BO201" s="48" t="s">
        <v>207</v>
      </c>
    </row>
    <row r="202" spans="2:67">
      <c r="B202" s="47"/>
      <c r="C202" s="48" t="s">
        <v>208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>
        <v>5</v>
      </c>
      <c r="AW202" s="53">
        <v>6</v>
      </c>
      <c r="AX202" s="50">
        <v>3</v>
      </c>
      <c r="AY202" s="50">
        <v>0</v>
      </c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767</v>
      </c>
      <c r="BO202" s="48" t="s">
        <v>208</v>
      </c>
    </row>
    <row r="203" spans="2:67">
      <c r="B203" s="47"/>
      <c r="C203" s="76" t="s">
        <v>209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>
        <v>44</v>
      </c>
      <c r="AW203" s="79">
        <v>46</v>
      </c>
      <c r="AX203" s="77">
        <v>25</v>
      </c>
      <c r="AY203" s="77">
        <v>53</v>
      </c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1503</v>
      </c>
      <c r="BO203" s="76" t="s">
        <v>209</v>
      </c>
    </row>
    <row r="204" spans="2:67">
      <c r="B204" s="54"/>
      <c r="C204" s="55" t="s">
        <v>210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>
        <v>754</v>
      </c>
      <c r="AW204" s="57">
        <v>761</v>
      </c>
      <c r="AX204" s="56">
        <v>752</v>
      </c>
      <c r="AY204" s="56">
        <v>755</v>
      </c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22165</v>
      </c>
      <c r="BO204" s="55" t="s">
        <v>210</v>
      </c>
    </row>
    <row r="205" spans="2:67">
      <c r="B205" s="59" t="s">
        <v>237</v>
      </c>
      <c r="C205" s="60" t="s">
        <v>202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>
        <v>1</v>
      </c>
      <c r="AW205" s="59">
        <v>1</v>
      </c>
      <c r="AX205" s="61">
        <v>3</v>
      </c>
      <c r="AY205" s="69">
        <v>8</v>
      </c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24</v>
      </c>
      <c r="BO205" s="60" t="s">
        <v>202</v>
      </c>
    </row>
    <row r="206" spans="2:67">
      <c r="B206" s="59" t="s">
        <v>227</v>
      </c>
      <c r="C206" s="60" t="s">
        <v>204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>
        <v>6</v>
      </c>
      <c r="AW206" s="59">
        <v>4</v>
      </c>
      <c r="AX206" s="61">
        <v>2</v>
      </c>
      <c r="AY206" s="61">
        <v>5</v>
      </c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53.5</v>
      </c>
      <c r="BO206" s="60" t="s">
        <v>204</v>
      </c>
    </row>
    <row r="207" spans="2:67">
      <c r="B207" s="63" t="s">
        <v>238</v>
      </c>
      <c r="C207" s="60" t="s">
        <v>205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>
        <v>2</v>
      </c>
      <c r="AW207" s="59">
        <v>1</v>
      </c>
      <c r="AX207" s="61">
        <v>1</v>
      </c>
      <c r="AY207" s="61">
        <v>1</v>
      </c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128</v>
      </c>
      <c r="BO207" s="60" t="s">
        <v>205</v>
      </c>
    </row>
    <row r="208" spans="2:67">
      <c r="B208" s="59"/>
      <c r="C208" s="60" t="s">
        <v>206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>
        <v>7.67</v>
      </c>
      <c r="AW208" s="63">
        <v>9.33</v>
      </c>
      <c r="AX208" s="69">
        <v>4.33</v>
      </c>
      <c r="AY208" s="69">
        <v>11</v>
      </c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137.95999999999998</v>
      </c>
      <c r="BO208" s="60" t="s">
        <v>206</v>
      </c>
    </row>
    <row r="209" spans="2:67">
      <c r="B209" s="59"/>
      <c r="C209" s="60" t="s">
        <v>207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>
        <v>1</v>
      </c>
      <c r="AW209" s="59">
        <v>2</v>
      </c>
      <c r="AX209" s="61">
        <v>1</v>
      </c>
      <c r="AY209" s="61">
        <v>1</v>
      </c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63</v>
      </c>
      <c r="BO209" s="60" t="s">
        <v>207</v>
      </c>
    </row>
    <row r="210" spans="2:67">
      <c r="B210" s="59"/>
      <c r="C210" s="60" t="s">
        <v>208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>
        <v>5</v>
      </c>
      <c r="AW210" s="59">
        <v>6</v>
      </c>
      <c r="AX210" s="61">
        <v>3</v>
      </c>
      <c r="AY210" s="61">
        <v>0</v>
      </c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767</v>
      </c>
      <c r="BO210" s="60" t="s">
        <v>208</v>
      </c>
    </row>
    <row r="211" spans="2:67">
      <c r="B211" s="59"/>
      <c r="C211" s="80" t="s">
        <v>209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>
        <v>4.8899999999999997</v>
      </c>
      <c r="AW211" s="83">
        <v>5.1100000000000003</v>
      </c>
      <c r="AX211" s="81">
        <v>2.78</v>
      </c>
      <c r="AY211" s="81">
        <v>5.89</v>
      </c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167.01999999999998</v>
      </c>
      <c r="BO211" s="80" t="s">
        <v>209</v>
      </c>
    </row>
    <row r="212" spans="2:67">
      <c r="B212" s="65"/>
      <c r="C212" s="66" t="s">
        <v>210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>
        <v>1.08</v>
      </c>
      <c r="AW212" s="65">
        <v>1.0900000000000001</v>
      </c>
      <c r="AX212" s="67">
        <v>1.1100000000000001</v>
      </c>
      <c r="AY212" s="67">
        <v>1.08</v>
      </c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32.01</v>
      </c>
      <c r="BO212" s="66" t="s">
        <v>210</v>
      </c>
    </row>
    <row r="213" spans="2:67">
      <c r="B213" s="47" t="s">
        <v>239</v>
      </c>
      <c r="C213" s="48" t="s">
        <v>202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>
        <v>0</v>
      </c>
      <c r="AW213" s="53">
        <v>0</v>
      </c>
      <c r="AX213" s="50">
        <v>0</v>
      </c>
      <c r="AY213" s="50">
        <v>0</v>
      </c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202</v>
      </c>
    </row>
    <row r="214" spans="2:67">
      <c r="B214" s="47" t="s">
        <v>229</v>
      </c>
      <c r="C214" s="48" t="s">
        <v>204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>
        <v>0</v>
      </c>
      <c r="AW214" s="53">
        <v>0</v>
      </c>
      <c r="AX214" s="50">
        <v>0</v>
      </c>
      <c r="AY214" s="50">
        <v>0</v>
      </c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204</v>
      </c>
    </row>
    <row r="215" spans="2:67">
      <c r="B215" s="47"/>
      <c r="C215" s="48" t="s">
        <v>205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>
        <v>0</v>
      </c>
      <c r="AW215" s="53">
        <v>0</v>
      </c>
      <c r="AX215" s="50">
        <v>0</v>
      </c>
      <c r="AY215" s="50">
        <v>0</v>
      </c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205</v>
      </c>
    </row>
    <row r="216" spans="2:67">
      <c r="B216" s="47"/>
      <c r="C216" s="48" t="s">
        <v>206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>
        <v>0</v>
      </c>
      <c r="AW216" s="53">
        <v>0</v>
      </c>
      <c r="AX216" s="50">
        <v>0</v>
      </c>
      <c r="AY216" s="50">
        <v>0</v>
      </c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206</v>
      </c>
    </row>
    <row r="217" spans="2:67">
      <c r="B217" s="47"/>
      <c r="C217" s="48" t="s">
        <v>207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>
        <v>0</v>
      </c>
      <c r="AW217" s="53">
        <v>0</v>
      </c>
      <c r="AX217" s="50">
        <v>0</v>
      </c>
      <c r="AY217" s="50">
        <v>0</v>
      </c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207</v>
      </c>
    </row>
    <row r="218" spans="2:67">
      <c r="B218" s="47"/>
      <c r="C218" s="48" t="s">
        <v>208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>
        <v>0</v>
      </c>
      <c r="AW218" s="53">
        <v>0</v>
      </c>
      <c r="AX218" s="50">
        <v>0</v>
      </c>
      <c r="AY218" s="50">
        <v>0</v>
      </c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208</v>
      </c>
    </row>
    <row r="219" spans="2:67">
      <c r="B219" s="47"/>
      <c r="C219" s="76" t="s">
        <v>209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>
        <v>0</v>
      </c>
      <c r="AW219" s="79">
        <v>0</v>
      </c>
      <c r="AX219" s="77">
        <v>0</v>
      </c>
      <c r="AY219" s="77">
        <v>0</v>
      </c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209</v>
      </c>
    </row>
    <row r="220" spans="2:67">
      <c r="B220" s="54"/>
      <c r="C220" s="55" t="s">
        <v>210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>
        <v>6</v>
      </c>
      <c r="AW220" s="57">
        <v>12</v>
      </c>
      <c r="AX220" s="56">
        <v>6</v>
      </c>
      <c r="AY220" s="56">
        <v>4</v>
      </c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344</v>
      </c>
      <c r="BO220" s="55" t="s">
        <v>210</v>
      </c>
    </row>
    <row r="221" spans="2:67">
      <c r="B221" s="59" t="s">
        <v>239</v>
      </c>
      <c r="C221" s="60" t="s">
        <v>202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>
        <v>0</v>
      </c>
      <c r="AW221" s="59">
        <v>0</v>
      </c>
      <c r="AX221" s="61">
        <v>0</v>
      </c>
      <c r="AY221" s="61">
        <v>0</v>
      </c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202</v>
      </c>
    </row>
    <row r="222" spans="2:67">
      <c r="B222" s="59" t="s">
        <v>227</v>
      </c>
      <c r="C222" s="60" t="s">
        <v>204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>
        <v>0</v>
      </c>
      <c r="AW222" s="59">
        <v>0</v>
      </c>
      <c r="AX222" s="61">
        <v>0</v>
      </c>
      <c r="AY222" s="61">
        <v>0</v>
      </c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204</v>
      </c>
    </row>
    <row r="223" spans="2:67">
      <c r="B223" s="59"/>
      <c r="C223" s="60" t="s">
        <v>205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>
        <v>0</v>
      </c>
      <c r="AW223" s="59">
        <v>0</v>
      </c>
      <c r="AX223" s="61">
        <v>0</v>
      </c>
      <c r="AY223" s="61">
        <v>0</v>
      </c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205</v>
      </c>
    </row>
    <row r="224" spans="2:67">
      <c r="B224" s="59"/>
      <c r="C224" s="60" t="s">
        <v>206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>
        <v>0</v>
      </c>
      <c r="AW224" s="59">
        <v>0</v>
      </c>
      <c r="AX224" s="61">
        <v>0</v>
      </c>
      <c r="AY224" s="61">
        <v>0</v>
      </c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206</v>
      </c>
    </row>
    <row r="225" spans="2:67">
      <c r="B225" s="59"/>
      <c r="C225" s="60" t="s">
        <v>207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>
        <v>0</v>
      </c>
      <c r="AW225" s="59">
        <v>0</v>
      </c>
      <c r="AX225" s="61">
        <v>0</v>
      </c>
      <c r="AY225" s="61">
        <v>0</v>
      </c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207</v>
      </c>
    </row>
    <row r="226" spans="2:67">
      <c r="B226" s="59"/>
      <c r="C226" s="60" t="s">
        <v>208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>
        <v>0</v>
      </c>
      <c r="AW226" s="59">
        <v>0</v>
      </c>
      <c r="AX226" s="61">
        <v>0</v>
      </c>
      <c r="AY226" s="61">
        <v>0</v>
      </c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208</v>
      </c>
    </row>
    <row r="227" spans="2:67">
      <c r="B227" s="59"/>
      <c r="C227" s="80" t="s">
        <v>209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>
        <v>0</v>
      </c>
      <c r="AW227" s="83">
        <v>0</v>
      </c>
      <c r="AX227" s="81">
        <v>0</v>
      </c>
      <c r="AY227" s="81">
        <v>0</v>
      </c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209</v>
      </c>
    </row>
    <row r="228" spans="2:67">
      <c r="B228" s="65"/>
      <c r="C228" s="66" t="s">
        <v>210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>
        <v>0.01</v>
      </c>
      <c r="AW228" s="65">
        <v>0.02</v>
      </c>
      <c r="AX228" s="67">
        <v>0.01</v>
      </c>
      <c r="AY228" s="67">
        <v>0.01</v>
      </c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0.72000000000000042</v>
      </c>
      <c r="BO228" s="66" t="s">
        <v>210</v>
      </c>
    </row>
    <row r="229" spans="2:67">
      <c r="B229" s="47" t="s">
        <v>240</v>
      </c>
      <c r="C229" s="48" t="s">
        <v>202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>
        <v>0</v>
      </c>
      <c r="AW229" s="53">
        <v>0</v>
      </c>
      <c r="AX229" s="50">
        <v>0</v>
      </c>
      <c r="AY229" s="50">
        <v>0</v>
      </c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202</v>
      </c>
    </row>
    <row r="230" spans="2:67">
      <c r="B230" s="47" t="s">
        <v>229</v>
      </c>
      <c r="C230" s="48" t="s">
        <v>204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>
        <v>0</v>
      </c>
      <c r="AW230" s="53">
        <v>1</v>
      </c>
      <c r="AX230" s="50">
        <v>0</v>
      </c>
      <c r="AY230" s="50">
        <v>0</v>
      </c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8</v>
      </c>
      <c r="BO230" s="48" t="s">
        <v>204</v>
      </c>
    </row>
    <row r="231" spans="2:67">
      <c r="B231" s="47"/>
      <c r="C231" s="48" t="s">
        <v>205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>
        <v>1</v>
      </c>
      <c r="AW231" s="53">
        <v>0</v>
      </c>
      <c r="AX231" s="50">
        <v>0</v>
      </c>
      <c r="AY231" s="50">
        <v>0</v>
      </c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8</v>
      </c>
      <c r="BO231" s="48" t="s">
        <v>205</v>
      </c>
    </row>
    <row r="232" spans="2:67">
      <c r="B232" s="47"/>
      <c r="C232" s="48" t="s">
        <v>206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>
        <v>0</v>
      </c>
      <c r="AW232" s="53">
        <v>0</v>
      </c>
      <c r="AX232" s="50">
        <v>0</v>
      </c>
      <c r="AY232" s="50">
        <v>1</v>
      </c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3</v>
      </c>
      <c r="BO232" s="48" t="s">
        <v>206</v>
      </c>
    </row>
    <row r="233" spans="2:67">
      <c r="B233" s="47"/>
      <c r="C233" s="48" t="s">
        <v>207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>
        <v>0</v>
      </c>
      <c r="AW233" s="53">
        <v>0</v>
      </c>
      <c r="AX233" s="50">
        <v>0</v>
      </c>
      <c r="AY233" s="50">
        <v>0</v>
      </c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207</v>
      </c>
    </row>
    <row r="234" spans="2:67">
      <c r="B234" s="47"/>
      <c r="C234" s="48" t="s">
        <v>208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>
        <v>0</v>
      </c>
      <c r="AW234" s="53">
        <v>0</v>
      </c>
      <c r="AX234" s="50">
        <v>0</v>
      </c>
      <c r="AY234" s="50">
        <v>0</v>
      </c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208</v>
      </c>
    </row>
    <row r="235" spans="2:67">
      <c r="B235" s="47"/>
      <c r="C235" s="76" t="s">
        <v>209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>
        <v>1</v>
      </c>
      <c r="AW235" s="79">
        <v>1</v>
      </c>
      <c r="AX235" s="77">
        <v>0</v>
      </c>
      <c r="AY235" s="77">
        <v>1</v>
      </c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20</v>
      </c>
      <c r="BO235" s="76" t="s">
        <v>209</v>
      </c>
    </row>
    <row r="236" spans="2:67">
      <c r="B236" s="54"/>
      <c r="C236" s="55" t="s">
        <v>210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>
        <v>32</v>
      </c>
      <c r="AW236" s="57">
        <v>29</v>
      </c>
      <c r="AX236" s="56">
        <v>16</v>
      </c>
      <c r="AY236" s="56">
        <v>25</v>
      </c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709</v>
      </c>
      <c r="BO236" s="55" t="s">
        <v>210</v>
      </c>
    </row>
    <row r="237" spans="2:67">
      <c r="B237" s="59" t="s">
        <v>240</v>
      </c>
      <c r="C237" s="60" t="s">
        <v>202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>
        <v>0</v>
      </c>
      <c r="AW237" s="59">
        <v>0</v>
      </c>
      <c r="AX237" s="61">
        <v>0</v>
      </c>
      <c r="AY237" s="61">
        <v>0</v>
      </c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202</v>
      </c>
    </row>
    <row r="238" spans="2:67">
      <c r="B238" s="59" t="s">
        <v>227</v>
      </c>
      <c r="C238" s="60" t="s">
        <v>204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>
        <v>0</v>
      </c>
      <c r="AW238" s="59">
        <v>0.5</v>
      </c>
      <c r="AX238" s="61">
        <v>0</v>
      </c>
      <c r="AY238" s="61">
        <v>0</v>
      </c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4</v>
      </c>
      <c r="BO238" s="60" t="s">
        <v>204</v>
      </c>
    </row>
    <row r="239" spans="2:67">
      <c r="B239" s="59"/>
      <c r="C239" s="60" t="s">
        <v>205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>
        <v>1</v>
      </c>
      <c r="AW239" s="59">
        <v>0</v>
      </c>
      <c r="AX239" s="61">
        <v>0</v>
      </c>
      <c r="AY239" s="61">
        <v>0</v>
      </c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8</v>
      </c>
      <c r="BO239" s="60" t="s">
        <v>205</v>
      </c>
    </row>
    <row r="240" spans="2:67">
      <c r="B240" s="59"/>
      <c r="C240" s="60" t="s">
        <v>206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>
        <v>0</v>
      </c>
      <c r="AW240" s="59">
        <v>0</v>
      </c>
      <c r="AX240" s="61">
        <v>0</v>
      </c>
      <c r="AY240" s="61">
        <v>1</v>
      </c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3</v>
      </c>
      <c r="BO240" s="60" t="s">
        <v>206</v>
      </c>
    </row>
    <row r="241" spans="2:67">
      <c r="B241" s="59"/>
      <c r="C241" s="60" t="s">
        <v>207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>
        <v>0</v>
      </c>
      <c r="AW241" s="59">
        <v>0</v>
      </c>
      <c r="AX241" s="61">
        <v>0</v>
      </c>
      <c r="AY241" s="61">
        <v>0</v>
      </c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207</v>
      </c>
    </row>
    <row r="242" spans="2:67">
      <c r="B242" s="59"/>
      <c r="C242" s="60" t="s">
        <v>208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>
        <v>0</v>
      </c>
      <c r="AW242" s="59">
        <v>0</v>
      </c>
      <c r="AX242" s="61">
        <v>0</v>
      </c>
      <c r="AY242" s="61">
        <v>0</v>
      </c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208</v>
      </c>
    </row>
    <row r="243" spans="2:67">
      <c r="B243" s="59"/>
      <c r="C243" s="80" t="s">
        <v>209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>
        <v>0.14000000000000001</v>
      </c>
      <c r="AW243" s="83">
        <v>0.14000000000000001</v>
      </c>
      <c r="AX243" s="81">
        <v>0</v>
      </c>
      <c r="AY243" s="81">
        <v>0.14000000000000001</v>
      </c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2.8200000000000016</v>
      </c>
      <c r="BO243" s="80" t="s">
        <v>209</v>
      </c>
    </row>
    <row r="244" spans="2:67">
      <c r="B244" s="65"/>
      <c r="C244" s="66" t="s">
        <v>210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>
        <v>7.0000000000000007E-2</v>
      </c>
      <c r="AW244" s="65">
        <v>0.06</v>
      </c>
      <c r="AX244" s="67">
        <v>0.03</v>
      </c>
      <c r="AY244" s="67">
        <v>0.05</v>
      </c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1.4800000000000009</v>
      </c>
      <c r="BO244" s="66" t="s">
        <v>210</v>
      </c>
    </row>
    <row r="245" spans="2:67">
      <c r="B245" s="47" t="s">
        <v>241</v>
      </c>
      <c r="C245" s="48" t="s">
        <v>202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>
        <v>0</v>
      </c>
      <c r="AW245" s="53">
        <v>0</v>
      </c>
      <c r="AX245" s="50">
        <v>0</v>
      </c>
      <c r="AY245" s="50">
        <v>0</v>
      </c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202</v>
      </c>
    </row>
    <row r="246" spans="2:67">
      <c r="B246" s="47" t="s">
        <v>229</v>
      </c>
      <c r="C246" s="48" t="s">
        <v>204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>
        <v>0</v>
      </c>
      <c r="AW246" s="53">
        <v>0</v>
      </c>
      <c r="AX246" s="50">
        <v>0</v>
      </c>
      <c r="AY246" s="50">
        <v>0</v>
      </c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204</v>
      </c>
    </row>
    <row r="247" spans="2:67">
      <c r="B247" s="47"/>
      <c r="C247" s="48" t="s">
        <v>205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>
        <v>0</v>
      </c>
      <c r="AW247" s="53">
        <v>1</v>
      </c>
      <c r="AX247" s="50">
        <v>0</v>
      </c>
      <c r="AY247" s="50">
        <v>0</v>
      </c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7</v>
      </c>
      <c r="BO247" s="48" t="s">
        <v>205</v>
      </c>
    </row>
    <row r="248" spans="2:67">
      <c r="B248" s="47"/>
      <c r="C248" s="48" t="s">
        <v>206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>
        <v>0</v>
      </c>
      <c r="AW248" s="53">
        <v>0</v>
      </c>
      <c r="AX248" s="50">
        <v>0</v>
      </c>
      <c r="AY248" s="50">
        <v>0</v>
      </c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206</v>
      </c>
    </row>
    <row r="249" spans="2:67">
      <c r="B249" s="47"/>
      <c r="C249" s="48" t="s">
        <v>207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>
        <v>0</v>
      </c>
      <c r="AW249" s="53">
        <v>0</v>
      </c>
      <c r="AX249" s="50">
        <v>0</v>
      </c>
      <c r="AY249" s="50">
        <v>0</v>
      </c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207</v>
      </c>
    </row>
    <row r="250" spans="2:67">
      <c r="B250" s="47"/>
      <c r="C250" s="48" t="s">
        <v>208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>
        <v>0</v>
      </c>
      <c r="AW250" s="53">
        <v>0</v>
      </c>
      <c r="AX250" s="50">
        <v>0</v>
      </c>
      <c r="AY250" s="50">
        <v>0</v>
      </c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208</v>
      </c>
    </row>
    <row r="251" spans="2:67">
      <c r="B251" s="47"/>
      <c r="C251" s="76" t="s">
        <v>209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>
        <v>0</v>
      </c>
      <c r="AW251" s="79">
        <v>1</v>
      </c>
      <c r="AX251" s="77">
        <v>0</v>
      </c>
      <c r="AY251" s="77">
        <v>0</v>
      </c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24</v>
      </c>
      <c r="BO251" s="76" t="s">
        <v>209</v>
      </c>
    </row>
    <row r="252" spans="2:67">
      <c r="B252" s="54"/>
      <c r="C252" s="55" t="s">
        <v>210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>
        <v>504</v>
      </c>
      <c r="AW252" s="57">
        <v>467</v>
      </c>
      <c r="AX252" s="56">
        <v>523</v>
      </c>
      <c r="AY252" s="56">
        <v>533</v>
      </c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11358</v>
      </c>
      <c r="BO252" s="55" t="s">
        <v>210</v>
      </c>
    </row>
    <row r="253" spans="2:67">
      <c r="B253" s="59" t="s">
        <v>241</v>
      </c>
      <c r="C253" s="60" t="s">
        <v>202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>
        <v>0</v>
      </c>
      <c r="AW253" s="59">
        <v>0</v>
      </c>
      <c r="AX253" s="61">
        <v>0</v>
      </c>
      <c r="AY253" s="61">
        <v>0</v>
      </c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202</v>
      </c>
    </row>
    <row r="254" spans="2:67">
      <c r="B254" s="59" t="s">
        <v>227</v>
      </c>
      <c r="C254" s="60" t="s">
        <v>204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>
        <v>0</v>
      </c>
      <c r="AW254" s="59">
        <v>0</v>
      </c>
      <c r="AX254" s="61">
        <v>0</v>
      </c>
      <c r="AY254" s="61">
        <v>0</v>
      </c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204</v>
      </c>
    </row>
    <row r="255" spans="2:67">
      <c r="B255" s="59"/>
      <c r="C255" s="60" t="s">
        <v>205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>
        <v>0</v>
      </c>
      <c r="AW255" s="59">
        <v>1</v>
      </c>
      <c r="AX255" s="61">
        <v>0</v>
      </c>
      <c r="AY255" s="61">
        <v>0</v>
      </c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7</v>
      </c>
      <c r="BO255" s="60" t="s">
        <v>205</v>
      </c>
    </row>
    <row r="256" spans="2:67">
      <c r="B256" s="59"/>
      <c r="C256" s="60" t="s">
        <v>206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>
        <v>0</v>
      </c>
      <c r="AW256" s="59">
        <v>0</v>
      </c>
      <c r="AX256" s="61">
        <v>0</v>
      </c>
      <c r="AY256" s="61">
        <v>0</v>
      </c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206</v>
      </c>
    </row>
    <row r="257" spans="2:67">
      <c r="B257" s="59"/>
      <c r="C257" s="60" t="s">
        <v>207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>
        <v>0</v>
      </c>
      <c r="AW257" s="59">
        <v>0</v>
      </c>
      <c r="AX257" s="61">
        <v>0</v>
      </c>
      <c r="AY257" s="61">
        <v>0</v>
      </c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207</v>
      </c>
    </row>
    <row r="258" spans="2:67">
      <c r="B258" s="59"/>
      <c r="C258" s="60" t="s">
        <v>208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>
        <v>0</v>
      </c>
      <c r="AW258" s="59">
        <v>0</v>
      </c>
      <c r="AX258" s="61">
        <v>0</v>
      </c>
      <c r="AY258" s="61">
        <v>0</v>
      </c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208</v>
      </c>
    </row>
    <row r="259" spans="2:67">
      <c r="B259" s="59"/>
      <c r="C259" s="80" t="s">
        <v>209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>
        <v>0</v>
      </c>
      <c r="AW259" s="83">
        <v>0.14000000000000001</v>
      </c>
      <c r="AX259" s="81">
        <v>0</v>
      </c>
      <c r="AY259" s="81">
        <v>0</v>
      </c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3.4200000000000013</v>
      </c>
      <c r="BO259" s="80" t="s">
        <v>209</v>
      </c>
    </row>
    <row r="260" spans="2:67">
      <c r="B260" s="65"/>
      <c r="C260" s="66" t="s">
        <v>210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>
        <v>1.05</v>
      </c>
      <c r="AW260" s="65">
        <v>0.97</v>
      </c>
      <c r="AX260" s="67">
        <v>1.1000000000000001</v>
      </c>
      <c r="AY260" s="67">
        <v>1.1100000000000001</v>
      </c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23.660000000000004</v>
      </c>
      <c r="BO260" s="66" t="s">
        <v>210</v>
      </c>
    </row>
    <row r="261" spans="2:67">
      <c r="B261" s="47" t="s">
        <v>242</v>
      </c>
      <c r="C261" s="48" t="s">
        <v>202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>
        <v>0</v>
      </c>
      <c r="AW261" s="53">
        <v>0</v>
      </c>
      <c r="AX261" s="50">
        <v>0</v>
      </c>
      <c r="AY261" s="50">
        <v>0</v>
      </c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202</v>
      </c>
    </row>
    <row r="262" spans="2:67">
      <c r="B262" s="47" t="s">
        <v>229</v>
      </c>
      <c r="C262" s="48" t="s">
        <v>204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>
        <v>0</v>
      </c>
      <c r="AW262" s="53">
        <v>0</v>
      </c>
      <c r="AX262" s="50">
        <v>0</v>
      </c>
      <c r="AY262" s="50">
        <v>0</v>
      </c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204</v>
      </c>
    </row>
    <row r="263" spans="2:67">
      <c r="B263" s="47"/>
      <c r="C263" s="48" t="s">
        <v>205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>
        <v>0</v>
      </c>
      <c r="AW263" s="53">
        <v>0</v>
      </c>
      <c r="AX263" s="50">
        <v>0</v>
      </c>
      <c r="AY263" s="50">
        <v>0</v>
      </c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205</v>
      </c>
    </row>
    <row r="264" spans="2:67">
      <c r="B264" s="47"/>
      <c r="C264" s="48" t="s">
        <v>206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>
        <v>0</v>
      </c>
      <c r="AW264" s="53">
        <v>0</v>
      </c>
      <c r="AX264" s="50">
        <v>0</v>
      </c>
      <c r="AY264" s="50">
        <v>0</v>
      </c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206</v>
      </c>
    </row>
    <row r="265" spans="2:67">
      <c r="B265" s="47"/>
      <c r="C265" s="48" t="s">
        <v>207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>
        <v>0</v>
      </c>
      <c r="AW265" s="53">
        <v>0</v>
      </c>
      <c r="AX265" s="50">
        <v>0</v>
      </c>
      <c r="AY265" s="50">
        <v>0</v>
      </c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207</v>
      </c>
    </row>
    <row r="266" spans="2:67">
      <c r="B266" s="47"/>
      <c r="C266" s="48" t="s">
        <v>208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>
        <v>0</v>
      </c>
      <c r="AW266" s="53">
        <v>0</v>
      </c>
      <c r="AX266" s="50">
        <v>0</v>
      </c>
      <c r="AY266" s="50">
        <v>0</v>
      </c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208</v>
      </c>
    </row>
    <row r="267" spans="2:67">
      <c r="B267" s="47"/>
      <c r="C267" s="76" t="s">
        <v>209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>
        <v>0</v>
      </c>
      <c r="AW267" s="79">
        <v>0</v>
      </c>
      <c r="AX267" s="77">
        <v>0</v>
      </c>
      <c r="AY267" s="77">
        <v>0</v>
      </c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209</v>
      </c>
    </row>
    <row r="268" spans="2:67">
      <c r="B268" s="54"/>
      <c r="C268" s="55" t="s">
        <v>210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>
        <v>2</v>
      </c>
      <c r="AW268" s="57">
        <v>5</v>
      </c>
      <c r="AX268" s="56">
        <v>5</v>
      </c>
      <c r="AY268" s="56">
        <v>4</v>
      </c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87</v>
      </c>
      <c r="BO268" s="55" t="s">
        <v>210</v>
      </c>
    </row>
    <row r="269" spans="2:67">
      <c r="B269" s="59" t="s">
        <v>242</v>
      </c>
      <c r="C269" s="60" t="s">
        <v>202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>
        <v>0</v>
      </c>
      <c r="AW269" s="59">
        <v>0</v>
      </c>
      <c r="AX269" s="61">
        <v>0</v>
      </c>
      <c r="AY269" s="61">
        <v>0</v>
      </c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202</v>
      </c>
    </row>
    <row r="270" spans="2:67">
      <c r="B270" s="59" t="s">
        <v>227</v>
      </c>
      <c r="C270" s="60" t="s">
        <v>204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>
        <v>0</v>
      </c>
      <c r="AW270" s="59">
        <v>0</v>
      </c>
      <c r="AX270" s="61">
        <v>0</v>
      </c>
      <c r="AY270" s="61">
        <v>0</v>
      </c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204</v>
      </c>
    </row>
    <row r="271" spans="2:67">
      <c r="B271" s="59"/>
      <c r="C271" s="60" t="s">
        <v>205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>
        <v>0</v>
      </c>
      <c r="AW271" s="59">
        <v>0</v>
      </c>
      <c r="AX271" s="61">
        <v>0</v>
      </c>
      <c r="AY271" s="61">
        <v>0</v>
      </c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205</v>
      </c>
    </row>
    <row r="272" spans="2:67">
      <c r="B272" s="59"/>
      <c r="C272" s="60" t="s">
        <v>206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>
        <v>0</v>
      </c>
      <c r="AW272" s="59">
        <v>0</v>
      </c>
      <c r="AX272" s="61">
        <v>0</v>
      </c>
      <c r="AY272" s="61">
        <v>0</v>
      </c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206</v>
      </c>
    </row>
    <row r="273" spans="2:67">
      <c r="B273" s="59"/>
      <c r="C273" s="60" t="s">
        <v>207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>
        <v>0</v>
      </c>
      <c r="AW273" s="59">
        <v>0</v>
      </c>
      <c r="AX273" s="61">
        <v>0</v>
      </c>
      <c r="AY273" s="61">
        <v>0</v>
      </c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207</v>
      </c>
    </row>
    <row r="274" spans="2:67">
      <c r="B274" s="59"/>
      <c r="C274" s="60" t="s">
        <v>208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>
        <v>0</v>
      </c>
      <c r="AW274" s="59">
        <v>0</v>
      </c>
      <c r="AX274" s="61">
        <v>0</v>
      </c>
      <c r="AY274" s="61">
        <v>0</v>
      </c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208</v>
      </c>
    </row>
    <row r="275" spans="2:67">
      <c r="B275" s="59"/>
      <c r="C275" s="80" t="s">
        <v>209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>
        <v>0</v>
      </c>
      <c r="AW275" s="83">
        <v>0</v>
      </c>
      <c r="AX275" s="81">
        <v>0</v>
      </c>
      <c r="AY275" s="81">
        <v>0</v>
      </c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209</v>
      </c>
    </row>
    <row r="276" spans="2:67">
      <c r="B276" s="65"/>
      <c r="C276" s="66" t="s">
        <v>210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>
        <v>0</v>
      </c>
      <c r="AW276" s="65">
        <v>0.01</v>
      </c>
      <c r="AX276" s="67">
        <v>0.01</v>
      </c>
      <c r="AY276" s="67">
        <v>0.01</v>
      </c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0.17</v>
      </c>
      <c r="BO276" s="66" t="s">
        <v>210</v>
      </c>
    </row>
    <row r="277" spans="2:67">
      <c r="B277" s="47" t="s">
        <v>243</v>
      </c>
      <c r="C277" s="48" t="s">
        <v>202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>
        <v>0</v>
      </c>
      <c r="AW277" s="53">
        <v>0</v>
      </c>
      <c r="AX277" s="50">
        <v>0</v>
      </c>
      <c r="AY277" s="50">
        <v>0</v>
      </c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202</v>
      </c>
    </row>
    <row r="278" spans="2:67">
      <c r="B278" s="47" t="s">
        <v>229</v>
      </c>
      <c r="C278" s="48" t="s">
        <v>204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>
        <v>0</v>
      </c>
      <c r="AW278" s="53">
        <v>0</v>
      </c>
      <c r="AX278" s="50">
        <v>0</v>
      </c>
      <c r="AY278" s="50">
        <v>0</v>
      </c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204</v>
      </c>
    </row>
    <row r="279" spans="2:67">
      <c r="B279" s="47"/>
      <c r="C279" s="48" t="s">
        <v>205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>
        <v>0</v>
      </c>
      <c r="AW279" s="53">
        <v>0</v>
      </c>
      <c r="AX279" s="50">
        <v>0</v>
      </c>
      <c r="AY279" s="50">
        <v>0</v>
      </c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205</v>
      </c>
    </row>
    <row r="280" spans="2:67">
      <c r="B280" s="47"/>
      <c r="C280" s="48" t="s">
        <v>206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>
        <v>0</v>
      </c>
      <c r="AW280" s="53">
        <v>0</v>
      </c>
      <c r="AX280" s="50">
        <v>0</v>
      </c>
      <c r="AY280" s="50">
        <v>0</v>
      </c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206</v>
      </c>
    </row>
    <row r="281" spans="2:67">
      <c r="B281" s="47"/>
      <c r="C281" s="48" t="s">
        <v>207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>
        <v>0</v>
      </c>
      <c r="AW281" s="53">
        <v>0</v>
      </c>
      <c r="AX281" s="50">
        <v>0</v>
      </c>
      <c r="AY281" s="50">
        <v>0</v>
      </c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207</v>
      </c>
    </row>
    <row r="282" spans="2:67">
      <c r="B282" s="47"/>
      <c r="C282" s="48" t="s">
        <v>208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>
        <v>0</v>
      </c>
      <c r="AW282" s="53">
        <v>0</v>
      </c>
      <c r="AX282" s="50">
        <v>0</v>
      </c>
      <c r="AY282" s="50">
        <v>0</v>
      </c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208</v>
      </c>
    </row>
    <row r="283" spans="2:67">
      <c r="B283" s="47"/>
      <c r="C283" s="76" t="s">
        <v>209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>
        <v>0</v>
      </c>
      <c r="AW283" s="79">
        <v>0</v>
      </c>
      <c r="AX283" s="77">
        <v>0</v>
      </c>
      <c r="AY283" s="77">
        <v>0</v>
      </c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209</v>
      </c>
    </row>
    <row r="284" spans="2:67">
      <c r="B284" s="54"/>
      <c r="C284" s="55" t="s">
        <v>210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>
        <v>5</v>
      </c>
      <c r="AW284" s="57">
        <v>1</v>
      </c>
      <c r="AX284" s="56">
        <v>3</v>
      </c>
      <c r="AY284" s="56">
        <v>5</v>
      </c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1743</v>
      </c>
      <c r="BO284" s="55" t="s">
        <v>210</v>
      </c>
    </row>
    <row r="285" spans="2:67">
      <c r="B285" s="59" t="s">
        <v>243</v>
      </c>
      <c r="C285" s="60" t="s">
        <v>202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>
        <v>0</v>
      </c>
      <c r="AW285" s="59">
        <v>0</v>
      </c>
      <c r="AX285" s="61">
        <v>0</v>
      </c>
      <c r="AY285" s="61">
        <v>0</v>
      </c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202</v>
      </c>
    </row>
    <row r="286" spans="2:67">
      <c r="B286" s="59" t="s">
        <v>227</v>
      </c>
      <c r="C286" s="60" t="s">
        <v>204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>
        <v>0</v>
      </c>
      <c r="AW286" s="59">
        <v>0</v>
      </c>
      <c r="AX286" s="61">
        <v>0</v>
      </c>
      <c r="AY286" s="61">
        <v>0</v>
      </c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204</v>
      </c>
    </row>
    <row r="287" spans="2:67">
      <c r="B287" s="59"/>
      <c r="C287" s="60" t="s">
        <v>205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>
        <v>0</v>
      </c>
      <c r="AW287" s="59">
        <v>0</v>
      </c>
      <c r="AX287" s="61">
        <v>0</v>
      </c>
      <c r="AY287" s="61">
        <v>0</v>
      </c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205</v>
      </c>
    </row>
    <row r="288" spans="2:67">
      <c r="B288" s="59"/>
      <c r="C288" s="60" t="s">
        <v>206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>
        <v>0</v>
      </c>
      <c r="AW288" s="59">
        <v>0</v>
      </c>
      <c r="AX288" s="61">
        <v>0</v>
      </c>
      <c r="AY288" s="61">
        <v>0</v>
      </c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206</v>
      </c>
    </row>
    <row r="289" spans="2:67">
      <c r="B289" s="59"/>
      <c r="C289" s="60" t="s">
        <v>207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>
        <v>0</v>
      </c>
      <c r="AW289" s="59">
        <v>0</v>
      </c>
      <c r="AX289" s="61">
        <v>0</v>
      </c>
      <c r="AY289" s="61">
        <v>0</v>
      </c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207</v>
      </c>
    </row>
    <row r="290" spans="2:67">
      <c r="B290" s="59"/>
      <c r="C290" s="60" t="s">
        <v>208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>
        <v>0</v>
      </c>
      <c r="AW290" s="59">
        <v>0</v>
      </c>
      <c r="AX290" s="61">
        <v>0</v>
      </c>
      <c r="AY290" s="61">
        <v>0</v>
      </c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208</v>
      </c>
    </row>
    <row r="291" spans="2:67">
      <c r="B291" s="59"/>
      <c r="C291" s="80" t="s">
        <v>209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>
        <v>0</v>
      </c>
      <c r="AW291" s="83">
        <v>0</v>
      </c>
      <c r="AX291" s="81">
        <v>0</v>
      </c>
      <c r="AY291" s="81">
        <v>0</v>
      </c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209</v>
      </c>
    </row>
    <row r="292" spans="2:67">
      <c r="B292" s="65"/>
      <c r="C292" s="66" t="s">
        <v>210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>
        <v>0.01</v>
      </c>
      <c r="AW292" s="65">
        <v>0</v>
      </c>
      <c r="AX292" s="67">
        <v>0.01</v>
      </c>
      <c r="AY292" s="67">
        <v>0.01</v>
      </c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3.5999999999999988</v>
      </c>
      <c r="BO292" s="66" t="s">
        <v>210</v>
      </c>
    </row>
    <row r="293" spans="2:67">
      <c r="B293" s="90" t="s">
        <v>247</v>
      </c>
      <c r="C293" s="48" t="s">
        <v>202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>
        <v>15</v>
      </c>
      <c r="AW293" s="53">
        <v>16</v>
      </c>
      <c r="AX293" s="50">
        <v>7</v>
      </c>
      <c r="AY293" s="50">
        <v>11</v>
      </c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543</v>
      </c>
      <c r="BO293" s="48" t="s">
        <v>202</v>
      </c>
    </row>
    <row r="294" spans="2:67">
      <c r="B294" s="47" t="s">
        <v>229</v>
      </c>
      <c r="C294" s="48" t="s">
        <v>204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>
        <v>90</v>
      </c>
      <c r="AW294" s="53">
        <v>69</v>
      </c>
      <c r="AX294" s="50">
        <v>71</v>
      </c>
      <c r="AY294" s="50">
        <v>53</v>
      </c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2669</v>
      </c>
      <c r="BO294" s="48" t="s">
        <v>204</v>
      </c>
    </row>
    <row r="295" spans="2:67">
      <c r="B295" s="47"/>
      <c r="C295" s="48" t="s">
        <v>205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>
        <v>46</v>
      </c>
      <c r="AW295" s="53">
        <v>45</v>
      </c>
      <c r="AX295" s="50">
        <v>35</v>
      </c>
      <c r="AY295" s="50">
        <v>39</v>
      </c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1581</v>
      </c>
      <c r="BO295" s="48" t="s">
        <v>205</v>
      </c>
    </row>
    <row r="296" spans="2:67">
      <c r="B296" s="47"/>
      <c r="C296" s="48" t="s">
        <v>206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>
        <v>104</v>
      </c>
      <c r="AW296" s="53">
        <v>79</v>
      </c>
      <c r="AX296" s="50">
        <v>80</v>
      </c>
      <c r="AY296" s="50">
        <v>75</v>
      </c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3103</v>
      </c>
      <c r="BO296" s="48" t="s">
        <v>206</v>
      </c>
    </row>
    <row r="297" spans="2:67">
      <c r="B297" s="47"/>
      <c r="C297" s="48" t="s">
        <v>207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>
        <v>27</v>
      </c>
      <c r="AW297" s="53">
        <v>17</v>
      </c>
      <c r="AX297" s="50">
        <v>9</v>
      </c>
      <c r="AY297" s="50">
        <v>13</v>
      </c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409</v>
      </c>
      <c r="BO297" s="48" t="s">
        <v>207</v>
      </c>
    </row>
    <row r="298" spans="2:67">
      <c r="B298" s="47"/>
      <c r="C298" s="48" t="s">
        <v>208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>
        <v>11</v>
      </c>
      <c r="AW298" s="53">
        <v>21</v>
      </c>
      <c r="AX298" s="50">
        <v>16</v>
      </c>
      <c r="AY298" s="50">
        <v>22</v>
      </c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240</v>
      </c>
      <c r="BO298" s="48" t="s">
        <v>208</v>
      </c>
    </row>
    <row r="299" spans="2:67">
      <c r="B299" s="47"/>
      <c r="C299" s="76" t="s">
        <v>209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>
        <v>293</v>
      </c>
      <c r="AW299" s="79">
        <v>247</v>
      </c>
      <c r="AX299" s="77">
        <v>218</v>
      </c>
      <c r="AY299" s="77">
        <v>213</v>
      </c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8545</v>
      </c>
      <c r="BO299" s="76" t="s">
        <v>209</v>
      </c>
    </row>
    <row r="300" spans="2:67">
      <c r="B300" s="54"/>
      <c r="C300" s="55" t="s">
        <v>210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>
        <v>32197</v>
      </c>
      <c r="AW300" s="57">
        <v>31329</v>
      </c>
      <c r="AX300" s="56">
        <v>31831</v>
      </c>
      <c r="AY300" s="56">
        <v>26631</v>
      </c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645781</v>
      </c>
      <c r="BO300" s="55" t="s">
        <v>210</v>
      </c>
    </row>
    <row r="301" spans="2:67">
      <c r="B301" s="91" t="s">
        <v>247</v>
      </c>
      <c r="C301" s="60" t="s">
        <v>202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>
        <v>3</v>
      </c>
      <c r="AW301" s="59">
        <v>3.2</v>
      </c>
      <c r="AX301" s="61">
        <v>1.4</v>
      </c>
      <c r="AY301" s="61">
        <v>2.2000000000000002</v>
      </c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108.60000000000001</v>
      </c>
      <c r="BO301" s="60" t="s">
        <v>202</v>
      </c>
    </row>
    <row r="302" spans="2:67">
      <c r="B302" s="59" t="s">
        <v>227</v>
      </c>
      <c r="C302" s="60" t="s">
        <v>204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>
        <v>6.92</v>
      </c>
      <c r="AW302" s="59">
        <v>5.31</v>
      </c>
      <c r="AX302" s="61">
        <v>5.46</v>
      </c>
      <c r="AY302" s="61">
        <v>4.08</v>
      </c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198.79000000000002</v>
      </c>
      <c r="BO302" s="60" t="s">
        <v>204</v>
      </c>
    </row>
    <row r="303" spans="2:67">
      <c r="B303" s="59"/>
      <c r="C303" s="60" t="s">
        <v>205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>
        <v>4.5999999999999996</v>
      </c>
      <c r="AW303" s="59">
        <v>4.5</v>
      </c>
      <c r="AX303" s="61">
        <v>3.5</v>
      </c>
      <c r="AY303" s="61">
        <v>3.9</v>
      </c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153.72999999999999</v>
      </c>
      <c r="BO303" s="60" t="s">
        <v>205</v>
      </c>
    </row>
    <row r="304" spans="2:67">
      <c r="B304" s="59"/>
      <c r="C304" s="60" t="s">
        <v>206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>
        <v>8.67</v>
      </c>
      <c r="AW304" s="59">
        <v>6.58</v>
      </c>
      <c r="AX304" s="61">
        <v>6.67</v>
      </c>
      <c r="AY304" s="61">
        <v>6.25</v>
      </c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253.46</v>
      </c>
      <c r="BO304" s="60" t="s">
        <v>206</v>
      </c>
    </row>
    <row r="305" spans="2:67">
      <c r="B305" s="59"/>
      <c r="C305" s="60" t="s">
        <v>207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>
        <v>13.5</v>
      </c>
      <c r="AW305" s="59">
        <v>8.5</v>
      </c>
      <c r="AX305" s="61">
        <v>4.5</v>
      </c>
      <c r="AY305" s="61">
        <v>6.5</v>
      </c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188.75</v>
      </c>
      <c r="BO305" s="60" t="s">
        <v>207</v>
      </c>
    </row>
    <row r="306" spans="2:67">
      <c r="B306" s="59"/>
      <c r="C306" s="60" t="s">
        <v>208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>
        <v>3.67</v>
      </c>
      <c r="AW306" s="59">
        <v>7</v>
      </c>
      <c r="AX306" s="61">
        <v>5.33</v>
      </c>
      <c r="AY306" s="61">
        <v>7.33</v>
      </c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80</v>
      </c>
      <c r="BO306" s="60" t="s">
        <v>208</v>
      </c>
    </row>
    <row r="307" spans="2:67">
      <c r="B307" s="59"/>
      <c r="C307" s="80" t="s">
        <v>209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>
        <v>6.51</v>
      </c>
      <c r="AW307" s="83">
        <v>5.49</v>
      </c>
      <c r="AX307" s="81">
        <v>4.84</v>
      </c>
      <c r="AY307" s="81">
        <v>4.7300000000000004</v>
      </c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184.91999999999993</v>
      </c>
      <c r="BO307" s="80" t="s">
        <v>209</v>
      </c>
    </row>
    <row r="308" spans="2:67">
      <c r="B308" s="65"/>
      <c r="C308" s="66" t="s">
        <v>210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>
        <v>8.3699999999999992</v>
      </c>
      <c r="AW308" s="65">
        <v>8.1199999999999992</v>
      </c>
      <c r="AX308" s="67">
        <v>8.43</v>
      </c>
      <c r="AY308" s="67">
        <v>6.93</v>
      </c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151.01000000000002</v>
      </c>
      <c r="BO308" s="66" t="s">
        <v>210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247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176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176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176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176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176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176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176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176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176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176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176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176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194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194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194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194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194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194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194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194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194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194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194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194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252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252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252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252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252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252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252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252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252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252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252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252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264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264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264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264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264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264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264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264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264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264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264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264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263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263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263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263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263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263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263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263</v>
      </c>
      <c r="F262">
        <v>8</v>
      </c>
      <c r="G262" s="28">
        <f t="array" ref="G262">AVERAGE(IF(年次別!$F262=TRANSPOSE(カレンダー!$A$2:$A$54),令和7年各保健所毎集計!$N$19:$BN$19))</f>
        <v>3.1550000000000002</v>
      </c>
      <c r="H262" s="28">
        <f t="array" ref="H262">AVERAGE(IF(年次別!$F262=TRANSPOSE(カレンダー!$A$2:$A$54),令和7年各保健所毎集計!$N$20:$BN$20))</f>
        <v>0.31000000000000005</v>
      </c>
      <c r="I262" s="28">
        <f t="array" ref="I262">AVERAGE(IF(年次別!$F262=TRANSPOSE(カレンダー!$A$2:$A$54),令和7年各保健所毎集計!$N$35:$BN$35))</f>
        <v>1.1499999999999999</v>
      </c>
      <c r="J262" s="28">
        <f t="array" ref="J262">AVERAGE(IF(年次別!$F262=TRANSPOSE(カレンダー!$A$2:$A$54),令和7年各保健所毎集計!$N$36:$BN$36))</f>
        <v>0.88500000000000001</v>
      </c>
      <c r="K262" s="28">
        <f t="array" ref="K262">AVERAGE(IF(年次別!$F262=TRANSPOSE(カレンダー!$A$2:$A$54),令和7年各保健所毎集計!$N$51:$BN$51))</f>
        <v>0.57000000000000006</v>
      </c>
      <c r="L262" s="28">
        <f t="array" ref="L262">AVERAGE(IF(年次別!$F262=TRANSPOSE(カレンダー!$A$2:$A$54),令和7年各保健所毎集計!$N$52:$BN$52))</f>
        <v>0.31</v>
      </c>
      <c r="M262" s="28">
        <f t="array" ref="M262">AVERAGE(IF(年次別!$F262=TRANSPOSE(カレンダー!$A$2:$A$54),令和7年各保健所毎集計!$N$67:$BN$67))</f>
        <v>0.99</v>
      </c>
      <c r="N262" s="28">
        <f t="array" ref="N262">AVERAGE(IF(年次別!$F262=TRANSPOSE(カレンダー!$A$2:$A$54),令和7年各保健所毎集計!$N$68:$BN$68))</f>
        <v>1.4075</v>
      </c>
      <c r="O262" s="28">
        <f t="array" ref="O262">AVERAGE(IF(年次別!$F262=TRANSPOSE(カレンダー!$A$2:$A$54),令和7年各保健所毎集計!$N$83:$BN$83))</f>
        <v>4.0299999999999994</v>
      </c>
      <c r="P262" s="28">
        <f t="array" ref="P262">AVERAGE(IF(年次別!$F262=TRANSPOSE(カレンダー!$A$2:$A$54),令和7年各保健所毎集計!$N$84:$BN$84))</f>
        <v>3.8649999999999998</v>
      </c>
      <c r="Q262" s="28">
        <f t="array" ref="Q262">AVERAGE(IF(年次別!$F262=TRANSPOSE(カレンダー!$A$2:$A$54),令和7年各保健所毎集計!$N$99:$BN$99))</f>
        <v>0.19999999999999998</v>
      </c>
      <c r="R262" s="28">
        <f t="array" ref="R262">AVERAGE(IF(年次別!$F262=TRANSPOSE(カレンダー!$A$2:$A$54),令和7年各保健所毎集計!$N$100:$BN$100))</f>
        <v>0.22749999999999998</v>
      </c>
      <c r="S262" s="28">
        <f t="array" ref="S262">AVERAGE(IF(年次別!$F262=TRANSPOSE(カレンダー!$A$2:$A$54),令和7年各保健所毎集計!$N$115:$BN$115))</f>
        <v>0.78</v>
      </c>
      <c r="T262" s="28">
        <f t="array" ref="T262">AVERAGE(IF(年次別!$F262=TRANSPOSE(カレンダー!$A$2:$A$54),令和7年各保健所毎集計!$N$116:$BN$116))</f>
        <v>0.47499999999999998</v>
      </c>
      <c r="U262" s="28">
        <f t="array" ref="U262">AVERAGE(IF(年次別!$F262=TRANSPOSE(カレンダー!$A$2:$A$54),令和7年各保健所毎集計!$N$131:$BN$131))</f>
        <v>1.54</v>
      </c>
      <c r="V262" s="28">
        <f t="array" ref="V262">AVERAGE(IF(年次別!$F262=TRANSPOSE(カレンダー!$A$2:$A$54),令和7年各保健所毎集計!$N$132:$BN$132))</f>
        <v>1.8324999999999996</v>
      </c>
      <c r="W262" s="28">
        <f t="array" ref="W262">AVERAGE(IF(年次別!$F262=TRANSPOSE(カレンダー!$A$2:$A$54),令和7年各保健所毎集計!$N$147:$BN$147))</f>
        <v>0.4</v>
      </c>
      <c r="X262" s="28">
        <f t="array" ref="X262">AVERAGE(IF(年次別!$F262=TRANSPOSE(カレンダー!$A$2:$A$54),令和7年各保健所毎集計!$N$148:$BN$148))</f>
        <v>0.31000000000000005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0.24000000000000002</v>
      </c>
      <c r="AD262" s="28">
        <f t="array" ref="AD262">AVERAGE(IF(年次別!$F262=TRANSPOSE(カレンダー!$A$2:$A$54),令和7年各保健所毎集計!$N$164:$BN$164))</f>
        <v>1.1549999999999998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6.0000000000000005E-2</v>
      </c>
      <c r="AH262" s="28">
        <f t="array" ref="AH262">AVERAGE(IF(年次別!$F262=TRANSPOSE(カレンダー!$A$2:$A$54),令和7年各保健所毎集計!$N$180:$BN$180))</f>
        <v>4.4999999999999998E-2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1.5000000000000001E-2</v>
      </c>
      <c r="AK262" s="28">
        <f t="array" ref="AK262">AVERAGE(IF(年次別!$F262=TRANSPOSE(カレンダー!$A$2:$A$54),令和7年各保健所毎集計!$N$211:$BN$211))</f>
        <v>3.3624999999999998</v>
      </c>
      <c r="AL262" s="28">
        <f t="array" ref="AL262">AVERAGE(IF(年次別!$F262=TRANSPOSE(カレンダー!$A$2:$A$54),令和7年各保健所毎集計!$N$212:$BN$212))</f>
        <v>0.9375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1.7499999999999998E-2</v>
      </c>
      <c r="AQ262" s="28">
        <f t="array" ref="AQ262">AVERAGE(IF(年次別!$F262=TRANSPOSE(カレンダー!$A$2:$A$54),令和7年各保健所毎集計!$N$243:$BN$243))</f>
        <v>0.10500000000000001</v>
      </c>
      <c r="AR262" s="28">
        <f t="array" ref="AR262">AVERAGE(IF(年次別!$F262=TRANSPOSE(カレンダー!$A$2:$A$54),令和7年各保健所毎集計!$N$244:$BN$244))</f>
        <v>6.25E-2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1.105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2.5000000000000001E-3</v>
      </c>
      <c r="BA262" s="28">
        <f t="array" ref="BA262">AVERAGE(IF(年次別!$F262=TRANSPOSE(カレンダー!$A$2:$A$54),令和7年各保健所毎集計!$N$307:$BN$307))</f>
        <v>8.3874999999999993</v>
      </c>
      <c r="BB262" s="28">
        <f t="array" ref="BB262">AVERAGE(IF(年次別!$F262=TRANSPOSE(カレンダー!$A$2:$A$54),令和7年各保健所毎集計!$N$308:$BN$308))</f>
        <v>7.3825000000000003</v>
      </c>
    </row>
    <row r="263" spans="1:57">
      <c r="A263">
        <v>261</v>
      </c>
      <c r="C263">
        <v>9</v>
      </c>
      <c r="D263">
        <v>2025</v>
      </c>
      <c r="E263" s="35" t="s">
        <v>263</v>
      </c>
      <c r="F263">
        <v>9</v>
      </c>
      <c r="G263" s="28">
        <f t="array" ref="G263">AVERAGE(IF(年次別!$F263=TRANSPOSE(カレンダー!$A$2:$A$54),令和7年各保健所毎集計!$N$19:$BN$19))</f>
        <v>3.0259999999999998</v>
      </c>
      <c r="H263" s="28">
        <f t="array" ref="H263">AVERAGE(IF(年次別!$F263=TRANSPOSE(カレンダー!$A$2:$A$54),令和7年各保健所毎集計!$N$20:$BN$20))</f>
        <v>0.40400000000000003</v>
      </c>
      <c r="I263" s="28">
        <f t="array" ref="I263">AVERAGE(IF(年次別!$F263=TRANSPOSE(カレンダー!$A$2:$A$54),令和7年各保健所毎集計!$N$35:$BN$35))</f>
        <v>0.12</v>
      </c>
      <c r="J263" s="28">
        <f t="array" ref="J263">AVERAGE(IF(年次別!$F263=TRANSPOSE(カレンダー!$A$2:$A$54),令和7年各保健所毎集計!$N$36:$BN$36))</f>
        <v>0.98999999999999988</v>
      </c>
      <c r="K263" s="28">
        <f t="array" ref="K263">AVERAGE(IF(年次別!$F263=TRANSPOSE(カレンダー!$A$2:$A$54),令和7年各保健所毎集計!$N$51:$BN$51))</f>
        <v>0.41600000000000004</v>
      </c>
      <c r="L263" s="28">
        <f t="array" ref="L263">AVERAGE(IF(年次別!$F263=TRANSPOSE(カレンダー!$A$2:$A$54),令和7年各保健所毎集計!$N$52:$BN$52))</f>
        <v>0.17599999999999999</v>
      </c>
      <c r="M263" s="28">
        <f t="array" ref="M263">AVERAGE(IF(年次別!$F263=TRANSPOSE(カレンダー!$A$2:$A$54),令和7年各保健所毎集計!$N$67:$BN$67))</f>
        <v>0.752</v>
      </c>
      <c r="N263" s="28">
        <f t="array" ref="N263">AVERAGE(IF(年次別!$F263=TRANSPOSE(カレンダー!$A$2:$A$54),令和7年各保健所毎集計!$N$68:$BN$68))</f>
        <v>1.016</v>
      </c>
      <c r="O263" s="28">
        <f t="array" ref="O263">AVERAGE(IF(年次別!$F263=TRANSPOSE(カレンダー!$A$2:$A$54),令和7年各保健所毎集計!$N$83:$BN$83))</f>
        <v>2.2160000000000002</v>
      </c>
      <c r="P263" s="28">
        <f t="array" ref="P263">AVERAGE(IF(年次別!$F263=TRANSPOSE(カレンダー!$A$2:$A$54),令和7年各保健所毎集計!$N$84:$BN$84))</f>
        <v>2.6739999999999999</v>
      </c>
      <c r="Q263" s="28">
        <f t="array" ref="Q263">AVERAGE(IF(年次別!$F263=TRANSPOSE(カレンダー!$A$2:$A$54),令和7年各保健所毎集計!$N$99:$BN$99))</f>
        <v>0.184</v>
      </c>
      <c r="R263" s="28">
        <f t="array" ref="R263">AVERAGE(IF(年次別!$F263=TRANSPOSE(カレンダー!$A$2:$A$54),令和7年各保健所毎集計!$N$100:$BN$100))</f>
        <v>0.12200000000000003</v>
      </c>
      <c r="S263" s="28">
        <f t="array" ref="S263">AVERAGE(IF(年次別!$F263=TRANSPOSE(カレンダー!$A$2:$A$54),令和7年各保健所毎集計!$N$115:$BN$115))</f>
        <v>0.84000000000000008</v>
      </c>
      <c r="T263" s="28">
        <f t="array" ref="T263">AVERAGE(IF(年次別!$F263=TRANSPOSE(カレンダー!$A$2:$A$54),令和7年各保健所毎集計!$N$116:$BN$116))</f>
        <v>0.32399999999999995</v>
      </c>
      <c r="U263" s="28">
        <f t="array" ref="U263">AVERAGE(IF(年次別!$F263=TRANSPOSE(カレンダー!$A$2:$A$54),令和7年各保健所毎集計!$N$131:$BN$131))</f>
        <v>0.92800000000000016</v>
      </c>
      <c r="V263" s="28">
        <f t="array" ref="V263">AVERAGE(IF(年次別!$F263=TRANSPOSE(カレンダー!$A$2:$A$54),令和7年各保健所毎集計!$N$132:$BN$132))</f>
        <v>0.95</v>
      </c>
      <c r="W263" s="28">
        <f t="array" ref="W263">AVERAGE(IF(年次別!$F263=TRANSPOSE(カレンダー!$A$2:$A$54),令和7年各保健所毎集計!$N$147:$BN$147))</f>
        <v>0.16</v>
      </c>
      <c r="X263" s="28">
        <f t="array" ref="X263">AVERAGE(IF(年次別!$F263=TRANSPOSE(カレンダー!$A$2:$A$54),令和7年各保健所毎集計!$N$148:$BN$148))</f>
        <v>0.19600000000000001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0.184</v>
      </c>
      <c r="AD263" s="28">
        <f t="array" ref="AD263">AVERAGE(IF(年次別!$F263=TRANSPOSE(カレンダー!$A$2:$A$54),令和7年各保健所毎集計!$N$164:$BN$164))</f>
        <v>0.54399999999999993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8.0000000000000002E-3</v>
      </c>
      <c r="AH263" s="28">
        <f t="array" ref="AH263">AVERAGE(IF(年次別!$F263=TRANSPOSE(カレンダー!$A$2:$A$54),令和7年各保健所毎集計!$N$180:$BN$180))</f>
        <v>2.6000000000000002E-2</v>
      </c>
      <c r="AI263" s="28">
        <f t="array" ref="AI263">AVERAGE(IF(年次別!$F263=TRANSPOSE(カレンダー!$A$2:$A$54),令和7年各保健所毎集計!$N$195:$BN$195))</f>
        <v>4.3999999999999997E-2</v>
      </c>
      <c r="AJ263" s="28">
        <f t="array" ref="AJ263">AVERAGE(IF(年次別!$F263=TRANSPOSE(カレンダー!$A$2:$A$54),令和7年各保健所毎集計!$N$196:$BN$196))</f>
        <v>8.0000000000000002E-3</v>
      </c>
      <c r="AK263" s="28">
        <f t="array" ref="AK263">AVERAGE(IF(年次別!$F263=TRANSPOSE(カレンダー!$A$2:$A$54),令和7年各保健所毎集計!$N$211:$BN$211))</f>
        <v>2.7560000000000002</v>
      </c>
      <c r="AL263" s="28">
        <f t="array" ref="AL263">AVERAGE(IF(年次別!$F263=TRANSPOSE(カレンダー!$A$2:$A$54),令和7年各保健所毎集計!$N$212:$BN$212))</f>
        <v>0.65600000000000003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8.0000000000000002E-3</v>
      </c>
      <c r="AQ263" s="28">
        <f t="array" ref="AQ263">AVERAGE(IF(年次別!$F263=TRANSPOSE(カレンダー!$A$2:$A$54),令和7年各保健所毎集計!$N$243:$BN$243))</f>
        <v>5.6000000000000008E-2</v>
      </c>
      <c r="AR263" s="28">
        <f t="array" ref="AR263">AVERAGE(IF(年次別!$F263=TRANSPOSE(カレンダー!$A$2:$A$54),令和7年各保健所毎集計!$N$244:$BN$244))</f>
        <v>2.8000000000000004E-2</v>
      </c>
      <c r="AS263" s="28">
        <f t="array" ref="AS263">AVERAGE(IF(年次別!$F263=TRANSPOSE(カレンダー!$A$2:$A$54),令和7年各保健所毎集計!$N$259:$BN$259))</f>
        <v>2.8000000000000004E-2</v>
      </c>
      <c r="AT263" s="28">
        <f t="array" ref="AT263">AVERAGE(IF(年次別!$F263=TRANSPOSE(カレンダー!$A$2:$A$54),令和7年各保健所毎集計!$N$260:$BN$260))</f>
        <v>0.63600000000000012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6.0000000000000001E-3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4.0000000000000001E-3</v>
      </c>
      <c r="BA263" s="28">
        <f t="array" ref="BA263">AVERAGE(IF(年次別!$F263=TRANSPOSE(カレンダー!$A$2:$A$54),令和7年各保健所毎集計!$N$307:$BN$307))</f>
        <v>3.012</v>
      </c>
      <c r="BB263" s="28">
        <f t="array" ref="BB263">AVERAGE(IF(年次別!$F263=TRANSPOSE(カレンダー!$A$2:$A$54),令和7年各保健所毎集計!$N$308:$BN$308))</f>
        <v>4.6959999999999997</v>
      </c>
    </row>
    <row r="264" spans="1:57">
      <c r="A264">
        <v>262</v>
      </c>
      <c r="D264">
        <v>2025</v>
      </c>
      <c r="E264" s="35" t="s">
        <v>263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263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263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L124" sqref="L124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267</v>
      </c>
      <c r="D7" s="6" t="s">
        <v>254</v>
      </c>
      <c r="E7" s="6" t="s">
        <v>255</v>
      </c>
      <c r="F7" s="6" t="s">
        <v>256</v>
      </c>
      <c r="G7" s="6" t="s">
        <v>257</v>
      </c>
      <c r="H7" s="6" t="s">
        <v>265</v>
      </c>
      <c r="I7" s="6" t="s">
        <v>266</v>
      </c>
    </row>
    <row r="8" spans="2:9">
      <c r="C8" s="9">
        <f>+AVERAGE(D8:H8)</f>
        <v>16215.2</v>
      </c>
      <c r="D8" s="7">
        <f t="array" ref="D8:I8">TRANSPOSE([1]沖縄県!$DH$21:$DH$26)</f>
        <v>44</v>
      </c>
      <c r="E8" s="7">
        <v>184</v>
      </c>
      <c r="F8" s="7">
        <v>19108</v>
      </c>
      <c r="G8" s="7">
        <v>36351</v>
      </c>
      <c r="H8" s="7">
        <v>25389</v>
      </c>
      <c r="I8" s="7">
        <v>681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tr">
        <f>C7</f>
        <v>平均報告数
（2025/26を除く）</v>
      </c>
      <c r="D15" s="6" t="str">
        <f>D7</f>
        <v>2020/21</v>
      </c>
      <c r="E15" s="6" t="str">
        <f t="shared" ref="E15:I15" si="0">E7</f>
        <v>2021/22</v>
      </c>
      <c r="F15" s="6" t="str">
        <f t="shared" si="0"/>
        <v>2022/23</v>
      </c>
      <c r="G15" s="6" t="str">
        <f t="shared" si="0"/>
        <v>2023/24</v>
      </c>
      <c r="H15" s="6" t="str">
        <f t="shared" si="0"/>
        <v>2024/25</v>
      </c>
      <c r="I15" s="6" t="str">
        <f t="shared" si="0"/>
        <v>2025/26</v>
      </c>
    </row>
    <row r="16" spans="2:9">
      <c r="C16" s="9">
        <f>AVERAGE(D16:H16)</f>
        <v>1844</v>
      </c>
      <c r="D16" s="7">
        <f t="array" ref="D16:I16">TRANSPOSE([1]沖縄県!$DH$78:$DH$83)</f>
        <v>2012</v>
      </c>
      <c r="E16" s="7">
        <v>1892</v>
      </c>
      <c r="F16" s="7">
        <v>2431</v>
      </c>
      <c r="G16" s="7">
        <v>1467</v>
      </c>
      <c r="H16" s="7">
        <v>1418</v>
      </c>
      <c r="I16" s="7">
        <v>15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261</v>
      </c>
      <c r="D23" s="6" t="s">
        <v>177</v>
      </c>
      <c r="E23" s="6" t="s">
        <v>195</v>
      </c>
      <c r="F23" s="6" t="s">
        <v>196</v>
      </c>
      <c r="G23" s="6" t="s">
        <v>244</v>
      </c>
      <c r="H23" s="6" t="s">
        <v>253</v>
      </c>
      <c r="I23" s="6" t="s">
        <v>260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410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1756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tr">
        <f>C7</f>
        <v>平均報告数
（2025/26を除く）</v>
      </c>
      <c r="D39" s="6" t="str">
        <f>D7</f>
        <v>2020/21</v>
      </c>
      <c r="E39" s="6" t="str">
        <f t="shared" ref="E39:I39" si="1">E7</f>
        <v>2021/22</v>
      </c>
      <c r="F39" s="6" t="str">
        <f t="shared" si="1"/>
        <v>2022/23</v>
      </c>
      <c r="G39" s="6" t="str">
        <f t="shared" si="1"/>
        <v>2023/24</v>
      </c>
      <c r="H39" s="6" t="str">
        <f t="shared" si="1"/>
        <v>2024/25</v>
      </c>
      <c r="I39" s="6" t="str">
        <f t="shared" si="1"/>
        <v>2025/26</v>
      </c>
    </row>
    <row r="40" spans="2:9">
      <c r="C40" s="9">
        <f>+AVERAGE(D40:H40)</f>
        <v>3221.6</v>
      </c>
      <c r="D40" s="7">
        <f t="array" ref="D40:I40">TRANSPOSE([1]沖縄県!$DH$249:$DH$254)</f>
        <v>2334</v>
      </c>
      <c r="E40" s="7">
        <v>2810</v>
      </c>
      <c r="F40" s="7">
        <v>3468</v>
      </c>
      <c r="G40" s="7">
        <v>3088</v>
      </c>
      <c r="H40" s="7">
        <v>4408</v>
      </c>
      <c r="I40" s="7">
        <v>277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648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429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791</v>
      </c>
    </row>
    <row r="68" spans="2:9" ht="18.75">
      <c r="B68" s="37" t="s">
        <v>197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264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229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51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12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1503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20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24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248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262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8545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>
        <f>[2]ｲﾝ!C36</f>
        <v>103</v>
      </c>
      <c r="D40" s="27">
        <f>[2]ｲﾝ!D36</f>
        <v>2</v>
      </c>
      <c r="E40" s="27">
        <f>[2]ｲﾝ!E36</f>
        <v>1</v>
      </c>
      <c r="F40" s="27">
        <f>[2]ｲﾝ!F36</f>
        <v>9</v>
      </c>
      <c r="G40" s="27">
        <f>[2]ｲﾝ!G36</f>
        <v>4</v>
      </c>
      <c r="H40" s="27">
        <f>[2]ｲﾝ!H36</f>
        <v>4</v>
      </c>
      <c r="I40" s="27">
        <f>[2]ｲﾝ!I36</f>
        <v>9</v>
      </c>
      <c r="J40" s="27">
        <f>[2]ｲﾝ!J36</f>
        <v>8</v>
      </c>
      <c r="K40" s="27">
        <f>[2]ｲﾝ!K36</f>
        <v>9</v>
      </c>
      <c r="L40" s="27">
        <f>[2]ｲﾝ!L36</f>
        <v>5</v>
      </c>
      <c r="M40" s="27">
        <f>[2]ｲﾝ!M36</f>
        <v>2</v>
      </c>
      <c r="N40" s="27">
        <f>[2]ｲﾝ!N36</f>
        <v>1</v>
      </c>
      <c r="O40" s="27">
        <f>[2]ｲﾝ!O36</f>
        <v>11</v>
      </c>
      <c r="P40" s="27">
        <f>[2]ｲﾝ!P36</f>
        <v>6</v>
      </c>
      <c r="Q40" s="27">
        <f>[2]ｲﾝ!Q36</f>
        <v>7</v>
      </c>
      <c r="R40" s="27">
        <f>[2]ｲﾝ!R36</f>
        <v>6</v>
      </c>
      <c r="S40" s="27">
        <f>[2]ｲﾝ!S36</f>
        <v>5</v>
      </c>
      <c r="T40" s="27">
        <f>[2]ｲﾝ!T36</f>
        <v>7</v>
      </c>
      <c r="U40" s="27">
        <f>[2]ｲﾝ!U36</f>
        <v>3</v>
      </c>
      <c r="V40" s="27">
        <f>[2]ｲﾝ!V36</f>
        <v>2</v>
      </c>
      <c r="W40" s="27">
        <f>[2]ｲﾝ!W36</f>
        <v>2</v>
      </c>
      <c r="X40" s="20"/>
      <c r="Y40" s="20">
        <f t="shared" si="2"/>
        <v>103</v>
      </c>
      <c r="Z40" s="20" t="b">
        <f t="shared" si="3"/>
        <v>1</v>
      </c>
    </row>
    <row r="41" spans="2:26">
      <c r="B41" s="17">
        <v>36</v>
      </c>
      <c r="C41" s="17">
        <f>[2]ｲﾝ!C37</f>
        <v>142</v>
      </c>
      <c r="D41" s="17">
        <f>[2]ｲﾝ!D37</f>
        <v>2</v>
      </c>
      <c r="E41" s="17">
        <f>[2]ｲﾝ!E37</f>
        <v>2</v>
      </c>
      <c r="F41" s="17">
        <f>[2]ｲﾝ!F37</f>
        <v>5</v>
      </c>
      <c r="G41" s="17">
        <f>[2]ｲﾝ!G37</f>
        <v>11</v>
      </c>
      <c r="H41" s="17">
        <f>[2]ｲﾝ!H37</f>
        <v>4</v>
      </c>
      <c r="I41" s="17">
        <f>[2]ｲﾝ!I37</f>
        <v>9</v>
      </c>
      <c r="J41" s="17">
        <f>[2]ｲﾝ!J37</f>
        <v>11</v>
      </c>
      <c r="K41" s="17">
        <f>[2]ｲﾝ!K37</f>
        <v>14</v>
      </c>
      <c r="L41" s="17">
        <f>[2]ｲﾝ!L37</f>
        <v>2</v>
      </c>
      <c r="M41" s="17">
        <f>[2]ｲﾝ!M37</f>
        <v>7</v>
      </c>
      <c r="N41" s="17">
        <f>[2]ｲﾝ!N37</f>
        <v>16</v>
      </c>
      <c r="O41" s="17">
        <f>[2]ｲﾝ!O37</f>
        <v>21</v>
      </c>
      <c r="P41" s="17">
        <f>[2]ｲﾝ!P37</f>
        <v>3</v>
      </c>
      <c r="Q41" s="17">
        <f>[2]ｲﾝ!Q37</f>
        <v>7</v>
      </c>
      <c r="R41" s="17">
        <f>[2]ｲﾝ!R37</f>
        <v>4</v>
      </c>
      <c r="S41" s="17">
        <f>[2]ｲﾝ!S37</f>
        <v>11</v>
      </c>
      <c r="T41" s="17">
        <f>[2]ｲﾝ!T37</f>
        <v>7</v>
      </c>
      <c r="U41" s="17">
        <f>[2]ｲﾝ!U37</f>
        <v>2</v>
      </c>
      <c r="V41" s="17">
        <f>[2]ｲﾝ!V37</f>
        <v>4</v>
      </c>
      <c r="W41" s="17">
        <f>[2]ｲﾝ!W37</f>
        <v>0</v>
      </c>
      <c r="Y41">
        <f t="shared" si="2"/>
        <v>142</v>
      </c>
      <c r="Z41" t="b">
        <f t="shared" si="3"/>
        <v>1</v>
      </c>
    </row>
    <row r="42" spans="2:26">
      <c r="B42" s="18">
        <v>37</v>
      </c>
      <c r="C42" s="27">
        <f>[2]ｲﾝ!C38</f>
        <v>222</v>
      </c>
      <c r="D42" s="27">
        <f>[2]ｲﾝ!D38</f>
        <v>1</v>
      </c>
      <c r="E42" s="27">
        <f>[2]ｲﾝ!E38</f>
        <v>1</v>
      </c>
      <c r="F42" s="27">
        <f>[2]ｲﾝ!F38</f>
        <v>5</v>
      </c>
      <c r="G42" s="27">
        <f>[2]ｲﾝ!G38</f>
        <v>9</v>
      </c>
      <c r="H42" s="27">
        <f>[2]ｲﾝ!H38</f>
        <v>11</v>
      </c>
      <c r="I42" s="27">
        <f>[2]ｲﾝ!I38</f>
        <v>14</v>
      </c>
      <c r="J42" s="27">
        <f>[2]ｲﾝ!J38</f>
        <v>10</v>
      </c>
      <c r="K42" s="27">
        <f>[2]ｲﾝ!K38</f>
        <v>16</v>
      </c>
      <c r="L42" s="27">
        <f>[2]ｲﾝ!L38</f>
        <v>11</v>
      </c>
      <c r="M42" s="27">
        <f>[2]ｲﾝ!M38</f>
        <v>12</v>
      </c>
      <c r="N42" s="27">
        <f>[2]ｲﾝ!N38</f>
        <v>14</v>
      </c>
      <c r="O42" s="27">
        <f>[2]ｲﾝ!O38</f>
        <v>38</v>
      </c>
      <c r="P42" s="27">
        <f>[2]ｲﾝ!P38</f>
        <v>11</v>
      </c>
      <c r="Q42" s="27">
        <f>[2]ｲﾝ!Q38</f>
        <v>13</v>
      </c>
      <c r="R42" s="27">
        <f>[2]ｲﾝ!R38</f>
        <v>11</v>
      </c>
      <c r="S42" s="27">
        <f>[2]ｲﾝ!S38</f>
        <v>18</v>
      </c>
      <c r="T42" s="27">
        <f>[2]ｲﾝ!T38</f>
        <v>7</v>
      </c>
      <c r="U42" s="27">
        <f>[2]ｲﾝ!U38</f>
        <v>10</v>
      </c>
      <c r="V42" s="27">
        <f>[2]ｲﾝ!V38</f>
        <v>7</v>
      </c>
      <c r="W42" s="27">
        <f>[2]ｲﾝ!W38</f>
        <v>3</v>
      </c>
      <c r="X42" s="20"/>
      <c r="Y42" s="20">
        <f t="shared" si="2"/>
        <v>222</v>
      </c>
      <c r="Z42" s="20" t="b">
        <f t="shared" si="3"/>
        <v>1</v>
      </c>
    </row>
    <row r="43" spans="2:26">
      <c r="B43" s="17">
        <v>38</v>
      </c>
      <c r="C43" s="17">
        <f>[2]ｲﾝ!C39</f>
        <v>317</v>
      </c>
      <c r="D43" s="17">
        <f>[2]ｲﾝ!D39</f>
        <v>4</v>
      </c>
      <c r="E43" s="17">
        <f>[2]ｲﾝ!E39</f>
        <v>5</v>
      </c>
      <c r="F43" s="17">
        <f>[2]ｲﾝ!F39</f>
        <v>10</v>
      </c>
      <c r="G43" s="17">
        <f>[2]ｲﾝ!G39</f>
        <v>15</v>
      </c>
      <c r="H43" s="17">
        <f>[2]ｲﾝ!H39</f>
        <v>12</v>
      </c>
      <c r="I43" s="17">
        <f>[2]ｲﾝ!I39</f>
        <v>18</v>
      </c>
      <c r="J43" s="17">
        <f>[2]ｲﾝ!J39</f>
        <v>14</v>
      </c>
      <c r="K43" s="17">
        <f>[2]ｲﾝ!K39</f>
        <v>28</v>
      </c>
      <c r="L43" s="17">
        <f>[2]ｲﾝ!L39</f>
        <v>11</v>
      </c>
      <c r="M43" s="17">
        <f>[2]ｲﾝ!M39</f>
        <v>13</v>
      </c>
      <c r="N43" s="17">
        <f>[2]ｲﾝ!N39</f>
        <v>8</v>
      </c>
      <c r="O43" s="17">
        <f>[2]ｲﾝ!O39</f>
        <v>64</v>
      </c>
      <c r="P43" s="17">
        <f>[2]ｲﾝ!P39</f>
        <v>25</v>
      </c>
      <c r="Q43" s="17">
        <f>[2]ｲﾝ!Q39</f>
        <v>18</v>
      </c>
      <c r="R43" s="17">
        <f>[2]ｲﾝ!R39</f>
        <v>25</v>
      </c>
      <c r="S43" s="17">
        <f>[2]ｲﾝ!S39</f>
        <v>20</v>
      </c>
      <c r="T43" s="17">
        <f>[2]ｲﾝ!T39</f>
        <v>10</v>
      </c>
      <c r="U43" s="17">
        <f>[2]ｲﾝ!U39</f>
        <v>4</v>
      </c>
      <c r="V43" s="17">
        <f>[2]ｲﾝ!V39</f>
        <v>7</v>
      </c>
      <c r="W43" s="17">
        <f>[2]ｲﾝ!W39</f>
        <v>6</v>
      </c>
      <c r="Y43">
        <f t="shared" si="2"/>
        <v>317</v>
      </c>
      <c r="Z43" t="b">
        <f t="shared" si="3"/>
        <v>1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14967</v>
      </c>
      <c r="D60" s="2">
        <f t="array" ref="D60">+SUM(IF(NOT(ISERROR(D6:D57)),D6:D57))</f>
        <v>82</v>
      </c>
      <c r="E60" s="2">
        <f t="array" ref="E60">+SUM(IF(NOT(ISERROR(E6:E57)),E6:E57))</f>
        <v>210</v>
      </c>
      <c r="F60" s="2">
        <f t="array" ref="F60">+SUM(IF(NOT(ISERROR(F6:F57)),F6:F57))</f>
        <v>579</v>
      </c>
      <c r="G60" s="2">
        <f t="array" ref="G60">+SUM(IF(NOT(ISERROR(G6:G57)),G6:G57))</f>
        <v>644</v>
      </c>
      <c r="H60" s="2">
        <f t="array" ref="H60">+SUM(IF(NOT(ISERROR(H6:H57)),H6:H57))</f>
        <v>669</v>
      </c>
      <c r="I60" s="2">
        <f t="array" ref="I60">+SUM(IF(NOT(ISERROR(I6:I57)),I6:I57))</f>
        <v>689</v>
      </c>
      <c r="J60" s="2">
        <f t="array" ref="J60">+SUM(IF(NOT(ISERROR(J6:J57)),J6:J57))</f>
        <v>639</v>
      </c>
      <c r="K60" s="2">
        <f t="array" ref="K60">+SUM(IF(NOT(ISERROR(K6:K57)),K6:K57))</f>
        <v>623</v>
      </c>
      <c r="L60" s="2">
        <f t="array" ref="L60">+SUM(IF(NOT(ISERROR(L6:L57)),L6:L57))</f>
        <v>560</v>
      </c>
      <c r="M60" s="2">
        <f t="array" ref="M60">+SUM(IF(NOT(ISERROR(M6:M57)),M6:M57))</f>
        <v>564</v>
      </c>
      <c r="N60" s="2">
        <f t="array" ref="N60">+SUM(IF(NOT(ISERROR(N6:N57)),N6:N57))</f>
        <v>536</v>
      </c>
      <c r="O60" s="2">
        <f t="array" ref="O60">+SUM(IF(NOT(ISERROR(O6:O57)),O6:O57))</f>
        <v>2139</v>
      </c>
      <c r="P60" s="2">
        <f t="array" ref="P60">+SUM(IF(NOT(ISERROR(P6:P57)),P6:P57))</f>
        <v>960</v>
      </c>
      <c r="Q60" s="2">
        <f t="array" ref="Q60">+SUM(IF(NOT(ISERROR(Q6:Q57)),Q6:Q57))</f>
        <v>1055</v>
      </c>
      <c r="R60" s="2">
        <f t="array" ref="R60">+SUM(IF(NOT(ISERROR(R6:R57)),R6:R57))</f>
        <v>1135</v>
      </c>
      <c r="S60" s="2">
        <f t="array" ref="S60">+SUM(IF(NOT(ISERROR(S6:S57)),S6:S57))</f>
        <v>1172</v>
      </c>
      <c r="T60" s="2">
        <f t="array" ref="T60">+SUM(IF(NOT(ISERROR(T6:T57)),T6:T57))</f>
        <v>942</v>
      </c>
      <c r="U60" s="2">
        <f t="array" ref="U60">+SUM(IF(NOT(ISERROR(U6:U57)),U6:U57))</f>
        <v>640</v>
      </c>
      <c r="V60" s="2">
        <f t="array" ref="V60">+SUM(IF(NOT(ISERROR(V6:V57)),V6:V57))</f>
        <v>551</v>
      </c>
      <c r="W60" s="2">
        <f t="array" ref="W60">+SUM(IF(NOT(ISERROR(W6:W57)),W6:W57))</f>
        <v>578</v>
      </c>
      <c r="X60" s="2"/>
      <c r="Y60" s="2">
        <f>+SUM(D60:W60)</f>
        <v>14967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0.5478719850337409</v>
      </c>
      <c r="E61" s="4">
        <f t="shared" si="4"/>
        <v>1.4030867909400682</v>
      </c>
      <c r="F61" s="4">
        <f t="shared" si="4"/>
        <v>3.8685107235919025</v>
      </c>
      <c r="G61" s="4">
        <f t="shared" si="4"/>
        <v>4.3027994922162094</v>
      </c>
      <c r="H61" s="4">
        <f t="shared" si="4"/>
        <v>4.4698336339947886</v>
      </c>
      <c r="I61" s="4">
        <f t="shared" si="4"/>
        <v>4.603460947417652</v>
      </c>
      <c r="J61" s="4">
        <f t="shared" si="4"/>
        <v>4.2693926638604935</v>
      </c>
      <c r="K61" s="4">
        <f t="shared" si="4"/>
        <v>4.1624908131222025</v>
      </c>
      <c r="L61" s="4">
        <f t="shared" si="4"/>
        <v>3.7415647758401818</v>
      </c>
      <c r="M61" s="4">
        <f t="shared" si="4"/>
        <v>3.7682902385247545</v>
      </c>
      <c r="N61" s="4">
        <f t="shared" si="4"/>
        <v>3.5812119997327452</v>
      </c>
      <c r="O61" s="4">
        <f t="shared" si="4"/>
        <v>14.291441170575265</v>
      </c>
      <c r="P61" s="4">
        <f t="shared" si="4"/>
        <v>6.4141110442974547</v>
      </c>
      <c r="Q61" s="4">
        <f t="shared" si="4"/>
        <v>7.0488407830560567</v>
      </c>
      <c r="R61" s="4">
        <f t="shared" si="4"/>
        <v>7.583350036747512</v>
      </c>
      <c r="S61" s="4">
        <f t="shared" si="4"/>
        <v>7.8305605665798081</v>
      </c>
      <c r="T61" s="4">
        <f t="shared" si="4"/>
        <v>6.2938464622168775</v>
      </c>
      <c r="U61" s="4">
        <f t="shared" si="4"/>
        <v>4.2760740295316362</v>
      </c>
      <c r="V61" s="4">
        <f t="shared" si="4"/>
        <v>3.6814324847998932</v>
      </c>
      <c r="W61" s="4">
        <f t="shared" si="4"/>
        <v>3.861829357920759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14967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103</v>
      </c>
      <c r="D103" s="18">
        <f t="shared" si="6"/>
        <v>3</v>
      </c>
      <c r="E103" s="18">
        <f t="shared" si="19"/>
        <v>26</v>
      </c>
      <c r="F103" s="18">
        <f t="shared" si="20"/>
        <v>25</v>
      </c>
      <c r="G103" s="18">
        <f t="shared" si="21"/>
        <v>11</v>
      </c>
      <c r="H103" s="18">
        <f t="shared" si="22"/>
        <v>6</v>
      </c>
      <c r="I103" s="18">
        <f t="shared" si="23"/>
        <v>7</v>
      </c>
      <c r="J103" s="18">
        <f t="shared" si="24"/>
        <v>6</v>
      </c>
      <c r="K103" s="18">
        <f t="shared" si="25"/>
        <v>5</v>
      </c>
      <c r="L103" s="18">
        <f t="shared" si="26"/>
        <v>7</v>
      </c>
      <c r="M103" s="18">
        <f t="shared" si="27"/>
        <v>7</v>
      </c>
      <c r="N103" s="22"/>
      <c r="O103" s="22">
        <f t="shared" si="28"/>
        <v>103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142</v>
      </c>
      <c r="D104" s="17">
        <f t="shared" si="6"/>
        <v>4</v>
      </c>
      <c r="E104" s="17">
        <f t="shared" si="19"/>
        <v>29</v>
      </c>
      <c r="F104" s="17">
        <f t="shared" si="20"/>
        <v>50</v>
      </c>
      <c r="G104" s="17">
        <f t="shared" si="21"/>
        <v>21</v>
      </c>
      <c r="H104" s="17">
        <f t="shared" si="22"/>
        <v>3</v>
      </c>
      <c r="I104" s="17">
        <f t="shared" si="23"/>
        <v>7</v>
      </c>
      <c r="J104" s="17">
        <f t="shared" si="24"/>
        <v>4</v>
      </c>
      <c r="K104" s="17">
        <f t="shared" si="25"/>
        <v>11</v>
      </c>
      <c r="L104" s="17">
        <f t="shared" si="26"/>
        <v>7</v>
      </c>
      <c r="M104" s="17">
        <f t="shared" si="27"/>
        <v>6</v>
      </c>
      <c r="O104">
        <f t="shared" si="28"/>
        <v>142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222</v>
      </c>
      <c r="D105" s="18">
        <f t="shared" si="6"/>
        <v>2</v>
      </c>
      <c r="E105" s="18">
        <f t="shared" si="19"/>
        <v>39</v>
      </c>
      <c r="F105" s="18">
        <f t="shared" si="20"/>
        <v>63</v>
      </c>
      <c r="G105" s="18">
        <f t="shared" si="21"/>
        <v>38</v>
      </c>
      <c r="H105" s="18">
        <f t="shared" si="22"/>
        <v>11</v>
      </c>
      <c r="I105" s="18">
        <f t="shared" si="23"/>
        <v>13</v>
      </c>
      <c r="J105" s="18">
        <f t="shared" si="24"/>
        <v>11</v>
      </c>
      <c r="K105" s="18">
        <f t="shared" si="25"/>
        <v>18</v>
      </c>
      <c r="L105" s="18">
        <f t="shared" si="26"/>
        <v>7</v>
      </c>
      <c r="M105" s="18">
        <f t="shared" si="27"/>
        <v>20</v>
      </c>
      <c r="N105" s="22"/>
      <c r="O105" s="22">
        <f t="shared" si="28"/>
        <v>222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317</v>
      </c>
      <c r="D106" s="17">
        <f t="shared" si="6"/>
        <v>9</v>
      </c>
      <c r="E106" s="17">
        <f t="shared" si="19"/>
        <v>55</v>
      </c>
      <c r="F106" s="17">
        <f t="shared" si="20"/>
        <v>74</v>
      </c>
      <c r="G106" s="17">
        <f t="shared" si="21"/>
        <v>64</v>
      </c>
      <c r="H106" s="17">
        <f t="shared" si="22"/>
        <v>25</v>
      </c>
      <c r="I106" s="17">
        <f t="shared" si="23"/>
        <v>18</v>
      </c>
      <c r="J106" s="17">
        <f t="shared" si="24"/>
        <v>25</v>
      </c>
      <c r="K106" s="17">
        <f t="shared" si="25"/>
        <v>20</v>
      </c>
      <c r="L106" s="17">
        <f t="shared" si="26"/>
        <v>10</v>
      </c>
      <c r="M106" s="17">
        <f t="shared" si="27"/>
        <v>17</v>
      </c>
      <c r="O106">
        <f t="shared" si="28"/>
        <v>317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14967</v>
      </c>
      <c r="D123" s="2">
        <f t="array" ref="D123">SUM(IF(NOT(ISERROR(D69:D121)),D69:D121))</f>
        <v>292</v>
      </c>
      <c r="E123" s="2">
        <f t="array" ref="E123">SUM(IF(NOT(ISERROR(E69:E121)),E69:E121))</f>
        <v>2581</v>
      </c>
      <c r="F123" s="2">
        <f t="array" ref="F123">SUM(IF(NOT(ISERROR(F69:F121)),F69:F121))</f>
        <v>2922</v>
      </c>
      <c r="G123" s="2">
        <f t="array" ref="G123">SUM(IF(NOT(ISERROR(G69:G121)),G69:G121))</f>
        <v>2139</v>
      </c>
      <c r="H123" s="2">
        <f t="array" ref="H123">SUM(IF(NOT(ISERROR(H69:H121)),H69:H121))</f>
        <v>960</v>
      </c>
      <c r="I123" s="2">
        <f t="array" ref="I123">SUM(IF(NOT(ISERROR(I69:I121)),I69:I121))</f>
        <v>1055</v>
      </c>
      <c r="J123" s="2">
        <f t="array" ref="J123">SUM(IF(NOT(ISERROR(J69:J121)),J69:J121))</f>
        <v>1135</v>
      </c>
      <c r="K123" s="2">
        <f t="array" ref="K123">SUM(IF(NOT(ISERROR(K69:K121)),K69:K121))</f>
        <v>1172</v>
      </c>
      <c r="L123" s="2">
        <f t="array" ref="L123">SUM(IF(NOT(ISERROR(L69:L121)),L69:L121))</f>
        <v>942</v>
      </c>
      <c r="M123" s="2">
        <f t="array" ref="M123">SUM(IF(NOT(ISERROR(M69:M121)),M69:M121))</f>
        <v>1769</v>
      </c>
      <c r="N123" s="2"/>
      <c r="O123" s="2">
        <f>+SUM(D123:M123)</f>
        <v>14967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1.950958775973809</v>
      </c>
      <c r="E124" s="3">
        <f t="shared" si="32"/>
        <v>17.244604797220553</v>
      </c>
      <c r="F124" s="3">
        <f t="shared" si="32"/>
        <v>19.522950491080376</v>
      </c>
      <c r="G124" s="3">
        <f t="shared" si="32"/>
        <v>14.291441170575265</v>
      </c>
      <c r="H124" s="3">
        <f t="shared" si="32"/>
        <v>6.4141110442974547</v>
      </c>
      <c r="I124" s="3">
        <f t="shared" si="32"/>
        <v>7.0488407830560567</v>
      </c>
      <c r="J124" s="3">
        <f t="shared" si="32"/>
        <v>7.583350036747512</v>
      </c>
      <c r="K124" s="3">
        <f t="shared" si="32"/>
        <v>7.8305605665798081</v>
      </c>
      <c r="L124" s="3">
        <f t="shared" si="32"/>
        <v>6.2938464622168775</v>
      </c>
      <c r="M124" s="3">
        <f t="shared" si="32"/>
        <v>11.819335872252289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14967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>
        <f>[2]co19!C36</f>
        <v>293</v>
      </c>
      <c r="D40" s="17">
        <f>[2]co19!D36</f>
        <v>7</v>
      </c>
      <c r="E40" s="17">
        <f>[2]co19!E36</f>
        <v>4</v>
      </c>
      <c r="F40" s="17">
        <f>[2]co19!F36</f>
        <v>10</v>
      </c>
      <c r="G40" s="17">
        <f>[2]co19!G36</f>
        <v>5</v>
      </c>
      <c r="H40" s="17">
        <f>[2]co19!H36</f>
        <v>1</v>
      </c>
      <c r="I40" s="17">
        <f>[2]co19!I36</f>
        <v>1</v>
      </c>
      <c r="J40" s="17">
        <f>[2]co19!J36</f>
        <v>1</v>
      </c>
      <c r="K40" s="17">
        <f>[2]co19!K36</f>
        <v>3</v>
      </c>
      <c r="L40" s="17">
        <f>[2]co19!L36</f>
        <v>0</v>
      </c>
      <c r="M40" s="17">
        <f>[2]co19!M36</f>
        <v>4</v>
      </c>
      <c r="N40" s="17">
        <f>[2]co19!N36</f>
        <v>2</v>
      </c>
      <c r="O40" s="17">
        <f>[2]co19!O36</f>
        <v>13</v>
      </c>
      <c r="P40" s="17">
        <f>[2]co19!P36</f>
        <v>7</v>
      </c>
      <c r="Q40" s="17">
        <f>[2]co19!Q36</f>
        <v>25</v>
      </c>
      <c r="R40" s="17">
        <f>[2]co19!R36</f>
        <v>29</v>
      </c>
      <c r="S40" s="17">
        <f>[2]co19!S36</f>
        <v>30</v>
      </c>
      <c r="T40" s="17">
        <f>[2]co19!T36</f>
        <v>28</v>
      </c>
      <c r="U40" s="17">
        <f>[2]co19!U36</f>
        <v>38</v>
      </c>
      <c r="V40" s="17">
        <f>[2]co19!V36</f>
        <v>39</v>
      </c>
      <c r="W40" s="17">
        <f>[2]co19!W36</f>
        <v>46</v>
      </c>
      <c r="Y40">
        <f t="shared" si="2"/>
        <v>293</v>
      </c>
      <c r="Z40" t="b">
        <f t="shared" si="3"/>
        <v>1</v>
      </c>
    </row>
    <row r="41" spans="2:26">
      <c r="B41" s="17">
        <v>36</v>
      </c>
      <c r="C41" s="17">
        <f>[2]co19!C37</f>
        <v>247</v>
      </c>
      <c r="D41" s="17">
        <f>[2]co19!D37</f>
        <v>5</v>
      </c>
      <c r="E41" s="17">
        <f>[2]co19!E37</f>
        <v>5</v>
      </c>
      <c r="F41" s="17">
        <f>[2]co19!F37</f>
        <v>5</v>
      </c>
      <c r="G41" s="17">
        <f>[2]co19!G37</f>
        <v>2</v>
      </c>
      <c r="H41" s="17">
        <f>[2]co19!H37</f>
        <v>1</v>
      </c>
      <c r="I41" s="17">
        <f>[2]co19!I37</f>
        <v>1</v>
      </c>
      <c r="J41" s="17">
        <f>[2]co19!J37</f>
        <v>2</v>
      </c>
      <c r="K41" s="17">
        <f>[2]co19!K37</f>
        <v>4</v>
      </c>
      <c r="L41" s="17">
        <f>[2]co19!L37</f>
        <v>2</v>
      </c>
      <c r="M41" s="17">
        <f>[2]co19!M37</f>
        <v>5</v>
      </c>
      <c r="N41" s="17">
        <f>[2]co19!N37</f>
        <v>7</v>
      </c>
      <c r="O41" s="17">
        <f>[2]co19!O37</f>
        <v>15</v>
      </c>
      <c r="P41" s="17">
        <f>[2]co19!P37</f>
        <v>12</v>
      </c>
      <c r="Q41" s="17">
        <f>[2]co19!Q37</f>
        <v>24</v>
      </c>
      <c r="R41" s="17">
        <f>[2]co19!R37</f>
        <v>16</v>
      </c>
      <c r="S41" s="17">
        <f>[2]co19!S37</f>
        <v>27</v>
      </c>
      <c r="T41" s="17">
        <f>[2]co19!T37</f>
        <v>27</v>
      </c>
      <c r="U41" s="17">
        <f>[2]co19!U37</f>
        <v>27</v>
      </c>
      <c r="V41" s="17">
        <f>[2]co19!V37</f>
        <v>27</v>
      </c>
      <c r="W41" s="17">
        <f>[2]co19!W37</f>
        <v>33</v>
      </c>
      <c r="Y41">
        <f t="shared" si="2"/>
        <v>247</v>
      </c>
      <c r="Z41" t="b">
        <f t="shared" si="3"/>
        <v>1</v>
      </c>
    </row>
    <row r="42" spans="2:26">
      <c r="B42" s="17">
        <v>37</v>
      </c>
      <c r="C42" s="17">
        <f>[2]co19!C38</f>
        <v>218</v>
      </c>
      <c r="D42" s="17">
        <f>[2]co19!D38</f>
        <v>9</v>
      </c>
      <c r="E42" s="17">
        <f>[2]co19!E38</f>
        <v>4</v>
      </c>
      <c r="F42" s="17">
        <f>[2]co19!F38</f>
        <v>4</v>
      </c>
      <c r="G42" s="17">
        <f>[2]co19!G38</f>
        <v>0</v>
      </c>
      <c r="H42" s="17">
        <f>[2]co19!H38</f>
        <v>2</v>
      </c>
      <c r="I42" s="17">
        <f>[2]co19!I38</f>
        <v>0</v>
      </c>
      <c r="J42" s="17">
        <f>[2]co19!J38</f>
        <v>0</v>
      </c>
      <c r="K42" s="17">
        <f>[2]co19!K38</f>
        <v>2</v>
      </c>
      <c r="L42" s="17">
        <f>[2]co19!L38</f>
        <v>1</v>
      </c>
      <c r="M42" s="17">
        <f>[2]co19!M38</f>
        <v>5</v>
      </c>
      <c r="N42" s="17">
        <f>[2]co19!N38</f>
        <v>0</v>
      </c>
      <c r="O42" s="17">
        <f>[2]co19!O38</f>
        <v>16</v>
      </c>
      <c r="P42" s="17">
        <f>[2]co19!P38</f>
        <v>11</v>
      </c>
      <c r="Q42" s="17">
        <f>[2]co19!Q38</f>
        <v>21</v>
      </c>
      <c r="R42" s="17">
        <f>[2]co19!R38</f>
        <v>17</v>
      </c>
      <c r="S42" s="17">
        <f>[2]co19!S38</f>
        <v>29</v>
      </c>
      <c r="T42" s="17">
        <f>[2]co19!T38</f>
        <v>19</v>
      </c>
      <c r="U42" s="17">
        <f>[2]co19!U38</f>
        <v>18</v>
      </c>
      <c r="V42" s="17">
        <f>[2]co19!V38</f>
        <v>30</v>
      </c>
      <c r="W42" s="17">
        <f>[2]co19!W38</f>
        <v>30</v>
      </c>
      <c r="Y42">
        <f t="shared" si="2"/>
        <v>218</v>
      </c>
      <c r="Z42" t="b">
        <f t="shared" si="3"/>
        <v>1</v>
      </c>
    </row>
    <row r="43" spans="2:26">
      <c r="B43" s="17">
        <v>38</v>
      </c>
      <c r="C43" s="17">
        <f>[2]co19!C39</f>
        <v>213</v>
      </c>
      <c r="D43" s="17">
        <f>[2]co19!D39</f>
        <v>6</v>
      </c>
      <c r="E43" s="17">
        <f>[2]co19!E39</f>
        <v>1</v>
      </c>
      <c r="F43" s="17">
        <f>[2]co19!F39</f>
        <v>0</v>
      </c>
      <c r="G43" s="17">
        <f>[2]co19!G39</f>
        <v>1</v>
      </c>
      <c r="H43" s="17">
        <f>[2]co19!H39</f>
        <v>2</v>
      </c>
      <c r="I43" s="17">
        <f>[2]co19!I39</f>
        <v>1</v>
      </c>
      <c r="J43" s="17">
        <f>[2]co19!J39</f>
        <v>0</v>
      </c>
      <c r="K43" s="17">
        <f>[2]co19!K39</f>
        <v>0</v>
      </c>
      <c r="L43" s="17">
        <f>[2]co19!L39</f>
        <v>1</v>
      </c>
      <c r="M43" s="17">
        <f>[2]co19!M39</f>
        <v>0</v>
      </c>
      <c r="N43" s="17">
        <f>[2]co19!N39</f>
        <v>1</v>
      </c>
      <c r="O43" s="17">
        <f>[2]co19!O39</f>
        <v>25</v>
      </c>
      <c r="P43" s="17">
        <f>[2]co19!P39</f>
        <v>9</v>
      </c>
      <c r="Q43" s="17">
        <f>[2]co19!Q39</f>
        <v>16</v>
      </c>
      <c r="R43" s="17">
        <f>[2]co19!R39</f>
        <v>14</v>
      </c>
      <c r="S43" s="17">
        <f>[2]co19!S39</f>
        <v>20</v>
      </c>
      <c r="T43" s="17">
        <f>[2]co19!T39</f>
        <v>16</v>
      </c>
      <c r="U43" s="17">
        <f>[2]co19!U39</f>
        <v>24</v>
      </c>
      <c r="V43" s="17">
        <f>[2]co19!V39</f>
        <v>30</v>
      </c>
      <c r="W43" s="17">
        <f>[2]co19!W39</f>
        <v>46</v>
      </c>
      <c r="Y43">
        <f t="shared" si="2"/>
        <v>213</v>
      </c>
      <c r="Z43" t="b">
        <f t="shared" si="3"/>
        <v>1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8545</v>
      </c>
      <c r="D60" s="2">
        <f t="array" ref="D60">+SUM(IF(NOT(ISERROR(D6:D57)),D6:D57))</f>
        <v>179</v>
      </c>
      <c r="E60" s="2">
        <f t="array" ref="E60">+SUM(IF(NOT(ISERROR(E6:E57)),E6:E57))</f>
        <v>149</v>
      </c>
      <c r="F60" s="2">
        <f t="array" ref="F60">+SUM(IF(NOT(ISERROR(F6:F57)),F6:F57))</f>
        <v>185</v>
      </c>
      <c r="G60" s="2">
        <f t="array" ref="G60">+SUM(IF(NOT(ISERROR(G6:G57)),G6:G57))</f>
        <v>86</v>
      </c>
      <c r="H60" s="2">
        <f t="array" ref="H60">+SUM(IF(NOT(ISERROR(H6:H57)),H6:H57))</f>
        <v>74</v>
      </c>
      <c r="I60" s="2">
        <f t="array" ref="I60">+SUM(IF(NOT(ISERROR(I6:I57)),I6:I57))</f>
        <v>57</v>
      </c>
      <c r="J60" s="2">
        <f t="array" ref="J60">+SUM(IF(NOT(ISERROR(J6:J57)),J6:J57))</f>
        <v>59</v>
      </c>
      <c r="K60" s="2">
        <f t="array" ref="K60">+SUM(IF(NOT(ISERROR(K6:K57)),K6:K57))</f>
        <v>69</v>
      </c>
      <c r="L60" s="2">
        <f t="array" ref="L60">+SUM(IF(NOT(ISERROR(L6:L57)),L6:L57))</f>
        <v>48</v>
      </c>
      <c r="M60" s="2">
        <f t="array" ref="M60">+SUM(IF(NOT(ISERROR(M6:M57)),M6:M57))</f>
        <v>67</v>
      </c>
      <c r="N60" s="2">
        <f t="array" ref="N60">+SUM(IF(NOT(ISERROR(N6:N57)),N6:N57))</f>
        <v>70</v>
      </c>
      <c r="O60" s="2">
        <f t="array" ref="O60">+SUM(IF(NOT(ISERROR(O6:O57)),O6:O57))</f>
        <v>352</v>
      </c>
      <c r="P60" s="2">
        <f t="array" ref="P60">+SUM(IF(NOT(ISERROR(P6:P57)),P6:P57))</f>
        <v>323</v>
      </c>
      <c r="Q60" s="2">
        <f t="array" ref="Q60">+SUM(IF(NOT(ISERROR(Q6:Q57)),Q6:Q57))</f>
        <v>731</v>
      </c>
      <c r="R60" s="2">
        <f t="array" ref="R60">+SUM(IF(NOT(ISERROR(R6:R57)),R6:R57))</f>
        <v>783</v>
      </c>
      <c r="S60" s="2">
        <f t="array" ref="S60">+SUM(IF(NOT(ISERROR(S6:S57)),S6:S57))</f>
        <v>859</v>
      </c>
      <c r="T60" s="2">
        <f t="array" ref="T60">+SUM(IF(NOT(ISERROR(T6:T57)),T6:T57))</f>
        <v>1002</v>
      </c>
      <c r="U60" s="2">
        <f t="array" ref="U60">+SUM(IF(NOT(ISERROR(U6:U57)),U6:U57))</f>
        <v>920</v>
      </c>
      <c r="V60" s="2">
        <f t="array" ref="V60">+SUM(IF(NOT(ISERROR(V6:V57)),V6:V57))</f>
        <v>1134</v>
      </c>
      <c r="W60" s="2">
        <f t="array" ref="W60">+SUM(IF(NOT(ISERROR(W6:W57)),W6:W57))</f>
        <v>1398</v>
      </c>
      <c r="X60" s="2"/>
      <c r="Y60" s="2">
        <f>+SUM(D60:W60)</f>
        <v>8545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2.0947922761849034</v>
      </c>
      <c r="E61" s="4">
        <f t="shared" si="4"/>
        <v>1.7437097717963721</v>
      </c>
      <c r="F61" s="4">
        <f t="shared" si="4"/>
        <v>2.1650087770626096</v>
      </c>
      <c r="G61" s="4">
        <f t="shared" si="4"/>
        <v>1.0064365125804564</v>
      </c>
      <c r="H61" s="4">
        <f t="shared" si="4"/>
        <v>0.86600351082504379</v>
      </c>
      <c r="I61" s="4">
        <f t="shared" si="4"/>
        <v>0.66705675833820943</v>
      </c>
      <c r="J61" s="4">
        <f t="shared" si="4"/>
        <v>0.69046225863077826</v>
      </c>
      <c r="K61" s="4">
        <f t="shared" si="4"/>
        <v>0.80748976009362206</v>
      </c>
      <c r="L61" s="4">
        <f t="shared" si="4"/>
        <v>0.56173200702165005</v>
      </c>
      <c r="M61" s="4">
        <f t="shared" si="4"/>
        <v>0.78408425980105323</v>
      </c>
      <c r="N61" s="4">
        <f t="shared" si="4"/>
        <v>0.81919251023990647</v>
      </c>
      <c r="O61" s="4">
        <f t="shared" si="4"/>
        <v>4.1193680514921009</v>
      </c>
      <c r="P61" s="4">
        <f t="shared" si="4"/>
        <v>3.779988297249854</v>
      </c>
      <c r="Q61" s="4">
        <f t="shared" si="4"/>
        <v>8.5547103569338798</v>
      </c>
      <c r="R61" s="4">
        <f t="shared" si="4"/>
        <v>9.1632533645406671</v>
      </c>
      <c r="S61" s="4">
        <f t="shared" si="4"/>
        <v>10.052662375658279</v>
      </c>
      <c r="T61" s="4">
        <f t="shared" si="4"/>
        <v>11.726155646576945</v>
      </c>
      <c r="U61" s="4">
        <f t="shared" si="4"/>
        <v>10.766530134581627</v>
      </c>
      <c r="V61" s="4">
        <f t="shared" si="4"/>
        <v>13.270918665886484</v>
      </c>
      <c r="W61" s="4">
        <f t="shared" si="4"/>
        <v>16.360444704505557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8545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181</v>
      </c>
      <c r="E68" s="6" t="s">
        <v>180</v>
      </c>
      <c r="F68" s="6" t="s">
        <v>182</v>
      </c>
      <c r="G68" s="6" t="s">
        <v>183</v>
      </c>
      <c r="H68" s="6" t="s">
        <v>184</v>
      </c>
      <c r="I68" s="6" t="s">
        <v>185</v>
      </c>
      <c r="J68" s="6" t="s">
        <v>186</v>
      </c>
      <c r="K68" s="6" t="s">
        <v>187</v>
      </c>
      <c r="L68" s="6" t="s">
        <v>188</v>
      </c>
      <c r="M68" s="6" t="s">
        <v>189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293</v>
      </c>
      <c r="D103" s="17">
        <f t="shared" si="6"/>
        <v>11</v>
      </c>
      <c r="E103" s="17">
        <f t="shared" si="14"/>
        <v>17</v>
      </c>
      <c r="F103" s="17">
        <f t="shared" si="15"/>
        <v>10</v>
      </c>
      <c r="G103" s="17">
        <f t="shared" si="16"/>
        <v>13</v>
      </c>
      <c r="H103" s="17">
        <f t="shared" si="16"/>
        <v>7</v>
      </c>
      <c r="I103" s="17">
        <f t="shared" si="16"/>
        <v>25</v>
      </c>
      <c r="J103" s="17">
        <f t="shared" si="16"/>
        <v>29</v>
      </c>
      <c r="K103" s="17">
        <f t="shared" si="16"/>
        <v>30</v>
      </c>
      <c r="L103" s="17">
        <f t="shared" si="16"/>
        <v>28</v>
      </c>
      <c r="M103" s="17">
        <f t="shared" si="17"/>
        <v>123</v>
      </c>
      <c r="O103">
        <f t="shared" si="18"/>
        <v>293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247</v>
      </c>
      <c r="D104" s="17">
        <f t="shared" si="6"/>
        <v>10</v>
      </c>
      <c r="E104" s="17">
        <f t="shared" si="14"/>
        <v>9</v>
      </c>
      <c r="F104" s="17">
        <f t="shared" si="15"/>
        <v>20</v>
      </c>
      <c r="G104" s="17">
        <f t="shared" si="16"/>
        <v>15</v>
      </c>
      <c r="H104" s="17">
        <f t="shared" si="16"/>
        <v>12</v>
      </c>
      <c r="I104" s="17">
        <f t="shared" si="16"/>
        <v>24</v>
      </c>
      <c r="J104" s="17">
        <f t="shared" si="16"/>
        <v>16</v>
      </c>
      <c r="K104" s="17">
        <f t="shared" si="16"/>
        <v>27</v>
      </c>
      <c r="L104" s="17">
        <f t="shared" si="16"/>
        <v>27</v>
      </c>
      <c r="M104" s="17">
        <f t="shared" si="17"/>
        <v>87</v>
      </c>
      <c r="O104">
        <f t="shared" si="18"/>
        <v>247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218</v>
      </c>
      <c r="D105" s="17">
        <f t="shared" si="6"/>
        <v>13</v>
      </c>
      <c r="E105" s="17">
        <f t="shared" si="14"/>
        <v>6</v>
      </c>
      <c r="F105" s="17">
        <f t="shared" si="15"/>
        <v>8</v>
      </c>
      <c r="G105" s="17">
        <f t="shared" si="16"/>
        <v>16</v>
      </c>
      <c r="H105" s="17">
        <f t="shared" si="16"/>
        <v>11</v>
      </c>
      <c r="I105" s="17">
        <f t="shared" si="16"/>
        <v>21</v>
      </c>
      <c r="J105" s="17">
        <f t="shared" si="16"/>
        <v>17</v>
      </c>
      <c r="K105" s="17">
        <f t="shared" si="16"/>
        <v>29</v>
      </c>
      <c r="L105" s="17">
        <f t="shared" si="16"/>
        <v>19</v>
      </c>
      <c r="M105" s="17">
        <f t="shared" si="17"/>
        <v>78</v>
      </c>
      <c r="O105">
        <f t="shared" si="18"/>
        <v>218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>
        <f t="shared" si="5"/>
        <v>213</v>
      </c>
      <c r="D106" s="17">
        <f t="shared" si="6"/>
        <v>7</v>
      </c>
      <c r="E106" s="17">
        <f t="shared" si="14"/>
        <v>4</v>
      </c>
      <c r="F106" s="17">
        <f t="shared" si="15"/>
        <v>2</v>
      </c>
      <c r="G106" s="17">
        <f t="shared" si="16"/>
        <v>25</v>
      </c>
      <c r="H106" s="17">
        <f t="shared" si="16"/>
        <v>9</v>
      </c>
      <c r="I106" s="17">
        <f t="shared" si="16"/>
        <v>16</v>
      </c>
      <c r="J106" s="17">
        <f t="shared" si="16"/>
        <v>14</v>
      </c>
      <c r="K106" s="17">
        <f t="shared" si="16"/>
        <v>20</v>
      </c>
      <c r="L106" s="17">
        <f t="shared" si="16"/>
        <v>16</v>
      </c>
      <c r="M106" s="17">
        <f t="shared" si="17"/>
        <v>100</v>
      </c>
      <c r="O106">
        <f t="shared" si="18"/>
        <v>213</v>
      </c>
      <c r="P106" t="b">
        <f t="shared" si="12"/>
        <v>1</v>
      </c>
      <c r="Q106" t="b">
        <f t="shared" si="13"/>
        <v>1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8545</v>
      </c>
      <c r="D123" s="2">
        <f t="array" ref="D123">SUM(IF(NOT(ISERROR(D69:D121)),D69:D121))</f>
        <v>328</v>
      </c>
      <c r="E123" s="2">
        <f t="array" ref="E123">SUM(IF(NOT(ISERROR(E69:E121)),E69:E121))</f>
        <v>402</v>
      </c>
      <c r="F123" s="2">
        <f t="array" ref="F123">SUM(IF(NOT(ISERROR(F69:F121)),F69:F121))</f>
        <v>313</v>
      </c>
      <c r="G123" s="2">
        <f t="array" ref="G123">SUM(IF(NOT(ISERROR(G69:G121)),G69:G121))</f>
        <v>352</v>
      </c>
      <c r="H123" s="2">
        <f t="array" ref="H123">SUM(IF(NOT(ISERROR(H69:H121)),H69:H121))</f>
        <v>323</v>
      </c>
      <c r="I123" s="2">
        <f t="array" ref="I123">SUM(IF(NOT(ISERROR(I69:I121)),I69:I121))</f>
        <v>731</v>
      </c>
      <c r="J123" s="2">
        <f t="array" ref="J123">SUM(IF(NOT(ISERROR(J69:J121)),J69:J121))</f>
        <v>783</v>
      </c>
      <c r="K123" s="2">
        <f t="array" ref="K123">SUM(IF(NOT(ISERROR(K69:K121)),K69:K121))</f>
        <v>859</v>
      </c>
      <c r="L123" s="2">
        <f t="array" ref="L123">SUM(IF(NOT(ISERROR(L69:L121)),L69:L121))</f>
        <v>1002</v>
      </c>
      <c r="M123" s="2">
        <f t="array" ref="M123">SUM(IF(NOT(ISERROR(M69:M121)),M69:M121))</f>
        <v>3452</v>
      </c>
      <c r="N123" s="2"/>
      <c r="O123" s="2">
        <f>+SUM(D123:M123)</f>
        <v>8545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3.8385020479812759</v>
      </c>
      <c r="E124" s="3">
        <f t="shared" si="19"/>
        <v>4.7045055588063196</v>
      </c>
      <c r="F124" s="3">
        <f t="shared" si="19"/>
        <v>3.6629607957870096</v>
      </c>
      <c r="G124" s="3">
        <f t="shared" si="19"/>
        <v>4.1193680514921009</v>
      </c>
      <c r="H124" s="3">
        <f t="shared" si="19"/>
        <v>3.779988297249854</v>
      </c>
      <c r="I124" s="3">
        <f t="shared" si="19"/>
        <v>8.5547103569338798</v>
      </c>
      <c r="J124" s="3">
        <f t="shared" si="19"/>
        <v>9.1632533645406671</v>
      </c>
      <c r="K124" s="3">
        <f t="shared" si="19"/>
        <v>10.052662375658279</v>
      </c>
      <c r="L124" s="3">
        <f t="shared" si="19"/>
        <v>11.726155646576945</v>
      </c>
      <c r="M124" s="3">
        <f t="shared" si="19"/>
        <v>40.397893504973666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8545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>
        <f>[2]ＲＳ!C36</f>
        <v>28</v>
      </c>
      <c r="D40" s="27">
        <f>[2]ＲＳ!D36</f>
        <v>5</v>
      </c>
      <c r="E40" s="27">
        <f>[2]ＲＳ!E36</f>
        <v>11</v>
      </c>
      <c r="F40" s="27">
        <f>[2]ＲＳ!F36</f>
        <v>9</v>
      </c>
      <c r="G40" s="27">
        <f>[2]ＲＳ!G36</f>
        <v>1</v>
      </c>
      <c r="H40" s="27">
        <f>[2]ＲＳ!H36</f>
        <v>1</v>
      </c>
      <c r="I40" s="27">
        <f>[2]ＲＳ!I36</f>
        <v>1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28</v>
      </c>
      <c r="T40" s="22" t="b">
        <f t="shared" si="3"/>
        <v>1</v>
      </c>
    </row>
    <row r="41" spans="2:20">
      <c r="B41" s="17">
        <v>36</v>
      </c>
      <c r="C41" s="17">
        <f>[2]ＲＳ!C37</f>
        <v>6</v>
      </c>
      <c r="D41" s="17">
        <f>[2]ＲＳ!D37</f>
        <v>1</v>
      </c>
      <c r="E41" s="17">
        <f>[2]ＲＳ!E37</f>
        <v>1</v>
      </c>
      <c r="F41" s="17">
        <f>[2]ＲＳ!F37</f>
        <v>4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6</v>
      </c>
      <c r="T41" t="b">
        <f t="shared" si="3"/>
        <v>1</v>
      </c>
    </row>
    <row r="42" spans="2:20">
      <c r="B42" s="18">
        <v>37</v>
      </c>
      <c r="C42" s="27">
        <f>[2]ＲＳ!C38</f>
        <v>3</v>
      </c>
      <c r="D42" s="27">
        <f>[2]ＲＳ!D38</f>
        <v>2</v>
      </c>
      <c r="E42" s="27">
        <f>[2]ＲＳ!E38</f>
        <v>1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3</v>
      </c>
      <c r="T42" s="22" t="b">
        <f t="shared" si="3"/>
        <v>1</v>
      </c>
    </row>
    <row r="43" spans="2:20">
      <c r="B43" s="17">
        <v>38</v>
      </c>
      <c r="C43" s="17">
        <f>[2]ＲＳ!C39</f>
        <v>6</v>
      </c>
      <c r="D43" s="17">
        <f>[2]ＲＳ!D39</f>
        <v>2</v>
      </c>
      <c r="E43" s="17">
        <f>[2]ＲＳ!E39</f>
        <v>0</v>
      </c>
      <c r="F43" s="17">
        <f>[2]ＲＳ!F39</f>
        <v>4</v>
      </c>
      <c r="G43" s="17">
        <f>[2]ＲＳ!G39</f>
        <v>0</v>
      </c>
      <c r="H43" s="17">
        <f>[2]ＲＳ!H39</f>
        <v>0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0</v>
      </c>
      <c r="N43" s="17">
        <f>[2]ＲＳ!N39</f>
        <v>0</v>
      </c>
      <c r="O43" s="17">
        <f>[2]ＲＳ!O39</f>
        <v>0</v>
      </c>
      <c r="P43" s="17">
        <f>[2]ＲＳ!P39</f>
        <v>0</v>
      </c>
      <c r="Q43" s="17">
        <f>[2]ＲＳ!Q39</f>
        <v>0</v>
      </c>
      <c r="S43">
        <f t="shared" si="2"/>
        <v>6</v>
      </c>
      <c r="T43" t="b">
        <f t="shared" si="3"/>
        <v>1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1354</v>
      </c>
      <c r="D60" s="2">
        <f t="array" ref="D60">+SUM(IF(NOT(ISERROR(D6:D57)),D6:D57))</f>
        <v>362</v>
      </c>
      <c r="E60" s="2">
        <f t="array" ref="E60">+SUM(IF(NOT(ISERROR(E6:E57)),E6:E57))</f>
        <v>428</v>
      </c>
      <c r="F60" s="2">
        <f t="array" ref="F60">+SUM(IF(NOT(ISERROR(F6:F57)),F6:F57))</f>
        <v>357</v>
      </c>
      <c r="G60" s="2">
        <f t="array" ref="G60">+SUM(IF(NOT(ISERROR(G6:G57)),G6:G57))</f>
        <v>124</v>
      </c>
      <c r="H60" s="2">
        <f t="array" ref="H60">+SUM(IF(NOT(ISERROR(H6:H57)),H6:H57))</f>
        <v>32</v>
      </c>
      <c r="I60" s="2">
        <f t="array" ref="I60">+SUM(IF(NOT(ISERROR(I6:I57)),I6:I57))</f>
        <v>28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1354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26.735598227474149</v>
      </c>
      <c r="E61" s="4">
        <f t="shared" si="4"/>
        <v>31.610044313146236</v>
      </c>
      <c r="F61" s="4">
        <f t="shared" si="4"/>
        <v>26.366322008862632</v>
      </c>
      <c r="G61" s="4">
        <f t="shared" si="4"/>
        <v>9.1580502215657305</v>
      </c>
      <c r="H61" s="4">
        <f t="shared" si="4"/>
        <v>2.3633677991137372</v>
      </c>
      <c r="I61" s="4">
        <f t="shared" si="4"/>
        <v>2.0679468242245198</v>
      </c>
      <c r="J61" s="4">
        <f t="shared" si="4"/>
        <v>0.36927621861152138</v>
      </c>
      <c r="K61" s="4">
        <f t="shared" si="4"/>
        <v>0.51698670605612995</v>
      </c>
      <c r="L61" s="4">
        <f t="shared" si="4"/>
        <v>0.14771048744460857</v>
      </c>
      <c r="M61" s="4">
        <f t="shared" si="4"/>
        <v>0.22156573116691286</v>
      </c>
      <c r="N61" s="4">
        <f t="shared" si="4"/>
        <v>0</v>
      </c>
      <c r="O61" s="4">
        <f t="shared" si="4"/>
        <v>0.14771048744460857</v>
      </c>
      <c r="P61" s="4">
        <f t="shared" si="4"/>
        <v>0</v>
      </c>
      <c r="Q61" s="4">
        <f t="shared" si="4"/>
        <v>0.29542097488921715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1354</v>
      </c>
      <c r="T63" s="5" t="b">
        <f>+S60=S63</f>
        <v>1</v>
      </c>
    </row>
    <row r="67" spans="3:9">
      <c r="C67" s="30" t="s">
        <v>179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178</v>
      </c>
    </row>
    <row r="68" spans="3:9">
      <c r="C68">
        <f>SUM(D68:I68)</f>
        <v>100</v>
      </c>
      <c r="D68">
        <f>D61</f>
        <v>26.735598227474149</v>
      </c>
      <c r="E68">
        <f>E61</f>
        <v>31.610044313146236</v>
      </c>
      <c r="F68">
        <f>F61</f>
        <v>26.366322008862632</v>
      </c>
      <c r="G68">
        <f>G61</f>
        <v>9.1580502215657305</v>
      </c>
      <c r="H68">
        <f>H61</f>
        <v>2.3633677991137372</v>
      </c>
      <c r="I68">
        <f>SUM(I61:Q61)</f>
        <v>3.7666174298375186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[2]咽頭!C36</f>
        <v>14</v>
      </c>
      <c r="D40" s="27">
        <f>[2]咽頭!D36</f>
        <v>0</v>
      </c>
      <c r="E40" s="27">
        <f>[2]咽頭!E36</f>
        <v>2</v>
      </c>
      <c r="F40" s="27">
        <f>[2]咽頭!F36</f>
        <v>6</v>
      </c>
      <c r="G40" s="27">
        <f>[2]咽頭!G36</f>
        <v>3</v>
      </c>
      <c r="H40" s="27">
        <f>[2]咽頭!H36</f>
        <v>1</v>
      </c>
      <c r="I40" s="27">
        <f>[2]咽頭!I36</f>
        <v>2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14</v>
      </c>
      <c r="T40" s="25" t="b">
        <f t="shared" si="3"/>
        <v>1</v>
      </c>
    </row>
    <row r="41" spans="2:20">
      <c r="B41" s="17">
        <v>36</v>
      </c>
      <c r="C41" s="17">
        <f>[2]咽頭!C37</f>
        <v>23</v>
      </c>
      <c r="D41" s="17">
        <f>[2]咽頭!D37</f>
        <v>0</v>
      </c>
      <c r="E41" s="17">
        <f>[2]咽頭!E37</f>
        <v>0</v>
      </c>
      <c r="F41" s="17">
        <f>[2]咽頭!F37</f>
        <v>13</v>
      </c>
      <c r="G41" s="17">
        <f>[2]咽頭!G37</f>
        <v>2</v>
      </c>
      <c r="H41" s="17">
        <f>[2]咽頭!H37</f>
        <v>2</v>
      </c>
      <c r="I41" s="17">
        <f>[2]咽頭!I37</f>
        <v>2</v>
      </c>
      <c r="J41" s="17">
        <f>[2]咽頭!J37</f>
        <v>3</v>
      </c>
      <c r="K41" s="17">
        <f>[2]咽頭!K37</f>
        <v>0</v>
      </c>
      <c r="L41" s="17">
        <f>[2]咽頭!L37</f>
        <v>1</v>
      </c>
      <c r="M41" s="17">
        <f>[2]咽頭!M37</f>
        <v>0</v>
      </c>
      <c r="N41" s="17">
        <f>[2]咽頭!N37</f>
        <v>0</v>
      </c>
      <c r="O41" s="17">
        <f>[2]咽頭!O37</f>
        <v>0</v>
      </c>
      <c r="P41" s="17">
        <f>[2]咽頭!P37</f>
        <v>0</v>
      </c>
      <c r="Q41" s="17">
        <f>[2]咽頭!Q37</f>
        <v>0</v>
      </c>
      <c r="S41">
        <f t="shared" si="2"/>
        <v>23</v>
      </c>
      <c r="T41" t="b">
        <f t="shared" si="3"/>
        <v>1</v>
      </c>
    </row>
    <row r="42" spans="2:20">
      <c r="B42" s="18">
        <v>37</v>
      </c>
      <c r="C42" s="27">
        <f>[2]咽頭!C38</f>
        <v>19</v>
      </c>
      <c r="D42" s="27">
        <f>[2]咽頭!D38</f>
        <v>0</v>
      </c>
      <c r="E42" s="27">
        <f>[2]咽頭!E38</f>
        <v>2</v>
      </c>
      <c r="F42" s="27">
        <f>[2]咽頭!F38</f>
        <v>7</v>
      </c>
      <c r="G42" s="27">
        <f>[2]咽頭!G38</f>
        <v>2</v>
      </c>
      <c r="H42" s="27">
        <f>[2]咽頭!H38</f>
        <v>3</v>
      </c>
      <c r="I42" s="27">
        <f>[2]咽頭!I38</f>
        <v>1</v>
      </c>
      <c r="J42" s="27">
        <f>[2]咽頭!J38</f>
        <v>4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19</v>
      </c>
      <c r="T42" s="25" t="b">
        <f t="shared" si="3"/>
        <v>1</v>
      </c>
    </row>
    <row r="43" spans="2:20">
      <c r="B43" s="17">
        <v>38</v>
      </c>
      <c r="C43" s="17">
        <f>[2]咽頭!C39</f>
        <v>10</v>
      </c>
      <c r="D43" s="17">
        <f>[2]咽頭!D39</f>
        <v>0</v>
      </c>
      <c r="E43" s="17">
        <f>[2]咽頭!E39</f>
        <v>2</v>
      </c>
      <c r="F43" s="17">
        <f>[2]咽頭!F39</f>
        <v>4</v>
      </c>
      <c r="G43" s="17">
        <f>[2]咽頭!G39</f>
        <v>0</v>
      </c>
      <c r="H43" s="17">
        <f>[2]咽頭!H39</f>
        <v>1</v>
      </c>
      <c r="I43" s="17">
        <f>[2]咽頭!I39</f>
        <v>2</v>
      </c>
      <c r="J43" s="17">
        <f>[2]咽頭!J39</f>
        <v>0</v>
      </c>
      <c r="K43" s="17">
        <f>[2]咽頭!K39</f>
        <v>1</v>
      </c>
      <c r="L43" s="17">
        <f>[2]咽頭!L39</f>
        <v>0</v>
      </c>
      <c r="M43" s="17">
        <f>[2]咽頭!M39</f>
        <v>0</v>
      </c>
      <c r="N43" s="17">
        <f>[2]咽頭!N39</f>
        <v>0</v>
      </c>
      <c r="O43" s="17">
        <f>[2]咽頭!O39</f>
        <v>0</v>
      </c>
      <c r="P43" s="17">
        <f>[2]咽頭!P39</f>
        <v>0</v>
      </c>
      <c r="Q43" s="17">
        <f>[2]咽頭!Q39</f>
        <v>0</v>
      </c>
      <c r="S43">
        <f t="shared" si="2"/>
        <v>10</v>
      </c>
      <c r="T43" t="b">
        <f t="shared" si="3"/>
        <v>1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410</v>
      </c>
      <c r="D60" s="2">
        <f t="array" ref="D60">+SUM(IF(NOT(ISERROR(D6:D58)),D6:D58))</f>
        <v>1</v>
      </c>
      <c r="E60" s="2">
        <f t="array" ref="E60">+SUM(IF(NOT(ISERROR(E6:E58)),E6:E58))</f>
        <v>80</v>
      </c>
      <c r="F60" s="2">
        <f t="array" ref="F60">+SUM(IF(NOT(ISERROR(F6:F58)),F6:F58))</f>
        <v>208</v>
      </c>
      <c r="G60" s="2">
        <f t="array" ref="G60">+SUM(IF(NOT(ISERROR(G6:G58)),G6:G58))</f>
        <v>47</v>
      </c>
      <c r="H60" s="2">
        <f t="array" ref="H60">+SUM(IF(NOT(ISERROR(H6:H58)),H6:H58))</f>
        <v>22</v>
      </c>
      <c r="I60" s="2">
        <f t="array" ref="I60">+SUM(IF(NOT(ISERROR(I6:I58)),I6:I58))</f>
        <v>17</v>
      </c>
      <c r="J60" s="2">
        <f t="array" ref="J60">+SUM(IF(NOT(ISERROR(J6:J58)),J6:J58))</f>
        <v>18</v>
      </c>
      <c r="K60" s="2">
        <f t="array" ref="K60">+SUM(IF(NOT(ISERROR(K6:K58)),K6:K58))</f>
        <v>3</v>
      </c>
      <c r="L60" s="2">
        <f t="array" ref="L60">+SUM(IF(NOT(ISERROR(L6:L58)),L6:L58))</f>
        <v>4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410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0.24390243902439024</v>
      </c>
      <c r="E61" s="4">
        <f t="shared" si="4"/>
        <v>19.512195121951219</v>
      </c>
      <c r="F61" s="4">
        <f t="shared" si="4"/>
        <v>50.731707317073173</v>
      </c>
      <c r="G61" s="4">
        <f t="shared" si="4"/>
        <v>11.463414634146343</v>
      </c>
      <c r="H61" s="4">
        <f t="shared" si="4"/>
        <v>5.3658536585365857</v>
      </c>
      <c r="I61" s="4">
        <f t="shared" si="4"/>
        <v>4.1463414634146343</v>
      </c>
      <c r="J61" s="4">
        <f t="shared" si="4"/>
        <v>4.3902439024390238</v>
      </c>
      <c r="K61" s="4">
        <f t="shared" si="4"/>
        <v>0.73170731707317083</v>
      </c>
      <c r="L61" s="4">
        <f t="shared" si="4"/>
        <v>0.97560975609756095</v>
      </c>
      <c r="M61" s="4">
        <f t="shared" si="4"/>
        <v>0.73170731707317083</v>
      </c>
      <c r="N61" s="4">
        <f t="shared" si="4"/>
        <v>0.48780487804878048</v>
      </c>
      <c r="O61" s="4">
        <f t="shared" si="4"/>
        <v>0.48780487804878048</v>
      </c>
      <c r="P61" s="4">
        <f t="shared" si="4"/>
        <v>0.24390243902439024</v>
      </c>
      <c r="Q61" s="4">
        <f t="shared" si="4"/>
        <v>0.48780487804878048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410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[2]A群!C36</f>
        <v>31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1</v>
      </c>
      <c r="I40" s="27">
        <f>[2]A群!I36</f>
        <v>5</v>
      </c>
      <c r="J40" s="27">
        <f>[2]A群!J36</f>
        <v>2</v>
      </c>
      <c r="K40" s="27">
        <f>[2]A群!K36</f>
        <v>7</v>
      </c>
      <c r="L40" s="27">
        <f>[2]A群!L36</f>
        <v>5</v>
      </c>
      <c r="M40" s="27">
        <f>[2]A群!M36</f>
        <v>0</v>
      </c>
      <c r="N40" s="27">
        <f>[2]A群!N36</f>
        <v>0</v>
      </c>
      <c r="O40" s="27">
        <f>[2]A群!O36</f>
        <v>3</v>
      </c>
      <c r="P40" s="27">
        <f>[2]A群!P36</f>
        <v>0</v>
      </c>
      <c r="Q40" s="27">
        <f>[2]A群!Q36</f>
        <v>1</v>
      </c>
      <c r="R40" s="25"/>
      <c r="S40" s="25">
        <f t="shared" si="2"/>
        <v>31</v>
      </c>
      <c r="T40" s="25" t="b">
        <f t="shared" si="3"/>
        <v>1</v>
      </c>
    </row>
    <row r="41" spans="2:20">
      <c r="B41" s="17">
        <v>36</v>
      </c>
      <c r="C41" s="17">
        <f>[2]A群!C37</f>
        <v>32</v>
      </c>
      <c r="D41" s="17">
        <f>[2]A群!D37</f>
        <v>0</v>
      </c>
      <c r="E41" s="17">
        <f>[2]A群!E37</f>
        <v>1</v>
      </c>
      <c r="F41" s="17">
        <f>[2]A群!F37</f>
        <v>2</v>
      </c>
      <c r="G41" s="17">
        <f>[2]A群!G37</f>
        <v>5</v>
      </c>
      <c r="H41" s="17">
        <f>[2]A群!H37</f>
        <v>2</v>
      </c>
      <c r="I41" s="17">
        <f>[2]A群!I37</f>
        <v>4</v>
      </c>
      <c r="J41" s="17">
        <f>[2]A群!J37</f>
        <v>4</v>
      </c>
      <c r="K41" s="17">
        <f>[2]A群!K37</f>
        <v>5</v>
      </c>
      <c r="L41" s="17">
        <f>[2]A群!L37</f>
        <v>2</v>
      </c>
      <c r="M41" s="17">
        <f>[2]A群!M37</f>
        <v>4</v>
      </c>
      <c r="N41" s="17">
        <f>[2]A群!N37</f>
        <v>0</v>
      </c>
      <c r="O41" s="17">
        <f>[2]A群!O37</f>
        <v>2</v>
      </c>
      <c r="P41" s="17">
        <f>[2]A群!P37</f>
        <v>0</v>
      </c>
      <c r="Q41" s="17">
        <f>[2]A群!Q37</f>
        <v>1</v>
      </c>
      <c r="S41">
        <f t="shared" si="2"/>
        <v>32</v>
      </c>
      <c r="T41" t="b">
        <f t="shared" si="3"/>
        <v>1</v>
      </c>
    </row>
    <row r="42" spans="2:20">
      <c r="B42" s="18">
        <v>37</v>
      </c>
      <c r="C42" s="27">
        <f>[2]A群!C38</f>
        <v>42</v>
      </c>
      <c r="D42" s="27">
        <f>[2]A群!D38</f>
        <v>0</v>
      </c>
      <c r="E42" s="27">
        <f>[2]A群!E38</f>
        <v>0</v>
      </c>
      <c r="F42" s="27">
        <f>[2]A群!F38</f>
        <v>4</v>
      </c>
      <c r="G42" s="27">
        <f>[2]A群!G38</f>
        <v>5</v>
      </c>
      <c r="H42" s="27">
        <f>[2]A群!H38</f>
        <v>7</v>
      </c>
      <c r="I42" s="27">
        <f>[2]A群!I38</f>
        <v>6</v>
      </c>
      <c r="J42" s="27">
        <f>[2]A群!J38</f>
        <v>2</v>
      </c>
      <c r="K42" s="27">
        <f>[2]A群!K38</f>
        <v>7</v>
      </c>
      <c r="L42" s="27">
        <f>[2]A群!L38</f>
        <v>2</v>
      </c>
      <c r="M42" s="27">
        <f>[2]A群!M38</f>
        <v>2</v>
      </c>
      <c r="N42" s="27">
        <f>[2]A群!N38</f>
        <v>1</v>
      </c>
      <c r="O42" s="27">
        <f>[2]A群!O38</f>
        <v>4</v>
      </c>
      <c r="P42" s="27">
        <f>[2]A群!P38</f>
        <v>0</v>
      </c>
      <c r="Q42" s="27">
        <f>[2]A群!Q38</f>
        <v>2</v>
      </c>
      <c r="R42" s="25"/>
      <c r="S42" s="25">
        <f t="shared" si="2"/>
        <v>42</v>
      </c>
      <c r="T42" s="25" t="b">
        <f t="shared" si="3"/>
        <v>1</v>
      </c>
    </row>
    <row r="43" spans="2:20">
      <c r="B43" s="17">
        <v>38</v>
      </c>
      <c r="C43" s="17">
        <f>[2]A群!C39</f>
        <v>20</v>
      </c>
      <c r="D43" s="17">
        <f>[2]A群!D39</f>
        <v>0</v>
      </c>
      <c r="E43" s="17">
        <f>[2]A群!E39</f>
        <v>1</v>
      </c>
      <c r="F43" s="17">
        <f>[2]A群!F39</f>
        <v>1</v>
      </c>
      <c r="G43" s="17">
        <f>[2]A群!G39</f>
        <v>0</v>
      </c>
      <c r="H43" s="17">
        <f>[2]A群!H39</f>
        <v>1</v>
      </c>
      <c r="I43" s="17">
        <f>[2]A群!I39</f>
        <v>2</v>
      </c>
      <c r="J43" s="17">
        <f>[2]A群!J39</f>
        <v>1</v>
      </c>
      <c r="K43" s="17">
        <f>[2]A群!K39</f>
        <v>2</v>
      </c>
      <c r="L43" s="17">
        <f>[2]A群!L39</f>
        <v>4</v>
      </c>
      <c r="M43" s="17">
        <f>[2]A群!M39</f>
        <v>3</v>
      </c>
      <c r="N43" s="17">
        <f>[2]A群!N39</f>
        <v>0</v>
      </c>
      <c r="O43" s="17">
        <f>[2]A群!O39</f>
        <v>3</v>
      </c>
      <c r="P43" s="17">
        <f>[2]A群!P39</f>
        <v>0</v>
      </c>
      <c r="Q43" s="17">
        <f>[2]A群!Q39</f>
        <v>2</v>
      </c>
      <c r="S43">
        <f t="shared" si="2"/>
        <v>20</v>
      </c>
      <c r="T43" t="b">
        <f t="shared" si="3"/>
        <v>1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1756</v>
      </c>
      <c r="D60" s="2">
        <f t="array" ref="D60">+SUM(IF(NOT(ISERROR(D6:D57)),D6:D57))</f>
        <v>3</v>
      </c>
      <c r="E60" s="2">
        <f t="array" ref="E60">+SUM(IF(NOT(ISERROR(E6:E57)),E6:E57))</f>
        <v>15</v>
      </c>
      <c r="F60" s="2">
        <f t="array" ref="F60">+SUM(IF(NOT(ISERROR(F6:F57)),F6:F57))</f>
        <v>93</v>
      </c>
      <c r="G60" s="2">
        <f t="array" ref="G60">+SUM(IF(NOT(ISERROR(G6:G57)),G6:G57))</f>
        <v>156</v>
      </c>
      <c r="H60" s="2">
        <f t="array" ref="H60">+SUM(IF(NOT(ISERROR(H6:H57)),H6:H57))</f>
        <v>201</v>
      </c>
      <c r="I60" s="2">
        <f t="array" ref="I60">+SUM(IF(NOT(ISERROR(I6:I57)),I6:I57))</f>
        <v>219</v>
      </c>
      <c r="J60" s="2">
        <f t="array" ref="J60">+SUM(IF(NOT(ISERROR(J6:J57)),J6:J57))</f>
        <v>207</v>
      </c>
      <c r="K60" s="2">
        <f t="array" ref="K60">+SUM(IF(NOT(ISERROR(K6:K57)),K6:K57))</f>
        <v>200</v>
      </c>
      <c r="L60" s="2">
        <f t="array" ref="L60">+SUM(IF(NOT(ISERROR(L6:L57)),L6:L57))</f>
        <v>140</v>
      </c>
      <c r="M60" s="2">
        <f t="array" ref="M60">+SUM(IF(NOT(ISERROR(M6:M57)),M6:M57))</f>
        <v>116</v>
      </c>
      <c r="N60" s="2">
        <f t="array" ref="N60">+SUM(IF(NOT(ISERROR(N6:N57)),N6:N57))</f>
        <v>102</v>
      </c>
      <c r="O60" s="2">
        <f t="array" ref="O60">+SUM(IF(NOT(ISERROR(O6:O57)),O6:O57))</f>
        <v>211</v>
      </c>
      <c r="P60" s="2">
        <f t="array" ref="P60">+SUM(IF(NOT(ISERROR(P6:P57)),P6:P57))</f>
        <v>11</v>
      </c>
      <c r="Q60" s="2">
        <f t="array" ref="Q60">+SUM(IF(NOT(ISERROR(Q6:Q57)),Q6:Q57))</f>
        <v>82</v>
      </c>
      <c r="R60" s="2"/>
      <c r="S60" s="2">
        <f>SUM(D60:Q60)</f>
        <v>1756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0.17084282460136674</v>
      </c>
      <c r="E61" s="4">
        <f t="shared" si="4"/>
        <v>0.85421412300683375</v>
      </c>
      <c r="F61" s="4">
        <f t="shared" si="4"/>
        <v>5.2961275626423694</v>
      </c>
      <c r="G61" s="4">
        <f t="shared" si="4"/>
        <v>8.8838268792710693</v>
      </c>
      <c r="H61" s="4">
        <f t="shared" si="4"/>
        <v>11.446469248291571</v>
      </c>
      <c r="I61" s="4">
        <f t="shared" si="4"/>
        <v>12.471526195899772</v>
      </c>
      <c r="J61" s="4">
        <f t="shared" si="4"/>
        <v>11.788154897494305</v>
      </c>
      <c r="K61" s="4">
        <f t="shared" si="4"/>
        <v>11.389521640091116</v>
      </c>
      <c r="L61" s="4">
        <f t="shared" si="4"/>
        <v>7.9726651480637818</v>
      </c>
      <c r="M61" s="4">
        <f t="shared" si="4"/>
        <v>6.6059225512528474</v>
      </c>
      <c r="N61" s="4">
        <f t="shared" si="4"/>
        <v>5.808656036446469</v>
      </c>
      <c r="O61" s="4">
        <f t="shared" si="4"/>
        <v>12.015945330296129</v>
      </c>
      <c r="P61" s="4">
        <f t="shared" si="4"/>
        <v>0.62642369020501132</v>
      </c>
      <c r="Q61" s="4">
        <f t="shared" si="4"/>
        <v>4.6697038724373581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1756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>
        <f>[2]胃腸!C36</f>
        <v>94</v>
      </c>
      <c r="D40" s="27">
        <f>[2]胃腸!D36</f>
        <v>1</v>
      </c>
      <c r="E40" s="27">
        <f>[2]胃腸!E36</f>
        <v>13</v>
      </c>
      <c r="F40" s="27">
        <f>[2]胃腸!F36</f>
        <v>23</v>
      </c>
      <c r="G40" s="27">
        <f>[2]胃腸!G36</f>
        <v>17</v>
      </c>
      <c r="H40" s="27">
        <f>[2]胃腸!H36</f>
        <v>4</v>
      </c>
      <c r="I40" s="27">
        <f>[2]胃腸!I36</f>
        <v>5</v>
      </c>
      <c r="J40" s="27">
        <f>[2]胃腸!J36</f>
        <v>1</v>
      </c>
      <c r="K40" s="27">
        <f>[2]胃腸!K36</f>
        <v>1</v>
      </c>
      <c r="L40" s="27">
        <f>[2]胃腸!L36</f>
        <v>4</v>
      </c>
      <c r="M40" s="27">
        <f>[2]胃腸!M36</f>
        <v>1</v>
      </c>
      <c r="N40" s="27">
        <f>[2]胃腸!N36</f>
        <v>0</v>
      </c>
      <c r="O40" s="27">
        <f>[2]胃腸!O36</f>
        <v>5</v>
      </c>
      <c r="P40" s="27">
        <f>[2]胃腸!P36</f>
        <v>0</v>
      </c>
      <c r="Q40" s="27">
        <f>[2]胃腸!Q36</f>
        <v>19</v>
      </c>
      <c r="R40" s="25"/>
      <c r="S40" s="25">
        <f t="shared" si="2"/>
        <v>94</v>
      </c>
      <c r="T40" s="25" t="b">
        <f t="shared" si="3"/>
        <v>1</v>
      </c>
    </row>
    <row r="41" spans="2:20">
      <c r="B41" s="17">
        <v>36</v>
      </c>
      <c r="C41" s="17">
        <f>[2]胃腸!C37</f>
        <v>107</v>
      </c>
      <c r="D41" s="17">
        <f>[2]胃腸!D37</f>
        <v>5</v>
      </c>
      <c r="E41" s="17">
        <f>[2]胃腸!E37</f>
        <v>12</v>
      </c>
      <c r="F41" s="17">
        <f>[2]胃腸!F37</f>
        <v>24</v>
      </c>
      <c r="G41" s="17">
        <f>[2]胃腸!G37</f>
        <v>11</v>
      </c>
      <c r="H41" s="17">
        <f>[2]胃腸!H37</f>
        <v>7</v>
      </c>
      <c r="I41" s="17">
        <f>[2]胃腸!I37</f>
        <v>4</v>
      </c>
      <c r="J41" s="17">
        <f>[2]胃腸!J37</f>
        <v>5</v>
      </c>
      <c r="K41" s="17">
        <f>[2]胃腸!K37</f>
        <v>5</v>
      </c>
      <c r="L41" s="17">
        <f>[2]胃腸!L37</f>
        <v>2</v>
      </c>
      <c r="M41" s="17">
        <f>[2]胃腸!M37</f>
        <v>3</v>
      </c>
      <c r="N41" s="17">
        <f>[2]胃腸!N37</f>
        <v>2</v>
      </c>
      <c r="O41" s="17">
        <f>[2]胃腸!O37</f>
        <v>6</v>
      </c>
      <c r="P41" s="17">
        <f>[2]胃腸!P37</f>
        <v>2</v>
      </c>
      <c r="Q41" s="17">
        <f>[2]胃腸!Q37</f>
        <v>19</v>
      </c>
      <c r="S41">
        <f t="shared" si="2"/>
        <v>107</v>
      </c>
      <c r="T41" t="b">
        <f t="shared" si="3"/>
        <v>1</v>
      </c>
    </row>
    <row r="42" spans="2:20">
      <c r="B42" s="18">
        <v>37</v>
      </c>
      <c r="C42" s="27">
        <f>[2]胃腸!C38</f>
        <v>118</v>
      </c>
      <c r="D42" s="27">
        <f>[2]胃腸!D38</f>
        <v>1</v>
      </c>
      <c r="E42" s="27">
        <f>[2]胃腸!E38</f>
        <v>15</v>
      </c>
      <c r="F42" s="27">
        <f>[2]胃腸!F38</f>
        <v>21</v>
      </c>
      <c r="G42" s="27">
        <f>[2]胃腸!G38</f>
        <v>16</v>
      </c>
      <c r="H42" s="27">
        <f>[2]胃腸!H38</f>
        <v>7</v>
      </c>
      <c r="I42" s="27">
        <f>[2]胃腸!I38</f>
        <v>5</v>
      </c>
      <c r="J42" s="27">
        <f>[2]胃腸!J38</f>
        <v>8</v>
      </c>
      <c r="K42" s="27">
        <f>[2]胃腸!K38</f>
        <v>5</v>
      </c>
      <c r="L42" s="27">
        <f>[2]胃腸!L38</f>
        <v>5</v>
      </c>
      <c r="M42" s="27">
        <f>[2]胃腸!M38</f>
        <v>2</v>
      </c>
      <c r="N42" s="27">
        <f>[2]胃腸!N38</f>
        <v>2</v>
      </c>
      <c r="O42" s="27">
        <f>[2]胃腸!O38</f>
        <v>10</v>
      </c>
      <c r="P42" s="27">
        <f>[2]胃腸!P38</f>
        <v>2</v>
      </c>
      <c r="Q42" s="27">
        <f>[2]胃腸!Q38</f>
        <v>19</v>
      </c>
      <c r="R42" s="25"/>
      <c r="S42" s="25">
        <f t="shared" si="2"/>
        <v>118</v>
      </c>
      <c r="T42" s="25" t="b">
        <f t="shared" si="3"/>
        <v>1</v>
      </c>
    </row>
    <row r="43" spans="2:20">
      <c r="B43" s="17">
        <v>38</v>
      </c>
      <c r="C43" s="17">
        <f>[2]胃腸!C39</f>
        <v>52</v>
      </c>
      <c r="D43" s="17">
        <f>[2]胃腸!D39</f>
        <v>0</v>
      </c>
      <c r="E43" s="17">
        <f>[2]胃腸!E39</f>
        <v>5</v>
      </c>
      <c r="F43" s="17">
        <f>[2]胃腸!F39</f>
        <v>8</v>
      </c>
      <c r="G43" s="17">
        <f>[2]胃腸!G39</f>
        <v>4</v>
      </c>
      <c r="H43" s="17">
        <f>[2]胃腸!H39</f>
        <v>2</v>
      </c>
      <c r="I43" s="17">
        <f>[2]胃腸!I39</f>
        <v>1</v>
      </c>
      <c r="J43" s="17">
        <f>[2]胃腸!J39</f>
        <v>6</v>
      </c>
      <c r="K43" s="17">
        <f>[2]胃腸!K39</f>
        <v>1</v>
      </c>
      <c r="L43" s="17">
        <f>[2]胃腸!L39</f>
        <v>0</v>
      </c>
      <c r="M43" s="17">
        <f>[2]胃腸!M39</f>
        <v>3</v>
      </c>
      <c r="N43" s="17">
        <f>[2]胃腸!N39</f>
        <v>3</v>
      </c>
      <c r="O43" s="17">
        <f>[2]胃腸!O39</f>
        <v>3</v>
      </c>
      <c r="P43" s="17">
        <f>[2]胃腸!P39</f>
        <v>4</v>
      </c>
      <c r="Q43" s="17">
        <f>[2]胃腸!Q39</f>
        <v>12</v>
      </c>
      <c r="S43">
        <f t="shared" si="2"/>
        <v>52</v>
      </c>
      <c r="T43" t="b">
        <f t="shared" si="3"/>
        <v>1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3718</v>
      </c>
      <c r="D60" s="2">
        <f t="array" ref="D60">+SUM(IF(NOT(ISERROR(D6:D57)),D6:D57))</f>
        <v>58</v>
      </c>
      <c r="E60" s="2">
        <f t="array" ref="E60">+SUM(IF(NOT(ISERROR(E6:E57)),E6:E57))</f>
        <v>411</v>
      </c>
      <c r="F60" s="2">
        <f t="array" ref="F60">+SUM(IF(NOT(ISERROR(F6:F57)),F6:F57))</f>
        <v>572</v>
      </c>
      <c r="G60" s="2">
        <f t="array" ref="G60">+SUM(IF(NOT(ISERROR(G6:G57)),G6:G57))</f>
        <v>294</v>
      </c>
      <c r="H60" s="2">
        <f t="array" ref="H60">+SUM(IF(NOT(ISERROR(H6:H57)),H6:H57))</f>
        <v>245</v>
      </c>
      <c r="I60" s="2">
        <f t="array" ref="I60">+SUM(IF(NOT(ISERROR(I6:I57)),I6:I57))</f>
        <v>194</v>
      </c>
      <c r="J60" s="2">
        <f t="array" ref="J60">+SUM(IF(NOT(ISERROR(J6:J57)),J6:J57))</f>
        <v>201</v>
      </c>
      <c r="K60" s="2">
        <f t="array" ref="K60">+SUM(IF(NOT(ISERROR(K6:K57)),K6:K57))</f>
        <v>196</v>
      </c>
      <c r="L60" s="2">
        <f t="array" ref="L60">+SUM(IF(NOT(ISERROR(L6:L57)),L6:L57))</f>
        <v>155</v>
      </c>
      <c r="M60" s="2">
        <f t="array" ref="M60">+SUM(IF(NOT(ISERROR(M6:M57)),M6:M57))</f>
        <v>147</v>
      </c>
      <c r="N60" s="2">
        <f t="array" ref="N60">+SUM(IF(NOT(ISERROR(N6:N57)),N6:N57))</f>
        <v>138</v>
      </c>
      <c r="O60" s="2">
        <f t="array" ref="O60">+SUM(IF(NOT(ISERROR(O6:O57)),O6:O57))</f>
        <v>272</v>
      </c>
      <c r="P60" s="2">
        <f t="array" ref="P60">+SUM(IF(NOT(ISERROR(P6:P57)),P6:P57))</f>
        <v>78</v>
      </c>
      <c r="Q60" s="2">
        <f t="array" ref="Q60">+SUM(IF(NOT(ISERROR(Q6:Q57)),Q6:Q57))</f>
        <v>757</v>
      </c>
      <c r="R60" s="2"/>
      <c r="S60" s="2">
        <f>SUM(D60:Q60)</f>
        <v>3718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1.5599784830554062</v>
      </c>
      <c r="E61" s="4">
        <f t="shared" si="4"/>
        <v>11.054330285099516</v>
      </c>
      <c r="F61" s="4">
        <f t="shared" si="4"/>
        <v>15.384615384615385</v>
      </c>
      <c r="G61" s="4">
        <f t="shared" si="4"/>
        <v>7.9074771382463691</v>
      </c>
      <c r="H61" s="4">
        <f t="shared" si="4"/>
        <v>6.589564281871974</v>
      </c>
      <c r="I61" s="4">
        <f t="shared" si="4"/>
        <v>5.2178590640129103</v>
      </c>
      <c r="J61" s="4">
        <f t="shared" si="4"/>
        <v>5.4061323292092522</v>
      </c>
      <c r="K61" s="4">
        <f t="shared" si="4"/>
        <v>5.2716514254975797</v>
      </c>
      <c r="L61" s="4">
        <f t="shared" si="4"/>
        <v>4.1689080150618611</v>
      </c>
      <c r="M61" s="4">
        <f t="shared" si="4"/>
        <v>3.9537385691231846</v>
      </c>
      <c r="N61" s="4">
        <f t="shared" si="4"/>
        <v>3.7116729424421733</v>
      </c>
      <c r="O61" s="4">
        <f t="shared" si="4"/>
        <v>7.3157611619150078</v>
      </c>
      <c r="P61" s="4">
        <f t="shared" si="4"/>
        <v>2.0979020979020979</v>
      </c>
      <c r="Q61" s="4">
        <f t="shared" si="4"/>
        <v>20.360408821947285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3718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1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0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5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1</v>
      </c>
      <c r="L41" s="17">
        <f>[2]水痘!L37</f>
        <v>3</v>
      </c>
      <c r="M41" s="17">
        <f>[2]水痘!M37</f>
        <v>1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5</v>
      </c>
      <c r="T41" t="b">
        <f t="shared" si="3"/>
        <v>1</v>
      </c>
    </row>
    <row r="42" spans="2:20">
      <c r="B42" s="18">
        <v>37</v>
      </c>
      <c r="C42" s="27">
        <f>[2]水痘!C38</f>
        <v>8</v>
      </c>
      <c r="D42" s="27">
        <f>[2]水痘!D38</f>
        <v>0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0</v>
      </c>
      <c r="K42" s="27">
        <f>[2]水痘!K38</f>
        <v>2</v>
      </c>
      <c r="L42" s="27">
        <f>[2]水痘!L38</f>
        <v>1</v>
      </c>
      <c r="M42" s="27">
        <f>[2]水痘!M38</f>
        <v>0</v>
      </c>
      <c r="N42" s="27">
        <f>[2]水痘!N38</f>
        <v>3</v>
      </c>
      <c r="O42" s="27">
        <f>[2]水痘!O38</f>
        <v>0</v>
      </c>
      <c r="P42" s="27">
        <f>[2]水痘!P38</f>
        <v>0</v>
      </c>
      <c r="Q42" s="27">
        <f>[2]水痘!Q38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[2]水痘!C39</f>
        <v>10</v>
      </c>
      <c r="D43" s="17">
        <f>[2]水痘!D39</f>
        <v>0</v>
      </c>
      <c r="E43" s="17">
        <f>[2]水痘!E39</f>
        <v>2</v>
      </c>
      <c r="F43" s="17">
        <f>[2]水痘!F39</f>
        <v>1</v>
      </c>
      <c r="G43" s="17">
        <f>[2]水痘!G39</f>
        <v>1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3</v>
      </c>
      <c r="M43" s="17">
        <f>[2]水痘!M39</f>
        <v>0</v>
      </c>
      <c r="N43" s="17">
        <f>[2]水痘!N39</f>
        <v>1</v>
      </c>
      <c r="O43" s="17">
        <f>[2]水痘!O39</f>
        <v>0</v>
      </c>
      <c r="P43" s="17">
        <f>[2]水痘!P39</f>
        <v>0</v>
      </c>
      <c r="Q43" s="17">
        <f>[2]水痘!Q39</f>
        <v>2</v>
      </c>
      <c r="S43">
        <f t="shared" si="2"/>
        <v>10</v>
      </c>
      <c r="T43" t="b">
        <f t="shared" si="3"/>
        <v>1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648</v>
      </c>
      <c r="D60" s="2">
        <f t="array" ref="D60">+SUM(IF(NOT(ISERROR(D6:D58)),D6:D58))</f>
        <v>6</v>
      </c>
      <c r="E60" s="2">
        <f t="array" ref="E60">+SUM(IF(NOT(ISERROR(E6:E58)),E6:E58))</f>
        <v>24</v>
      </c>
      <c r="F60" s="2">
        <f t="array" ref="F60">+SUM(IF(NOT(ISERROR(F6:F58)),F6:F58))</f>
        <v>67</v>
      </c>
      <c r="G60" s="2">
        <f t="array" ref="G60">+SUM(IF(NOT(ISERROR(G6:G58)),G6:G58))</f>
        <v>59</v>
      </c>
      <c r="H60" s="2">
        <f t="array" ref="H60">+SUM(IF(NOT(ISERROR(H6:H58)),H6:H58))</f>
        <v>61</v>
      </c>
      <c r="I60" s="2">
        <f t="array" ref="I60">+SUM(IF(NOT(ISERROR(I6:I58)),I6:I58))</f>
        <v>60</v>
      </c>
      <c r="J60" s="2">
        <f t="array" ref="J60">+SUM(IF(NOT(ISERROR(J6:J58)),J6:J58))</f>
        <v>49</v>
      </c>
      <c r="K60" s="2">
        <f t="array" ref="K60">+SUM(IF(NOT(ISERROR(K6:K58)),K6:K58))</f>
        <v>70</v>
      </c>
      <c r="L60" s="2">
        <f t="array" ref="L60">+SUM(IF(NOT(ISERROR(L6:L58)),L6:L58))</f>
        <v>58</v>
      </c>
      <c r="M60" s="2">
        <f t="array" ref="M60">+SUM(IF(NOT(ISERROR(M6:M58)),M6:M58))</f>
        <v>51</v>
      </c>
      <c r="N60" s="2">
        <f t="array" ref="N60">+SUM(IF(NOT(ISERROR(N6:N58)),N6:N58))</f>
        <v>47</v>
      </c>
      <c r="O60" s="2">
        <f t="array" ref="O60">+SUM(IF(NOT(ISERROR(O6:O58)),O6:O58))</f>
        <v>85</v>
      </c>
      <c r="P60" s="2">
        <f t="array" ref="P60">+SUM(IF(NOT(ISERROR(P6:P58)),P6:P58))</f>
        <v>4</v>
      </c>
      <c r="Q60" s="2">
        <f t="array" ref="Q60">+SUM(IF(NOT(ISERROR(Q6:Q58)),Q6:Q58))</f>
        <v>7</v>
      </c>
      <c r="R60" s="2"/>
      <c r="S60" s="2">
        <f>SUM(D60:Q60)</f>
        <v>648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0.92592592592592582</v>
      </c>
      <c r="E61" s="4">
        <f t="shared" si="4"/>
        <v>3.7037037037037033</v>
      </c>
      <c r="F61" s="4">
        <f t="shared" si="4"/>
        <v>10.339506172839506</v>
      </c>
      <c r="G61" s="4">
        <f t="shared" si="4"/>
        <v>9.1049382716049383</v>
      </c>
      <c r="H61" s="4">
        <f t="shared" si="4"/>
        <v>9.4135802469135808</v>
      </c>
      <c r="I61" s="4">
        <f t="shared" si="4"/>
        <v>9.2592592592592595</v>
      </c>
      <c r="J61" s="4">
        <f t="shared" si="4"/>
        <v>7.5617283950617287</v>
      </c>
      <c r="K61" s="4">
        <f t="shared" si="4"/>
        <v>10.802469135802468</v>
      </c>
      <c r="L61" s="4">
        <f t="shared" si="4"/>
        <v>8.9506172839506171</v>
      </c>
      <c r="M61" s="4">
        <f t="shared" si="4"/>
        <v>7.8703703703703702</v>
      </c>
      <c r="N61" s="4">
        <f t="shared" si="4"/>
        <v>7.2530864197530871</v>
      </c>
      <c r="O61" s="4">
        <f t="shared" si="4"/>
        <v>13.117283950617283</v>
      </c>
      <c r="P61" s="4">
        <f t="shared" si="4"/>
        <v>0.61728395061728392</v>
      </c>
      <c r="Q61" s="4">
        <f t="shared" si="4"/>
        <v>1.0802469135802468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648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[2]手足!C36</f>
        <v>25</v>
      </c>
      <c r="D40" s="27">
        <f>[2]手足!D36</f>
        <v>1</v>
      </c>
      <c r="E40" s="27">
        <f>[2]手足!E36</f>
        <v>4</v>
      </c>
      <c r="F40" s="27">
        <f>[2]手足!F36</f>
        <v>15</v>
      </c>
      <c r="G40" s="27">
        <f>[2]手足!G36</f>
        <v>4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1</v>
      </c>
      <c r="P40" s="27">
        <f>[2]手足!P36</f>
        <v>0</v>
      </c>
      <c r="Q40" s="27">
        <f>[2]手足!Q36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>
        <f>[2]手足!C37</f>
        <v>40</v>
      </c>
      <c r="D41" s="17">
        <f>[2]手足!D37</f>
        <v>0</v>
      </c>
      <c r="E41" s="17">
        <f>[2]手足!E37</f>
        <v>9</v>
      </c>
      <c r="F41" s="17">
        <f>[2]手足!F37</f>
        <v>27</v>
      </c>
      <c r="G41" s="17">
        <f>[2]手足!G37</f>
        <v>3</v>
      </c>
      <c r="H41" s="17">
        <f>[2]手足!H37</f>
        <v>0</v>
      </c>
      <c r="I41" s="17">
        <f>[2]手足!I37</f>
        <v>0</v>
      </c>
      <c r="J41" s="17">
        <f>[2]手足!J37</f>
        <v>0</v>
      </c>
      <c r="K41" s="17">
        <f>[2]手足!K37</f>
        <v>0</v>
      </c>
      <c r="L41" s="17">
        <f>[2]手足!L37</f>
        <v>0</v>
      </c>
      <c r="M41" s="17">
        <f>[2]手足!M37</f>
        <v>0</v>
      </c>
      <c r="N41" s="17">
        <f>[2]手足!N37</f>
        <v>0</v>
      </c>
      <c r="O41" s="17">
        <f>[2]手足!O37</f>
        <v>1</v>
      </c>
      <c r="P41" s="17">
        <f>[2]手足!P37</f>
        <v>0</v>
      </c>
      <c r="Q41" s="17">
        <f>[2]手足!Q37</f>
        <v>0</v>
      </c>
      <c r="S41">
        <f t="shared" si="2"/>
        <v>40</v>
      </c>
      <c r="T41" t="b">
        <f t="shared" si="3"/>
        <v>1</v>
      </c>
    </row>
    <row r="42" spans="2:20">
      <c r="B42" s="18">
        <v>37</v>
      </c>
      <c r="C42" s="27">
        <f>[2]手足!C38</f>
        <v>37</v>
      </c>
      <c r="D42" s="27">
        <f>[2]手足!D38</f>
        <v>1</v>
      </c>
      <c r="E42" s="27">
        <f>[2]手足!E38</f>
        <v>7</v>
      </c>
      <c r="F42" s="27">
        <f>[2]手足!F38</f>
        <v>23</v>
      </c>
      <c r="G42" s="27">
        <f>[2]手足!G38</f>
        <v>5</v>
      </c>
      <c r="H42" s="27">
        <f>[2]手足!H38</f>
        <v>0</v>
      </c>
      <c r="I42" s="27">
        <f>[2]手足!I38</f>
        <v>0</v>
      </c>
      <c r="J42" s="27">
        <f>[2]手足!J38</f>
        <v>0</v>
      </c>
      <c r="K42" s="27">
        <f>[2]手足!K38</f>
        <v>1</v>
      </c>
      <c r="L42" s="27">
        <f>[2]手足!L38</f>
        <v>0</v>
      </c>
      <c r="M42" s="27">
        <f>[2]手足!M38</f>
        <v>0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0</v>
      </c>
      <c r="R42" s="25"/>
      <c r="S42" s="25">
        <f t="shared" si="2"/>
        <v>37</v>
      </c>
      <c r="T42" s="25" t="b">
        <f t="shared" si="3"/>
        <v>1</v>
      </c>
    </row>
    <row r="43" spans="2:20">
      <c r="B43" s="17">
        <v>38</v>
      </c>
      <c r="C43" s="17">
        <f>[2]手足!C39</f>
        <v>28</v>
      </c>
      <c r="D43" s="17">
        <f>[2]手足!D39</f>
        <v>1</v>
      </c>
      <c r="E43" s="17">
        <f>[2]手足!E39</f>
        <v>8</v>
      </c>
      <c r="F43" s="17">
        <f>[2]手足!F39</f>
        <v>14</v>
      </c>
      <c r="G43" s="17">
        <f>[2]手足!G39</f>
        <v>2</v>
      </c>
      <c r="H43" s="17">
        <f>[2]手足!H39</f>
        <v>2</v>
      </c>
      <c r="I43" s="17">
        <f>[2]手足!I39</f>
        <v>0</v>
      </c>
      <c r="J43" s="17">
        <f>[2]手足!J39</f>
        <v>0</v>
      </c>
      <c r="K43" s="17">
        <f>[2]手足!K39</f>
        <v>0</v>
      </c>
      <c r="L43" s="17">
        <f>[2]手足!L39</f>
        <v>0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1</v>
      </c>
      <c r="S43">
        <f t="shared" si="2"/>
        <v>28</v>
      </c>
      <c r="T43" t="b">
        <f t="shared" si="3"/>
        <v>1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429</v>
      </c>
      <c r="D60" s="2">
        <f t="array" ref="D60">+SUM(IF(NOT(ISERROR(D6:D58)),D6:D58))</f>
        <v>6</v>
      </c>
      <c r="E60" s="2">
        <f t="array" ref="E60">+SUM(IF(NOT(ISERROR(E6:E58)),E6:E58))</f>
        <v>87</v>
      </c>
      <c r="F60" s="2">
        <f t="array" ref="F60">+SUM(IF(NOT(ISERROR(F6:F58)),F6:F58))</f>
        <v>225</v>
      </c>
      <c r="G60" s="2">
        <f t="array" ref="G60">+SUM(IF(NOT(ISERROR(G6:G58)),G6:G58))</f>
        <v>51</v>
      </c>
      <c r="H60" s="2">
        <f t="array" ref="H60">+SUM(IF(NOT(ISERROR(H6:H58)),H6:H58))</f>
        <v>14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7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6</v>
      </c>
      <c r="P60" s="2">
        <f t="array" ref="P60">+SUM(IF(NOT(ISERROR(P6:P58)),P6:P58))</f>
        <v>0</v>
      </c>
      <c r="Q60" s="2">
        <f t="array" ref="Q60">+SUM(IF(NOT(ISERROR(Q6:Q58)),Q6:Q58))</f>
        <v>2</v>
      </c>
      <c r="R60" s="2"/>
      <c r="S60" s="2">
        <f>SUM(D60:Q60)</f>
        <v>429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1.3986013986013985</v>
      </c>
      <c r="E61" s="4">
        <f t="shared" si="4"/>
        <v>20.27972027972028</v>
      </c>
      <c r="F61" s="4">
        <f t="shared" si="4"/>
        <v>52.447552447552447</v>
      </c>
      <c r="G61" s="4">
        <f t="shared" si="4"/>
        <v>11.888111888111888</v>
      </c>
      <c r="H61" s="4">
        <f t="shared" si="4"/>
        <v>3.263403263403263</v>
      </c>
      <c r="I61" s="4">
        <f t="shared" si="4"/>
        <v>2.7972027972027971</v>
      </c>
      <c r="J61" s="4">
        <f t="shared" si="4"/>
        <v>2.0979020979020979</v>
      </c>
      <c r="K61" s="4">
        <f t="shared" si="4"/>
        <v>1.6317016317016315</v>
      </c>
      <c r="L61" s="4">
        <f t="shared" si="4"/>
        <v>1.3986013986013985</v>
      </c>
      <c r="M61" s="4">
        <f t="shared" si="4"/>
        <v>0.46620046620046618</v>
      </c>
      <c r="N61" s="4">
        <f t="shared" si="4"/>
        <v>0.46620046620046618</v>
      </c>
      <c r="O61" s="4">
        <f t="shared" si="4"/>
        <v>1.3986013986013985</v>
      </c>
      <c r="P61" s="4">
        <f t="shared" si="4"/>
        <v>0</v>
      </c>
      <c r="Q61" s="4">
        <f t="shared" si="4"/>
        <v>0.46620046620046618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429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[2]伝紅!C36</f>
        <v>36</v>
      </c>
      <c r="D40" s="27">
        <f>[2]伝紅!D36</f>
        <v>0</v>
      </c>
      <c r="E40" s="27">
        <f>[2]伝紅!E36</f>
        <v>0</v>
      </c>
      <c r="F40" s="27">
        <f>[2]伝紅!F36</f>
        <v>3</v>
      </c>
      <c r="G40" s="27">
        <f>[2]伝紅!G36</f>
        <v>7</v>
      </c>
      <c r="H40" s="27">
        <f>[2]伝紅!H36</f>
        <v>10</v>
      </c>
      <c r="I40" s="27">
        <f>[2]伝紅!I36</f>
        <v>3</v>
      </c>
      <c r="J40" s="27">
        <f>[2]伝紅!J36</f>
        <v>4</v>
      </c>
      <c r="K40" s="27">
        <f>[2]伝紅!K36</f>
        <v>2</v>
      </c>
      <c r="L40" s="27">
        <f>[2]伝紅!L36</f>
        <v>4</v>
      </c>
      <c r="M40" s="27">
        <f>[2]伝紅!M36</f>
        <v>2</v>
      </c>
      <c r="N40" s="27">
        <f>[2]伝紅!N36</f>
        <v>0</v>
      </c>
      <c r="O40" s="27">
        <f>[2]伝紅!O36</f>
        <v>1</v>
      </c>
      <c r="P40" s="27">
        <f>[2]伝紅!P36</f>
        <v>0</v>
      </c>
      <c r="Q40" s="27">
        <f>[2]伝紅!Q36</f>
        <v>0</v>
      </c>
      <c r="R40" s="25"/>
      <c r="S40" s="25">
        <f t="shared" si="2"/>
        <v>36</v>
      </c>
      <c r="T40" s="25" t="b">
        <f t="shared" si="3"/>
        <v>1</v>
      </c>
    </row>
    <row r="41" spans="2:20">
      <c r="B41" s="17">
        <v>36</v>
      </c>
      <c r="C41" s="17">
        <f>[2]伝紅!C37</f>
        <v>38</v>
      </c>
      <c r="D41" s="17">
        <f>[2]伝紅!D37</f>
        <v>1</v>
      </c>
      <c r="E41" s="17">
        <f>[2]伝紅!E37</f>
        <v>0</v>
      </c>
      <c r="F41" s="17">
        <f>[2]伝紅!F37</f>
        <v>4</v>
      </c>
      <c r="G41" s="17">
        <f>[2]伝紅!G37</f>
        <v>8</v>
      </c>
      <c r="H41" s="17">
        <f>[2]伝紅!H37</f>
        <v>7</v>
      </c>
      <c r="I41" s="17">
        <f>[2]伝紅!I37</f>
        <v>8</v>
      </c>
      <c r="J41" s="17">
        <f>[2]伝紅!J37</f>
        <v>3</v>
      </c>
      <c r="K41" s="17">
        <f>[2]伝紅!K37</f>
        <v>2</v>
      </c>
      <c r="L41" s="17">
        <f>[2]伝紅!L37</f>
        <v>1</v>
      </c>
      <c r="M41" s="17">
        <f>[2]伝紅!M37</f>
        <v>2</v>
      </c>
      <c r="N41" s="17">
        <f>[2]伝紅!N37</f>
        <v>1</v>
      </c>
      <c r="O41" s="17">
        <f>[2]伝紅!O37</f>
        <v>0</v>
      </c>
      <c r="P41" s="17">
        <f>[2]伝紅!P37</f>
        <v>1</v>
      </c>
      <c r="Q41" s="17">
        <f>[2]伝紅!Q37</f>
        <v>0</v>
      </c>
      <c r="S41">
        <f t="shared" si="2"/>
        <v>38</v>
      </c>
      <c r="T41" t="b">
        <f t="shared" si="3"/>
        <v>1</v>
      </c>
    </row>
    <row r="42" spans="2:20">
      <c r="B42" s="18">
        <v>37</v>
      </c>
      <c r="C42" s="27">
        <f>[2]伝紅!C38</f>
        <v>43</v>
      </c>
      <c r="D42" s="27">
        <f>[2]伝紅!D38</f>
        <v>0</v>
      </c>
      <c r="E42" s="27">
        <f>[2]伝紅!E38</f>
        <v>1</v>
      </c>
      <c r="F42" s="27">
        <f>[2]伝紅!F38</f>
        <v>3</v>
      </c>
      <c r="G42" s="27">
        <f>[2]伝紅!G38</f>
        <v>5</v>
      </c>
      <c r="H42" s="27">
        <f>[2]伝紅!H38</f>
        <v>3</v>
      </c>
      <c r="I42" s="27">
        <f>[2]伝紅!I38</f>
        <v>12</v>
      </c>
      <c r="J42" s="27">
        <f>[2]伝紅!J38</f>
        <v>4</v>
      </c>
      <c r="K42" s="27">
        <f>[2]伝紅!K38</f>
        <v>3</v>
      </c>
      <c r="L42" s="27">
        <f>[2]伝紅!L38</f>
        <v>4</v>
      </c>
      <c r="M42" s="27">
        <f>[2]伝紅!M38</f>
        <v>2</v>
      </c>
      <c r="N42" s="27">
        <f>[2]伝紅!N38</f>
        <v>1</v>
      </c>
      <c r="O42" s="27">
        <f>[2]伝紅!O38</f>
        <v>2</v>
      </c>
      <c r="P42" s="27">
        <f>[2]伝紅!P38</f>
        <v>0</v>
      </c>
      <c r="Q42" s="27">
        <f>[2]伝紅!Q38</f>
        <v>3</v>
      </c>
      <c r="R42" s="25"/>
      <c r="S42" s="25">
        <f t="shared" si="2"/>
        <v>43</v>
      </c>
      <c r="T42" s="25" t="b">
        <f t="shared" si="3"/>
        <v>1</v>
      </c>
    </row>
    <row r="43" spans="2:20">
      <c r="B43" s="17">
        <v>38</v>
      </c>
      <c r="C43" s="17">
        <f>[2]伝紅!C39</f>
        <v>35</v>
      </c>
      <c r="D43" s="17">
        <f>[2]伝紅!D39</f>
        <v>0</v>
      </c>
      <c r="E43" s="17">
        <f>[2]伝紅!E39</f>
        <v>2</v>
      </c>
      <c r="F43" s="17">
        <f>[2]伝紅!F39</f>
        <v>6</v>
      </c>
      <c r="G43" s="17">
        <f>[2]伝紅!G39</f>
        <v>2</v>
      </c>
      <c r="H43" s="17">
        <f>[2]伝紅!H39</f>
        <v>4</v>
      </c>
      <c r="I43" s="17">
        <f>[2]伝紅!I39</f>
        <v>7</v>
      </c>
      <c r="J43" s="17">
        <f>[2]伝紅!J39</f>
        <v>4</v>
      </c>
      <c r="K43" s="17">
        <f>[2]伝紅!K39</f>
        <v>3</v>
      </c>
      <c r="L43" s="17">
        <f>[2]伝紅!L39</f>
        <v>3</v>
      </c>
      <c r="M43" s="17">
        <f>[2]伝紅!M39</f>
        <v>1</v>
      </c>
      <c r="N43" s="17">
        <f>[2]伝紅!N39</f>
        <v>2</v>
      </c>
      <c r="O43" s="17">
        <f>[2]伝紅!O39</f>
        <v>0</v>
      </c>
      <c r="P43" s="17">
        <f>[2]伝紅!P39</f>
        <v>0</v>
      </c>
      <c r="Q43" s="17">
        <f>[2]伝紅!Q39</f>
        <v>1</v>
      </c>
      <c r="S43">
        <f t="shared" si="2"/>
        <v>35</v>
      </c>
      <c r="T43" t="b">
        <f t="shared" si="3"/>
        <v>1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791</v>
      </c>
      <c r="D60" s="2">
        <f t="array" ref="D60">+SUM(IF(NOT(ISERROR(D6:D58)),D6:D58))</f>
        <v>2</v>
      </c>
      <c r="E60" s="2">
        <f t="array" ref="E60">+SUM(IF(NOT(ISERROR(E6:E58)),E6:E58))</f>
        <v>16</v>
      </c>
      <c r="F60" s="2">
        <f t="array" ref="F60">+SUM(IF(NOT(ISERROR(F6:F58)),F6:F58))</f>
        <v>69</v>
      </c>
      <c r="G60" s="2">
        <f t="array" ref="G60">+SUM(IF(NOT(ISERROR(G6:G58)),G6:G58))</f>
        <v>91</v>
      </c>
      <c r="H60" s="2">
        <f t="array" ref="H60">+SUM(IF(NOT(ISERROR(H6:H58)),H6:H58))</f>
        <v>112</v>
      </c>
      <c r="I60" s="2">
        <f t="array" ref="I60">+SUM(IF(NOT(ISERROR(I6:I58)),I6:I58))</f>
        <v>152</v>
      </c>
      <c r="J60" s="2">
        <f t="array" ref="J60">+SUM(IF(NOT(ISERROR(J6:J58)),J6:J58))</f>
        <v>123</v>
      </c>
      <c r="K60" s="2">
        <f t="array" ref="K60">+SUM(IF(NOT(ISERROR(K6:K58)),K6:K58))</f>
        <v>73</v>
      </c>
      <c r="L60" s="2">
        <f t="array" ref="L60">+SUM(IF(NOT(ISERROR(L6:L58)),L6:L58))</f>
        <v>58</v>
      </c>
      <c r="M60" s="2">
        <f t="array" ref="M60">+SUM(IF(NOT(ISERROR(M6:M58)),M6:M58))</f>
        <v>35</v>
      </c>
      <c r="N60" s="2">
        <f t="array" ref="N60">+SUM(IF(NOT(ISERROR(N6:N58)),N6:N58))</f>
        <v>27</v>
      </c>
      <c r="O60" s="2">
        <f t="array" ref="O60">+SUM(IF(NOT(ISERROR(O6:O58)),O6:O58))</f>
        <v>23</v>
      </c>
      <c r="P60" s="2">
        <f t="array" ref="P60">+SUM(IF(NOT(ISERROR(P6:P58)),P6:P58))</f>
        <v>1</v>
      </c>
      <c r="Q60" s="2">
        <f t="array" ref="Q60">+SUM(IF(NOT(ISERROR(Q6:Q58)),Q6:Q58))</f>
        <v>9</v>
      </c>
      <c r="R60" s="2"/>
      <c r="S60" s="2">
        <f>SUM(D60:Q60)</f>
        <v>791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0.25284450063211128</v>
      </c>
      <c r="E61" s="4">
        <f t="shared" si="4"/>
        <v>2.0227560050568902</v>
      </c>
      <c r="F61" s="4">
        <f t="shared" si="4"/>
        <v>8.7231352718078394</v>
      </c>
      <c r="G61" s="4">
        <f t="shared" si="4"/>
        <v>11.504424778761061</v>
      </c>
      <c r="H61" s="4">
        <f t="shared" si="4"/>
        <v>14.159292035398231</v>
      </c>
      <c r="I61" s="4">
        <f t="shared" si="4"/>
        <v>19.216182048040455</v>
      </c>
      <c r="J61" s="4">
        <f t="shared" si="4"/>
        <v>15.549936788874842</v>
      </c>
      <c r="K61" s="4">
        <f t="shared" si="4"/>
        <v>9.2288242730720604</v>
      </c>
      <c r="L61" s="4">
        <f t="shared" si="4"/>
        <v>7.3324905183312268</v>
      </c>
      <c r="M61" s="4">
        <f t="shared" si="4"/>
        <v>4.4247787610619467</v>
      </c>
      <c r="N61" s="4">
        <f t="shared" si="4"/>
        <v>3.4134007585335016</v>
      </c>
      <c r="O61" s="4">
        <f t="shared" si="4"/>
        <v>2.9077117572692797</v>
      </c>
      <c r="P61" s="4">
        <f t="shared" si="4"/>
        <v>0.12642225031605564</v>
      </c>
      <c r="Q61" s="4">
        <f t="shared" si="4"/>
        <v>1.1378002528445006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791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>
        <f>[2]突発!C36</f>
        <v>10</v>
      </c>
      <c r="D40" s="27">
        <f>[2]突発!D36</f>
        <v>0</v>
      </c>
      <c r="E40" s="27">
        <f>[2]突発!E36</f>
        <v>5</v>
      </c>
      <c r="F40" s="27">
        <f>[2]突発!F36</f>
        <v>5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>
        <f>[2]突発!C37</f>
        <v>11</v>
      </c>
      <c r="D41" s="17">
        <f>[2]突発!D37</f>
        <v>0</v>
      </c>
      <c r="E41" s="17">
        <f>[2]突発!E37</f>
        <v>1</v>
      </c>
      <c r="F41" s="17">
        <f>[2]突発!F37</f>
        <v>6</v>
      </c>
      <c r="G41" s="17">
        <f>[2]突発!G37</f>
        <v>3</v>
      </c>
      <c r="H41" s="17">
        <f>[2]突発!H37</f>
        <v>1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[2]突発!C38</f>
        <v>8</v>
      </c>
      <c r="D42" s="27">
        <f>[2]突発!D38</f>
        <v>0</v>
      </c>
      <c r="E42" s="27">
        <f>[2]突発!E38</f>
        <v>4</v>
      </c>
      <c r="F42" s="27">
        <f>[2]突発!F38</f>
        <v>2</v>
      </c>
      <c r="G42" s="27">
        <f>[2]突発!G38</f>
        <v>1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[2]突発!C39</f>
        <v>1</v>
      </c>
      <c r="D43" s="17">
        <f>[2]突発!D39</f>
        <v>0</v>
      </c>
      <c r="E43" s="17">
        <f>[2]突発!E39</f>
        <v>1</v>
      </c>
      <c r="F43" s="17">
        <f>[2]突発!F39</f>
        <v>0</v>
      </c>
      <c r="G43" s="17">
        <f>[2]突発!G39</f>
        <v>0</v>
      </c>
      <c r="H43" s="17">
        <f>[2]突発!H39</f>
        <v>0</v>
      </c>
      <c r="I43" s="17">
        <f>[2]突発!I39</f>
        <v>0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1</v>
      </c>
      <c r="T43" t="b">
        <f t="shared" si="3"/>
        <v>1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264</v>
      </c>
      <c r="D60" s="2">
        <f t="array" ref="D60">+SUM(IF(NOT(ISERROR(D6:D58)),D6:D58))</f>
        <v>0</v>
      </c>
      <c r="E60" s="2">
        <f t="array" ref="E60">+SUM(IF(NOT(ISERROR(E6:E58)),E6:E58))</f>
        <v>55</v>
      </c>
      <c r="F60" s="2">
        <f t="array" ref="F60">+SUM(IF(NOT(ISERROR(F6:F58)),F6:F58))</f>
        <v>164</v>
      </c>
      <c r="G60" s="2">
        <f t="array" ref="G60">+SUM(IF(NOT(ISERROR(G6:G58)),G6:G58))</f>
        <v>30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264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20.833333333333336</v>
      </c>
      <c r="F61" s="4">
        <f t="shared" si="4"/>
        <v>62.121212121212125</v>
      </c>
      <c r="G61" s="4">
        <f t="shared" si="4"/>
        <v>11.363636363636363</v>
      </c>
      <c r="H61" s="4">
        <f t="shared" si="4"/>
        <v>2.6515151515151514</v>
      </c>
      <c r="I61" s="4">
        <f t="shared" si="4"/>
        <v>1.893939393939394</v>
      </c>
      <c r="J61" s="4">
        <f t="shared" si="4"/>
        <v>1.1363636363636365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264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>
        <f>[2]ﾍﾙ!C36</f>
        <v>7</v>
      </c>
      <c r="D40" s="27">
        <f>[2]ﾍﾙ!D36</f>
        <v>0</v>
      </c>
      <c r="E40" s="27">
        <f>[2]ﾍﾙ!E36</f>
        <v>1</v>
      </c>
      <c r="F40" s="27">
        <f>[2]ﾍﾙ!F36</f>
        <v>4</v>
      </c>
      <c r="G40" s="27">
        <f>[2]ﾍﾙ!G36</f>
        <v>2</v>
      </c>
      <c r="H40" s="27">
        <f>[2]ﾍﾙ!H36</f>
        <v>0</v>
      </c>
      <c r="I40" s="27">
        <f>[2]ﾍﾙ!I36</f>
        <v>0</v>
      </c>
      <c r="J40" s="27">
        <f>[2]ﾍﾙ!J36</f>
        <v>0</v>
      </c>
      <c r="K40" s="27">
        <f>[2]ﾍﾙ!K36</f>
        <v>0</v>
      </c>
      <c r="L40" s="27">
        <f>[2]ﾍﾙ!L36</f>
        <v>0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7</v>
      </c>
      <c r="T40" s="25" t="b">
        <f t="shared" si="3"/>
        <v>1</v>
      </c>
    </row>
    <row r="41" spans="2:20">
      <c r="B41" s="17">
        <v>36</v>
      </c>
      <c r="C41" s="17">
        <f>[2]ﾍﾙ!C37</f>
        <v>11</v>
      </c>
      <c r="D41" s="17">
        <f>[2]ﾍﾙ!D37</f>
        <v>0</v>
      </c>
      <c r="E41" s="17">
        <f>[2]ﾍﾙ!E37</f>
        <v>2</v>
      </c>
      <c r="F41" s="17">
        <f>[2]ﾍﾙ!F37</f>
        <v>6</v>
      </c>
      <c r="G41" s="17">
        <f>[2]ﾍﾙ!G37</f>
        <v>2</v>
      </c>
      <c r="H41" s="17">
        <f>[2]ﾍﾙ!H37</f>
        <v>0</v>
      </c>
      <c r="I41" s="17">
        <f>[2]ﾍﾙ!I37</f>
        <v>1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11</v>
      </c>
      <c r="T41" t="b">
        <f t="shared" si="3"/>
        <v>1</v>
      </c>
    </row>
    <row r="42" spans="2:20">
      <c r="B42" s="18">
        <v>37</v>
      </c>
      <c r="C42" s="27">
        <f>[2]ﾍﾙ!C38</f>
        <v>8</v>
      </c>
      <c r="D42" s="27">
        <f>[2]ﾍﾙ!D38</f>
        <v>0</v>
      </c>
      <c r="E42" s="27">
        <f>[2]ﾍﾙ!E38</f>
        <v>4</v>
      </c>
      <c r="F42" s="27">
        <f>[2]ﾍﾙ!F38</f>
        <v>3</v>
      </c>
      <c r="G42" s="27">
        <f>[2]ﾍﾙ!G38</f>
        <v>0</v>
      </c>
      <c r="H42" s="27">
        <f>[2]ﾍﾙ!H38</f>
        <v>1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0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8</v>
      </c>
      <c r="T42" s="25" t="b">
        <f t="shared" si="3"/>
        <v>1</v>
      </c>
    </row>
    <row r="43" spans="2:20">
      <c r="B43" s="17">
        <v>38</v>
      </c>
      <c r="C43" s="17">
        <f>[2]ﾍﾙ!C39</f>
        <v>4</v>
      </c>
      <c r="D43" s="17">
        <f>[2]ﾍﾙ!D39</f>
        <v>1</v>
      </c>
      <c r="E43" s="17">
        <f>[2]ﾍﾙ!E39</f>
        <v>1</v>
      </c>
      <c r="F43" s="17">
        <f>[2]ﾍﾙ!F39</f>
        <v>0</v>
      </c>
      <c r="G43" s="17">
        <f>[2]ﾍﾙ!G39</f>
        <v>1</v>
      </c>
      <c r="H43" s="17">
        <f>[2]ﾍﾙ!H39</f>
        <v>0</v>
      </c>
      <c r="I43" s="17">
        <f>[2]ﾍﾙ!I39</f>
        <v>0</v>
      </c>
      <c r="J43" s="17">
        <f>[2]ﾍﾙ!J39</f>
        <v>0</v>
      </c>
      <c r="K43" s="17">
        <f>[2]ﾍﾙ!K39</f>
        <v>0</v>
      </c>
      <c r="L43" s="17">
        <f>[2]ﾍﾙ!L39</f>
        <v>0</v>
      </c>
      <c r="M43" s="17">
        <f>[2]ﾍﾙ!M39</f>
        <v>0</v>
      </c>
      <c r="N43" s="17">
        <f>[2]ﾍﾙ!N39</f>
        <v>0</v>
      </c>
      <c r="O43" s="17">
        <f>[2]ﾍﾙ!O39</f>
        <v>1</v>
      </c>
      <c r="P43" s="17">
        <f>[2]ﾍﾙ!P39</f>
        <v>0</v>
      </c>
      <c r="Q43" s="17">
        <f>[2]ﾍﾙ!Q39</f>
        <v>0</v>
      </c>
      <c r="S43">
        <f t="shared" si="2"/>
        <v>4</v>
      </c>
      <c r="T43" t="b">
        <f t="shared" si="3"/>
        <v>1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229</v>
      </c>
      <c r="D60" s="2">
        <f t="array" ref="D60">+SUM(IF(NOT(ISERROR(D6:D58)),D6:D58))</f>
        <v>4</v>
      </c>
      <c r="E60" s="2">
        <f t="array" ref="E60">+SUM(IF(NOT(ISERROR(E6:E58)),E6:E58))</f>
        <v>67</v>
      </c>
      <c r="F60" s="2">
        <f t="array" ref="F60">+SUM(IF(NOT(ISERROR(F6:F58)),F6:F58))</f>
        <v>92</v>
      </c>
      <c r="G60" s="2">
        <f t="array" ref="G60">+SUM(IF(NOT(ISERROR(G6:G58)),G6:G58))</f>
        <v>27</v>
      </c>
      <c r="H60" s="2">
        <f t="array" ref="H60">+SUM(IF(NOT(ISERROR(H6:H58)),H6:H58))</f>
        <v>13</v>
      </c>
      <c r="I60" s="2">
        <f t="array" ref="I60">+SUM(IF(NOT(ISERROR(I6:I58)),I6:I58))</f>
        <v>8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229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1.7467248908296942</v>
      </c>
      <c r="E61" s="4">
        <f t="shared" si="4"/>
        <v>29.257641921397383</v>
      </c>
      <c r="F61" s="4">
        <f t="shared" si="4"/>
        <v>40.174672489082965</v>
      </c>
      <c r="G61" s="4">
        <f t="shared" si="4"/>
        <v>11.790393013100436</v>
      </c>
      <c r="H61" s="4">
        <f t="shared" si="4"/>
        <v>5.6768558951965069</v>
      </c>
      <c r="I61" s="4">
        <f t="shared" si="4"/>
        <v>3.4934497816593884</v>
      </c>
      <c r="J61" s="4">
        <f t="shared" si="4"/>
        <v>3.4934497816593884</v>
      </c>
      <c r="K61" s="4">
        <f t="shared" si="4"/>
        <v>1.7467248908296942</v>
      </c>
      <c r="L61" s="4">
        <f t="shared" si="4"/>
        <v>0.87336244541484709</v>
      </c>
      <c r="M61" s="4">
        <f t="shared" si="4"/>
        <v>0.43668122270742354</v>
      </c>
      <c r="N61" s="4">
        <f t="shared" si="4"/>
        <v>0</v>
      </c>
      <c r="O61" s="4">
        <f t="shared" si="4"/>
        <v>1.3100436681222707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229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0</v>
      </c>
      <c r="J40" s="27">
        <f>[2]耳下!J36</f>
        <v>1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1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1</v>
      </c>
      <c r="H41" s="17">
        <f>[2]耳下!H37</f>
        <v>0</v>
      </c>
      <c r="I41" s="17">
        <f>[2]耳下!I37</f>
        <v>0</v>
      </c>
      <c r="J41" s="17">
        <f>[2]耳下!J37</f>
        <v>0</v>
      </c>
      <c r="K41" s="17">
        <f>[2]耳下!K37</f>
        <v>0</v>
      </c>
      <c r="L41" s="17">
        <f>[2]耳下!L37</f>
        <v>0</v>
      </c>
      <c r="M41" s="17">
        <f>[2]耳下!M37</f>
        <v>0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1</v>
      </c>
      <c r="T41" t="b">
        <f t="shared" si="3"/>
        <v>1</v>
      </c>
    </row>
    <row r="42" spans="2:20">
      <c r="B42" s="18">
        <v>37</v>
      </c>
      <c r="C42" s="27">
        <f>[2]耳下!C38</f>
        <v>0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0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0</v>
      </c>
      <c r="P42" s="27">
        <f>[2]耳下!P38</f>
        <v>0</v>
      </c>
      <c r="Q42" s="27">
        <f>[2]耳下!Q38</f>
        <v>0</v>
      </c>
      <c r="R42" s="25"/>
      <c r="S42" s="25">
        <f t="shared" si="2"/>
        <v>0</v>
      </c>
      <c r="T42" s="25" t="b">
        <f t="shared" si="3"/>
        <v>1</v>
      </c>
    </row>
    <row r="43" spans="2:20">
      <c r="B43" s="17">
        <v>38</v>
      </c>
      <c r="C43" s="17">
        <f>[2]耳下!C39</f>
        <v>0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0</v>
      </c>
      <c r="H43" s="17">
        <f>[2]耳下!H39</f>
        <v>0</v>
      </c>
      <c r="I43" s="17">
        <f>[2]耳下!I39</f>
        <v>0</v>
      </c>
      <c r="J43" s="17">
        <f>[2]耳下!J39</f>
        <v>0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0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51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4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10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1.9607843137254901</v>
      </c>
      <c r="F61" s="4">
        <f t="shared" si="4"/>
        <v>7.8431372549019605</v>
      </c>
      <c r="G61" s="4">
        <f t="shared" si="4"/>
        <v>7.8431372549019605</v>
      </c>
      <c r="H61" s="4">
        <f t="shared" si="4"/>
        <v>15.686274509803921</v>
      </c>
      <c r="I61" s="4">
        <f t="shared" si="4"/>
        <v>23.52941176470588</v>
      </c>
      <c r="J61" s="4">
        <f t="shared" si="4"/>
        <v>19.607843137254903</v>
      </c>
      <c r="K61" s="4">
        <f t="shared" si="4"/>
        <v>11.76470588235294</v>
      </c>
      <c r="L61" s="4">
        <f t="shared" si="4"/>
        <v>3.9215686274509802</v>
      </c>
      <c r="M61" s="4">
        <f t="shared" si="4"/>
        <v>1.9607843137254901</v>
      </c>
      <c r="N61" s="4">
        <f t="shared" si="4"/>
        <v>1.9607843137254901</v>
      </c>
      <c r="O61" s="4">
        <f t="shared" si="4"/>
        <v>3.9215686274509802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1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1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1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1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1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1</v>
      </c>
      <c r="Y43" t="b">
        <f t="shared" si="3"/>
        <v>1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1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2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12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8.3333333333333321</v>
      </c>
      <c r="I61" s="4">
        <f t="shared" si="4"/>
        <v>0</v>
      </c>
      <c r="J61" s="4">
        <f t="shared" si="4"/>
        <v>0</v>
      </c>
      <c r="K61" s="4">
        <f t="shared" si="4"/>
        <v>8.3333333333333321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16.666666666666664</v>
      </c>
      <c r="S61" s="4">
        <f t="shared" si="5"/>
        <v>33.333333333333329</v>
      </c>
      <c r="T61" s="4">
        <f t="shared" si="5"/>
        <v>0</v>
      </c>
      <c r="U61" s="4">
        <f t="shared" si="5"/>
        <v>16.666666666666664</v>
      </c>
      <c r="V61" s="4">
        <f t="shared" si="5"/>
        <v>16.666666666666664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12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>
        <f>[3]流行!C36</f>
        <v>44</v>
      </c>
      <c r="D40" s="18">
        <f>[3]流行!D36</f>
        <v>0</v>
      </c>
      <c r="E40" s="18">
        <f>[3]流行!E36</f>
        <v>0</v>
      </c>
      <c r="F40" s="18">
        <f>[3]流行!F36</f>
        <v>3</v>
      </c>
      <c r="G40" s="18">
        <f>[3]流行!G36</f>
        <v>1</v>
      </c>
      <c r="H40" s="18">
        <f>[3]流行!H36</f>
        <v>2</v>
      </c>
      <c r="I40" s="18">
        <f>[3]流行!I36</f>
        <v>1</v>
      </c>
      <c r="J40" s="18">
        <f>[3]流行!J36</f>
        <v>4</v>
      </c>
      <c r="K40" s="18">
        <f>[3]流行!K36</f>
        <v>1</v>
      </c>
      <c r="L40" s="18">
        <f>[3]流行!L36</f>
        <v>0</v>
      </c>
      <c r="M40" s="18">
        <f>[3]流行!M36</f>
        <v>1</v>
      </c>
      <c r="N40" s="18">
        <f>[3]流行!N36</f>
        <v>2</v>
      </c>
      <c r="O40" s="18">
        <f>[3]流行!O36</f>
        <v>3</v>
      </c>
      <c r="P40" s="18">
        <f>[3]流行!P36</f>
        <v>2</v>
      </c>
      <c r="Q40" s="18">
        <f>[3]流行!Q36</f>
        <v>5</v>
      </c>
      <c r="R40" s="18">
        <f>[3]流行!R36</f>
        <v>6</v>
      </c>
      <c r="S40" s="18">
        <f>[3]流行!S36</f>
        <v>6</v>
      </c>
      <c r="T40" s="18">
        <f>[3]流行!T36</f>
        <v>5</v>
      </c>
      <c r="U40" s="18">
        <f>[3]流行!U36</f>
        <v>1</v>
      </c>
      <c r="V40" s="18">
        <f>[3]流行!V36</f>
        <v>1</v>
      </c>
      <c r="W40" s="25"/>
      <c r="X40" s="25">
        <f t="shared" si="0"/>
        <v>44</v>
      </c>
      <c r="Y40" s="25" t="b">
        <f t="shared" si="1"/>
        <v>1</v>
      </c>
    </row>
    <row r="41" spans="2:25">
      <c r="B41" s="17">
        <v>36</v>
      </c>
      <c r="C41" s="17">
        <f>[3]流行!C37</f>
        <v>46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2</v>
      </c>
      <c r="H41" s="17">
        <f>[3]流行!H37</f>
        <v>1</v>
      </c>
      <c r="I41" s="17">
        <f>[3]流行!I37</f>
        <v>1</v>
      </c>
      <c r="J41" s="17">
        <f>[3]流行!J37</f>
        <v>1</v>
      </c>
      <c r="K41" s="17">
        <f>[3]流行!K37</f>
        <v>2</v>
      </c>
      <c r="L41" s="17">
        <f>[3]流行!L37</f>
        <v>4</v>
      </c>
      <c r="M41" s="17">
        <f>[3]流行!M37</f>
        <v>1</v>
      </c>
      <c r="N41" s="17">
        <f>[3]流行!N37</f>
        <v>0</v>
      </c>
      <c r="O41" s="17">
        <f>[3]流行!O37</f>
        <v>2</v>
      </c>
      <c r="P41" s="17">
        <f>[3]流行!P37</f>
        <v>2</v>
      </c>
      <c r="Q41" s="17">
        <f>[3]流行!Q37</f>
        <v>3</v>
      </c>
      <c r="R41" s="17">
        <f>[3]流行!R37</f>
        <v>7</v>
      </c>
      <c r="S41" s="17">
        <f>[3]流行!S37</f>
        <v>5</v>
      </c>
      <c r="T41" s="17">
        <f>[3]流行!T37</f>
        <v>1</v>
      </c>
      <c r="U41" s="17">
        <f>[3]流行!U37</f>
        <v>6</v>
      </c>
      <c r="V41" s="17">
        <f>[3]流行!V37</f>
        <v>8</v>
      </c>
      <c r="X41">
        <f t="shared" si="0"/>
        <v>46</v>
      </c>
      <c r="Y41" t="b">
        <f t="shared" si="1"/>
        <v>1</v>
      </c>
    </row>
    <row r="42" spans="2:25">
      <c r="B42" s="18">
        <v>37</v>
      </c>
      <c r="C42" s="18">
        <f>[3]流行!C38</f>
        <v>25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2</v>
      </c>
      <c r="K42" s="18">
        <f>[3]流行!K38</f>
        <v>1</v>
      </c>
      <c r="L42" s="18">
        <f>[3]流行!L38</f>
        <v>0</v>
      </c>
      <c r="M42" s="18">
        <f>[3]流行!M38</f>
        <v>1</v>
      </c>
      <c r="N42" s="18">
        <f>[3]流行!N38</f>
        <v>0</v>
      </c>
      <c r="O42" s="18">
        <f>[3]流行!O38</f>
        <v>3</v>
      </c>
      <c r="P42" s="18">
        <f>[3]流行!P38</f>
        <v>0</v>
      </c>
      <c r="Q42" s="18">
        <f>[3]流行!Q38</f>
        <v>2</v>
      </c>
      <c r="R42" s="18">
        <f>[3]流行!R38</f>
        <v>6</v>
      </c>
      <c r="S42" s="18">
        <f>[3]流行!S38</f>
        <v>4</v>
      </c>
      <c r="T42" s="18">
        <f>[3]流行!T38</f>
        <v>4</v>
      </c>
      <c r="U42" s="18">
        <f>[3]流行!U38</f>
        <v>0</v>
      </c>
      <c r="V42" s="18">
        <f>[3]流行!V38</f>
        <v>2</v>
      </c>
      <c r="W42" s="25"/>
      <c r="X42" s="25">
        <f t="shared" si="0"/>
        <v>25</v>
      </c>
      <c r="Y42" s="25" t="b">
        <f t="shared" si="1"/>
        <v>1</v>
      </c>
    </row>
    <row r="43" spans="2:25">
      <c r="B43" s="17">
        <v>38</v>
      </c>
      <c r="C43" s="17">
        <f>[3]流行!C39</f>
        <v>53</v>
      </c>
      <c r="D43" s="17">
        <f>[3]流行!D39</f>
        <v>0</v>
      </c>
      <c r="E43" s="17">
        <f>[3]流行!E39</f>
        <v>0</v>
      </c>
      <c r="F43" s="17">
        <f>[3]流行!F39</f>
        <v>2</v>
      </c>
      <c r="G43" s="17">
        <f>[3]流行!G39</f>
        <v>2</v>
      </c>
      <c r="H43" s="17">
        <f>[3]流行!H39</f>
        <v>4</v>
      </c>
      <c r="I43" s="17">
        <f>[3]流行!I39</f>
        <v>0</v>
      </c>
      <c r="J43" s="17">
        <f>[3]流行!J39</f>
        <v>1</v>
      </c>
      <c r="K43" s="17">
        <f>[3]流行!K39</f>
        <v>2</v>
      </c>
      <c r="L43" s="17">
        <f>[3]流行!L39</f>
        <v>1</v>
      </c>
      <c r="M43" s="17">
        <f>[3]流行!M39</f>
        <v>0</v>
      </c>
      <c r="N43" s="17">
        <f>[3]流行!N39</f>
        <v>3</v>
      </c>
      <c r="O43" s="17">
        <f>[3]流行!O39</f>
        <v>3</v>
      </c>
      <c r="P43" s="17">
        <f>[3]流行!P39</f>
        <v>2</v>
      </c>
      <c r="Q43" s="17">
        <f>[3]流行!Q39</f>
        <v>9</v>
      </c>
      <c r="R43" s="17">
        <f>[3]流行!R39</f>
        <v>7</v>
      </c>
      <c r="S43" s="17">
        <f>[3]流行!S39</f>
        <v>4</v>
      </c>
      <c r="T43" s="17">
        <f>[3]流行!T39</f>
        <v>3</v>
      </c>
      <c r="U43" s="17">
        <f>[3]流行!U39</f>
        <v>3</v>
      </c>
      <c r="V43" s="17">
        <f>[3]流行!V39</f>
        <v>7</v>
      </c>
      <c r="X43">
        <f t="shared" si="0"/>
        <v>53</v>
      </c>
      <c r="Y43" t="b">
        <f t="shared" si="1"/>
        <v>1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1503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55</v>
      </c>
      <c r="G60" s="2">
        <f t="array" ref="G60">+SUM(IF(NOT(ISERROR(G6:G58)),G6:G58))</f>
        <v>49</v>
      </c>
      <c r="H60" s="2">
        <f t="array" ref="H60">+SUM(IF(NOT(ISERROR(H6:H58)),H6:H58))</f>
        <v>74</v>
      </c>
      <c r="I60" s="2">
        <f t="array" ref="I60">+SUM(IF(NOT(ISERROR(I6:I58)),I6:I58))</f>
        <v>66</v>
      </c>
      <c r="J60" s="2">
        <f t="array" ref="J60">+SUM(IF(NOT(ISERROR(J6:J58)),J6:J58))</f>
        <v>56</v>
      </c>
      <c r="K60" s="2">
        <f t="array" ref="K60">+SUM(IF(NOT(ISERROR(K6:K58)),K6:K58))</f>
        <v>49</v>
      </c>
      <c r="L60" s="2">
        <f t="array" ref="L60">+SUM(IF(NOT(ISERROR(L6:L58)),L6:L58))</f>
        <v>39</v>
      </c>
      <c r="M60" s="2">
        <f t="array" ref="M60">+SUM(IF(NOT(ISERROR(M6:M58)),M6:M58))</f>
        <v>41</v>
      </c>
      <c r="N60" s="2">
        <f t="array" ref="N60">+SUM(IF(NOT(ISERROR(N6:N58)),N6:N58))</f>
        <v>41</v>
      </c>
      <c r="O60" s="2">
        <f t="array" ref="O60">+SUM(IF(NOT(ISERROR(O6:O58)),O6:O58))</f>
        <v>98</v>
      </c>
      <c r="P60" s="2">
        <f t="array" ref="P60">+SUM(IF(NOT(ISERROR(P6:P58)),P6:P58))</f>
        <v>35</v>
      </c>
      <c r="Q60" s="2">
        <f t="array" ref="Q60">+SUM(IF(NOT(ISERROR(Q6:Q58)),Q6:Q58))</f>
        <v>115</v>
      </c>
      <c r="R60" s="2">
        <f t="array" ref="R60">+SUM(IF(NOT(ISERROR(R6:R58)),R6:R58))</f>
        <v>215</v>
      </c>
      <c r="S60" s="2">
        <f t="array" ref="S60">+SUM(IF(NOT(ISERROR(S6:S58)),S6:S58))</f>
        <v>183</v>
      </c>
      <c r="T60" s="2">
        <f t="array" ref="T60">+SUM(IF(NOT(ISERROR(T6:T58)),T6:T58))</f>
        <v>125</v>
      </c>
      <c r="U60" s="2">
        <f t="array" ref="U60">+SUM(IF(NOT(ISERROR(U6:U58)),U6:U58))</f>
        <v>135</v>
      </c>
      <c r="V60" s="2">
        <f t="array" ref="V60">+SUM(IF(NOT(ISERROR(V6:V58)),V6:V58))</f>
        <v>113</v>
      </c>
      <c r="W60" s="2"/>
      <c r="X60" s="2">
        <f>SUM(D60:V60)</f>
        <v>1503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0.33266799733865599</v>
      </c>
      <c r="E61" s="4">
        <f t="shared" si="2"/>
        <v>0.5988023952095809</v>
      </c>
      <c r="F61" s="4">
        <f t="shared" si="2"/>
        <v>3.6593479707252166</v>
      </c>
      <c r="G61" s="4">
        <f t="shared" si="2"/>
        <v>3.260146373918829</v>
      </c>
      <c r="H61" s="4">
        <f t="shared" si="2"/>
        <v>4.9234863606121095</v>
      </c>
      <c r="I61" s="4">
        <f t="shared" si="2"/>
        <v>4.39121756487026</v>
      </c>
      <c r="J61" s="4">
        <f t="shared" si="2"/>
        <v>3.7258815701929473</v>
      </c>
      <c r="K61" s="4">
        <f t="shared" si="2"/>
        <v>3.260146373918829</v>
      </c>
      <c r="L61" s="4">
        <f t="shared" si="2"/>
        <v>2.5948103792415167</v>
      </c>
      <c r="M61" s="4">
        <f t="shared" si="2"/>
        <v>2.7278775781769795</v>
      </c>
      <c r="N61" s="4">
        <f t="shared" si="2"/>
        <v>2.7278775781769795</v>
      </c>
      <c r="O61" s="4">
        <f t="shared" si="2"/>
        <v>6.520292747837658</v>
      </c>
      <c r="P61" s="4">
        <f t="shared" si="2"/>
        <v>2.3286759813705924</v>
      </c>
      <c r="Q61" s="4">
        <f t="shared" si="2"/>
        <v>7.6513639387890882</v>
      </c>
      <c r="R61" s="4">
        <f t="shared" si="2"/>
        <v>14.304723885562209</v>
      </c>
      <c r="S61" s="4">
        <f t="shared" si="2"/>
        <v>12.17564870259481</v>
      </c>
      <c r="T61" s="4">
        <f t="shared" si="2"/>
        <v>8.3166999334664009</v>
      </c>
      <c r="U61" s="4">
        <f t="shared" si="2"/>
        <v>8.9820359281437128</v>
      </c>
      <c r="V61" s="4">
        <f t="shared" si="2"/>
        <v>7.5182967398536267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1503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[4]細髄!C37</f>
        <v>0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0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[4]細髄!C38</f>
        <v>0</v>
      </c>
      <c r="D42" s="18">
        <f>[4]細髄!D38</f>
        <v>0</v>
      </c>
      <c r="E42" s="18">
        <f>[4]細髄!E38</f>
        <v>0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[4]細髄!C39</f>
        <v>0</v>
      </c>
      <c r="D43" s="17">
        <f>[4]細髄!D39</f>
        <v>0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[4]無髄!C37</f>
        <v>1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1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[4]無髄!C39</f>
        <v>1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1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1</v>
      </c>
      <c r="V43" t="b">
        <f t="shared" si="3"/>
        <v>1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20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10</v>
      </c>
      <c r="T60" s="2"/>
      <c r="U60" s="2">
        <f>SUM(D60:S60)</f>
        <v>20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10</v>
      </c>
      <c r="E61" s="4">
        <f t="shared" si="4"/>
        <v>0</v>
      </c>
      <c r="F61" s="4">
        <f t="shared" si="4"/>
        <v>5</v>
      </c>
      <c r="G61" s="4">
        <f t="shared" si="4"/>
        <v>0</v>
      </c>
      <c r="H61" s="4">
        <f t="shared" si="4"/>
        <v>10</v>
      </c>
      <c r="I61" s="4">
        <f t="shared" si="4"/>
        <v>0</v>
      </c>
      <c r="J61" s="4">
        <f t="shared" si="4"/>
        <v>10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10</v>
      </c>
      <c r="O61" s="4">
        <f t="shared" si="4"/>
        <v>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[4]ﾏｲｺ!C37</f>
        <v>1</v>
      </c>
      <c r="D41" s="17">
        <f>[4]ﾏｲｺ!D37</f>
        <v>0</v>
      </c>
      <c r="E41" s="17">
        <f>[4]ﾏｲｺ!E37</f>
        <v>0</v>
      </c>
      <c r="F41" s="17">
        <f>[4]ﾏｲｺ!F37</f>
        <v>0</v>
      </c>
      <c r="G41" s="17">
        <f>[4]ﾏｲｺ!G37</f>
        <v>1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0</v>
      </c>
      <c r="L41" s="17">
        <f>[4]ﾏｲｺ!L37</f>
        <v>0</v>
      </c>
      <c r="M41" s="17">
        <f>[4]ﾏｲｺ!M37</f>
        <v>0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[4]ﾏｲｺ!C38</f>
        <v>0</v>
      </c>
      <c r="D42" s="18">
        <f>[4]ﾏｲｺ!D38</f>
        <v>0</v>
      </c>
      <c r="E42" s="18">
        <f>[4]ﾏｲｺ!E38</f>
        <v>0</v>
      </c>
      <c r="F42" s="18">
        <f>[4]ﾏｲｺ!F38</f>
        <v>0</v>
      </c>
      <c r="G42" s="18">
        <f>[4]ﾏｲｺ!G38</f>
        <v>0</v>
      </c>
      <c r="H42" s="18">
        <f>[4]ﾏｲｺ!H38</f>
        <v>0</v>
      </c>
      <c r="I42" s="18">
        <f>[4]ﾏｲｺ!I38</f>
        <v>0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[4]ﾏｲｺ!C39</f>
        <v>0</v>
      </c>
      <c r="D43" s="17">
        <f>[4]ﾏｲｺ!D39</f>
        <v>0</v>
      </c>
      <c r="E43" s="17">
        <f>[4]ﾏｲｺ!E39</f>
        <v>0</v>
      </c>
      <c r="F43" s="17">
        <f>[4]ﾏｲｺ!F39</f>
        <v>0</v>
      </c>
      <c r="G43" s="17">
        <f>[4]ﾏｲｺ!G39</f>
        <v>0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24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8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29.166666666666668</v>
      </c>
      <c r="F61" s="4">
        <f t="shared" si="4"/>
        <v>20.833333333333336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4.1666666666666661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4.1666666666666661</v>
      </c>
      <c r="R61" s="4">
        <f t="shared" si="4"/>
        <v>0</v>
      </c>
      <c r="S61" s="4">
        <f t="shared" si="4"/>
        <v>8.3333333333333321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2025-09-25T03:49:29Z</cp:lastPrinted>
  <dcterms:created xsi:type="dcterms:W3CDTF">2019-07-19T07:58:40Z</dcterms:created>
  <dcterms:modified xsi:type="dcterms:W3CDTF">2025-09-25T03:53:35Z</dcterms:modified>
</cp:coreProperties>
</file>