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31週\"/>
    </mc:Choice>
  </mc:AlternateContent>
  <xr:revisionPtr revIDLastSave="0" documentId="13_ncr:1_{83964CB6-0F34-43DD-A04D-EC106398E40B}" xr6:coauthVersionLast="47" xr6:coauthVersionMax="47" xr10:uidLastSave="{00000000-0000-0000-0000-000000000000}"/>
  <bookViews>
    <workbookView xWindow="2868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D16" i="29" l="1"/>
  <c r="H16" i="29"/>
  <c r="E16" i="29"/>
  <c r="I16" i="29"/>
  <c r="F16" i="29"/>
  <c r="G16" i="29"/>
  <c r="G40" i="29"/>
  <c r="I40" i="29"/>
  <c r="H40" i="29"/>
  <c r="D40" i="29"/>
  <c r="F40" i="29"/>
  <c r="E40" i="29"/>
  <c r="F8" i="29"/>
  <c r="H8" i="29"/>
  <c r="G8" i="29"/>
  <c r="D8" i="29"/>
  <c r="I8" i="29"/>
  <c r="E8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D120" i="29" l="1"/>
  <c r="H120" i="29"/>
  <c r="G120" i="29"/>
  <c r="F120" i="29"/>
  <c r="E120" i="29"/>
  <c r="I120" i="29"/>
  <c r="E128" i="29"/>
  <c r="D128" i="29"/>
  <c r="H128" i="29"/>
  <c r="F128" i="29"/>
  <c r="G128" i="29"/>
  <c r="I128" i="29"/>
  <c r="C40" i="29"/>
  <c r="G32" i="29"/>
  <c r="H32" i="29"/>
  <c r="E32" i="29"/>
  <c r="F32" i="29"/>
  <c r="I32" i="29"/>
  <c r="D32" i="29"/>
  <c r="C32" i="29" s="1"/>
  <c r="C8" i="29"/>
  <c r="I48" i="29"/>
  <c r="H48" i="29"/>
  <c r="G48" i="29"/>
  <c r="F48" i="29"/>
  <c r="D48" i="29"/>
  <c r="E48" i="29"/>
  <c r="G24" i="29"/>
  <c r="F24" i="29"/>
  <c r="I24" i="29"/>
  <c r="H24" i="29"/>
  <c r="E24" i="29"/>
  <c r="D24" i="29"/>
  <c r="C24" i="29" s="1"/>
  <c r="D136" i="29"/>
  <c r="F136" i="29"/>
  <c r="H136" i="29"/>
  <c r="G136" i="29"/>
  <c r="I136" i="29"/>
  <c r="E136" i="29"/>
  <c r="H104" i="29"/>
  <c r="F104" i="29"/>
  <c r="G104" i="29"/>
  <c r="E104" i="29"/>
  <c r="I104" i="29"/>
  <c r="D104" i="29"/>
  <c r="G80" i="29"/>
  <c r="H80" i="29"/>
  <c r="D80" i="29"/>
  <c r="I80" i="29"/>
  <c r="F80" i="29"/>
  <c r="E80" i="29"/>
  <c r="I72" i="29"/>
  <c r="F72" i="29"/>
  <c r="H72" i="29"/>
  <c r="E72" i="29"/>
  <c r="G72" i="29"/>
  <c r="D72" i="29"/>
  <c r="C72" i="29" s="1"/>
  <c r="F88" i="29"/>
  <c r="E88" i="29"/>
  <c r="I88" i="29"/>
  <c r="G88" i="29"/>
  <c r="D88" i="29"/>
  <c r="H88" i="29"/>
  <c r="E64" i="29"/>
  <c r="G64" i="29"/>
  <c r="H64" i="29"/>
  <c r="I64" i="29"/>
  <c r="F64" i="29"/>
  <c r="D64" i="29"/>
  <c r="C64" i="29" s="1"/>
  <c r="E144" i="29"/>
  <c r="G144" i="29"/>
  <c r="H144" i="29"/>
  <c r="D144" i="29"/>
  <c r="F144" i="29"/>
  <c r="I144" i="29"/>
  <c r="D112" i="29"/>
  <c r="G112" i="29"/>
  <c r="E112" i="29"/>
  <c r="H112" i="29"/>
  <c r="F112" i="29"/>
  <c r="I112" i="29"/>
  <c r="H56" i="29"/>
  <c r="F56" i="29"/>
  <c r="E56" i="29"/>
  <c r="I56" i="29"/>
  <c r="G56" i="29"/>
  <c r="D56" i="29"/>
  <c r="C56" i="29" s="1"/>
  <c r="D96" i="29"/>
  <c r="E96" i="29"/>
  <c r="G96" i="29"/>
  <c r="I96" i="29"/>
  <c r="H96" i="29"/>
  <c r="F96" i="29"/>
  <c r="H152" i="29"/>
  <c r="G152" i="29"/>
  <c r="C152" i="29" s="1"/>
  <c r="D152" i="29"/>
  <c r="F152" i="29"/>
  <c r="E152" i="29"/>
  <c r="I152" i="29"/>
  <c r="C16" i="29"/>
  <c r="C144" i="29" l="1"/>
  <c r="C136" i="29"/>
  <c r="C80" i="29"/>
  <c r="C48" i="29"/>
  <c r="C128" i="29"/>
  <c r="C104" i="29"/>
  <c r="C96" i="29"/>
  <c r="C112" i="29"/>
  <c r="C88" i="29"/>
  <c r="C120" i="29"/>
</calcChain>
</file>

<file path=xl/sharedStrings.xml><?xml version="1.0" encoding="utf-8"?>
<sst xmlns="http://schemas.openxmlformats.org/spreadsheetml/2006/main" count="3880" uniqueCount="268">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</sst>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  <numFmt numFmtId="184" formatCode="#,##0.00_ 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83" fontId="21" fillId="0" borderId="10" xfId="0" applyNumberFormat="1" applyFont="1" applyBorder="1" applyAlignment="1">
      <alignment horizontal="right" vertical="center"/>
    </xf>
    <xf numFmtId="178" fontId="21" fillId="0" borderId="0" xfId="0" applyNumberFormat="1" applyFont="1">
      <alignment vertical="center"/>
    </xf>
    <xf numFmtId="178" fontId="21" fillId="0" borderId="25" xfId="0" applyNumberFormat="1" applyFont="1" applyBorder="1">
      <alignment vertical="center"/>
    </xf>
    <xf numFmtId="178" fontId="21" fillId="0" borderId="4" xfId="0" applyNumberFormat="1" applyFont="1" applyBorder="1">
      <alignment vertical="center"/>
    </xf>
    <xf numFmtId="184" fontId="21" fillId="0" borderId="0" xfId="0" applyNumberFormat="1" applyFont="1">
      <alignment vertical="center"/>
    </xf>
    <xf numFmtId="184" fontId="21" fillId="0" borderId="25" xfId="0" applyNumberFormat="1" applyFont="1" applyBorder="1">
      <alignment vertical="center"/>
    </xf>
    <xf numFmtId="184" fontId="21" fillId="0" borderId="4" xfId="0" applyNumberFormat="1" applyFont="1" applyBorder="1">
      <alignment vertical="center"/>
    </xf>
    <xf numFmtId="184" fontId="21" fillId="3" borderId="25" xfId="0" applyNumberFormat="1" applyFont="1" applyFill="1" applyBorder="1">
      <alignment vertical="center"/>
    </xf>
    <xf numFmtId="184" fontId="21" fillId="3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3.9725000000000001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0.29250000000000004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  <c:pt idx="28">
                  <c:v>3.67</c:v>
                </c:pt>
                <c:pt idx="29" formatCode="#,##0.00_ ">
                  <c:v>3.73</c:v>
                </c:pt>
                <c:pt idx="30">
                  <c:v>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 formatCode="#,##0.00_ ">
                  <c:v>0.32</c:v>
                </c:pt>
                <c:pt idx="3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0.8</c:v>
                </c:pt>
                <c:pt idx="29" formatCode="#,##0.00_ ">
                  <c:v>1.4</c:v>
                </c:pt>
                <c:pt idx="3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  <c:pt idx="28">
                  <c:v>2.46</c:v>
                </c:pt>
                <c:pt idx="29" formatCode="#,##0.00_ ">
                  <c:v>1.54</c:v>
                </c:pt>
                <c:pt idx="30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  <c:pt idx="28">
                  <c:v>3.3</c:v>
                </c:pt>
                <c:pt idx="29" formatCode="#,##0.00_ ">
                  <c:v>5.3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  <c:pt idx="28">
                  <c:v>6.25</c:v>
                </c:pt>
                <c:pt idx="29" formatCode="#,##0.00_ ">
                  <c:v>6.83</c:v>
                </c:pt>
                <c:pt idx="30">
                  <c:v>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 formatCode="#,##0.00_ ">
                  <c:v>0.5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  <c:pt idx="28">
                  <c:v>6.33</c:v>
                </c:pt>
                <c:pt idx="29" formatCode="#,##0.00_ ">
                  <c:v>1.67</c:v>
                </c:pt>
                <c:pt idx="30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2.36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0.52500000000000002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  <c:pt idx="28">
                  <c:v>3</c:v>
                </c:pt>
                <c:pt idx="29" formatCode="#,##0.00_ ">
                  <c:v>1.72</c:v>
                </c:pt>
                <c:pt idx="30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 formatCode="#,##0.00_ ">
                  <c:v>0.53</c:v>
                </c:pt>
                <c:pt idx="30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  <c:pt idx="28">
                  <c:v>2.67</c:v>
                </c:pt>
                <c:pt idx="29" formatCode="#,##0.00_ ">
                  <c:v>2</c:v>
                </c:pt>
                <c:pt idx="30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  <c:pt idx="28">
                  <c:v>3.57</c:v>
                </c:pt>
                <c:pt idx="29" formatCode="#,##0.00_ ">
                  <c:v>1.57</c:v>
                </c:pt>
                <c:pt idx="30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  <c:pt idx="28">
                  <c:v>2.83</c:v>
                </c:pt>
                <c:pt idx="29" formatCode="#,##0.00_ ">
                  <c:v>0.67</c:v>
                </c:pt>
                <c:pt idx="3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  <c:pt idx="28">
                  <c:v>2.33</c:v>
                </c:pt>
                <c:pt idx="29" formatCode="#,##0.00_ ">
                  <c:v>2.67</c:v>
                </c:pt>
                <c:pt idx="30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  <c:pt idx="28">
                  <c:v>5.5</c:v>
                </c:pt>
                <c:pt idx="29" formatCode="#,##0.00_ ">
                  <c:v>3</c:v>
                </c:pt>
                <c:pt idx="3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0.71000000000000008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0.51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  <c:pt idx="28">
                  <c:v>0.92</c:v>
                </c:pt>
                <c:pt idx="29" formatCode="#,##0.00_ ">
                  <c:v>0.68</c:v>
                </c:pt>
                <c:pt idx="30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28">
                  <c:v>0.56000000000000005</c:v>
                </c:pt>
                <c:pt idx="29" formatCode="#,##0.00_ ">
                  <c:v>0.45</c:v>
                </c:pt>
                <c:pt idx="30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  <c:pt idx="28">
                  <c:v>0.33</c:v>
                </c:pt>
                <c:pt idx="29" formatCode="#,##0.00_ ">
                  <c:v>0.33</c:v>
                </c:pt>
                <c:pt idx="3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  <c:pt idx="28">
                  <c:v>0.83</c:v>
                </c:pt>
                <c:pt idx="29" formatCode="#,##0.00_ ">
                  <c:v>0.83</c:v>
                </c:pt>
                <c:pt idx="3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  <c:pt idx="28">
                  <c:v>1.67</c:v>
                </c:pt>
                <c:pt idx="29" formatCode="#,##0.00_ ">
                  <c:v>0.67</c:v>
                </c:pt>
                <c:pt idx="30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1.7100000000000002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1.9724999999999999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  <c:pt idx="28">
                  <c:v>1.32</c:v>
                </c:pt>
                <c:pt idx="29" formatCode="#,##0.00_ ">
                  <c:v>1.44</c:v>
                </c:pt>
                <c:pt idx="30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 formatCode="#,##0.00_ ">
                  <c:v>1.6</c:v>
                </c:pt>
                <c:pt idx="30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0.33</c:v>
                </c:pt>
                <c:pt idx="29" formatCode="#,##0.00_ ">
                  <c:v>3</c:v>
                </c:pt>
                <c:pt idx="30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  <c:pt idx="28">
                  <c:v>1.86</c:v>
                </c:pt>
                <c:pt idx="29" formatCode="#,##0.00_ ">
                  <c:v>1.43</c:v>
                </c:pt>
                <c:pt idx="30">
                  <c:v>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1.33</c:v>
                </c:pt>
                <c:pt idx="30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  <c:pt idx="28">
                  <c:v>1.5</c:v>
                </c:pt>
                <c:pt idx="29" formatCode="#,##0.00_ ">
                  <c:v>0.67</c:v>
                </c:pt>
                <c:pt idx="30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  <c:pt idx="28">
                  <c:v>3.5</c:v>
                </c:pt>
                <c:pt idx="29" formatCode="#,##0.00_ ">
                  <c:v>2.5</c:v>
                </c:pt>
                <c:pt idx="3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26.552287581699346</c:v>
                </c:pt>
                <c:pt idx="1">
                  <c:v>31.944444444444443</c:v>
                </c:pt>
                <c:pt idx="2">
                  <c:v>25.980392156862749</c:v>
                </c:pt>
                <c:pt idx="3">
                  <c:v>9.2320261437908506</c:v>
                </c:pt>
                <c:pt idx="4">
                  <c:v>2.369281045751634</c:v>
                </c:pt>
                <c:pt idx="5">
                  <c:v>2.0424836601307188</c:v>
                </c:pt>
                <c:pt idx="6">
                  <c:v>0.40849673202614384</c:v>
                </c:pt>
                <c:pt idx="7">
                  <c:v>0.57189542483660127</c:v>
                </c:pt>
                <c:pt idx="8">
                  <c:v>0.16339869281045752</c:v>
                </c:pt>
                <c:pt idx="9">
                  <c:v>0.24509803921568626</c:v>
                </c:pt>
                <c:pt idx="10">
                  <c:v>0</c:v>
                </c:pt>
                <c:pt idx="11">
                  <c:v>0.16339869281045752</c:v>
                </c:pt>
                <c:pt idx="12">
                  <c:v>0</c:v>
                </c:pt>
                <c:pt idx="13">
                  <c:v>0.32679738562091504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22.591362126245848</c:v>
                </c:pt>
                <c:pt idx="2">
                  <c:v>50.166112956810629</c:v>
                </c:pt>
                <c:pt idx="3">
                  <c:v>12.624584717607974</c:v>
                </c:pt>
                <c:pt idx="4">
                  <c:v>4.6511627906976747</c:v>
                </c:pt>
                <c:pt idx="5">
                  <c:v>2.6578073089700998</c:v>
                </c:pt>
                <c:pt idx="6">
                  <c:v>2.6578073089700998</c:v>
                </c:pt>
                <c:pt idx="7">
                  <c:v>0.66445182724252494</c:v>
                </c:pt>
                <c:pt idx="8">
                  <c:v>0.99667774086378735</c:v>
                </c:pt>
                <c:pt idx="9">
                  <c:v>0.66445182724252494</c:v>
                </c:pt>
                <c:pt idx="10">
                  <c:v>0.66445182724252494</c:v>
                </c:pt>
                <c:pt idx="11">
                  <c:v>0.66445182724252494</c:v>
                </c:pt>
                <c:pt idx="12">
                  <c:v>0.33222591362126247</c:v>
                </c:pt>
                <c:pt idx="13">
                  <c:v>0.66445182724252494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0.19193857965451055</c:v>
                </c:pt>
                <c:pt idx="1">
                  <c:v>0.76775431861804222</c:v>
                </c:pt>
                <c:pt idx="2">
                  <c:v>5.0543825975687779</c:v>
                </c:pt>
                <c:pt idx="3">
                  <c:v>8.7651951375559829</c:v>
                </c:pt>
                <c:pt idx="4">
                  <c:v>11.516314779270633</c:v>
                </c:pt>
                <c:pt idx="5">
                  <c:v>12.412028150991683</c:v>
                </c:pt>
                <c:pt idx="6">
                  <c:v>11.900191938579654</c:v>
                </c:pt>
                <c:pt idx="7">
                  <c:v>11.324376199616124</c:v>
                </c:pt>
                <c:pt idx="8">
                  <c:v>7.9334612923864363</c:v>
                </c:pt>
                <c:pt idx="9">
                  <c:v>6.6538707613563659</c:v>
                </c:pt>
                <c:pt idx="10">
                  <c:v>6.2060140754958413</c:v>
                </c:pt>
                <c:pt idx="11">
                  <c:v>12.476007677543185</c:v>
                </c:pt>
                <c:pt idx="12">
                  <c:v>0.63979526551503518</c:v>
                </c:pt>
                <c:pt idx="13">
                  <c:v>4.1586692258477287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  <c:pt idx="28">
                  <c:v>4.5999999999999996</c:v>
                </c:pt>
                <c:pt idx="29" formatCode="#,##0.00_ ">
                  <c:v>3.84</c:v>
                </c:pt>
                <c:pt idx="30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 formatCode="#,##0.00_ ">
                  <c:v>4.1900000000000004</c:v>
                </c:pt>
                <c:pt idx="30">
                  <c:v>4.7699999999999996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  <c:pt idx="28">
                  <c:v>1.43</c:v>
                </c:pt>
                <c:pt idx="29" formatCode="#,##0.00_ ">
                  <c:v>1.71</c:v>
                </c:pt>
                <c:pt idx="30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  <c:pt idx="28">
                  <c:v>6</c:v>
                </c:pt>
                <c:pt idx="29" formatCode="#,##0.00_ ">
                  <c:v>6.83</c:v>
                </c:pt>
                <c:pt idx="30">
                  <c:v>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  <c:pt idx="28">
                  <c:v>10.67</c:v>
                </c:pt>
                <c:pt idx="29" formatCode="#,##0.00_ ">
                  <c:v>7.17</c:v>
                </c:pt>
                <c:pt idx="30">
                  <c:v>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 formatCode="#,##0.00_ ">
                  <c:v>0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  <c:pt idx="28">
                  <c:v>1.5</c:v>
                </c:pt>
                <c:pt idx="29" formatCode="#,##0.00_ ">
                  <c:v>0</c:v>
                </c:pt>
                <c:pt idx="3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1.3824884792626728</c:v>
                </c:pt>
                <c:pt idx="1">
                  <c:v>10.533245556287032</c:v>
                </c:pt>
                <c:pt idx="2">
                  <c:v>13.890717577353524</c:v>
                </c:pt>
                <c:pt idx="3">
                  <c:v>6.7807768268597757</c:v>
                </c:pt>
                <c:pt idx="4">
                  <c:v>6.8136932192231727</c:v>
                </c:pt>
                <c:pt idx="5">
                  <c:v>5.4312047399605001</c:v>
                </c:pt>
                <c:pt idx="6">
                  <c:v>5.5628703094140883</c:v>
                </c:pt>
                <c:pt idx="7">
                  <c:v>5.6945358788676765</c:v>
                </c:pt>
                <c:pt idx="8">
                  <c:v>4.4437129690585913</c:v>
                </c:pt>
                <c:pt idx="9">
                  <c:v>4.2462146148782089</c:v>
                </c:pt>
                <c:pt idx="10">
                  <c:v>4.1803818301514157</c:v>
                </c:pt>
                <c:pt idx="11">
                  <c:v>7.6366030283080981</c:v>
                </c:pt>
                <c:pt idx="12">
                  <c:v>2.2053982883475971</c:v>
                </c:pt>
                <c:pt idx="13">
                  <c:v>21.198156682027651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0.27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0.37000000000000005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  <c:pt idx="28">
                  <c:v>0.2</c:v>
                </c:pt>
                <c:pt idx="29" formatCode="#,##0.00_ ">
                  <c:v>0.4</c:v>
                </c:pt>
                <c:pt idx="30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  <c:pt idx="29" formatCode="#,##0.00_ ">
                  <c:v>0.34</c:v>
                </c:pt>
                <c:pt idx="30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  <c:pt idx="28">
                  <c:v>0.28999999999999998</c:v>
                </c:pt>
                <c:pt idx="29" formatCode="#,##0.00_ ">
                  <c:v>0.28999999999999998</c:v>
                </c:pt>
                <c:pt idx="30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  <c:pt idx="28">
                  <c:v>0.17</c:v>
                </c:pt>
                <c:pt idx="29" formatCode="#,##0.00_ ">
                  <c:v>0.83</c:v>
                </c:pt>
                <c:pt idx="30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  <c:pt idx="28">
                  <c:v>0.17</c:v>
                </c:pt>
                <c:pt idx="29" formatCode="#,##0.00_ ">
                  <c:v>0.33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0.66115702479338845</c:v>
                </c:pt>
                <c:pt idx="1">
                  <c:v>3.4710743801652892</c:v>
                </c:pt>
                <c:pt idx="2">
                  <c:v>9.9173553719008272</c:v>
                </c:pt>
                <c:pt idx="3">
                  <c:v>9.4214876033057848</c:v>
                </c:pt>
                <c:pt idx="4">
                  <c:v>9.7520661157024797</c:v>
                </c:pt>
                <c:pt idx="5">
                  <c:v>9.5867768595041323</c:v>
                </c:pt>
                <c:pt idx="6">
                  <c:v>7.9338842975206614</c:v>
                </c:pt>
                <c:pt idx="7">
                  <c:v>10.743801652892563</c:v>
                </c:pt>
                <c:pt idx="8">
                  <c:v>8.2644628099173563</c:v>
                </c:pt>
                <c:pt idx="9">
                  <c:v>8.0991735537190088</c:v>
                </c:pt>
                <c:pt idx="10">
                  <c:v>7.1074380165289259</c:v>
                </c:pt>
                <c:pt idx="11">
                  <c:v>13.884297520661157</c:v>
                </c:pt>
                <c:pt idx="12">
                  <c:v>0.49586776859504134</c:v>
                </c:pt>
                <c:pt idx="13">
                  <c:v>0.66115702479338845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0.65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0.59499999999999997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  <c:pt idx="28">
                  <c:v>0.68</c:v>
                </c:pt>
                <c:pt idx="29" formatCode="#,##0.00_ ">
                  <c:v>0.88</c:v>
                </c:pt>
                <c:pt idx="3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  <c:pt idx="28">
                  <c:v>0.59</c:v>
                </c:pt>
                <c:pt idx="29" formatCode="#,##0.00_ ">
                  <c:v>0.59</c:v>
                </c:pt>
                <c:pt idx="30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  <c:pt idx="28">
                  <c:v>0.56999999999999995</c:v>
                </c:pt>
                <c:pt idx="29" formatCode="#,##0.00_ ">
                  <c:v>0.28999999999999998</c:v>
                </c:pt>
                <c:pt idx="30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  <c:pt idx="28">
                  <c:v>0.33</c:v>
                </c:pt>
                <c:pt idx="29" formatCode="#,##0.00_ ">
                  <c:v>0.17</c:v>
                </c:pt>
                <c:pt idx="3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  <c:pt idx="28">
                  <c:v>1.17</c:v>
                </c:pt>
                <c:pt idx="29" formatCode="#,##0.00_ ">
                  <c:v>0.83</c:v>
                </c:pt>
                <c:pt idx="3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  <c:pt idx="28">
                  <c:v>2</c:v>
                </c:pt>
                <c:pt idx="29" formatCode="#,##0.00_ ">
                  <c:v>7</c:v>
                </c:pt>
                <c:pt idx="3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119788805568993"/>
          <c:y val="0.1841049731593529"/>
          <c:w val="0.26435740414702158"/>
          <c:h val="0.39764150005744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1.2195121951219512</c:v>
                </c:pt>
                <c:pt idx="1">
                  <c:v>19.918699186991869</c:v>
                </c:pt>
                <c:pt idx="2">
                  <c:v>49.1869918699187</c:v>
                </c:pt>
                <c:pt idx="3">
                  <c:v>13.821138211382115</c:v>
                </c:pt>
                <c:pt idx="4">
                  <c:v>3.2520325203252036</c:v>
                </c:pt>
                <c:pt idx="5">
                  <c:v>2.4390243902439024</c:v>
                </c:pt>
                <c:pt idx="6">
                  <c:v>2.4390243902439024</c:v>
                </c:pt>
                <c:pt idx="7">
                  <c:v>2.4390243902439024</c:v>
                </c:pt>
                <c:pt idx="8">
                  <c:v>2.0325203252032518</c:v>
                </c:pt>
                <c:pt idx="9">
                  <c:v>0.81300813008130091</c:v>
                </c:pt>
                <c:pt idx="10">
                  <c:v>0.81300813008130091</c:v>
                </c:pt>
                <c:pt idx="11">
                  <c:v>1.2195121951219512</c:v>
                </c:pt>
                <c:pt idx="12">
                  <c:v>0</c:v>
                </c:pt>
                <c:pt idx="13">
                  <c:v>0.40650406504065045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1.5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1.9925000000000002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  <c:pt idx="28">
                  <c:v>1.2</c:v>
                </c:pt>
                <c:pt idx="29" formatCode="#,##0.00_ ">
                  <c:v>2.08</c:v>
                </c:pt>
                <c:pt idx="30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 formatCode="#,##0.00_ ">
                  <c:v>1.88</c:v>
                </c:pt>
                <c:pt idx="30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  <c:pt idx="28">
                  <c:v>1.71</c:v>
                </c:pt>
                <c:pt idx="29" formatCode="#,##0.00_ ">
                  <c:v>2.86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  <c:pt idx="28">
                  <c:v>1.83</c:v>
                </c:pt>
                <c:pt idx="29" formatCode="#,##0.00_ ">
                  <c:v>1.33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  <c:pt idx="28">
                  <c:v>0.83</c:v>
                </c:pt>
                <c:pt idx="29" formatCode="#,##0.00_ ">
                  <c:v>1.17</c:v>
                </c:pt>
                <c:pt idx="30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8.5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0.19193857965451055</c:v>
                </c:pt>
                <c:pt idx="1">
                  <c:v>2.1113243761996161</c:v>
                </c:pt>
                <c:pt idx="2">
                  <c:v>7.1017274472168905</c:v>
                </c:pt>
                <c:pt idx="3">
                  <c:v>9.7888675623800374</c:v>
                </c:pt>
                <c:pt idx="4">
                  <c:v>13.81957773512476</c:v>
                </c:pt>
                <c:pt idx="5">
                  <c:v>19.385796545105567</c:v>
                </c:pt>
                <c:pt idx="6">
                  <c:v>17.850287907869479</c:v>
                </c:pt>
                <c:pt idx="7">
                  <c:v>10.556621880998081</c:v>
                </c:pt>
                <c:pt idx="8">
                  <c:v>7.6775431861804213</c:v>
                </c:pt>
                <c:pt idx="9">
                  <c:v>4.6065259117082533</c:v>
                </c:pt>
                <c:pt idx="10">
                  <c:v>3.6468330134357005</c:v>
                </c:pt>
                <c:pt idx="11">
                  <c:v>2.4952015355086372</c:v>
                </c:pt>
                <c:pt idx="12">
                  <c:v>0</c:v>
                </c:pt>
                <c:pt idx="13">
                  <c:v>0.76775431861804222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0.33999999999999997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0.34750000000000003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  <c:pt idx="28">
                  <c:v>0.44</c:v>
                </c:pt>
                <c:pt idx="29" formatCode="#,##0.00_ ">
                  <c:v>0.2</c:v>
                </c:pt>
                <c:pt idx="30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  <c:pt idx="28">
                  <c:v>0.35</c:v>
                </c:pt>
                <c:pt idx="29" formatCode="#,##0.00_ ">
                  <c:v>0.33</c:v>
                </c:pt>
                <c:pt idx="30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0.86</c:v>
                </c:pt>
                <c:pt idx="29" formatCode="#,##0.00_ ">
                  <c:v>0.56999999999999995</c:v>
                </c:pt>
                <c:pt idx="30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  <c:pt idx="28">
                  <c:v>0.67</c:v>
                </c:pt>
                <c:pt idx="29" formatCode="#,##0.00_ ">
                  <c:v>0</c:v>
                </c:pt>
                <c:pt idx="3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0.5</c:v>
                </c:pt>
                <c:pt idx="3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18.137254901960784</c:v>
                </c:pt>
                <c:pt idx="2">
                  <c:v>67.64705882352942</c:v>
                </c:pt>
                <c:pt idx="3">
                  <c:v>9.3137254901960791</c:v>
                </c:pt>
                <c:pt idx="4">
                  <c:v>2.4509803921568629</c:v>
                </c:pt>
                <c:pt idx="5">
                  <c:v>0.98039215686274506</c:v>
                </c:pt>
                <c:pt idx="6">
                  <c:v>1.4705882352941175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0.37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1.7925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  <c:pt idx="28">
                  <c:v>0.44</c:v>
                </c:pt>
                <c:pt idx="29" formatCode="#,##0.00_ ">
                  <c:v>0.24</c:v>
                </c:pt>
                <c:pt idx="30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 formatCode="#,##0.00_ ">
                  <c:v>1.63</c:v>
                </c:pt>
                <c:pt idx="30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  <c:pt idx="28">
                  <c:v>0.14000000000000001</c:v>
                </c:pt>
                <c:pt idx="29" formatCode="#,##0.00_ ">
                  <c:v>0.28999999999999998</c:v>
                </c:pt>
                <c:pt idx="3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  <c:pt idx="29" formatCode="#,##0.00_ ">
                  <c:v>0.5</c:v>
                </c:pt>
                <c:pt idx="30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  <c:pt idx="28">
                  <c:v>0.83</c:v>
                </c:pt>
                <c:pt idx="29" formatCode="#,##0.00_ ">
                  <c:v>0.17</c:v>
                </c:pt>
                <c:pt idx="3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0.5494505494505495</c:v>
                </c:pt>
                <c:pt idx="1">
                  <c:v>31.318681318681318</c:v>
                </c:pt>
                <c:pt idx="2">
                  <c:v>38.461538461538467</c:v>
                </c:pt>
                <c:pt idx="3">
                  <c:v>11.538461538461538</c:v>
                </c:pt>
                <c:pt idx="4">
                  <c:v>6.0439560439560438</c:v>
                </c:pt>
                <c:pt idx="5">
                  <c:v>3.296703296703297</c:v>
                </c:pt>
                <c:pt idx="6">
                  <c:v>3.8461538461538463</c:v>
                </c:pt>
                <c:pt idx="7">
                  <c:v>2.197802197802198</c:v>
                </c:pt>
                <c:pt idx="8">
                  <c:v>1.098901098901099</c:v>
                </c:pt>
                <c:pt idx="9">
                  <c:v>0.5494505494505495</c:v>
                </c:pt>
                <c:pt idx="10">
                  <c:v>0</c:v>
                </c:pt>
                <c:pt idx="11">
                  <c:v>1.098901098901099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0.04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5.5E-2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 formatCode="#,##0.00_ ">
                  <c:v>0.04</c:v>
                </c:pt>
                <c:pt idx="3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0.06</c:v>
                </c:pt>
                <c:pt idx="29" formatCode="#,##0.00_ ">
                  <c:v>0.05</c:v>
                </c:pt>
                <c:pt idx="30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0.33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2.2727272727272729</c:v>
                </c:pt>
                <c:pt idx="2">
                  <c:v>6.8181818181818175</c:v>
                </c:pt>
                <c:pt idx="3">
                  <c:v>6.8181818181818175</c:v>
                </c:pt>
                <c:pt idx="4">
                  <c:v>18.181818181818183</c:v>
                </c:pt>
                <c:pt idx="5">
                  <c:v>22.727272727272727</c:v>
                </c:pt>
                <c:pt idx="6">
                  <c:v>18.181818181818183</c:v>
                </c:pt>
                <c:pt idx="7">
                  <c:v>13.636363636363635</c:v>
                </c:pt>
                <c:pt idx="8">
                  <c:v>4.5454545454545459</c:v>
                </c:pt>
                <c:pt idx="9">
                  <c:v>0</c:v>
                </c:pt>
                <c:pt idx="10">
                  <c:v>2.2727272727272729</c:v>
                </c:pt>
                <c:pt idx="11">
                  <c:v>4.5454545454545459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1.2500000000000001E-2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12.5</c:v>
                </c:pt>
                <c:pt idx="15">
                  <c:v>37.5</c:v>
                </c:pt>
                <c:pt idx="16">
                  <c:v>0</c:v>
                </c:pt>
                <c:pt idx="17">
                  <c:v>12.5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3.3075000000000001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0.86749999999999994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  <c:pt idx="28">
                  <c:v>4.33</c:v>
                </c:pt>
                <c:pt idx="29" formatCode="#,##0.00_ ">
                  <c:v>2.56</c:v>
                </c:pt>
                <c:pt idx="30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  <c:pt idx="29" formatCode="#,##0.00_ ">
                  <c:v>0.83</c:v>
                </c:pt>
                <c:pt idx="3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 formatCode="#,##0.00_ ">
                  <c:v>2</c:v>
                </c:pt>
                <c:pt idx="3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  <c:pt idx="28">
                  <c:v>5.33</c:v>
                </c:pt>
                <c:pt idx="29" formatCode="#,##0.00_ ">
                  <c:v>2.67</c:v>
                </c:pt>
                <c:pt idx="3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  <c:pt idx="28">
                  <c:v>19</c:v>
                </c:pt>
                <c:pt idx="29" formatCode="#,##0.00_ ">
                  <c:v>10</c:v>
                </c:pt>
                <c:pt idx="3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0.23847376788553257</c:v>
                </c:pt>
                <c:pt idx="1">
                  <c:v>0.71542130365659784</c:v>
                </c:pt>
                <c:pt idx="2">
                  <c:v>3.6565977742448332</c:v>
                </c:pt>
                <c:pt idx="3">
                  <c:v>3.0206677265500796</c:v>
                </c:pt>
                <c:pt idx="4">
                  <c:v>5.0874403815580287</c:v>
                </c:pt>
                <c:pt idx="5">
                  <c:v>4.8489666136724958</c:v>
                </c:pt>
                <c:pt idx="6">
                  <c:v>3.4976152623211445</c:v>
                </c:pt>
                <c:pt idx="7">
                  <c:v>2.9411764705882351</c:v>
                </c:pt>
                <c:pt idx="8">
                  <c:v>2.3847376788553261</c:v>
                </c:pt>
                <c:pt idx="9">
                  <c:v>2.8616852146263914</c:v>
                </c:pt>
                <c:pt idx="10">
                  <c:v>2.6232114467408585</c:v>
                </c:pt>
                <c:pt idx="11">
                  <c:v>6.756756756756757</c:v>
                </c:pt>
                <c:pt idx="12">
                  <c:v>2.2257551669316373</c:v>
                </c:pt>
                <c:pt idx="13">
                  <c:v>7.2337042925278219</c:v>
                </c:pt>
                <c:pt idx="14">
                  <c:v>14.546899841017488</c:v>
                </c:pt>
                <c:pt idx="15">
                  <c:v>12.48012718600954</c:v>
                </c:pt>
                <c:pt idx="16">
                  <c:v>8.1081081081081088</c:v>
                </c:pt>
                <c:pt idx="17">
                  <c:v>9.5389507154213042</c:v>
                </c:pt>
                <c:pt idx="18">
                  <c:v>7.2337042925278219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1.7500000000000002E-2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 formatCode="#,##0.00_ ">
                  <c:v>0.01</c:v>
                </c:pt>
                <c:pt idx="3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7.0000000000000007E-2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6.7500000000000004E-2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  <c:pt idx="29" formatCode="#,##0.00_ ">
                  <c:v>0</c:v>
                </c:pt>
                <c:pt idx="3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 formatCode="#,##0.00_ ">
                  <c:v>7.0000000000000007E-2</c:v>
                </c:pt>
                <c:pt idx="30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0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6.666666666666667</c:v>
                </c:pt>
                <c:pt idx="1">
                  <c:v>0</c:v>
                </c:pt>
                <c:pt idx="2">
                  <c:v>6.666666666666667</c:v>
                </c:pt>
                <c:pt idx="3">
                  <c:v>0</c:v>
                </c:pt>
                <c:pt idx="4">
                  <c:v>13.333333333333334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13.333333333333334</c:v>
                </c:pt>
                <c:pt idx="11">
                  <c:v>6.666666666666667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0.92999999999999994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0.14000000000000001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 formatCode="#,##0.00_ ">
                  <c:v>0.83</c:v>
                </c:pt>
                <c:pt idx="30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30.434782608695656</c:v>
                </c:pt>
                <c:pt idx="2">
                  <c:v>21.739130434782609</c:v>
                </c:pt>
                <c:pt idx="3">
                  <c:v>30.434782608695656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4.3478260869565215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4.3478260869565215</c:v>
                </c:pt>
                <c:pt idx="14">
                  <c:v>0</c:v>
                </c:pt>
                <c:pt idx="15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7.4999999999999997E-3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1.2500000000000001E-2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  <c:pt idx="28">
                  <c:v>0.02</c:v>
                </c:pt>
                <c:pt idx="29" formatCode="#,##0.00_ ">
                  <c:v>0.02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4.1100000000000003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4.9124999999999996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165</c:v>
                </c:pt>
                <c:pt idx="46">
                  <c:v>168</c:v>
                </c:pt>
                <c:pt idx="47">
                  <c:v>177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75</c:v>
                </c:pt>
                <c:pt idx="46">
                  <c:v>43</c:v>
                </c:pt>
                <c:pt idx="47">
                  <c:v>39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115</c:v>
                </c:pt>
                <c:pt idx="46">
                  <c:v>96</c:v>
                </c:pt>
                <c:pt idx="47">
                  <c:v>103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17</c:v>
                </c:pt>
                <c:pt idx="30">
                  <c:v>13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33</c:v>
                </c:pt>
                <c:pt idx="29">
                  <c:v>36</c:v>
                </c:pt>
                <c:pt idx="30">
                  <c:v>53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22</c:v>
                </c:pt>
                <c:pt idx="30">
                  <c:v>15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30</c:v>
                </c:pt>
                <c:pt idx="29">
                  <c:v>52</c:v>
                </c:pt>
                <c:pt idx="30">
                  <c:v>46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4273875099603031"/>
          <c:y val="0.2033774326517071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5</c:v>
                </c:pt>
                <c:pt idx="30">
                  <c:v>9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11</c:v>
                </c:pt>
                <c:pt idx="29">
                  <c:v>6</c:v>
                </c:pt>
                <c:pt idx="30">
                  <c:v>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39</c:v>
                </c:pt>
                <c:pt idx="29">
                  <c:v>23</c:v>
                </c:pt>
                <c:pt idx="30">
                  <c:v>33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14</c:v>
                </c:pt>
                <c:pt idx="29">
                  <c:v>17</c:v>
                </c:pt>
                <c:pt idx="30">
                  <c:v>44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28</c:v>
                </c:pt>
                <c:pt idx="29">
                  <c:v>46</c:v>
                </c:pt>
                <c:pt idx="30">
                  <c:v>38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18</c:v>
                </c:pt>
                <c:pt idx="29">
                  <c:v>14</c:v>
                </c:pt>
                <c:pt idx="30">
                  <c:v>20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26</c:v>
                </c:pt>
                <c:pt idx="29">
                  <c:v>16</c:v>
                </c:pt>
                <c:pt idx="30">
                  <c:v>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11</c:v>
                </c:pt>
                <c:pt idx="30">
                  <c:v>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13</c:v>
                </c:pt>
                <c:pt idx="29">
                  <c:v>18</c:v>
                </c:pt>
                <c:pt idx="30">
                  <c:v>13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14</c:v>
                </c:pt>
                <c:pt idx="29">
                  <c:v>10</c:v>
                </c:pt>
                <c:pt idx="30">
                  <c:v>9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10</c:v>
                </c:pt>
                <c:pt idx="30">
                  <c:v>11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31</c:v>
                </c:pt>
                <c:pt idx="29">
                  <c:v>25</c:v>
                </c:pt>
                <c:pt idx="30">
                  <c:v>25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  <c:pt idx="28">
                  <c:v>17.600000000000001</c:v>
                </c:pt>
                <c:pt idx="29" formatCode="#,##0.00_ ">
                  <c:v>14.13</c:v>
                </c:pt>
                <c:pt idx="30">
                  <c:v>12.73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 formatCode="#,##0.00_ ">
                  <c:v>4.12</c:v>
                </c:pt>
                <c:pt idx="30">
                  <c:v>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  <c:pt idx="28">
                  <c:v>10.199999999999999</c:v>
                </c:pt>
                <c:pt idx="29" formatCode="#,##0.00_ ">
                  <c:v>9</c:v>
                </c:pt>
                <c:pt idx="30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  <c:pt idx="28">
                  <c:v>22.23</c:v>
                </c:pt>
                <c:pt idx="29" formatCode="#,##0.00_ ">
                  <c:v>16.920000000000002</c:v>
                </c:pt>
                <c:pt idx="30">
                  <c:v>16.23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  <c:pt idx="28">
                  <c:v>14</c:v>
                </c:pt>
                <c:pt idx="29" formatCode="#,##0.00_ ">
                  <c:v>9.3000000000000007</c:v>
                </c:pt>
                <c:pt idx="30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  <c:pt idx="28">
                  <c:v>22.08</c:v>
                </c:pt>
                <c:pt idx="29" formatCode="#,##0.00_ ">
                  <c:v>19.920000000000002</c:v>
                </c:pt>
                <c:pt idx="30">
                  <c:v>16.920000000000002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  <c:pt idx="28">
                  <c:v>19</c:v>
                </c:pt>
                <c:pt idx="29" formatCode="#,##0.00_ ">
                  <c:v>15.5</c:v>
                </c:pt>
                <c:pt idx="3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  <c:pt idx="28">
                  <c:v>3</c:v>
                </c:pt>
                <c:pt idx="29" formatCode="#,##0.00_ ">
                  <c:v>2.67</c:v>
                </c:pt>
                <c:pt idx="30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30</c:v>
                </c:pt>
                <c:pt idx="29">
                  <c:v>30</c:v>
                </c:pt>
                <c:pt idx="30">
                  <c:v>29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50</c:v>
                </c:pt>
                <c:pt idx="29">
                  <c:v>26</c:v>
                </c:pt>
                <c:pt idx="30">
                  <c:v>34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38</c:v>
                </c:pt>
                <c:pt idx="29">
                  <c:v>18</c:v>
                </c:pt>
                <c:pt idx="30">
                  <c:v>14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46</c:v>
                </c:pt>
                <c:pt idx="29">
                  <c:v>16</c:v>
                </c:pt>
                <c:pt idx="30">
                  <c:v>16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34</c:v>
                </c:pt>
                <c:pt idx="29">
                  <c:v>30</c:v>
                </c:pt>
                <c:pt idx="30">
                  <c:v>16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61</c:v>
                </c:pt>
                <c:pt idx="29">
                  <c:v>79</c:v>
                </c:pt>
                <c:pt idx="30">
                  <c:v>50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90</c:v>
                </c:pt>
                <c:pt idx="29">
                  <c:v>63</c:v>
                </c:pt>
                <c:pt idx="30">
                  <c:v>50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70</c:v>
                </c:pt>
                <c:pt idx="29">
                  <c:v>75</c:v>
                </c:pt>
                <c:pt idx="30">
                  <c:v>51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89</c:v>
                </c:pt>
                <c:pt idx="29">
                  <c:v>69</c:v>
                </c:pt>
                <c:pt idx="30">
                  <c:v>69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284</c:v>
                </c:pt>
                <c:pt idx="29">
                  <c:v>230</c:v>
                </c:pt>
                <c:pt idx="30">
                  <c:v>244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15.625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3.7949999999999999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792</c:v>
                </c:pt>
                <c:pt idx="29">
                  <c:v>636</c:v>
                </c:pt>
                <c:pt idx="30">
                  <c:v>573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image" Target="../media/image20.emf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4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chart" Target="../charts/chart95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116" Type="http://schemas.openxmlformats.org/officeDocument/2006/relationships/image" Target="../media/image21.emf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21" Type="http://schemas.openxmlformats.org/officeDocument/2006/relationships/image" Target="../media/image42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20" Type="http://schemas.openxmlformats.org/officeDocument/2006/relationships/image" Target="../media/image41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19" Type="http://schemas.openxmlformats.org/officeDocument/2006/relationships/image" Target="../media/image40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2894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2894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28943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28944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28945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28946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28947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28948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28949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28950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28951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28952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28953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28954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28955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28956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28957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28958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5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6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6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6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6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6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6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6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6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6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6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7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7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7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7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7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7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7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7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7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7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8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8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8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8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8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8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8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8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8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8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9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9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9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9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9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9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9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9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9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899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0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0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0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0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0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0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0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0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0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0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1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1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1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1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1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901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29016"/>
                </a:ext>
              </a:extLst>
            </xdr:cNvPicPr>
          </xdr:nvPicPr>
          <xdr:blipFill>
            <a:blip xmlns:r="http://schemas.openxmlformats.org/officeDocument/2006/relationships" r:embed="rId116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24821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>
            <v>165</v>
          </cell>
          <cell r="FE25">
            <v>168</v>
          </cell>
          <cell r="FF25">
            <v>177</v>
          </cell>
          <cell r="FG25" t="e">
            <v>#N/A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1303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>
            <v>75</v>
          </cell>
          <cell r="FE82">
            <v>43</v>
          </cell>
          <cell r="FF82">
            <v>39</v>
          </cell>
          <cell r="FG82" t="e">
            <v>#N/A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>
            <v>23</v>
          </cell>
          <cell r="AE140">
            <v>17</v>
          </cell>
          <cell r="AF140">
            <v>13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301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>
            <v>33</v>
          </cell>
          <cell r="AE197">
            <v>36</v>
          </cell>
          <cell r="AF197">
            <v>53</v>
          </cell>
          <cell r="AG197" t="e">
            <v>#N/A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1563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4005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>
            <v>115</v>
          </cell>
          <cell r="FE253">
            <v>96</v>
          </cell>
          <cell r="FF253">
            <v>103</v>
          </cell>
          <cell r="FG253" t="e">
            <v>#N/A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>
            <v>5</v>
          </cell>
          <cell r="AE311">
            <v>10</v>
          </cell>
          <cell r="AF311">
            <v>6</v>
          </cell>
          <cell r="AG311" t="e">
            <v>#N/A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605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>
            <v>17</v>
          </cell>
          <cell r="AE368">
            <v>22</v>
          </cell>
          <cell r="AF368">
            <v>15</v>
          </cell>
          <cell r="AG368" t="e">
            <v>#N/A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246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>
            <v>30</v>
          </cell>
          <cell r="AE425">
            <v>52</v>
          </cell>
          <cell r="AF425">
            <v>46</v>
          </cell>
          <cell r="AG425" t="e">
            <v>#N/A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521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>
            <v>11</v>
          </cell>
          <cell r="AE482">
            <v>5</v>
          </cell>
          <cell r="AF482">
            <v>9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204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>
            <v>11</v>
          </cell>
          <cell r="AE539">
            <v>6</v>
          </cell>
          <cell r="AF539">
            <v>7</v>
          </cell>
          <cell r="AG539" t="e">
            <v>#N/A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182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>
            <v>1</v>
          </cell>
          <cell r="AE596">
            <v>1</v>
          </cell>
          <cell r="AF596">
            <v>2</v>
          </cell>
          <cell r="AG596" t="e">
            <v>#N/A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44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 t="e">
            <v>#N/A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8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>
            <v>39</v>
          </cell>
          <cell r="AE710">
            <v>23</v>
          </cell>
          <cell r="AF710">
            <v>33</v>
          </cell>
          <cell r="AG710" t="e">
            <v>#N/A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1258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 t="e">
            <v>#N/A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>
            <v>1</v>
          </cell>
          <cell r="AE824">
            <v>0</v>
          </cell>
          <cell r="AF824">
            <v>1</v>
          </cell>
          <cell r="AG824" t="e">
            <v>#N/A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15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>
            <v>0</v>
          </cell>
          <cell r="AE881">
            <v>1</v>
          </cell>
          <cell r="AF881">
            <v>0</v>
          </cell>
          <cell r="AG881" t="e">
            <v>#N/A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23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 t="e">
            <v>#N/A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 t="e">
            <v>#N/A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>
            <v>792</v>
          </cell>
          <cell r="AE1052">
            <v>636</v>
          </cell>
          <cell r="AF1052">
            <v>573</v>
          </cell>
          <cell r="AG1052" t="e">
            <v>#N/A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6357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>
            <v>165</v>
          </cell>
          <cell r="D30">
            <v>2</v>
          </cell>
          <cell r="E30">
            <v>0</v>
          </cell>
          <cell r="F30">
            <v>3</v>
          </cell>
          <cell r="G30">
            <v>2</v>
          </cell>
          <cell r="H30">
            <v>4</v>
          </cell>
          <cell r="I30">
            <v>5</v>
          </cell>
          <cell r="J30">
            <v>3</v>
          </cell>
          <cell r="K30">
            <v>6</v>
          </cell>
          <cell r="L30">
            <v>3</v>
          </cell>
          <cell r="M30">
            <v>11</v>
          </cell>
          <cell r="N30">
            <v>5</v>
          </cell>
          <cell r="O30">
            <v>18</v>
          </cell>
          <cell r="P30">
            <v>26</v>
          </cell>
          <cell r="Q30">
            <v>8</v>
          </cell>
          <cell r="R30">
            <v>13</v>
          </cell>
          <cell r="S30">
            <v>14</v>
          </cell>
          <cell r="T30">
            <v>11</v>
          </cell>
          <cell r="U30">
            <v>6</v>
          </cell>
          <cell r="V30">
            <v>9</v>
          </cell>
          <cell r="W30">
            <v>16</v>
          </cell>
        </row>
        <row r="31">
          <cell r="C31">
            <v>168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3</v>
          </cell>
          <cell r="I31">
            <v>6</v>
          </cell>
          <cell r="J31">
            <v>7</v>
          </cell>
          <cell r="K31">
            <v>11</v>
          </cell>
          <cell r="L31">
            <v>9</v>
          </cell>
          <cell r="M31">
            <v>9</v>
          </cell>
          <cell r="N31">
            <v>10</v>
          </cell>
          <cell r="O31">
            <v>14</v>
          </cell>
          <cell r="P31">
            <v>16</v>
          </cell>
          <cell r="Q31">
            <v>11</v>
          </cell>
          <cell r="R31">
            <v>18</v>
          </cell>
          <cell r="S31">
            <v>10</v>
          </cell>
          <cell r="T31">
            <v>10</v>
          </cell>
          <cell r="U31">
            <v>12</v>
          </cell>
          <cell r="V31">
            <v>6</v>
          </cell>
          <cell r="W31">
            <v>7</v>
          </cell>
        </row>
        <row r="32">
          <cell r="C32">
            <v>177</v>
          </cell>
          <cell r="D32">
            <v>1</v>
          </cell>
          <cell r="E32">
            <v>3</v>
          </cell>
          <cell r="F32">
            <v>6</v>
          </cell>
          <cell r="G32">
            <v>4</v>
          </cell>
          <cell r="H32">
            <v>13</v>
          </cell>
          <cell r="I32">
            <v>21</v>
          </cell>
          <cell r="J32">
            <v>12</v>
          </cell>
          <cell r="K32">
            <v>10</v>
          </cell>
          <cell r="L32">
            <v>6</v>
          </cell>
          <cell r="M32">
            <v>5</v>
          </cell>
          <cell r="N32">
            <v>5</v>
          </cell>
          <cell r="O32">
            <v>20</v>
          </cell>
          <cell r="P32">
            <v>7</v>
          </cell>
          <cell r="Q32">
            <v>6</v>
          </cell>
          <cell r="R32">
            <v>13</v>
          </cell>
          <cell r="S32">
            <v>9</v>
          </cell>
          <cell r="T32">
            <v>11</v>
          </cell>
          <cell r="U32">
            <v>12</v>
          </cell>
          <cell r="V32">
            <v>4</v>
          </cell>
          <cell r="W32">
            <v>9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>
            <v>792</v>
          </cell>
          <cell r="D30">
            <v>12</v>
          </cell>
          <cell r="E30">
            <v>18</v>
          </cell>
          <cell r="F30">
            <v>16</v>
          </cell>
          <cell r="G30">
            <v>10</v>
          </cell>
          <cell r="H30">
            <v>18</v>
          </cell>
          <cell r="I30">
            <v>6</v>
          </cell>
          <cell r="J30">
            <v>6</v>
          </cell>
          <cell r="K30">
            <v>6</v>
          </cell>
          <cell r="L30">
            <v>10</v>
          </cell>
          <cell r="M30">
            <v>7</v>
          </cell>
          <cell r="N30">
            <v>9</v>
          </cell>
          <cell r="O30">
            <v>46</v>
          </cell>
          <cell r="P30">
            <v>34</v>
          </cell>
          <cell r="Q30">
            <v>61</v>
          </cell>
          <cell r="R30">
            <v>90</v>
          </cell>
          <cell r="S30">
            <v>70</v>
          </cell>
          <cell r="T30">
            <v>89</v>
          </cell>
          <cell r="U30">
            <v>79</v>
          </cell>
          <cell r="V30">
            <v>93</v>
          </cell>
          <cell r="W30">
            <v>112</v>
          </cell>
        </row>
        <row r="31">
          <cell r="C31">
            <v>636</v>
          </cell>
          <cell r="D31">
            <v>22</v>
          </cell>
          <cell r="E31">
            <v>8</v>
          </cell>
          <cell r="F31">
            <v>12</v>
          </cell>
          <cell r="G31">
            <v>7</v>
          </cell>
          <cell r="H31">
            <v>4</v>
          </cell>
          <cell r="I31">
            <v>3</v>
          </cell>
          <cell r="J31">
            <v>2</v>
          </cell>
          <cell r="K31">
            <v>4</v>
          </cell>
          <cell r="L31">
            <v>6</v>
          </cell>
          <cell r="M31">
            <v>6</v>
          </cell>
          <cell r="N31">
            <v>0</v>
          </cell>
          <cell r="O31">
            <v>16</v>
          </cell>
          <cell r="P31">
            <v>30</v>
          </cell>
          <cell r="Q31">
            <v>79</v>
          </cell>
          <cell r="R31">
            <v>63</v>
          </cell>
          <cell r="S31">
            <v>75</v>
          </cell>
          <cell r="T31">
            <v>69</v>
          </cell>
          <cell r="U31">
            <v>53</v>
          </cell>
          <cell r="V31">
            <v>86</v>
          </cell>
          <cell r="W31">
            <v>91</v>
          </cell>
        </row>
        <row r="32">
          <cell r="C32">
            <v>573</v>
          </cell>
          <cell r="D32">
            <v>10</v>
          </cell>
          <cell r="E32">
            <v>19</v>
          </cell>
          <cell r="F32">
            <v>18</v>
          </cell>
          <cell r="G32">
            <v>5</v>
          </cell>
          <cell r="H32">
            <v>7</v>
          </cell>
          <cell r="I32">
            <v>4</v>
          </cell>
          <cell r="J32">
            <v>0</v>
          </cell>
          <cell r="K32">
            <v>1</v>
          </cell>
          <cell r="L32">
            <v>4</v>
          </cell>
          <cell r="M32">
            <v>5</v>
          </cell>
          <cell r="N32">
            <v>4</v>
          </cell>
          <cell r="O32">
            <v>16</v>
          </cell>
          <cell r="P32">
            <v>16</v>
          </cell>
          <cell r="Q32">
            <v>50</v>
          </cell>
          <cell r="R32">
            <v>50</v>
          </cell>
          <cell r="S32">
            <v>51</v>
          </cell>
          <cell r="T32">
            <v>69</v>
          </cell>
          <cell r="U32">
            <v>69</v>
          </cell>
          <cell r="V32">
            <v>78</v>
          </cell>
          <cell r="W32">
            <v>97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75</v>
          </cell>
          <cell r="D30">
            <v>24</v>
          </cell>
          <cell r="E30">
            <v>25</v>
          </cell>
          <cell r="F30">
            <v>15</v>
          </cell>
          <cell r="G30">
            <v>7</v>
          </cell>
          <cell r="H30">
            <v>1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43</v>
          </cell>
          <cell r="D31">
            <v>10</v>
          </cell>
          <cell r="E31">
            <v>20</v>
          </cell>
          <cell r="F31">
            <v>9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39</v>
          </cell>
          <cell r="D32">
            <v>21</v>
          </cell>
          <cell r="E32">
            <v>10</v>
          </cell>
          <cell r="F32">
            <v>4</v>
          </cell>
          <cell r="G32">
            <v>2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23</v>
          </cell>
          <cell r="D30">
            <v>0</v>
          </cell>
          <cell r="E30">
            <v>5</v>
          </cell>
          <cell r="F30">
            <v>13</v>
          </cell>
          <cell r="G30">
            <v>4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12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13</v>
          </cell>
          <cell r="D32">
            <v>0</v>
          </cell>
          <cell r="E32">
            <v>3</v>
          </cell>
          <cell r="F32">
            <v>7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>
            <v>33</v>
          </cell>
          <cell r="D30">
            <v>0</v>
          </cell>
          <cell r="E30">
            <v>0</v>
          </cell>
          <cell r="F30">
            <v>1</v>
          </cell>
          <cell r="G30">
            <v>5</v>
          </cell>
          <cell r="H30">
            <v>5</v>
          </cell>
          <cell r="I30">
            <v>9</v>
          </cell>
          <cell r="J30">
            <v>3</v>
          </cell>
          <cell r="K30">
            <v>6</v>
          </cell>
          <cell r="L30">
            <v>0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0</v>
          </cell>
        </row>
        <row r="31">
          <cell r="C31">
            <v>36</v>
          </cell>
          <cell r="D31">
            <v>0</v>
          </cell>
          <cell r="E31">
            <v>1</v>
          </cell>
          <cell r="F31">
            <v>2</v>
          </cell>
          <cell r="G31">
            <v>5</v>
          </cell>
          <cell r="H31">
            <v>2</v>
          </cell>
          <cell r="I31">
            <v>7</v>
          </cell>
          <cell r="J31">
            <v>4</v>
          </cell>
          <cell r="K31">
            <v>5</v>
          </cell>
          <cell r="L31">
            <v>3</v>
          </cell>
          <cell r="M31">
            <v>0</v>
          </cell>
          <cell r="N31">
            <v>1</v>
          </cell>
          <cell r="O31">
            <v>4</v>
          </cell>
          <cell r="P31">
            <v>0</v>
          </cell>
          <cell r="Q31">
            <v>2</v>
          </cell>
        </row>
        <row r="32">
          <cell r="C32">
            <v>53</v>
          </cell>
          <cell r="D32">
            <v>0</v>
          </cell>
          <cell r="E32">
            <v>1</v>
          </cell>
          <cell r="F32">
            <v>4</v>
          </cell>
          <cell r="G32">
            <v>5</v>
          </cell>
          <cell r="H32">
            <v>6</v>
          </cell>
          <cell r="I32">
            <v>5</v>
          </cell>
          <cell r="J32">
            <v>6</v>
          </cell>
          <cell r="K32">
            <v>8</v>
          </cell>
          <cell r="L32">
            <v>3</v>
          </cell>
          <cell r="M32">
            <v>3</v>
          </cell>
          <cell r="N32">
            <v>1</v>
          </cell>
          <cell r="O32">
            <v>8</v>
          </cell>
          <cell r="P32">
            <v>0</v>
          </cell>
          <cell r="Q32">
            <v>3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>
            <v>115</v>
          </cell>
          <cell r="D30">
            <v>2</v>
          </cell>
          <cell r="E30">
            <v>16</v>
          </cell>
          <cell r="F30">
            <v>33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4</v>
          </cell>
          <cell r="L30">
            <v>4</v>
          </cell>
          <cell r="M30">
            <v>2</v>
          </cell>
          <cell r="N30">
            <v>1</v>
          </cell>
          <cell r="O30">
            <v>6</v>
          </cell>
          <cell r="P30">
            <v>1</v>
          </cell>
          <cell r="Q30">
            <v>19</v>
          </cell>
        </row>
        <row r="31">
          <cell r="C31">
            <v>96</v>
          </cell>
          <cell r="D31">
            <v>2</v>
          </cell>
          <cell r="E31">
            <v>14</v>
          </cell>
          <cell r="F31">
            <v>21</v>
          </cell>
          <cell r="G31">
            <v>12</v>
          </cell>
          <cell r="H31">
            <v>4</v>
          </cell>
          <cell r="I31">
            <v>6</v>
          </cell>
          <cell r="J31">
            <v>1</v>
          </cell>
          <cell r="K31">
            <v>4</v>
          </cell>
          <cell r="L31">
            <v>1</v>
          </cell>
          <cell r="M31">
            <v>2</v>
          </cell>
          <cell r="N31">
            <v>4</v>
          </cell>
          <cell r="O31">
            <v>3</v>
          </cell>
          <cell r="P31">
            <v>2</v>
          </cell>
          <cell r="Q31">
            <v>20</v>
          </cell>
        </row>
        <row r="32">
          <cell r="C32">
            <v>103</v>
          </cell>
          <cell r="D32">
            <v>1</v>
          </cell>
          <cell r="E32">
            <v>11</v>
          </cell>
          <cell r="F32">
            <v>26</v>
          </cell>
          <cell r="G32">
            <v>5</v>
          </cell>
          <cell r="H32">
            <v>15</v>
          </cell>
          <cell r="I32">
            <v>5</v>
          </cell>
          <cell r="J32">
            <v>4</v>
          </cell>
          <cell r="K32">
            <v>6</v>
          </cell>
          <cell r="L32">
            <v>1</v>
          </cell>
          <cell r="M32">
            <v>2</v>
          </cell>
          <cell r="N32">
            <v>3</v>
          </cell>
          <cell r="O32">
            <v>6</v>
          </cell>
          <cell r="P32">
            <v>0</v>
          </cell>
          <cell r="Q32">
            <v>18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10</v>
          </cell>
          <cell r="D31">
            <v>0</v>
          </cell>
          <cell r="E31">
            <v>0</v>
          </cell>
          <cell r="F31">
            <v>3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1</v>
          </cell>
          <cell r="L31">
            <v>0</v>
          </cell>
          <cell r="M31">
            <v>2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6</v>
          </cell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1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5</v>
          </cell>
          <cell r="G30">
            <v>6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22</v>
          </cell>
          <cell r="D31">
            <v>0</v>
          </cell>
          <cell r="E31">
            <v>6</v>
          </cell>
          <cell r="F31">
            <v>12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15</v>
          </cell>
          <cell r="D32">
            <v>1</v>
          </cell>
          <cell r="E32">
            <v>3</v>
          </cell>
          <cell r="F32">
            <v>8</v>
          </cell>
          <cell r="G32">
            <v>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30</v>
          </cell>
          <cell r="D30">
            <v>0</v>
          </cell>
          <cell r="E30">
            <v>2</v>
          </cell>
          <cell r="F30">
            <v>3</v>
          </cell>
          <cell r="G30">
            <v>5</v>
          </cell>
          <cell r="H30">
            <v>7</v>
          </cell>
          <cell r="I30">
            <v>4</v>
          </cell>
          <cell r="J30">
            <v>4</v>
          </cell>
          <cell r="K30">
            <v>3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52</v>
          </cell>
          <cell r="D31">
            <v>0</v>
          </cell>
          <cell r="E31">
            <v>4</v>
          </cell>
          <cell r="F31">
            <v>4</v>
          </cell>
          <cell r="G31">
            <v>3</v>
          </cell>
          <cell r="H31">
            <v>4</v>
          </cell>
          <cell r="I31">
            <v>24</v>
          </cell>
          <cell r="J31">
            <v>5</v>
          </cell>
          <cell r="K31">
            <v>1</v>
          </cell>
          <cell r="L31">
            <v>2</v>
          </cell>
          <cell r="M31">
            <v>1</v>
          </cell>
          <cell r="N31">
            <v>4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46</v>
          </cell>
          <cell r="D32">
            <v>0</v>
          </cell>
          <cell r="E32">
            <v>1</v>
          </cell>
          <cell r="F32">
            <v>3</v>
          </cell>
          <cell r="G32">
            <v>8</v>
          </cell>
          <cell r="H32">
            <v>3</v>
          </cell>
          <cell r="I32">
            <v>8</v>
          </cell>
          <cell r="J32">
            <v>12</v>
          </cell>
          <cell r="K32">
            <v>5</v>
          </cell>
          <cell r="L32">
            <v>3</v>
          </cell>
          <cell r="M32">
            <v>2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2</v>
          </cell>
          <cell r="F30">
            <v>8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2</v>
          </cell>
          <cell r="F32">
            <v>5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3</v>
          </cell>
          <cell r="F30">
            <v>3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6</v>
          </cell>
          <cell r="D31">
            <v>0</v>
          </cell>
          <cell r="E31">
            <v>1</v>
          </cell>
          <cell r="F31">
            <v>3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7</v>
          </cell>
          <cell r="D32">
            <v>0</v>
          </cell>
          <cell r="E32">
            <v>3</v>
          </cell>
          <cell r="F32">
            <v>2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>
            <v>39</v>
          </cell>
          <cell r="D30">
            <v>0</v>
          </cell>
          <cell r="E30">
            <v>0</v>
          </cell>
          <cell r="F30">
            <v>2</v>
          </cell>
          <cell r="G30">
            <v>3</v>
          </cell>
          <cell r="H30">
            <v>2</v>
          </cell>
          <cell r="I30">
            <v>2</v>
          </cell>
          <cell r="J30">
            <v>0</v>
          </cell>
          <cell r="K30">
            <v>1</v>
          </cell>
          <cell r="L30">
            <v>2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3</v>
          </cell>
          <cell r="R30">
            <v>4</v>
          </cell>
          <cell r="S30">
            <v>4</v>
          </cell>
          <cell r="T30">
            <v>3</v>
          </cell>
          <cell r="U30">
            <v>6</v>
          </cell>
          <cell r="V30">
            <v>5</v>
          </cell>
        </row>
        <row r="31">
          <cell r="C31">
            <v>23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4</v>
          </cell>
          <cell r="S31">
            <v>4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33</v>
          </cell>
          <cell r="D32">
            <v>0</v>
          </cell>
          <cell r="E32">
            <v>1</v>
          </cell>
          <cell r="F32">
            <v>2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1</v>
          </cell>
          <cell r="P32">
            <v>1</v>
          </cell>
          <cell r="Q32">
            <v>3</v>
          </cell>
          <cell r="R32">
            <v>5</v>
          </cell>
          <cell r="S32">
            <v>3</v>
          </cell>
          <cell r="T32">
            <v>3</v>
          </cell>
          <cell r="U32">
            <v>5</v>
          </cell>
          <cell r="V32">
            <v>3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L9" sqref="L9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2025年第31週 (7/28～8/3) </v>
      </c>
      <c r="H1" s="98" t="str">
        <f>TEXT(R2,"yyyy年mm月dd日現在")</f>
        <v>2025年08月06日現在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31</v>
      </c>
      <c r="M2" s="30" t="s">
        <v>193</v>
      </c>
      <c r="N2" t="str">
        <f>TEXT(INDEX(カレンダー!$C:$C,MATCH(疾病別報告状況!$L$2,カレンダー!$B:$B,0)),"m/d")</f>
        <v>7/28</v>
      </c>
      <c r="O2" s="30" t="s">
        <v>191</v>
      </c>
      <c r="P2" t="str">
        <f>TEXT(INDEX(カレンダー!$D:$D,MATCH(疾病別報告状況!$L$2,カレンダー!$B:$B,0)),"m/d")</f>
        <v>8/3</v>
      </c>
      <c r="Q2" s="30" t="s">
        <v>192</v>
      </c>
      <c r="R2" s="96">
        <v>45875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2025年第31週 (7/28～8/3)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2025年第31週 (7/28～8/3)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2025年第31週 (7/28～8/3)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2025年第31週 (7/28～8/3)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2025年第31週 (7/28～8/3)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2025年第31週 (7/28～8/3)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2025年第31週 (7/28～8/3)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2025年第31週 (7/28～8/3)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2025年第31週 (7/28～8/3)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2025年第31週 (7/28～8/3)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2025年第31週 (7/28～8/3)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2025年第31週 (7/28～8/3)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2025年第31週 (7/28～8/3)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2025年第31週 (7/28～8/3)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2025年第31週 (7/28～8/3)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2025年第31週 (7/28～8/3)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2025年第31週 (7/28～8/3) </v>
      </c>
    </row>
    <row r="1379" spans="1:1" ht="24">
      <c r="A1379" s="11" t="s">
        <v>175</v>
      </c>
    </row>
    <row r="1469" spans="1:1" ht="24">
      <c r="A1469" s="11" t="str">
        <f>+$A$1</f>
        <v xml:space="preserve">2025年第31週 (7/28～8/3)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9"/>
  <sheetViews>
    <sheetView showGridLines="0" zoomScale="70" zoomScaleNormal="70" workbookViewId="0">
      <pane xSplit="3" ySplit="4" topLeftCell="AC5" activePane="bottomRight" state="frozen"/>
      <selection pane="topRight" activeCell="D1" sqref="D1"/>
      <selection pane="bottomLeft" activeCell="A5" sqref="A5"/>
      <selection pane="bottomRight" activeCell="AO230" sqref="AO230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33" width="8.75" style="38" customWidth="1"/>
    <col min="34" max="34" width="7.625" style="38" customWidth="1"/>
    <col min="35" max="42" width="8.75" style="38" bestFit="1" customWidth="1"/>
    <col min="43" max="43" width="8.5" style="38" bestFit="1" customWidth="1"/>
    <col min="44" max="44" width="6.625" style="137" customWidth="1"/>
    <col min="45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/>
      <c r="AC3" s="114"/>
      <c r="AD3" s="114"/>
      <c r="AE3" s="148">
        <v>45748</v>
      </c>
      <c r="AF3" s="140">
        <v>45778</v>
      </c>
      <c r="AG3" s="140">
        <v>45778</v>
      </c>
      <c r="AH3" s="140">
        <v>45778</v>
      </c>
      <c r="AI3" s="140">
        <v>45778</v>
      </c>
      <c r="AJ3" s="141">
        <v>45809</v>
      </c>
      <c r="AK3" s="114"/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0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>
        <v>4</v>
      </c>
      <c r="AQ5" s="149">
        <v>7</v>
      </c>
      <c r="AR5" s="124">
        <v>16</v>
      </c>
      <c r="AS5" s="50"/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731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>
        <v>32</v>
      </c>
      <c r="AQ6" s="149">
        <v>20</v>
      </c>
      <c r="AR6" s="124">
        <v>34</v>
      </c>
      <c r="AS6" s="50"/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4194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>
        <v>33</v>
      </c>
      <c r="AQ7" s="149">
        <v>53</v>
      </c>
      <c r="AR7" s="124">
        <v>54</v>
      </c>
      <c r="AS7" s="50"/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3260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>
        <v>75</v>
      </c>
      <c r="AQ8" s="149">
        <v>82</v>
      </c>
      <c r="AR8" s="124">
        <v>71</v>
      </c>
      <c r="AS8" s="50"/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4315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>
        <v>2</v>
      </c>
      <c r="AQ9" s="149">
        <v>1</v>
      </c>
      <c r="AR9" s="124">
        <v>0</v>
      </c>
      <c r="AS9" s="50"/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485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>
        <v>19</v>
      </c>
      <c r="AQ10" s="150">
        <v>5</v>
      </c>
      <c r="AR10" s="124">
        <v>2</v>
      </c>
      <c r="AS10" s="50"/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733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>
        <v>165</v>
      </c>
      <c r="AQ11" s="150">
        <v>168</v>
      </c>
      <c r="AR11" s="127">
        <v>177</v>
      </c>
      <c r="AS11" s="77"/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13718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>
        <v>1146</v>
      </c>
      <c r="AQ12" s="151">
        <v>1223</v>
      </c>
      <c r="AR12" s="46">
        <v>1153</v>
      </c>
      <c r="AS12" s="56"/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621661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>
        <v>0.8</v>
      </c>
      <c r="AQ13" s="152">
        <v>1.4</v>
      </c>
      <c r="AR13" s="62">
        <v>3.2</v>
      </c>
      <c r="AS13" s="61"/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146.20000000000005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>
        <v>2.46</v>
      </c>
      <c r="AQ14" s="152">
        <v>1.54</v>
      </c>
      <c r="AR14" s="62">
        <v>2.62</v>
      </c>
      <c r="AS14" s="61"/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248.08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>
        <v>3.3</v>
      </c>
      <c r="AQ15" s="152">
        <v>5.3</v>
      </c>
      <c r="AR15" s="62">
        <v>5.4</v>
      </c>
      <c r="AS15" s="61"/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282.53000000000003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>
        <v>6.25</v>
      </c>
      <c r="AQ16" s="152">
        <v>6.83</v>
      </c>
      <c r="AR16" s="62">
        <v>5.92</v>
      </c>
      <c r="AS16" s="61"/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317.27999999999997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>
        <v>1</v>
      </c>
      <c r="AQ17" s="152">
        <v>0.5</v>
      </c>
      <c r="AR17" s="62">
        <v>0</v>
      </c>
      <c r="AS17" s="61"/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132.5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>
        <v>6.33</v>
      </c>
      <c r="AQ18" s="153">
        <v>1.67</v>
      </c>
      <c r="AR18" s="62">
        <v>0.67</v>
      </c>
      <c r="AS18" s="61"/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244.31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>
        <v>3.67</v>
      </c>
      <c r="AQ19" s="153">
        <v>3.73</v>
      </c>
      <c r="AR19" s="82">
        <v>3.93</v>
      </c>
      <c r="AS19" s="81"/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256.61999999999995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>
        <v>0.3</v>
      </c>
      <c r="AQ20" s="154">
        <v>0.32</v>
      </c>
      <c r="AR20" s="68">
        <v>0.3</v>
      </c>
      <c r="AS20" s="67"/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133.26000000000005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>
        <v>8</v>
      </c>
      <c r="AQ21" s="149">
        <v>6</v>
      </c>
      <c r="AR21" s="124">
        <v>7</v>
      </c>
      <c r="AS21" s="50"/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209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>
        <v>25</v>
      </c>
      <c r="AQ22" s="149">
        <v>11</v>
      </c>
      <c r="AR22" s="124">
        <v>10</v>
      </c>
      <c r="AS22" s="50"/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415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>
        <v>17</v>
      </c>
      <c r="AQ23" s="149">
        <v>4</v>
      </c>
      <c r="AR23" s="124">
        <v>3</v>
      </c>
      <c r="AS23" s="50"/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183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>
        <v>14</v>
      </c>
      <c r="AQ24" s="149">
        <v>16</v>
      </c>
      <c r="AR24" s="124">
        <v>5</v>
      </c>
      <c r="AS24" s="50"/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309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>
        <v>0</v>
      </c>
      <c r="AQ25" s="149">
        <v>0</v>
      </c>
      <c r="AR25" s="124">
        <v>1</v>
      </c>
      <c r="AS25" s="50"/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22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>
        <v>11</v>
      </c>
      <c r="AQ26" s="150">
        <v>6</v>
      </c>
      <c r="AR26" s="124">
        <v>13</v>
      </c>
      <c r="AS26" s="50"/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86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>
        <v>75</v>
      </c>
      <c r="AQ27" s="150">
        <v>43</v>
      </c>
      <c r="AR27" s="127">
        <v>39</v>
      </c>
      <c r="AS27" s="77"/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1224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>
        <v>1180</v>
      </c>
      <c r="AQ28" s="151">
        <v>1239</v>
      </c>
      <c r="AR28" s="46">
        <v>1629</v>
      </c>
      <c r="AS28" s="56"/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58023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>
        <v>2.67</v>
      </c>
      <c r="AQ29" s="152">
        <v>2</v>
      </c>
      <c r="AR29" s="62">
        <v>2.33</v>
      </c>
      <c r="AS29" s="61"/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69.66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>
        <v>3.57</v>
      </c>
      <c r="AQ30" s="152">
        <v>1.57</v>
      </c>
      <c r="AR30" s="62">
        <v>1.43</v>
      </c>
      <c r="AS30" s="61"/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56.89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>
        <v>2.83</v>
      </c>
      <c r="AQ31" s="152">
        <v>0.67</v>
      </c>
      <c r="AR31" s="62">
        <v>0.5</v>
      </c>
      <c r="AS31" s="61"/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29.990000000000002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>
        <v>2.33</v>
      </c>
      <c r="AQ32" s="152">
        <v>2.67</v>
      </c>
      <c r="AR32" s="62">
        <v>0.83</v>
      </c>
      <c r="AS32" s="61"/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50.599999999999994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>
        <v>0</v>
      </c>
      <c r="AQ33" s="152">
        <v>0</v>
      </c>
      <c r="AR33" s="62">
        <v>1</v>
      </c>
      <c r="AS33" s="61"/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21.5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>
        <v>5.5</v>
      </c>
      <c r="AQ34" s="153">
        <v>3</v>
      </c>
      <c r="AR34" s="62">
        <v>6.5</v>
      </c>
      <c r="AS34" s="61"/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43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>
        <v>3</v>
      </c>
      <c r="AQ35" s="153">
        <v>1.72</v>
      </c>
      <c r="AR35" s="82">
        <v>1.56</v>
      </c>
      <c r="AS35" s="81"/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48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>
        <v>0.5</v>
      </c>
      <c r="AQ36" s="154">
        <v>0.53</v>
      </c>
      <c r="AR36" s="68">
        <v>0.69</v>
      </c>
      <c r="AS36" s="67"/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20.53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>
        <v>1</v>
      </c>
      <c r="AQ37" s="149">
        <v>1</v>
      </c>
      <c r="AR37" s="124">
        <v>1</v>
      </c>
      <c r="AS37" s="50"/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15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>
        <v>7</v>
      </c>
      <c r="AQ38" s="149">
        <v>7</v>
      </c>
      <c r="AR38" s="124">
        <v>8</v>
      </c>
      <c r="AS38" s="50"/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140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>
        <v>5</v>
      </c>
      <c r="AQ39" s="149">
        <v>5</v>
      </c>
      <c r="AR39" s="124">
        <v>2</v>
      </c>
      <c r="AS39" s="50"/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56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>
        <v>10</v>
      </c>
      <c r="AQ40" s="149">
        <v>4</v>
      </c>
      <c r="AR40" s="124">
        <v>1</v>
      </c>
      <c r="AS40" s="50"/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81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>
        <v>0</v>
      </c>
      <c r="AQ41" s="149">
        <v>0</v>
      </c>
      <c r="AR41" s="124">
        <v>1</v>
      </c>
      <c r="AS41" s="50"/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7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>
        <v>0</v>
      </c>
      <c r="AQ42" s="150">
        <v>0</v>
      </c>
      <c r="AR42" s="124">
        <v>0</v>
      </c>
      <c r="AS42" s="50"/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2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>
        <v>23</v>
      </c>
      <c r="AQ43" s="150">
        <v>17</v>
      </c>
      <c r="AR43" s="127">
        <v>13</v>
      </c>
      <c r="AS43" s="77"/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301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>
        <v>1306</v>
      </c>
      <c r="AQ44" s="151">
        <v>1061</v>
      </c>
      <c r="AR44" s="46">
        <v>1041</v>
      </c>
      <c r="AS44" s="56"/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33079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>
        <v>0.33</v>
      </c>
      <c r="AQ45" s="152">
        <v>0.33</v>
      </c>
      <c r="AR45" s="62">
        <v>0.33</v>
      </c>
      <c r="AS45" s="61"/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4.99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>
        <v>1</v>
      </c>
      <c r="AQ46" s="152">
        <v>1</v>
      </c>
      <c r="AR46" s="62">
        <v>1.1399999999999999</v>
      </c>
      <c r="AS46" s="61"/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18.88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>
        <v>0.83</v>
      </c>
      <c r="AQ47" s="152">
        <v>0.83</v>
      </c>
      <c r="AR47" s="62">
        <v>0.33</v>
      </c>
      <c r="AS47" s="61"/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8.92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>
        <v>1.67</v>
      </c>
      <c r="AQ48" s="152">
        <v>0.67</v>
      </c>
      <c r="AR48" s="62">
        <v>0.17</v>
      </c>
      <c r="AS48" s="61"/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12.629999999999999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>
        <v>0</v>
      </c>
      <c r="AQ49" s="152">
        <v>0</v>
      </c>
      <c r="AR49" s="62">
        <v>1</v>
      </c>
      <c r="AS49" s="61"/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4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>
        <v>0</v>
      </c>
      <c r="AQ50" s="153">
        <v>0</v>
      </c>
      <c r="AR50" s="62">
        <v>0</v>
      </c>
      <c r="AS50" s="61"/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>
        <v>0.92</v>
      </c>
      <c r="AQ51" s="153">
        <v>0.68</v>
      </c>
      <c r="AR51" s="82">
        <v>0.52</v>
      </c>
      <c r="AS51" s="81"/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11.4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>
        <v>0.56000000000000005</v>
      </c>
      <c r="AQ52" s="154">
        <v>0.45</v>
      </c>
      <c r="AR52" s="68">
        <v>0.44</v>
      </c>
      <c r="AS52" s="67"/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12.879999999999999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>
        <v>1</v>
      </c>
      <c r="AQ53" s="149">
        <v>9</v>
      </c>
      <c r="AR53" s="124">
        <v>8</v>
      </c>
      <c r="AS53" s="50"/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135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>
        <v>13</v>
      </c>
      <c r="AQ54" s="149">
        <v>10</v>
      </c>
      <c r="AR54" s="124">
        <v>23</v>
      </c>
      <c r="AS54" s="50"/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541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>
        <v>3</v>
      </c>
      <c r="AQ55" s="149">
        <v>8</v>
      </c>
      <c r="AR55" s="124">
        <v>7</v>
      </c>
      <c r="AS55" s="50"/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195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>
        <v>9</v>
      </c>
      <c r="AQ56" s="149">
        <v>4</v>
      </c>
      <c r="AR56" s="124">
        <v>7</v>
      </c>
      <c r="AS56" s="50"/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309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>
        <v>0</v>
      </c>
      <c r="AQ57" s="149">
        <v>0</v>
      </c>
      <c r="AR57" s="124">
        <v>0</v>
      </c>
      <c r="AS57" s="50"/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45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>
        <v>7</v>
      </c>
      <c r="AQ58" s="150">
        <v>5</v>
      </c>
      <c r="AR58" s="124">
        <v>8</v>
      </c>
      <c r="AS58" s="50"/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338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>
        <v>33</v>
      </c>
      <c r="AQ59" s="150">
        <v>36</v>
      </c>
      <c r="AR59" s="127">
        <v>53</v>
      </c>
      <c r="AS59" s="77"/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1563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>
        <v>5179</v>
      </c>
      <c r="AQ60" s="151">
        <v>3775</v>
      </c>
      <c r="AR60" s="46">
        <v>4221</v>
      </c>
      <c r="AS60" s="56"/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187756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>
        <v>0.33</v>
      </c>
      <c r="AQ61" s="152">
        <v>3</v>
      </c>
      <c r="AR61" s="62">
        <v>2.67</v>
      </c>
      <c r="AS61" s="61"/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45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>
        <v>1.86</v>
      </c>
      <c r="AQ62" s="152">
        <v>1.43</v>
      </c>
      <c r="AR62" s="62">
        <v>3.29</v>
      </c>
      <c r="AS62" s="61"/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64.489999999999995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>
        <v>0.5</v>
      </c>
      <c r="AQ63" s="152">
        <v>1.33</v>
      </c>
      <c r="AR63" s="62">
        <v>1.17</v>
      </c>
      <c r="AS63" s="61"/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29.85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>
        <v>1.5</v>
      </c>
      <c r="AQ64" s="152">
        <v>0.67</v>
      </c>
      <c r="AR64" s="62">
        <v>1.17</v>
      </c>
      <c r="AS64" s="61"/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44.36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>
        <v>0</v>
      </c>
      <c r="AQ65" s="152">
        <v>0</v>
      </c>
      <c r="AR65" s="62">
        <v>0</v>
      </c>
      <c r="AS65" s="61"/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24.5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>
        <v>3.5</v>
      </c>
      <c r="AQ66" s="153">
        <v>2.5</v>
      </c>
      <c r="AR66" s="62">
        <v>4</v>
      </c>
      <c r="AS66" s="61"/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169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>
        <v>1.32</v>
      </c>
      <c r="AQ67" s="153">
        <v>1.44</v>
      </c>
      <c r="AR67" s="82">
        <v>2.12</v>
      </c>
      <c r="AS67" s="81"/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54.54999999999999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>
        <v>2.2000000000000002</v>
      </c>
      <c r="AQ68" s="154">
        <v>1.6</v>
      </c>
      <c r="AR68" s="68">
        <v>1.79</v>
      </c>
      <c r="AS68" s="67"/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70.699999999999989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>
        <v>0</v>
      </c>
      <c r="AQ69" s="149">
        <v>0</v>
      </c>
      <c r="AR69" s="124">
        <v>0</v>
      </c>
      <c r="AS69" s="50"/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12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>
        <v>10</v>
      </c>
      <c r="AQ70" s="149">
        <v>12</v>
      </c>
      <c r="AR70" s="124">
        <v>15</v>
      </c>
      <c r="AS70" s="50"/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467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>
        <v>36</v>
      </c>
      <c r="AQ71" s="149">
        <v>41</v>
      </c>
      <c r="AR71" s="124">
        <v>34</v>
      </c>
      <c r="AS71" s="50"/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1262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>
        <v>64</v>
      </c>
      <c r="AQ72" s="149">
        <v>43</v>
      </c>
      <c r="AR72" s="124">
        <v>52</v>
      </c>
      <c r="AS72" s="50"/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1064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>
        <v>2</v>
      </c>
      <c r="AQ73" s="149">
        <v>0</v>
      </c>
      <c r="AR73" s="124">
        <v>1</v>
      </c>
      <c r="AS73" s="50"/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38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>
        <v>3</v>
      </c>
      <c r="AQ74" s="150">
        <v>0</v>
      </c>
      <c r="AR74" s="124">
        <v>1</v>
      </c>
      <c r="AS74" s="50"/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195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>
        <v>115</v>
      </c>
      <c r="AQ75" s="150">
        <v>96</v>
      </c>
      <c r="AR75" s="127">
        <v>103</v>
      </c>
      <c r="AS75" s="77"/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3038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>
        <v>12454</v>
      </c>
      <c r="AQ76" s="151">
        <v>9880</v>
      </c>
      <c r="AR76" s="46">
        <v>11236</v>
      </c>
      <c r="AS76" s="56"/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577420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>
        <v>0</v>
      </c>
      <c r="AQ77" s="152">
        <v>0</v>
      </c>
      <c r="AR77" s="62">
        <v>0</v>
      </c>
      <c r="AS77" s="61"/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3.9700000000000006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>
        <v>1.43</v>
      </c>
      <c r="AQ78" s="152">
        <v>1.71</v>
      </c>
      <c r="AR78" s="62">
        <v>2.14</v>
      </c>
      <c r="AS78" s="61"/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55.139999999999993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>
        <v>6</v>
      </c>
      <c r="AQ79" s="152">
        <v>6.83</v>
      </c>
      <c r="AR79" s="62">
        <v>5.67</v>
      </c>
      <c r="AS79" s="61"/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193.65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>
        <v>10.67</v>
      </c>
      <c r="AQ80" s="152">
        <v>7.17</v>
      </c>
      <c r="AR80" s="62">
        <v>8.67</v>
      </c>
      <c r="AS80" s="61"/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166.93999999999997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>
        <v>2</v>
      </c>
      <c r="AQ81" s="152">
        <v>0</v>
      </c>
      <c r="AR81" s="62">
        <v>1</v>
      </c>
      <c r="AS81" s="61"/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26.5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>
        <v>1.5</v>
      </c>
      <c r="AQ82" s="153">
        <v>0</v>
      </c>
      <c r="AR82" s="62">
        <v>0.5</v>
      </c>
      <c r="AS82" s="61"/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97.5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>
        <v>4.5999999999999996</v>
      </c>
      <c r="AQ83" s="153">
        <v>3.84</v>
      </c>
      <c r="AR83" s="82">
        <v>4.12</v>
      </c>
      <c r="AS83" s="81"/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109.53999999999999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>
        <v>5.3</v>
      </c>
      <c r="AQ84" s="154">
        <v>4.1900000000000004</v>
      </c>
      <c r="AR84" s="68">
        <v>4.7699999999999996</v>
      </c>
      <c r="AS84" s="67"/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211.79999999999998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>
        <v>0</v>
      </c>
      <c r="AQ85" s="149">
        <v>0</v>
      </c>
      <c r="AR85" s="124">
        <v>0</v>
      </c>
      <c r="AS85" s="50"/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90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>
        <v>2</v>
      </c>
      <c r="AQ86" s="149">
        <v>2</v>
      </c>
      <c r="AR86" s="124">
        <v>5</v>
      </c>
      <c r="AS86" s="50"/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227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>
        <v>1</v>
      </c>
      <c r="AQ87" s="149">
        <v>5</v>
      </c>
      <c r="AR87" s="124">
        <v>1</v>
      </c>
      <c r="AS87" s="50"/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111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>
        <v>1</v>
      </c>
      <c r="AQ88" s="149">
        <v>2</v>
      </c>
      <c r="AR88" s="124">
        <v>0</v>
      </c>
      <c r="AS88" s="50"/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160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>
        <v>0</v>
      </c>
      <c r="AQ89" s="149">
        <v>0</v>
      </c>
      <c r="AR89" s="124">
        <v>0</v>
      </c>
      <c r="AS89" s="50"/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>
        <v>1</v>
      </c>
      <c r="AQ90" s="150">
        <v>1</v>
      </c>
      <c r="AR90" s="124">
        <v>0</v>
      </c>
      <c r="AS90" s="50"/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17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>
        <v>5</v>
      </c>
      <c r="AQ91" s="150">
        <v>10</v>
      </c>
      <c r="AR91" s="127">
        <v>6</v>
      </c>
      <c r="AS91" s="77"/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605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>
        <v>799</v>
      </c>
      <c r="AQ92" s="151">
        <v>799</v>
      </c>
      <c r="AR92" s="46">
        <v>722</v>
      </c>
      <c r="AS92" s="56"/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29373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>
        <v>0</v>
      </c>
      <c r="AQ93" s="152">
        <v>0</v>
      </c>
      <c r="AR93" s="62">
        <v>0</v>
      </c>
      <c r="AS93" s="61"/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30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>
        <v>0.28999999999999998</v>
      </c>
      <c r="AQ94" s="152">
        <v>0.28999999999999998</v>
      </c>
      <c r="AR94" s="62">
        <v>0.71</v>
      </c>
      <c r="AS94" s="61"/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26.959999999999997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>
        <v>0.17</v>
      </c>
      <c r="AQ95" s="152">
        <v>0.83</v>
      </c>
      <c r="AR95" s="62">
        <v>0.17</v>
      </c>
      <c r="AS95" s="61"/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17.350000000000001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>
        <v>0.17</v>
      </c>
      <c r="AQ96" s="152">
        <v>0.33</v>
      </c>
      <c r="AR96" s="62">
        <v>0</v>
      </c>
      <c r="AS96" s="61"/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23.42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>
        <v>0</v>
      </c>
      <c r="AQ97" s="152">
        <v>0</v>
      </c>
      <c r="AR97" s="62">
        <v>0</v>
      </c>
      <c r="AS97" s="61"/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>
        <v>0.5</v>
      </c>
      <c r="AQ98" s="153">
        <v>0.5</v>
      </c>
      <c r="AR98" s="62">
        <v>0</v>
      </c>
      <c r="AS98" s="61"/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8.5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>
        <v>0.2</v>
      </c>
      <c r="AQ99" s="153">
        <v>0.4</v>
      </c>
      <c r="AR99" s="82">
        <v>0.24</v>
      </c>
      <c r="AS99" s="81"/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21.459999999999997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>
        <v>0.34</v>
      </c>
      <c r="AQ100" s="154">
        <v>0.34</v>
      </c>
      <c r="AR100" s="68">
        <v>0.31</v>
      </c>
      <c r="AS100" s="67"/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11.35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>
        <v>0</v>
      </c>
      <c r="AQ101" s="149">
        <v>0</v>
      </c>
      <c r="AR101" s="124">
        <v>0</v>
      </c>
      <c r="AS101" s="50"/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27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>
        <v>4</v>
      </c>
      <c r="AQ102" s="149">
        <v>2</v>
      </c>
      <c r="AR102" s="124">
        <v>5</v>
      </c>
      <c r="AS102" s="50"/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63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>
        <v>2</v>
      </c>
      <c r="AQ103" s="149">
        <v>1</v>
      </c>
      <c r="AR103" s="124">
        <v>2</v>
      </c>
      <c r="AS103" s="50"/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46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>
        <v>7</v>
      </c>
      <c r="AQ104" s="149">
        <v>5</v>
      </c>
      <c r="AR104" s="124">
        <v>2</v>
      </c>
      <c r="AS104" s="50"/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71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>
        <v>0</v>
      </c>
      <c r="AQ105" s="149">
        <v>0</v>
      </c>
      <c r="AR105" s="124">
        <v>0</v>
      </c>
      <c r="AS105" s="50"/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>
        <v>4</v>
      </c>
      <c r="AQ106" s="150">
        <v>14</v>
      </c>
      <c r="AR106" s="124">
        <v>6</v>
      </c>
      <c r="AS106" s="50"/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35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>
        <v>17</v>
      </c>
      <c r="AQ107" s="150">
        <v>22</v>
      </c>
      <c r="AR107" s="127">
        <v>15</v>
      </c>
      <c r="AS107" s="77"/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246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>
        <v>1395</v>
      </c>
      <c r="AQ108" s="151">
        <v>1380</v>
      </c>
      <c r="AR108" s="46">
        <v>1474</v>
      </c>
      <c r="AS108" s="56"/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14934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>
        <v>0</v>
      </c>
      <c r="AQ109" s="152">
        <v>0</v>
      </c>
      <c r="AR109" s="62">
        <v>0</v>
      </c>
      <c r="AS109" s="61"/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8.98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>
        <v>0.56999999999999995</v>
      </c>
      <c r="AQ110" s="152">
        <v>0.28999999999999998</v>
      </c>
      <c r="AR110" s="62">
        <v>0.71</v>
      </c>
      <c r="AS110" s="61"/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8.3100000000000023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>
        <v>0.33</v>
      </c>
      <c r="AQ111" s="152">
        <v>0.17</v>
      </c>
      <c r="AR111" s="62">
        <v>0.33</v>
      </c>
      <c r="AS111" s="61"/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7.33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>
        <v>1.17</v>
      </c>
      <c r="AQ112" s="152">
        <v>0.83</v>
      </c>
      <c r="AR112" s="62">
        <v>0.33</v>
      </c>
      <c r="AS112" s="61"/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11.409999999999998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>
        <v>0</v>
      </c>
      <c r="AQ113" s="152">
        <v>0</v>
      </c>
      <c r="AR113" s="62">
        <v>0</v>
      </c>
      <c r="AS113" s="61"/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>
        <v>2</v>
      </c>
      <c r="AQ114" s="155">
        <v>7</v>
      </c>
      <c r="AR114" s="70">
        <v>3</v>
      </c>
      <c r="AS114" s="61"/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17.5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>
        <v>0.68</v>
      </c>
      <c r="AQ115" s="153">
        <v>0.88</v>
      </c>
      <c r="AR115" s="82">
        <v>0.6</v>
      </c>
      <c r="AS115" s="81"/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9.370000000000001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>
        <v>0.59</v>
      </c>
      <c r="AQ116" s="154">
        <v>0.59</v>
      </c>
      <c r="AR116" s="68">
        <v>0.63</v>
      </c>
      <c r="AS116" s="67"/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6.01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>
        <v>0</v>
      </c>
      <c r="AQ117" s="149">
        <v>0</v>
      </c>
      <c r="AR117" s="124">
        <v>0</v>
      </c>
      <c r="AS117" s="50"/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>
        <v>12</v>
      </c>
      <c r="AQ118" s="149">
        <v>20</v>
      </c>
      <c r="AR118" s="124">
        <v>35</v>
      </c>
      <c r="AS118" s="50"/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237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>
        <v>11</v>
      </c>
      <c r="AQ119" s="149">
        <v>8</v>
      </c>
      <c r="AR119" s="124">
        <v>6</v>
      </c>
      <c r="AS119" s="50"/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113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>
        <v>5</v>
      </c>
      <c r="AQ120" s="149">
        <v>7</v>
      </c>
      <c r="AR120" s="124">
        <v>5</v>
      </c>
      <c r="AS120" s="50"/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125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>
        <v>0</v>
      </c>
      <c r="AQ121" s="149">
        <v>0</v>
      </c>
      <c r="AR121" s="124">
        <v>0</v>
      </c>
      <c r="AS121" s="50"/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>
        <v>2</v>
      </c>
      <c r="AQ122" s="150">
        <v>17</v>
      </c>
      <c r="AR122" s="124">
        <v>0</v>
      </c>
      <c r="AS122" s="50"/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25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>
        <v>30</v>
      </c>
      <c r="AQ123" s="150">
        <v>52</v>
      </c>
      <c r="AR123" s="127">
        <v>46</v>
      </c>
      <c r="AS123" s="77"/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521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>
        <v>4881</v>
      </c>
      <c r="AQ124" s="151">
        <v>4423</v>
      </c>
      <c r="AR124" s="46">
        <v>4583</v>
      </c>
      <c r="AS124" s="56"/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103758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>
        <v>0</v>
      </c>
      <c r="AQ125" s="152">
        <v>0</v>
      </c>
      <c r="AR125" s="62">
        <v>0</v>
      </c>
      <c r="AS125" s="61"/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9">
        <v>1.71</v>
      </c>
      <c r="AQ126" s="156">
        <v>2.86</v>
      </c>
      <c r="AR126" s="70">
        <v>5</v>
      </c>
      <c r="AS126" s="61"/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30.810000000000002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>
        <v>1.83</v>
      </c>
      <c r="AQ127" s="152">
        <v>1.33</v>
      </c>
      <c r="AR127" s="62">
        <v>1</v>
      </c>
      <c r="AS127" s="61"/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17.91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>
        <v>0.83</v>
      </c>
      <c r="AQ128" s="152">
        <v>1.17</v>
      </c>
      <c r="AR128" s="62">
        <v>0.83</v>
      </c>
      <c r="AS128" s="61"/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18.729999999999997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>
        <v>0</v>
      </c>
      <c r="AQ129" s="152">
        <v>0</v>
      </c>
      <c r="AR129" s="62">
        <v>0</v>
      </c>
      <c r="AS129" s="61"/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>
        <v>1</v>
      </c>
      <c r="AQ130" s="155">
        <v>8.5</v>
      </c>
      <c r="AR130" s="62">
        <v>0</v>
      </c>
      <c r="AS130" s="61"/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12.5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>
        <v>1.2</v>
      </c>
      <c r="AQ131" s="155">
        <v>2.08</v>
      </c>
      <c r="AR131" s="89">
        <v>1.84</v>
      </c>
      <c r="AS131" s="81"/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19.230000000000004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102">
        <v>2.08</v>
      </c>
      <c r="AQ132" s="154">
        <v>1.88</v>
      </c>
      <c r="AR132" s="68">
        <v>1.95</v>
      </c>
      <c r="AS132" s="67"/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40.930000000000014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>
        <v>0</v>
      </c>
      <c r="AQ133" s="149">
        <v>0</v>
      </c>
      <c r="AR133" s="124">
        <v>0</v>
      </c>
      <c r="AS133" s="50"/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>
        <v>6</v>
      </c>
      <c r="AQ134" s="149">
        <v>4</v>
      </c>
      <c r="AR134" s="124">
        <v>4</v>
      </c>
      <c r="AS134" s="50"/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68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>
        <v>1</v>
      </c>
      <c r="AQ135" s="149">
        <v>0</v>
      </c>
      <c r="AR135" s="124">
        <v>1</v>
      </c>
      <c r="AS135" s="50"/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57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>
        <v>4</v>
      </c>
      <c r="AQ136" s="149">
        <v>0</v>
      </c>
      <c r="AR136" s="124">
        <v>3</v>
      </c>
      <c r="AS136" s="50"/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68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>
        <v>0</v>
      </c>
      <c r="AQ137" s="149">
        <v>0</v>
      </c>
      <c r="AR137" s="124">
        <v>0</v>
      </c>
      <c r="AS137" s="50"/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>
        <v>0</v>
      </c>
      <c r="AQ138" s="150">
        <v>1</v>
      </c>
      <c r="AR138" s="124">
        <v>1</v>
      </c>
      <c r="AS138" s="50"/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7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>
        <v>11</v>
      </c>
      <c r="AQ139" s="150">
        <v>5</v>
      </c>
      <c r="AR139" s="127">
        <v>9</v>
      </c>
      <c r="AS139" s="77"/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204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>
        <v>816</v>
      </c>
      <c r="AQ140" s="151">
        <v>785</v>
      </c>
      <c r="AR140" s="46">
        <v>795</v>
      </c>
      <c r="AS140" s="56"/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22111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>
        <v>0</v>
      </c>
      <c r="AQ141" s="152">
        <v>0</v>
      </c>
      <c r="AR141" s="62">
        <v>0</v>
      </c>
      <c r="AS141" s="61"/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>
        <v>0.86</v>
      </c>
      <c r="AQ142" s="152">
        <v>0.56999999999999995</v>
      </c>
      <c r="AR142" s="62">
        <v>0.56999999999999995</v>
      </c>
      <c r="AS142" s="61"/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8.4700000000000024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>
        <v>0.17</v>
      </c>
      <c r="AQ143" s="152">
        <v>0</v>
      </c>
      <c r="AR143" s="62">
        <v>0.17</v>
      </c>
      <c r="AS143" s="61"/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8.8099999999999987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>
        <v>0.67</v>
      </c>
      <c r="AQ144" s="152">
        <v>0</v>
      </c>
      <c r="AR144" s="62">
        <v>0.5</v>
      </c>
      <c r="AS144" s="61"/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10.33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>
        <v>0</v>
      </c>
      <c r="AQ145" s="152">
        <v>0</v>
      </c>
      <c r="AR145" s="62">
        <v>0</v>
      </c>
      <c r="AS145" s="61"/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>
        <v>0</v>
      </c>
      <c r="AQ146" s="153">
        <v>0.5</v>
      </c>
      <c r="AR146" s="62">
        <v>0.5</v>
      </c>
      <c r="AS146" s="61"/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3.5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>
        <v>0.44</v>
      </c>
      <c r="AQ147" s="153">
        <v>0.2</v>
      </c>
      <c r="AR147" s="82">
        <v>0.36</v>
      </c>
      <c r="AS147" s="81"/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7.400000000000003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>
        <v>0.35</v>
      </c>
      <c r="AQ148" s="154">
        <v>0.33</v>
      </c>
      <c r="AR148" s="68">
        <v>0.34</v>
      </c>
      <c r="AS148" s="67"/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8.5599999999999987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>
        <v>0</v>
      </c>
      <c r="AQ149" s="149">
        <v>0</v>
      </c>
      <c r="AR149" s="124">
        <v>0</v>
      </c>
      <c r="AS149" s="50"/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5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>
        <v>1</v>
      </c>
      <c r="AQ150" s="149">
        <v>2</v>
      </c>
      <c r="AR150" s="124">
        <v>1</v>
      </c>
      <c r="AS150" s="50"/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34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>
        <v>4</v>
      </c>
      <c r="AQ151" s="149">
        <v>3</v>
      </c>
      <c r="AR151" s="124">
        <v>4</v>
      </c>
      <c r="AS151" s="50"/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42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>
        <v>5</v>
      </c>
      <c r="AQ152" s="149">
        <v>1</v>
      </c>
      <c r="AR152" s="124">
        <v>2</v>
      </c>
      <c r="AS152" s="50"/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96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>
        <v>0</v>
      </c>
      <c r="AQ153" s="149">
        <v>0</v>
      </c>
      <c r="AR153" s="124">
        <v>0</v>
      </c>
      <c r="AS153" s="50"/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>
        <v>1</v>
      </c>
      <c r="AQ154" s="150">
        <v>0</v>
      </c>
      <c r="AR154" s="124">
        <v>0</v>
      </c>
      <c r="AS154" s="50"/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5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>
        <v>11</v>
      </c>
      <c r="AQ155" s="150">
        <v>6</v>
      </c>
      <c r="AR155" s="127">
        <v>7</v>
      </c>
      <c r="AS155" s="77"/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182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>
        <v>4401</v>
      </c>
      <c r="AQ156" s="151">
        <v>3852</v>
      </c>
      <c r="AR156" s="46">
        <v>4517</v>
      </c>
      <c r="AS156" s="56"/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26450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>
        <v>0</v>
      </c>
      <c r="AQ157" s="152">
        <v>0</v>
      </c>
      <c r="AR157" s="62">
        <v>0</v>
      </c>
      <c r="AS157" s="61"/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1.6500000000000001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>
        <v>0.14000000000000001</v>
      </c>
      <c r="AQ158" s="152">
        <v>0.28999999999999998</v>
      </c>
      <c r="AR158" s="62">
        <v>0.14000000000000001</v>
      </c>
      <c r="AS158" s="61"/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4.8499999999999996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>
        <v>0.67</v>
      </c>
      <c r="AQ159" s="152">
        <v>0.5</v>
      </c>
      <c r="AR159" s="62">
        <v>0.67</v>
      </c>
      <c r="AS159" s="61"/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7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>
        <v>0.83</v>
      </c>
      <c r="AQ160" s="152">
        <v>0.17</v>
      </c>
      <c r="AR160" s="62">
        <v>0.33</v>
      </c>
      <c r="AS160" s="61"/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16.27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>
        <v>0</v>
      </c>
      <c r="AQ161" s="152">
        <v>0</v>
      </c>
      <c r="AR161" s="62">
        <v>0</v>
      </c>
      <c r="AS161" s="61"/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>
        <v>0.5</v>
      </c>
      <c r="AQ162" s="153">
        <v>0</v>
      </c>
      <c r="AR162" s="62">
        <v>0</v>
      </c>
      <c r="AS162" s="61"/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2.5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>
        <v>0.44</v>
      </c>
      <c r="AQ163" s="153">
        <v>0.24</v>
      </c>
      <c r="AR163" s="82">
        <v>0.28000000000000003</v>
      </c>
      <c r="AS163" s="81"/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7.2700000000000014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>
        <v>1.87</v>
      </c>
      <c r="AQ164" s="154">
        <v>1.63</v>
      </c>
      <c r="AR164" s="68">
        <v>1.92</v>
      </c>
      <c r="AS164" s="67"/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11.2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>
        <v>0</v>
      </c>
      <c r="AQ165" s="149">
        <v>1</v>
      </c>
      <c r="AR165" s="124">
        <v>0</v>
      </c>
      <c r="AS165" s="50"/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1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>
        <v>0</v>
      </c>
      <c r="AQ166" s="149">
        <v>0</v>
      </c>
      <c r="AR166" s="124">
        <v>1</v>
      </c>
      <c r="AS166" s="50"/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15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>
        <v>1</v>
      </c>
      <c r="AQ167" s="149">
        <v>0</v>
      </c>
      <c r="AR167" s="124">
        <v>0</v>
      </c>
      <c r="AS167" s="50"/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15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>
        <v>0</v>
      </c>
      <c r="AQ168" s="149">
        <v>0</v>
      </c>
      <c r="AR168" s="124">
        <v>1</v>
      </c>
      <c r="AS168" s="50"/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10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>
        <v>0</v>
      </c>
      <c r="AQ169" s="149">
        <v>0</v>
      </c>
      <c r="AR169" s="124">
        <v>0</v>
      </c>
      <c r="AS169" s="50"/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>
        <v>0</v>
      </c>
      <c r="AQ170" s="150">
        <v>0</v>
      </c>
      <c r="AR170" s="124">
        <v>0</v>
      </c>
      <c r="AS170" s="50"/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>
        <v>1</v>
      </c>
      <c r="AQ171" s="150">
        <v>1</v>
      </c>
      <c r="AR171" s="127">
        <v>2</v>
      </c>
      <c r="AS171" s="77"/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44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>
        <v>131</v>
      </c>
      <c r="AQ172" s="151">
        <v>125</v>
      </c>
      <c r="AR172" s="46">
        <v>104</v>
      </c>
      <c r="AS172" s="56"/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4411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>
        <v>0</v>
      </c>
      <c r="AQ173" s="152">
        <v>0.33</v>
      </c>
      <c r="AR173" s="62">
        <v>0</v>
      </c>
      <c r="AS173" s="61"/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0.33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>
        <v>0</v>
      </c>
      <c r="AQ174" s="152">
        <v>0</v>
      </c>
      <c r="AR174" s="62">
        <v>0.14000000000000001</v>
      </c>
      <c r="AS174" s="61"/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1.6600000000000006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>
        <v>0.17</v>
      </c>
      <c r="AQ175" s="152">
        <v>0</v>
      </c>
      <c r="AR175" s="62">
        <v>0</v>
      </c>
      <c r="AS175" s="61"/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2.3499999999999996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>
        <v>0</v>
      </c>
      <c r="AQ176" s="152">
        <v>0</v>
      </c>
      <c r="AR176" s="62">
        <v>0.17</v>
      </c>
      <c r="AS176" s="61"/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1.5199999999999998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>
        <v>0</v>
      </c>
      <c r="AQ177" s="152">
        <v>0</v>
      </c>
      <c r="AR177" s="62">
        <v>0</v>
      </c>
      <c r="AS177" s="61"/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>
        <v>0</v>
      </c>
      <c r="AQ178" s="153">
        <v>0</v>
      </c>
      <c r="AR178" s="62">
        <v>0</v>
      </c>
      <c r="AS178" s="61"/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>
        <v>0.04</v>
      </c>
      <c r="AQ179" s="153">
        <v>0.04</v>
      </c>
      <c r="AR179" s="82">
        <v>0.08</v>
      </c>
      <c r="AS179" s="81"/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1.5600000000000003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>
        <v>0.06</v>
      </c>
      <c r="AQ180" s="154">
        <v>0.05</v>
      </c>
      <c r="AR180" s="68">
        <v>0.04</v>
      </c>
      <c r="AS180" s="67"/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1.7300000000000006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>
        <v>0</v>
      </c>
      <c r="AQ181" s="149">
        <v>0</v>
      </c>
      <c r="AR181" s="124">
        <v>0</v>
      </c>
      <c r="AS181" s="50"/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>
        <v>0</v>
      </c>
      <c r="AQ182" s="149">
        <v>0</v>
      </c>
      <c r="AR182" s="124">
        <v>0</v>
      </c>
      <c r="AS182" s="50"/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>
        <v>0</v>
      </c>
      <c r="AQ183" s="149">
        <v>0</v>
      </c>
      <c r="AR183" s="124">
        <v>0</v>
      </c>
      <c r="AS183" s="50"/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7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>
        <v>0</v>
      </c>
      <c r="AQ184" s="149">
        <v>0</v>
      </c>
      <c r="AR184" s="124">
        <v>0</v>
      </c>
      <c r="AS184" s="50"/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>
        <v>0</v>
      </c>
      <c r="AQ185" s="149">
        <v>0</v>
      </c>
      <c r="AR185" s="124">
        <v>0</v>
      </c>
      <c r="AS185" s="50"/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0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>
        <v>0</v>
      </c>
      <c r="AQ186" s="150">
        <v>0</v>
      </c>
      <c r="AR186" s="124">
        <v>0</v>
      </c>
      <c r="AS186" s="50"/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>
        <v>0</v>
      </c>
      <c r="AQ187" s="150">
        <v>0</v>
      </c>
      <c r="AR187" s="127">
        <v>0</v>
      </c>
      <c r="AS187" s="77"/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8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>
        <v>9</v>
      </c>
      <c r="AQ188" s="151">
        <v>10</v>
      </c>
      <c r="AR188" s="46">
        <v>9</v>
      </c>
      <c r="AS188" s="56"/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854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>
        <v>0</v>
      </c>
      <c r="AQ189" s="152">
        <v>0</v>
      </c>
      <c r="AR189" s="62">
        <v>0</v>
      </c>
      <c r="AS189" s="61"/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>
        <v>0</v>
      </c>
      <c r="AQ190" s="152">
        <v>0</v>
      </c>
      <c r="AR190" s="62">
        <v>0</v>
      </c>
      <c r="AS190" s="61"/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>
        <v>0</v>
      </c>
      <c r="AQ191" s="152">
        <v>0</v>
      </c>
      <c r="AR191" s="62">
        <v>0</v>
      </c>
      <c r="AS191" s="61"/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7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>
        <v>0</v>
      </c>
      <c r="AQ192" s="152">
        <v>0</v>
      </c>
      <c r="AR192" s="62">
        <v>0</v>
      </c>
      <c r="AS192" s="61"/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>
        <v>0</v>
      </c>
      <c r="AQ193" s="152">
        <v>0</v>
      </c>
      <c r="AR193" s="62">
        <v>0</v>
      </c>
      <c r="AS193" s="61"/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0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>
        <v>0</v>
      </c>
      <c r="AQ194" s="153">
        <v>0</v>
      </c>
      <c r="AR194" s="62">
        <v>0</v>
      </c>
      <c r="AS194" s="61"/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>
        <v>0</v>
      </c>
      <c r="AQ195" s="153">
        <v>0</v>
      </c>
      <c r="AR195" s="82">
        <v>0</v>
      </c>
      <c r="AS195" s="81"/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0.88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>
        <v>0.01</v>
      </c>
      <c r="AQ196" s="154">
        <v>0.01</v>
      </c>
      <c r="AR196" s="68">
        <v>0.01</v>
      </c>
      <c r="AS196" s="67"/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1.2400000000000007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>
        <v>1</v>
      </c>
      <c r="AQ197" s="149">
        <v>1</v>
      </c>
      <c r="AR197" s="124">
        <v>0</v>
      </c>
      <c r="AS197" s="50"/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9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>
        <v>1</v>
      </c>
      <c r="AQ198" s="149">
        <v>1</v>
      </c>
      <c r="AR198" s="124">
        <v>0</v>
      </c>
      <c r="AS198" s="50"/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54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>
        <v>2</v>
      </c>
      <c r="AQ199" s="149">
        <v>2</v>
      </c>
      <c r="AR199" s="124">
        <v>3</v>
      </c>
      <c r="AS199" s="50"/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119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>
        <v>16</v>
      </c>
      <c r="AQ200" s="149">
        <v>8</v>
      </c>
      <c r="AR200" s="124">
        <v>18</v>
      </c>
      <c r="AS200" s="50"/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288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>
        <v>0</v>
      </c>
      <c r="AQ201" s="149">
        <v>1</v>
      </c>
      <c r="AR201" s="124">
        <v>3</v>
      </c>
      <c r="AS201" s="50"/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51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>
        <v>19</v>
      </c>
      <c r="AQ202" s="150">
        <v>10</v>
      </c>
      <c r="AR202" s="124">
        <v>9</v>
      </c>
      <c r="AS202" s="50"/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737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>
        <v>39</v>
      </c>
      <c r="AQ203" s="150">
        <v>23</v>
      </c>
      <c r="AR203" s="127">
        <v>33</v>
      </c>
      <c r="AS203" s="77"/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1258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>
        <v>616</v>
      </c>
      <c r="AQ204" s="151">
        <v>580</v>
      </c>
      <c r="AR204" s="46">
        <v>630</v>
      </c>
      <c r="AS204" s="56"/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17360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>
        <v>1</v>
      </c>
      <c r="AQ205" s="152">
        <v>1</v>
      </c>
      <c r="AR205" s="62">
        <v>0</v>
      </c>
      <c r="AS205" s="61"/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9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>
        <v>0.5</v>
      </c>
      <c r="AQ206" s="152">
        <v>0.5</v>
      </c>
      <c r="AR206" s="62">
        <v>0</v>
      </c>
      <c r="AS206" s="61"/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27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>
        <v>2</v>
      </c>
      <c r="AQ207" s="152">
        <v>2</v>
      </c>
      <c r="AR207" s="62">
        <v>3</v>
      </c>
      <c r="AS207" s="61"/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119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>
        <v>5.33</v>
      </c>
      <c r="AQ208" s="152">
        <v>2.67</v>
      </c>
      <c r="AR208" s="62">
        <v>6</v>
      </c>
      <c r="AS208" s="61"/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95.969999999999985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>
        <v>0</v>
      </c>
      <c r="AQ209" s="152">
        <v>1</v>
      </c>
      <c r="AR209" s="62">
        <v>3</v>
      </c>
      <c r="AS209" s="61"/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51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9">
        <v>19</v>
      </c>
      <c r="AQ210" s="155">
        <v>10</v>
      </c>
      <c r="AR210" s="70">
        <v>9</v>
      </c>
      <c r="AS210" s="61"/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737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>
        <v>4.33</v>
      </c>
      <c r="AQ211" s="153">
        <v>2.56</v>
      </c>
      <c r="AR211" s="82">
        <v>3.67</v>
      </c>
      <c r="AS211" s="81"/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139.79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>
        <v>0.88</v>
      </c>
      <c r="AQ212" s="154">
        <v>0.83</v>
      </c>
      <c r="AR212" s="68">
        <v>0.9</v>
      </c>
      <c r="AS212" s="67"/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24.979999999999993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>
        <v>0</v>
      </c>
      <c r="AQ213" s="149">
        <v>0</v>
      </c>
      <c r="AR213" s="124">
        <v>0</v>
      </c>
      <c r="AS213" s="50"/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>
        <v>0</v>
      </c>
      <c r="AQ214" s="149">
        <v>0</v>
      </c>
      <c r="AR214" s="124">
        <v>0</v>
      </c>
      <c r="AS214" s="50"/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>
        <v>0</v>
      </c>
      <c r="AQ215" s="149">
        <v>0</v>
      </c>
      <c r="AR215" s="124">
        <v>0</v>
      </c>
      <c r="AS215" s="50"/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>
        <v>0</v>
      </c>
      <c r="AQ216" s="149">
        <v>0</v>
      </c>
      <c r="AR216" s="124">
        <v>0</v>
      </c>
      <c r="AS216" s="50"/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>
        <v>0</v>
      </c>
      <c r="AQ217" s="149">
        <v>0</v>
      </c>
      <c r="AR217" s="124">
        <v>0</v>
      </c>
      <c r="AS217" s="50"/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>
        <v>0</v>
      </c>
      <c r="AQ218" s="150">
        <v>0</v>
      </c>
      <c r="AR218" s="124">
        <v>0</v>
      </c>
      <c r="AS218" s="50"/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>
        <v>0</v>
      </c>
      <c r="AQ219" s="150">
        <v>0</v>
      </c>
      <c r="AR219" s="127">
        <v>0</v>
      </c>
      <c r="AS219" s="77"/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>
        <v>8</v>
      </c>
      <c r="AQ220" s="151">
        <v>4</v>
      </c>
      <c r="AR220" s="46">
        <v>12</v>
      </c>
      <c r="AS220" s="56"/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288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>
        <v>0</v>
      </c>
      <c r="AQ221" s="152">
        <v>0</v>
      </c>
      <c r="AR221" s="62">
        <v>0</v>
      </c>
      <c r="AS221" s="61"/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>
        <v>0</v>
      </c>
      <c r="AQ222" s="152">
        <v>0</v>
      </c>
      <c r="AR222" s="62">
        <v>0</v>
      </c>
      <c r="AS222" s="61"/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>
        <v>0</v>
      </c>
      <c r="AQ223" s="152">
        <v>0</v>
      </c>
      <c r="AR223" s="62">
        <v>0</v>
      </c>
      <c r="AS223" s="61"/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>
        <v>0</v>
      </c>
      <c r="AQ224" s="152">
        <v>0</v>
      </c>
      <c r="AR224" s="62">
        <v>0</v>
      </c>
      <c r="AS224" s="61"/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>
        <v>0</v>
      </c>
      <c r="AQ225" s="152">
        <v>0</v>
      </c>
      <c r="AR225" s="62">
        <v>0</v>
      </c>
      <c r="AS225" s="61"/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>
        <v>0</v>
      </c>
      <c r="AQ226" s="153">
        <v>0</v>
      </c>
      <c r="AR226" s="62">
        <v>0</v>
      </c>
      <c r="AS226" s="61"/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>
        <v>0</v>
      </c>
      <c r="AQ227" s="153">
        <v>0</v>
      </c>
      <c r="AR227" s="82">
        <v>0</v>
      </c>
      <c r="AS227" s="81"/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>
        <v>0.02</v>
      </c>
      <c r="AQ228" s="154">
        <v>0.01</v>
      </c>
      <c r="AR228" s="68">
        <v>0.02</v>
      </c>
      <c r="AS228" s="67"/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0.61000000000000032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>
        <v>0</v>
      </c>
      <c r="AQ229" s="149">
        <v>0</v>
      </c>
      <c r="AR229" s="124">
        <v>0</v>
      </c>
      <c r="AS229" s="50"/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>
        <v>0</v>
      </c>
      <c r="AQ230" s="149">
        <v>0</v>
      </c>
      <c r="AR230" s="124">
        <v>0</v>
      </c>
      <c r="AS230" s="50"/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6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>
        <v>1</v>
      </c>
      <c r="AQ231" s="149">
        <v>0</v>
      </c>
      <c r="AR231" s="124">
        <v>1</v>
      </c>
      <c r="AS231" s="50"/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7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>
        <v>0</v>
      </c>
      <c r="AQ232" s="149">
        <v>0</v>
      </c>
      <c r="AR232" s="124">
        <v>0</v>
      </c>
      <c r="AS232" s="50"/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1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>
        <v>0</v>
      </c>
      <c r="AQ233" s="149">
        <v>0</v>
      </c>
      <c r="AR233" s="124">
        <v>0</v>
      </c>
      <c r="AS233" s="50"/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>
        <v>0</v>
      </c>
      <c r="AQ234" s="150">
        <v>0</v>
      </c>
      <c r="AR234" s="124">
        <v>0</v>
      </c>
      <c r="AS234" s="50"/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>
        <v>1</v>
      </c>
      <c r="AQ235" s="150">
        <v>0</v>
      </c>
      <c r="AR235" s="127">
        <v>1</v>
      </c>
      <c r="AS235" s="77"/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15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>
        <v>26</v>
      </c>
      <c r="AQ236" s="151">
        <v>32</v>
      </c>
      <c r="AR236" s="46">
        <v>41</v>
      </c>
      <c r="AS236" s="56"/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518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>
        <v>0</v>
      </c>
      <c r="AQ237" s="152">
        <v>0</v>
      </c>
      <c r="AR237" s="62">
        <v>0</v>
      </c>
      <c r="AS237" s="61"/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>
        <v>0</v>
      </c>
      <c r="AQ238" s="152">
        <v>0</v>
      </c>
      <c r="AR238" s="62">
        <v>0</v>
      </c>
      <c r="AS238" s="61"/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3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>
        <v>1</v>
      </c>
      <c r="AQ239" s="152">
        <v>0</v>
      </c>
      <c r="AR239" s="62">
        <v>1</v>
      </c>
      <c r="AS239" s="61"/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7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>
        <v>0</v>
      </c>
      <c r="AQ240" s="152">
        <v>0</v>
      </c>
      <c r="AR240" s="62">
        <v>0</v>
      </c>
      <c r="AS240" s="61"/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1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>
        <v>0</v>
      </c>
      <c r="AQ241" s="152">
        <v>0</v>
      </c>
      <c r="AR241" s="62">
        <v>0</v>
      </c>
      <c r="AS241" s="61"/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>
        <v>0</v>
      </c>
      <c r="AQ242" s="153">
        <v>0</v>
      </c>
      <c r="AR242" s="62">
        <v>0</v>
      </c>
      <c r="AS242" s="61"/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>
        <v>0.14000000000000001</v>
      </c>
      <c r="AQ243" s="153">
        <v>0</v>
      </c>
      <c r="AR243" s="82">
        <v>0.14000000000000001</v>
      </c>
      <c r="AS243" s="81"/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2.120000000000001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>
        <v>0.05</v>
      </c>
      <c r="AQ244" s="154">
        <v>7.0000000000000007E-2</v>
      </c>
      <c r="AR244" s="68">
        <v>0.09</v>
      </c>
      <c r="AS244" s="67"/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1.0900000000000005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>
        <v>0</v>
      </c>
      <c r="AQ245" s="149">
        <v>0</v>
      </c>
      <c r="AR245" s="124">
        <v>0</v>
      </c>
      <c r="AS245" s="50"/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>
        <v>0</v>
      </c>
      <c r="AQ246" s="149">
        <v>0</v>
      </c>
      <c r="AR246" s="124">
        <v>0</v>
      </c>
      <c r="AS246" s="50"/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>
        <v>0</v>
      </c>
      <c r="AQ247" s="149">
        <v>0</v>
      </c>
      <c r="AR247" s="124">
        <v>0</v>
      </c>
      <c r="AS247" s="50"/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>
        <v>0</v>
      </c>
      <c r="AQ248" s="149">
        <v>0</v>
      </c>
      <c r="AR248" s="124">
        <v>0</v>
      </c>
      <c r="AS248" s="50"/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>
        <v>0</v>
      </c>
      <c r="AQ249" s="149">
        <v>1</v>
      </c>
      <c r="AR249" s="124">
        <v>0</v>
      </c>
      <c r="AS249" s="50"/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1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>
        <v>0</v>
      </c>
      <c r="AQ250" s="150">
        <v>0</v>
      </c>
      <c r="AR250" s="124">
        <v>0</v>
      </c>
      <c r="AS250" s="50"/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>
        <v>0</v>
      </c>
      <c r="AQ251" s="150">
        <v>1</v>
      </c>
      <c r="AR251" s="127">
        <v>0</v>
      </c>
      <c r="AS251" s="77"/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23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>
        <v>474</v>
      </c>
      <c r="AQ252" s="151">
        <v>401</v>
      </c>
      <c r="AR252" s="46">
        <v>478</v>
      </c>
      <c r="AS252" s="56"/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7711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>
        <v>0</v>
      </c>
      <c r="AQ253" s="152">
        <v>0</v>
      </c>
      <c r="AR253" s="62">
        <v>0</v>
      </c>
      <c r="AS253" s="61"/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>
        <v>0</v>
      </c>
      <c r="AQ254" s="152">
        <v>0</v>
      </c>
      <c r="AR254" s="62">
        <v>0</v>
      </c>
      <c r="AS254" s="61"/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>
        <v>0</v>
      </c>
      <c r="AQ255" s="152">
        <v>0</v>
      </c>
      <c r="AR255" s="62">
        <v>0</v>
      </c>
      <c r="AS255" s="61"/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>
        <v>0</v>
      </c>
      <c r="AQ256" s="152">
        <v>0</v>
      </c>
      <c r="AR256" s="62">
        <v>0</v>
      </c>
      <c r="AS256" s="61"/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>
        <v>0</v>
      </c>
      <c r="AQ257" s="152">
        <v>1</v>
      </c>
      <c r="AR257" s="62">
        <v>0</v>
      </c>
      <c r="AS257" s="61"/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1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>
        <v>0</v>
      </c>
      <c r="AQ258" s="153">
        <v>0</v>
      </c>
      <c r="AR258" s="62">
        <v>0</v>
      </c>
      <c r="AS258" s="61"/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>
        <v>0</v>
      </c>
      <c r="AQ259" s="153">
        <v>0.14000000000000001</v>
      </c>
      <c r="AR259" s="82">
        <v>0</v>
      </c>
      <c r="AS259" s="81"/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3.2800000000000011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>
        <v>0.99</v>
      </c>
      <c r="AQ260" s="154">
        <v>0.83</v>
      </c>
      <c r="AR260" s="68">
        <v>0.99</v>
      </c>
      <c r="AS260" s="67"/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16.060000000000002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>
        <v>0</v>
      </c>
      <c r="AQ261" s="149">
        <v>0</v>
      </c>
      <c r="AR261" s="124">
        <v>0</v>
      </c>
      <c r="AS261" s="50"/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>
        <v>0</v>
      </c>
      <c r="AQ262" s="149">
        <v>0</v>
      </c>
      <c r="AR262" s="124">
        <v>0</v>
      </c>
      <c r="AS262" s="50"/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>
        <v>0</v>
      </c>
      <c r="AQ263" s="149">
        <v>0</v>
      </c>
      <c r="AR263" s="124">
        <v>0</v>
      </c>
      <c r="AS263" s="50"/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>
        <v>0</v>
      </c>
      <c r="AQ264" s="149">
        <v>0</v>
      </c>
      <c r="AR264" s="124">
        <v>0</v>
      </c>
      <c r="AS264" s="50"/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>
        <v>0</v>
      </c>
      <c r="AQ265" s="149">
        <v>0</v>
      </c>
      <c r="AR265" s="124">
        <v>0</v>
      </c>
      <c r="AS265" s="50"/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>
        <v>0</v>
      </c>
      <c r="AQ266" s="150">
        <v>0</v>
      </c>
      <c r="AR266" s="124">
        <v>0</v>
      </c>
      <c r="AS266" s="50"/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>
        <v>0</v>
      </c>
      <c r="AQ267" s="150">
        <v>0</v>
      </c>
      <c r="AR267" s="127">
        <v>0</v>
      </c>
      <c r="AS267" s="77"/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>
        <v>3</v>
      </c>
      <c r="AQ268" s="151">
        <v>4</v>
      </c>
      <c r="AR268" s="46">
        <v>1</v>
      </c>
      <c r="AS268" s="56"/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66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>
        <v>0</v>
      </c>
      <c r="AQ269" s="152">
        <v>0</v>
      </c>
      <c r="AR269" s="62">
        <v>0</v>
      </c>
      <c r="AS269" s="61"/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>
        <v>0</v>
      </c>
      <c r="AQ270" s="152">
        <v>0</v>
      </c>
      <c r="AR270" s="62">
        <v>0</v>
      </c>
      <c r="AS270" s="61"/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>
        <v>0</v>
      </c>
      <c r="AQ271" s="152">
        <v>0</v>
      </c>
      <c r="AR271" s="62">
        <v>0</v>
      </c>
      <c r="AS271" s="61"/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>
        <v>0</v>
      </c>
      <c r="AQ272" s="152">
        <v>0</v>
      </c>
      <c r="AR272" s="62">
        <v>0</v>
      </c>
      <c r="AS272" s="61"/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>
        <v>0</v>
      </c>
      <c r="AQ273" s="152">
        <v>0</v>
      </c>
      <c r="AR273" s="62">
        <v>0</v>
      </c>
      <c r="AS273" s="61"/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>
        <v>0</v>
      </c>
      <c r="AQ274" s="153">
        <v>0</v>
      </c>
      <c r="AR274" s="62">
        <v>0</v>
      </c>
      <c r="AS274" s="61"/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>
        <v>0</v>
      </c>
      <c r="AQ275" s="153">
        <v>0</v>
      </c>
      <c r="AR275" s="82">
        <v>0</v>
      </c>
      <c r="AS275" s="81"/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>
        <v>0.01</v>
      </c>
      <c r="AQ276" s="154">
        <v>0.01</v>
      </c>
      <c r="AR276" s="68">
        <v>0</v>
      </c>
      <c r="AS276" s="67"/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0.12999999999999998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>
        <v>0</v>
      </c>
      <c r="AQ277" s="149">
        <v>0</v>
      </c>
      <c r="AR277" s="124">
        <v>0</v>
      </c>
      <c r="AS277" s="50"/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>
        <v>0</v>
      </c>
      <c r="AQ278" s="149">
        <v>0</v>
      </c>
      <c r="AR278" s="124">
        <v>0</v>
      </c>
      <c r="AS278" s="50"/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>
        <v>0</v>
      </c>
      <c r="AQ279" s="149">
        <v>0</v>
      </c>
      <c r="AR279" s="124">
        <v>0</v>
      </c>
      <c r="AS279" s="50"/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>
        <v>0</v>
      </c>
      <c r="AQ280" s="149">
        <v>0</v>
      </c>
      <c r="AR280" s="124">
        <v>0</v>
      </c>
      <c r="AS280" s="50"/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>
        <v>0</v>
      </c>
      <c r="AQ281" s="149">
        <v>0</v>
      </c>
      <c r="AR281" s="124">
        <v>0</v>
      </c>
      <c r="AS281" s="50"/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>
        <v>0</v>
      </c>
      <c r="AQ282" s="150">
        <v>0</v>
      </c>
      <c r="AR282" s="124">
        <v>0</v>
      </c>
      <c r="AS282" s="50"/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>
        <v>0</v>
      </c>
      <c r="AQ283" s="150">
        <v>0</v>
      </c>
      <c r="AR283" s="127">
        <v>0</v>
      </c>
      <c r="AS283" s="77"/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>
        <v>8</v>
      </c>
      <c r="AQ284" s="151">
        <v>9</v>
      </c>
      <c r="AR284" s="46">
        <v>1</v>
      </c>
      <c r="AS284" s="56"/>
      <c r="AT284" s="135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1723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>
        <v>0</v>
      </c>
      <c r="AQ285" s="152">
        <v>0</v>
      </c>
      <c r="AR285" s="62">
        <v>0</v>
      </c>
      <c r="AS285" s="61"/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>
        <v>0</v>
      </c>
      <c r="AQ286" s="152">
        <v>0</v>
      </c>
      <c r="AR286" s="62">
        <v>0</v>
      </c>
      <c r="AS286" s="61"/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>
        <v>0</v>
      </c>
      <c r="AQ287" s="152">
        <v>0</v>
      </c>
      <c r="AR287" s="62">
        <v>0</v>
      </c>
      <c r="AS287" s="61"/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>
        <v>0</v>
      </c>
      <c r="AQ288" s="152">
        <v>0</v>
      </c>
      <c r="AR288" s="62">
        <v>0</v>
      </c>
      <c r="AS288" s="61"/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>
        <v>0</v>
      </c>
      <c r="AQ289" s="152">
        <v>0</v>
      </c>
      <c r="AR289" s="62">
        <v>0</v>
      </c>
      <c r="AS289" s="61"/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>
        <v>0</v>
      </c>
      <c r="AQ290" s="153">
        <v>0</v>
      </c>
      <c r="AR290" s="62">
        <v>0</v>
      </c>
      <c r="AS290" s="61"/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>
        <v>0</v>
      </c>
      <c r="AQ291" s="153">
        <v>0</v>
      </c>
      <c r="AR291" s="82">
        <v>0</v>
      </c>
      <c r="AS291" s="81"/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>
        <v>0.02</v>
      </c>
      <c r="AQ292" s="154">
        <v>0.02</v>
      </c>
      <c r="AR292" s="68">
        <v>0</v>
      </c>
      <c r="AS292" s="67"/>
      <c r="AT292" s="136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3.5699999999999994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>
        <v>51</v>
      </c>
      <c r="AQ293" s="149">
        <v>45</v>
      </c>
      <c r="AR293" s="124">
        <v>37</v>
      </c>
      <c r="AS293" s="50"/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407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>
        <v>289</v>
      </c>
      <c r="AQ294" s="149">
        <v>220</v>
      </c>
      <c r="AR294" s="124">
        <v>211</v>
      </c>
      <c r="AS294" s="50"/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2004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>
        <v>140</v>
      </c>
      <c r="AQ295" s="149">
        <v>93</v>
      </c>
      <c r="AR295" s="124">
        <v>89</v>
      </c>
      <c r="AS295" s="50"/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1185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>
        <v>265</v>
      </c>
      <c r="AQ296" s="149">
        <v>239</v>
      </c>
      <c r="AR296" s="124">
        <v>203</v>
      </c>
      <c r="AS296" s="50"/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2342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>
        <v>38</v>
      </c>
      <c r="AQ297" s="149">
        <v>31</v>
      </c>
      <c r="AR297" s="124">
        <v>26</v>
      </c>
      <c r="AS297" s="50"/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275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>
        <v>9</v>
      </c>
      <c r="AQ298" s="150">
        <v>8</v>
      </c>
      <c r="AR298" s="124">
        <v>7</v>
      </c>
      <c r="AS298" s="50"/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144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>
        <v>792</v>
      </c>
      <c r="AQ299" s="150">
        <v>636</v>
      </c>
      <c r="AR299" s="127">
        <v>573</v>
      </c>
      <c r="AS299" s="77"/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6357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>
        <v>12069</v>
      </c>
      <c r="AQ300" s="151">
        <v>15924</v>
      </c>
      <c r="AR300" s="46">
        <v>21365</v>
      </c>
      <c r="AS300" s="56"/>
      <c r="AT300" s="135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445104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>
        <v>10.199999999999999</v>
      </c>
      <c r="AQ301" s="152">
        <v>9</v>
      </c>
      <c r="AR301" s="62">
        <v>7.4</v>
      </c>
      <c r="AS301" s="61"/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81.400000000000006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>
        <v>22.23</v>
      </c>
      <c r="AQ302" s="152">
        <v>16.920000000000002</v>
      </c>
      <c r="AR302" s="62">
        <v>16.23</v>
      </c>
      <c r="AS302" s="61"/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147.64000000000001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>
        <v>14</v>
      </c>
      <c r="AQ303" s="152">
        <v>9.3000000000000007</v>
      </c>
      <c r="AR303" s="62">
        <v>8.9</v>
      </c>
      <c r="AS303" s="61"/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114.13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>
        <v>22.08</v>
      </c>
      <c r="AQ304" s="152">
        <v>19.920000000000002</v>
      </c>
      <c r="AR304" s="62">
        <v>16.920000000000002</v>
      </c>
      <c r="AS304" s="61"/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190.04000000000002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>
        <v>19</v>
      </c>
      <c r="AQ305" s="152">
        <v>15.5</v>
      </c>
      <c r="AR305" s="62">
        <v>13</v>
      </c>
      <c r="AS305" s="61"/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121.75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>
        <v>3</v>
      </c>
      <c r="AQ306" s="153">
        <v>2.67</v>
      </c>
      <c r="AR306" s="62">
        <v>2.33</v>
      </c>
      <c r="AS306" s="61"/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48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>
        <v>17.600000000000001</v>
      </c>
      <c r="AQ307" s="153">
        <v>14.13</v>
      </c>
      <c r="AR307" s="82">
        <v>12.73</v>
      </c>
      <c r="AS307" s="81"/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136.30999999999997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>
        <v>3.13</v>
      </c>
      <c r="AQ308" s="154">
        <v>4.12</v>
      </c>
      <c r="AR308" s="68">
        <v>5.53</v>
      </c>
      <c r="AS308" s="67"/>
      <c r="AT308" s="136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98</v>
      </c>
      <c r="BO308" s="66" t="s">
        <v>211</v>
      </c>
    </row>
    <row r="309" spans="2:67">
      <c r="AQ309"/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3.9725000000000001</v>
      </c>
      <c r="H261" s="28">
        <f t="array" ref="H261">AVERAGE(IF(年次別!$F261=TRANSPOSE(カレンダー!$A$2:$A$54),令和7年各保健所毎集計!$N$20:$BN$20))</f>
        <v>0.29250000000000004</v>
      </c>
      <c r="I261" s="28">
        <f t="array" ref="I261">AVERAGE(IF(年次別!$F261=TRANSPOSE(カレンダー!$A$2:$A$54),令和7年各保健所毎集計!$N$35:$BN$35))</f>
        <v>2.36</v>
      </c>
      <c r="J261" s="28">
        <f t="array" ref="J261">AVERAGE(IF(年次別!$F261=TRANSPOSE(カレンダー!$A$2:$A$54),令和7年各保健所毎集計!$N$36:$BN$36))</f>
        <v>0.52500000000000002</v>
      </c>
      <c r="K261" s="28">
        <f t="array" ref="K261">AVERAGE(IF(年次別!$F261=TRANSPOSE(カレンダー!$A$2:$A$54),令和7年各保健所毎集計!$N$51:$BN$51))</f>
        <v>0.71000000000000008</v>
      </c>
      <c r="L261" s="28">
        <f t="array" ref="L261">AVERAGE(IF(年次別!$F261=TRANSPOSE(カレンダー!$A$2:$A$54),令和7年各保健所毎集計!$N$52:$BN$52))</f>
        <v>0.51</v>
      </c>
      <c r="M261" s="28">
        <f t="array" ref="M261">AVERAGE(IF(年次別!$F261=TRANSPOSE(カレンダー!$A$2:$A$54),令和7年各保健所毎集計!$N$67:$BN$67))</f>
        <v>1.7100000000000002</v>
      </c>
      <c r="N261" s="28">
        <f t="array" ref="N261">AVERAGE(IF(年次別!$F261=TRANSPOSE(カレンダー!$A$2:$A$54),令和7年各保健所毎集計!$N$68:$BN$68))</f>
        <v>1.9724999999999999</v>
      </c>
      <c r="O261" s="28">
        <f t="array" ref="O261">AVERAGE(IF(年次別!$F261=TRANSPOSE(カレンダー!$A$2:$A$54),令和7年各保健所毎集計!$N$83:$BN$83))</f>
        <v>4.1100000000000003</v>
      </c>
      <c r="P261" s="28">
        <f t="array" ref="P261">AVERAGE(IF(年次別!$F261=TRANSPOSE(カレンダー!$A$2:$A$54),令和7年各保健所毎集計!$N$84:$BN$84))</f>
        <v>4.9124999999999996</v>
      </c>
      <c r="Q261" s="28">
        <f t="array" ref="Q261">AVERAGE(IF(年次別!$F261=TRANSPOSE(カレンダー!$A$2:$A$54),令和7年各保健所毎集計!$N$99:$BN$99))</f>
        <v>0.27</v>
      </c>
      <c r="R261" s="28">
        <f t="array" ref="R261">AVERAGE(IF(年次別!$F261=TRANSPOSE(カレンダー!$A$2:$A$54),令和7年各保健所毎集計!$N$100:$BN$100))</f>
        <v>0.37000000000000005</v>
      </c>
      <c r="S261" s="28">
        <f t="array" ref="S261">AVERAGE(IF(年次別!$F261=TRANSPOSE(カレンダー!$A$2:$A$54),令和7年各保健所毎集計!$N$115:$BN$115))</f>
        <v>0.65</v>
      </c>
      <c r="T261" s="28">
        <f t="array" ref="T261">AVERAGE(IF(年次別!$F261=TRANSPOSE(カレンダー!$A$2:$A$54),令和7年各保健所毎集計!$N$116:$BN$116))</f>
        <v>0.59499999999999997</v>
      </c>
      <c r="U261" s="28">
        <f t="array" ref="U261">AVERAGE(IF(年次別!$F261=TRANSPOSE(カレンダー!$A$2:$A$54),令和7年各保健所毎集計!$N$131:$BN$131))</f>
        <v>1.5</v>
      </c>
      <c r="V261" s="28">
        <f t="array" ref="V261">AVERAGE(IF(年次別!$F261=TRANSPOSE(カレンダー!$A$2:$A$54),令和7年各保健所毎集計!$N$132:$BN$132))</f>
        <v>1.9925000000000002</v>
      </c>
      <c r="W261" s="28">
        <f t="array" ref="W261">AVERAGE(IF(年次別!$F261=TRANSPOSE(カレンダー!$A$2:$A$54),令和7年各保健所毎集計!$N$147:$BN$147))</f>
        <v>0.33999999999999997</v>
      </c>
      <c r="X261" s="28">
        <f t="array" ref="X261">AVERAGE(IF(年次別!$F261=TRANSPOSE(カレンダー!$A$2:$A$54),令和7年各保健所毎集計!$N$148:$BN$148))</f>
        <v>0.34750000000000003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0.37</v>
      </c>
      <c r="AD261" s="28">
        <f t="array" ref="AD261">AVERAGE(IF(年次別!$F261=TRANSPOSE(カレンダー!$A$2:$A$54),令和7年各保健所毎集計!$N$164:$BN$164))</f>
        <v>1.7925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0.04</v>
      </c>
      <c r="AH261" s="28">
        <f t="array" ref="AH261">AVERAGE(IF(年次別!$F261=TRANSPOSE(カレンダー!$A$2:$A$54),令和7年各保健所毎集計!$N$180:$BN$180))</f>
        <v>5.5E-2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1.2500000000000001E-2</v>
      </c>
      <c r="AK261" s="28">
        <f t="array" ref="AK261">AVERAGE(IF(年次別!$F261=TRANSPOSE(カレンダー!$A$2:$A$54),令和7年各保健所毎集計!$N$211:$BN$211))</f>
        <v>3.3075000000000001</v>
      </c>
      <c r="AL261" s="28">
        <f t="array" ref="AL261">AVERAGE(IF(年次別!$F261=TRANSPOSE(カレンダー!$A$2:$A$54),令和7年各保健所毎集計!$N$212:$BN$212))</f>
        <v>0.86749999999999994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1.7500000000000002E-2</v>
      </c>
      <c r="AQ261" s="28">
        <f t="array" ref="AQ261">AVERAGE(IF(年次別!$F261=TRANSPOSE(カレンダー!$A$2:$A$54),令和7年各保健所毎集計!$N$243:$BN$243))</f>
        <v>7.0000000000000007E-2</v>
      </c>
      <c r="AR261" s="28">
        <f t="array" ref="AR261">AVERAGE(IF(年次別!$F261=TRANSPOSE(カレンダー!$A$2:$A$54),令和7年各保健所毎集計!$N$244:$BN$244))</f>
        <v>6.7500000000000004E-2</v>
      </c>
      <c r="AS261" s="28">
        <f t="array" ref="AS261">AVERAGE(IF(年次別!$F261=TRANSPOSE(カレンダー!$A$2:$A$54),令和7年各保健所毎集計!$N$259:$BN$259))</f>
        <v>3.5000000000000003E-2</v>
      </c>
      <c r="AT261" s="28">
        <f t="array" ref="AT261">AVERAGE(IF(年次別!$F261=TRANSPOSE(カレンダー!$A$2:$A$54),令和7年各保健所毎集計!$N$260:$BN$260))</f>
        <v>0.92999999999999994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7.4999999999999997E-3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1.2500000000000001E-2</v>
      </c>
      <c r="BA261" s="28">
        <f t="array" ref="BA261">AVERAGE(IF(年次別!$F261=TRANSPOSE(カレンダー!$A$2:$A$54),令和7年各保健所毎集計!$N$307:$BN$307))</f>
        <v>15.625</v>
      </c>
      <c r="BB261" s="28">
        <f t="array" ref="BB261">AVERAGE(IF(年次別!$F261=TRANSPOSE(カレンダー!$A$2:$A$54),令和7年各保健所毎集計!$N$308:$BN$308))</f>
        <v>3.7949999999999999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0</v>
      </c>
      <c r="H262" s="28">
        <f t="array" ref="H262">AVERAGE(IF(年次別!$F262=TRANSPOSE(カレンダー!$A$2:$A$54),令和7年各保健所毎集計!$N$20:$BN$20))</f>
        <v>0</v>
      </c>
      <c r="I262" s="28">
        <f t="array" ref="I262">AVERAGE(IF(年次別!$F262=TRANSPOSE(カレンダー!$A$2:$A$54),令和7年各保健所毎集計!$N$35:$BN$35))</f>
        <v>0</v>
      </c>
      <c r="J262" s="28">
        <f t="array" ref="J262">AVERAGE(IF(年次別!$F262=TRANSPOSE(カレンダー!$A$2:$A$54),令和7年各保健所毎集計!$N$36:$BN$36))</f>
        <v>0</v>
      </c>
      <c r="K262" s="28">
        <f t="array" ref="K262">AVERAGE(IF(年次別!$F262=TRANSPOSE(カレンダー!$A$2:$A$54),令和7年各保健所毎集計!$N$51:$BN$51))</f>
        <v>0</v>
      </c>
      <c r="L262" s="28">
        <f t="array" ref="L262">AVERAGE(IF(年次別!$F262=TRANSPOSE(カレンダー!$A$2:$A$54),令和7年各保健所毎集計!$N$52:$BN$52))</f>
        <v>0</v>
      </c>
      <c r="M262" s="28">
        <f t="array" ref="M262">AVERAGE(IF(年次別!$F262=TRANSPOSE(カレンダー!$A$2:$A$54),令和7年各保健所毎集計!$N$67:$BN$67))</f>
        <v>0</v>
      </c>
      <c r="N262" s="28">
        <f t="array" ref="N262">AVERAGE(IF(年次別!$F262=TRANSPOSE(カレンダー!$A$2:$A$54),令和7年各保健所毎集計!$N$68:$BN$68))</f>
        <v>0</v>
      </c>
      <c r="O262" s="28">
        <f t="array" ref="O262">AVERAGE(IF(年次別!$F262=TRANSPOSE(カレンダー!$A$2:$A$54),令和7年各保健所毎集計!$N$83:$BN$83))</f>
        <v>0</v>
      </c>
      <c r="P262" s="28">
        <f t="array" ref="P262">AVERAGE(IF(年次別!$F262=TRANSPOSE(カレンダー!$A$2:$A$54),令和7年各保健所毎集計!$N$84:$BN$84))</f>
        <v>0</v>
      </c>
      <c r="Q262" s="28">
        <f t="array" ref="Q262">AVERAGE(IF(年次別!$F262=TRANSPOSE(カレンダー!$A$2:$A$54),令和7年各保健所毎集計!$N$99:$BN$99))</f>
        <v>0</v>
      </c>
      <c r="R262" s="28">
        <f t="array" ref="R262">AVERAGE(IF(年次別!$F262=TRANSPOSE(カレンダー!$A$2:$A$54),令和7年各保健所毎集計!$N$100:$BN$100))</f>
        <v>0</v>
      </c>
      <c r="S262" s="28">
        <f t="array" ref="S262">AVERAGE(IF(年次別!$F262=TRANSPOSE(カレンダー!$A$2:$A$54),令和7年各保健所毎集計!$N$115:$BN$115))</f>
        <v>0</v>
      </c>
      <c r="T262" s="28">
        <f t="array" ref="T262">AVERAGE(IF(年次別!$F262=TRANSPOSE(カレンダー!$A$2:$A$54),令和7年各保健所毎集計!$N$116:$BN$116))</f>
        <v>0</v>
      </c>
      <c r="U262" s="28">
        <f t="array" ref="U262">AVERAGE(IF(年次別!$F262=TRANSPOSE(カレンダー!$A$2:$A$54),令和7年各保健所毎集計!$N$131:$BN$131))</f>
        <v>0</v>
      </c>
      <c r="V262" s="28">
        <f t="array" ref="V262">AVERAGE(IF(年次別!$F262=TRANSPOSE(カレンダー!$A$2:$A$54),令和7年各保健所毎集計!$N$132:$BN$132))</f>
        <v>0</v>
      </c>
      <c r="W262" s="28">
        <f t="array" ref="W262">AVERAGE(IF(年次別!$F262=TRANSPOSE(カレンダー!$A$2:$A$54),令和7年各保健所毎集計!$N$147:$BN$147))</f>
        <v>0</v>
      </c>
      <c r="X262" s="28">
        <f t="array" ref="X262">AVERAGE(IF(年次別!$F262=TRANSPOSE(カレンダー!$A$2:$A$54),令和7年各保健所毎集計!$N$148:$BN$148))</f>
        <v>0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</v>
      </c>
      <c r="AD262" s="28">
        <f t="array" ref="AD262">AVERAGE(IF(年次別!$F262=TRANSPOSE(カレンダー!$A$2:$A$54),令和7年各保健所毎集計!$N$164:$BN$164))</f>
        <v>0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</v>
      </c>
      <c r="AH262" s="28">
        <f t="array" ref="AH262">AVERAGE(IF(年次別!$F262=TRANSPOSE(カレンダー!$A$2:$A$54),令和7年各保健所毎集計!$N$180:$BN$180))</f>
        <v>0</v>
      </c>
      <c r="AI262" s="28">
        <f t="array" ref="AI262">AVERAGE(IF(年次別!$F262=TRANSPOSE(カレンダー!$A$2:$A$54),令和7年各保健所毎集計!$N$195:$BN$195))</f>
        <v>0</v>
      </c>
      <c r="AJ262" s="28">
        <f t="array" ref="AJ262">AVERAGE(IF(年次別!$F262=TRANSPOSE(カレンダー!$A$2:$A$54),令和7年各保健所毎集計!$N$196:$BN$196))</f>
        <v>0</v>
      </c>
      <c r="AK262" s="28">
        <f t="array" ref="AK262">AVERAGE(IF(年次別!$F262=TRANSPOSE(カレンダー!$A$2:$A$54),令和7年各保健所毎集計!$N$211:$BN$211))</f>
        <v>0</v>
      </c>
      <c r="AL262" s="28">
        <f t="array" ref="AL262">AVERAGE(IF(年次別!$F262=TRANSPOSE(カレンダー!$A$2:$A$54),令和7年各保健所毎集計!$N$212:$BN$212))</f>
        <v>0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0</v>
      </c>
      <c r="AQ262" s="28">
        <f t="array" ref="AQ262">AVERAGE(IF(年次別!$F262=TRANSPOSE(カレンダー!$A$2:$A$54),令和7年各保健所毎集計!$N$243:$BN$243))</f>
        <v>0</v>
      </c>
      <c r="AR262" s="28">
        <f t="array" ref="AR262">AVERAGE(IF(年次別!$F262=TRANSPOSE(カレンダー!$A$2:$A$54),令和7年各保健所毎集計!$N$244:$BN$244))</f>
        <v>0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0</v>
      </c>
      <c r="BB262" s="28">
        <f t="array" ref="BB262">AVERAGE(IF(年次別!$F262=TRANSPOSE(カレンダー!$A$2:$A$54),令和7年各保健所毎集計!$N$308:$BN$308))</f>
        <v>0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24821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1303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301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1563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4005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605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246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521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204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182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44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8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1258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15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23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6357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165</v>
      </c>
      <c r="D34" s="27">
        <f>[2]ｲﾝ!D30</f>
        <v>2</v>
      </c>
      <c r="E34" s="27">
        <f>[2]ｲﾝ!E30</f>
        <v>0</v>
      </c>
      <c r="F34" s="27">
        <f>[2]ｲﾝ!F30</f>
        <v>3</v>
      </c>
      <c r="G34" s="27">
        <f>[2]ｲﾝ!G30</f>
        <v>2</v>
      </c>
      <c r="H34" s="27">
        <f>[2]ｲﾝ!H30</f>
        <v>4</v>
      </c>
      <c r="I34" s="27">
        <f>[2]ｲﾝ!I30</f>
        <v>5</v>
      </c>
      <c r="J34" s="27">
        <f>[2]ｲﾝ!J30</f>
        <v>3</v>
      </c>
      <c r="K34" s="27">
        <f>[2]ｲﾝ!K30</f>
        <v>6</v>
      </c>
      <c r="L34" s="27">
        <f>[2]ｲﾝ!L30</f>
        <v>3</v>
      </c>
      <c r="M34" s="27">
        <f>[2]ｲﾝ!M30</f>
        <v>11</v>
      </c>
      <c r="N34" s="27">
        <f>[2]ｲﾝ!N30</f>
        <v>5</v>
      </c>
      <c r="O34" s="27">
        <f>[2]ｲﾝ!O30</f>
        <v>18</v>
      </c>
      <c r="P34" s="27">
        <f>[2]ｲﾝ!P30</f>
        <v>26</v>
      </c>
      <c r="Q34" s="27">
        <f>[2]ｲﾝ!Q30</f>
        <v>8</v>
      </c>
      <c r="R34" s="27">
        <f>[2]ｲﾝ!R30</f>
        <v>13</v>
      </c>
      <c r="S34" s="27">
        <f>[2]ｲﾝ!S30</f>
        <v>14</v>
      </c>
      <c r="T34" s="27">
        <f>[2]ｲﾝ!T30</f>
        <v>11</v>
      </c>
      <c r="U34" s="27">
        <f>[2]ｲﾝ!U30</f>
        <v>6</v>
      </c>
      <c r="V34" s="27">
        <f>[2]ｲﾝ!V30</f>
        <v>9</v>
      </c>
      <c r="W34" s="27">
        <f>[2]ｲﾝ!W30</f>
        <v>16</v>
      </c>
      <c r="X34" s="20"/>
      <c r="Y34" s="20">
        <f t="shared" si="2"/>
        <v>165</v>
      </c>
      <c r="Z34" s="20" t="b">
        <f t="shared" si="3"/>
        <v>1</v>
      </c>
    </row>
    <row r="35" spans="2:26">
      <c r="B35" s="17">
        <v>30</v>
      </c>
      <c r="C35" s="17">
        <f>[2]ｲﾝ!C31</f>
        <v>168</v>
      </c>
      <c r="D35" s="17">
        <f>[2]ｲﾝ!D31</f>
        <v>0</v>
      </c>
      <c r="E35" s="17">
        <f>[2]ｲﾝ!E31</f>
        <v>1</v>
      </c>
      <c r="F35" s="17">
        <f>[2]ｲﾝ!F31</f>
        <v>6</v>
      </c>
      <c r="G35" s="17">
        <f>[2]ｲﾝ!G31</f>
        <v>2</v>
      </c>
      <c r="H35" s="17">
        <f>[2]ｲﾝ!H31</f>
        <v>3</v>
      </c>
      <c r="I35" s="17">
        <f>[2]ｲﾝ!I31</f>
        <v>6</v>
      </c>
      <c r="J35" s="17">
        <f>[2]ｲﾝ!J31</f>
        <v>7</v>
      </c>
      <c r="K35" s="17">
        <f>[2]ｲﾝ!K31</f>
        <v>11</v>
      </c>
      <c r="L35" s="17">
        <f>[2]ｲﾝ!L31</f>
        <v>9</v>
      </c>
      <c r="M35" s="17">
        <f>[2]ｲﾝ!M31</f>
        <v>9</v>
      </c>
      <c r="N35" s="17">
        <f>[2]ｲﾝ!N31</f>
        <v>10</v>
      </c>
      <c r="O35" s="17">
        <f>[2]ｲﾝ!O31</f>
        <v>14</v>
      </c>
      <c r="P35" s="17">
        <f>[2]ｲﾝ!P31</f>
        <v>16</v>
      </c>
      <c r="Q35" s="17">
        <f>[2]ｲﾝ!Q31</f>
        <v>11</v>
      </c>
      <c r="R35" s="17">
        <f>[2]ｲﾝ!R31</f>
        <v>18</v>
      </c>
      <c r="S35" s="17">
        <f>[2]ｲﾝ!S31</f>
        <v>10</v>
      </c>
      <c r="T35" s="17">
        <f>[2]ｲﾝ!T31</f>
        <v>10</v>
      </c>
      <c r="U35" s="17">
        <f>[2]ｲﾝ!U31</f>
        <v>12</v>
      </c>
      <c r="V35" s="17">
        <f>[2]ｲﾝ!V31</f>
        <v>6</v>
      </c>
      <c r="W35" s="17">
        <f>[2]ｲﾝ!W31</f>
        <v>7</v>
      </c>
      <c r="Y35">
        <f t="shared" si="2"/>
        <v>168</v>
      </c>
      <c r="Z35" t="b">
        <f t="shared" si="3"/>
        <v>1</v>
      </c>
    </row>
    <row r="36" spans="2:26">
      <c r="B36" s="18">
        <v>31</v>
      </c>
      <c r="C36" s="27">
        <f>[2]ｲﾝ!C32</f>
        <v>177</v>
      </c>
      <c r="D36" s="27">
        <f>[2]ｲﾝ!D32</f>
        <v>1</v>
      </c>
      <c r="E36" s="27">
        <f>[2]ｲﾝ!E32</f>
        <v>3</v>
      </c>
      <c r="F36" s="27">
        <f>[2]ｲﾝ!F32</f>
        <v>6</v>
      </c>
      <c r="G36" s="27">
        <f>[2]ｲﾝ!G32</f>
        <v>4</v>
      </c>
      <c r="H36" s="27">
        <f>[2]ｲﾝ!H32</f>
        <v>13</v>
      </c>
      <c r="I36" s="27">
        <f>[2]ｲﾝ!I32</f>
        <v>21</v>
      </c>
      <c r="J36" s="27">
        <f>[2]ｲﾝ!J32</f>
        <v>12</v>
      </c>
      <c r="K36" s="27">
        <f>[2]ｲﾝ!K32</f>
        <v>10</v>
      </c>
      <c r="L36" s="27">
        <f>[2]ｲﾝ!L32</f>
        <v>6</v>
      </c>
      <c r="M36" s="27">
        <f>[2]ｲﾝ!M32</f>
        <v>5</v>
      </c>
      <c r="N36" s="27">
        <f>[2]ｲﾝ!N32</f>
        <v>5</v>
      </c>
      <c r="O36" s="27">
        <f>[2]ｲﾝ!O32</f>
        <v>20</v>
      </c>
      <c r="P36" s="27">
        <f>[2]ｲﾝ!P32</f>
        <v>7</v>
      </c>
      <c r="Q36" s="27">
        <f>[2]ｲﾝ!Q32</f>
        <v>6</v>
      </c>
      <c r="R36" s="27">
        <f>[2]ｲﾝ!R32</f>
        <v>13</v>
      </c>
      <c r="S36" s="27">
        <f>[2]ｲﾝ!S32</f>
        <v>9</v>
      </c>
      <c r="T36" s="27">
        <f>[2]ｲﾝ!T32</f>
        <v>11</v>
      </c>
      <c r="U36" s="27">
        <f>[2]ｲﾝ!U32</f>
        <v>12</v>
      </c>
      <c r="V36" s="27">
        <f>[2]ｲﾝ!V32</f>
        <v>4</v>
      </c>
      <c r="W36" s="27">
        <f>[2]ｲﾝ!W32</f>
        <v>9</v>
      </c>
      <c r="X36" s="20"/>
      <c r="Y36" s="20">
        <f t="shared" si="2"/>
        <v>177</v>
      </c>
      <c r="Z36" s="20" t="b">
        <f t="shared" si="3"/>
        <v>1</v>
      </c>
    </row>
    <row r="37" spans="2:26">
      <c r="B37" s="17">
        <v>32</v>
      </c>
      <c r="C37" s="17" t="e">
        <f>[2]ｲﾝ!C33</f>
        <v>#N/A</v>
      </c>
      <c r="D37" s="17" t="e">
        <f>[2]ｲﾝ!D33</f>
        <v>#N/A</v>
      </c>
      <c r="E37" s="17" t="e">
        <f>[2]ｲﾝ!E33</f>
        <v>#N/A</v>
      </c>
      <c r="F37" s="17" t="e">
        <f>[2]ｲﾝ!F33</f>
        <v>#N/A</v>
      </c>
      <c r="G37" s="17" t="e">
        <f>[2]ｲﾝ!G33</f>
        <v>#N/A</v>
      </c>
      <c r="H37" s="17" t="e">
        <f>[2]ｲﾝ!H33</f>
        <v>#N/A</v>
      </c>
      <c r="I37" s="17" t="e">
        <f>[2]ｲﾝ!I33</f>
        <v>#N/A</v>
      </c>
      <c r="J37" s="17" t="e">
        <f>[2]ｲﾝ!J33</f>
        <v>#N/A</v>
      </c>
      <c r="K37" s="17" t="e">
        <f>[2]ｲﾝ!K33</f>
        <v>#N/A</v>
      </c>
      <c r="L37" s="17" t="e">
        <f>[2]ｲﾝ!L33</f>
        <v>#N/A</v>
      </c>
      <c r="M37" s="17" t="e">
        <f>[2]ｲﾝ!M33</f>
        <v>#N/A</v>
      </c>
      <c r="N37" s="17" t="e">
        <f>[2]ｲﾝ!N33</f>
        <v>#N/A</v>
      </c>
      <c r="O37" s="17" t="e">
        <f>[2]ｲﾝ!O33</f>
        <v>#N/A</v>
      </c>
      <c r="P37" s="17" t="e">
        <f>[2]ｲﾝ!P33</f>
        <v>#N/A</v>
      </c>
      <c r="Q37" s="17" t="e">
        <f>[2]ｲﾝ!Q33</f>
        <v>#N/A</v>
      </c>
      <c r="R37" s="17" t="e">
        <f>[2]ｲﾝ!R33</f>
        <v>#N/A</v>
      </c>
      <c r="S37" s="17" t="e">
        <f>[2]ｲﾝ!S33</f>
        <v>#N/A</v>
      </c>
      <c r="T37" s="17" t="e">
        <f>[2]ｲﾝ!T33</f>
        <v>#N/A</v>
      </c>
      <c r="U37" s="17" t="e">
        <f>[2]ｲﾝ!U33</f>
        <v>#N/A</v>
      </c>
      <c r="V37" s="17" t="e">
        <f>[2]ｲﾝ!V33</f>
        <v>#N/A</v>
      </c>
      <c r="W37" s="17" t="e">
        <f>[2]ｲﾝ!W33</f>
        <v>#N/A</v>
      </c>
      <c r="Y37" t="e">
        <f t="shared" si="2"/>
        <v>#N/A</v>
      </c>
      <c r="Z37" t="str">
        <f t="shared" si="3"/>
        <v>-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13718</v>
      </c>
      <c r="D60" s="2">
        <f t="array" ref="D60">+SUM(IF(NOT(ISERROR(D6:D57)),D6:D57))</f>
        <v>69</v>
      </c>
      <c r="E60" s="2">
        <f t="array" ref="E60">+SUM(IF(NOT(ISERROR(E6:E57)),E6:E57))</f>
        <v>190</v>
      </c>
      <c r="F60" s="2">
        <f t="array" ref="F60">+SUM(IF(NOT(ISERROR(F6:F57)),F6:F57))</f>
        <v>517</v>
      </c>
      <c r="G60" s="2">
        <f t="array" ref="G60">+SUM(IF(NOT(ISERROR(G6:G57)),G6:G57))</f>
        <v>566</v>
      </c>
      <c r="H60" s="2">
        <f t="array" ref="H60">+SUM(IF(NOT(ISERROR(H6:H57)),H6:H57))</f>
        <v>616</v>
      </c>
      <c r="I60" s="2">
        <f t="array" ref="I60">+SUM(IF(NOT(ISERROR(I6:I57)),I6:I57))</f>
        <v>605</v>
      </c>
      <c r="J60" s="2">
        <f t="array" ref="J60">+SUM(IF(NOT(ISERROR(J6:J57)),J6:J57))</f>
        <v>565</v>
      </c>
      <c r="K60" s="2">
        <f t="array" ref="K60">+SUM(IF(NOT(ISERROR(K6:K57)),K6:K57))</f>
        <v>536</v>
      </c>
      <c r="L60" s="2">
        <f t="array" ref="L60">+SUM(IF(NOT(ISERROR(L6:L57)),L6:L57))</f>
        <v>516</v>
      </c>
      <c r="M60" s="2">
        <f t="array" ref="M60">+SUM(IF(NOT(ISERROR(M6:M57)),M6:M57))</f>
        <v>515</v>
      </c>
      <c r="N60" s="2">
        <f t="array" ref="N60">+SUM(IF(NOT(ISERROR(N6:N57)),N6:N57))</f>
        <v>491</v>
      </c>
      <c r="O60" s="2">
        <f t="array" ref="O60">+SUM(IF(NOT(ISERROR(O6:O57)),O6:O57))</f>
        <v>1974</v>
      </c>
      <c r="P60" s="2">
        <f t="array" ref="P60">+SUM(IF(NOT(ISERROR(P6:P57)),P6:P57))</f>
        <v>905</v>
      </c>
      <c r="Q60" s="2">
        <f t="array" ref="Q60">+SUM(IF(NOT(ISERROR(Q6:Q57)),Q6:Q57))</f>
        <v>976</v>
      </c>
      <c r="R60" s="2">
        <f t="array" ref="R60">+SUM(IF(NOT(ISERROR(R6:R57)),R6:R57))</f>
        <v>1054</v>
      </c>
      <c r="S60" s="2">
        <f t="array" ref="S60">+SUM(IF(NOT(ISERROR(S6:S57)),S6:S57))</f>
        <v>1071</v>
      </c>
      <c r="T60" s="2">
        <f t="array" ref="T60">+SUM(IF(NOT(ISERROR(T6:T57)),T6:T57))</f>
        <v>882</v>
      </c>
      <c r="U60" s="2">
        <f t="array" ref="U60">+SUM(IF(NOT(ISERROR(U6:U57)),U6:U57))</f>
        <v>603</v>
      </c>
      <c r="V60" s="2">
        <f t="array" ref="V60">+SUM(IF(NOT(ISERROR(V6:V57)),V6:V57))</f>
        <v>514</v>
      </c>
      <c r="W60" s="2">
        <f t="array" ref="W60">+SUM(IF(NOT(ISERROR(W6:W57)),W6:W57))</f>
        <v>553</v>
      </c>
      <c r="X60" s="2"/>
      <c r="Y60" s="2">
        <f>+SUM(D60:W60)</f>
        <v>13718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0.50298877387374252</v>
      </c>
      <c r="E61" s="4">
        <f t="shared" si="4"/>
        <v>1.3850415512465373</v>
      </c>
      <c r="F61" s="4">
        <f t="shared" si="4"/>
        <v>3.7687709578655784</v>
      </c>
      <c r="G61" s="4">
        <f t="shared" si="4"/>
        <v>4.1259658842396849</v>
      </c>
      <c r="H61" s="4">
        <f t="shared" si="4"/>
        <v>4.4904505029887734</v>
      </c>
      <c r="I61" s="4">
        <f t="shared" si="4"/>
        <v>4.4102638868639747</v>
      </c>
      <c r="J61" s="4">
        <f t="shared" si="4"/>
        <v>4.1186761918647035</v>
      </c>
      <c r="K61" s="4">
        <f t="shared" si="4"/>
        <v>3.9072751129902321</v>
      </c>
      <c r="L61" s="4">
        <f t="shared" si="4"/>
        <v>3.761481265490596</v>
      </c>
      <c r="M61" s="4">
        <f t="shared" si="4"/>
        <v>3.7541915731156146</v>
      </c>
      <c r="N61" s="4">
        <f t="shared" si="4"/>
        <v>3.5792389561160523</v>
      </c>
      <c r="O61" s="4">
        <f t="shared" si="4"/>
        <v>14.389852748214023</v>
      </c>
      <c r="P61" s="4">
        <f t="shared" si="4"/>
        <v>6.5971715993585072</v>
      </c>
      <c r="Q61" s="4">
        <f t="shared" si="4"/>
        <v>7.114739757982214</v>
      </c>
      <c r="R61" s="4">
        <f t="shared" si="4"/>
        <v>7.6833357632307919</v>
      </c>
      <c r="S61" s="4">
        <f t="shared" si="4"/>
        <v>7.807260533605481</v>
      </c>
      <c r="T61" s="4">
        <f t="shared" si="4"/>
        <v>6.4295086747339258</v>
      </c>
      <c r="U61" s="4">
        <f t="shared" si="4"/>
        <v>4.3956845021140101</v>
      </c>
      <c r="V61" s="4">
        <f t="shared" si="4"/>
        <v>3.7469018807406327</v>
      </c>
      <c r="W61" s="4">
        <f t="shared" si="4"/>
        <v>4.0311998833649216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13718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165</v>
      </c>
      <c r="D97" s="18">
        <f t="shared" si="6"/>
        <v>2</v>
      </c>
      <c r="E97" s="18">
        <f t="shared" si="19"/>
        <v>14</v>
      </c>
      <c r="F97" s="18">
        <f t="shared" si="20"/>
        <v>28</v>
      </c>
      <c r="G97" s="18">
        <f t="shared" si="21"/>
        <v>18</v>
      </c>
      <c r="H97" s="18">
        <f t="shared" si="22"/>
        <v>26</v>
      </c>
      <c r="I97" s="18">
        <f t="shared" si="23"/>
        <v>8</v>
      </c>
      <c r="J97" s="18">
        <f t="shared" si="24"/>
        <v>13</v>
      </c>
      <c r="K97" s="18">
        <f t="shared" si="25"/>
        <v>14</v>
      </c>
      <c r="L97" s="18">
        <f t="shared" si="26"/>
        <v>11</v>
      </c>
      <c r="M97" s="18">
        <f t="shared" si="27"/>
        <v>31</v>
      </c>
      <c r="N97" s="22"/>
      <c r="O97" s="22">
        <f t="shared" si="28"/>
        <v>165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168</v>
      </c>
      <c r="D98" s="17">
        <f t="shared" si="6"/>
        <v>1</v>
      </c>
      <c r="E98" s="17">
        <f t="shared" si="19"/>
        <v>17</v>
      </c>
      <c r="F98" s="17">
        <f t="shared" si="20"/>
        <v>46</v>
      </c>
      <c r="G98" s="17">
        <f t="shared" si="21"/>
        <v>14</v>
      </c>
      <c r="H98" s="17">
        <f t="shared" si="22"/>
        <v>16</v>
      </c>
      <c r="I98" s="17">
        <f t="shared" si="23"/>
        <v>11</v>
      </c>
      <c r="J98" s="17">
        <f t="shared" si="24"/>
        <v>18</v>
      </c>
      <c r="K98" s="17">
        <f t="shared" si="25"/>
        <v>10</v>
      </c>
      <c r="L98" s="17">
        <f t="shared" si="26"/>
        <v>10</v>
      </c>
      <c r="M98" s="17">
        <f t="shared" si="27"/>
        <v>25</v>
      </c>
      <c r="O98">
        <f t="shared" si="28"/>
        <v>168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177</v>
      </c>
      <c r="D99" s="18">
        <f t="shared" si="6"/>
        <v>4</v>
      </c>
      <c r="E99" s="18">
        <f t="shared" si="19"/>
        <v>44</v>
      </c>
      <c r="F99" s="18">
        <f t="shared" si="20"/>
        <v>38</v>
      </c>
      <c r="G99" s="18">
        <f t="shared" si="21"/>
        <v>20</v>
      </c>
      <c r="H99" s="18">
        <f t="shared" si="22"/>
        <v>7</v>
      </c>
      <c r="I99" s="18">
        <f t="shared" si="23"/>
        <v>6</v>
      </c>
      <c r="J99" s="18">
        <f t="shared" si="24"/>
        <v>13</v>
      </c>
      <c r="K99" s="18">
        <f t="shared" si="25"/>
        <v>9</v>
      </c>
      <c r="L99" s="18">
        <f t="shared" si="26"/>
        <v>11</v>
      </c>
      <c r="M99" s="18">
        <f t="shared" si="27"/>
        <v>25</v>
      </c>
      <c r="N99" s="22"/>
      <c r="O99" s="22">
        <f t="shared" si="28"/>
        <v>177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9"/>
        <v>#N/A</v>
      </c>
      <c r="F100" s="17" t="e">
        <f t="shared" si="20"/>
        <v>#N/A</v>
      </c>
      <c r="G100" s="17" t="e">
        <f t="shared" si="21"/>
        <v>#N/A</v>
      </c>
      <c r="H100" s="17" t="e">
        <f t="shared" si="22"/>
        <v>#N/A</v>
      </c>
      <c r="I100" s="17" t="e">
        <f t="shared" si="23"/>
        <v>#N/A</v>
      </c>
      <c r="J100" s="17" t="e">
        <f t="shared" si="24"/>
        <v>#N/A</v>
      </c>
      <c r="K100" s="17" t="e">
        <f t="shared" si="25"/>
        <v>#N/A</v>
      </c>
      <c r="L100" s="17" t="e">
        <f t="shared" si="26"/>
        <v>#N/A</v>
      </c>
      <c r="M100" s="17" t="e">
        <f t="shared" si="27"/>
        <v>#N/A</v>
      </c>
      <c r="O100" t="e">
        <f t="shared" si="28"/>
        <v>#N/A</v>
      </c>
      <c r="P100" t="str">
        <f t="shared" si="29"/>
        <v>-</v>
      </c>
      <c r="Q100" t="str">
        <f t="shared" si="30"/>
        <v>-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13718</v>
      </c>
      <c r="D123" s="2">
        <f t="array" ref="D123">SUM(IF(NOT(ISERROR(D69:D121)),D69:D121))</f>
        <v>259</v>
      </c>
      <c r="E123" s="2">
        <f t="array" ref="E123">SUM(IF(NOT(ISERROR(E69:E121)),E69:E121))</f>
        <v>2304</v>
      </c>
      <c r="F123" s="2">
        <f t="array" ref="F123">SUM(IF(NOT(ISERROR(F69:F121)),F69:F121))</f>
        <v>2623</v>
      </c>
      <c r="G123" s="2">
        <f t="array" ref="G123">SUM(IF(NOT(ISERROR(G69:G121)),G69:G121))</f>
        <v>1974</v>
      </c>
      <c r="H123" s="2">
        <f t="array" ref="H123">SUM(IF(NOT(ISERROR(H69:H121)),H69:H121))</f>
        <v>905</v>
      </c>
      <c r="I123" s="2">
        <f t="array" ref="I123">SUM(IF(NOT(ISERROR(I69:I121)),I69:I121))</f>
        <v>976</v>
      </c>
      <c r="J123" s="2">
        <f t="array" ref="J123">SUM(IF(NOT(ISERROR(J69:J121)),J69:J121))</f>
        <v>1054</v>
      </c>
      <c r="K123" s="2">
        <f t="array" ref="K123">SUM(IF(NOT(ISERROR(K69:K121)),K69:K121))</f>
        <v>1071</v>
      </c>
      <c r="L123" s="2">
        <f t="array" ref="L123">SUM(IF(NOT(ISERROR(L69:L121)),L69:L121))</f>
        <v>882</v>
      </c>
      <c r="M123" s="2">
        <f t="array" ref="M123">SUM(IF(NOT(ISERROR(M69:M121)),M69:M121))</f>
        <v>1670</v>
      </c>
      <c r="N123" s="2"/>
      <c r="O123" s="2">
        <f>+SUM(D123:M123)</f>
        <v>13718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1.8880303251202799</v>
      </c>
      <c r="E124" s="3">
        <f t="shared" si="32"/>
        <v>16.795451231958012</v>
      </c>
      <c r="F124" s="3">
        <f t="shared" si="32"/>
        <v>19.1208630995772</v>
      </c>
      <c r="G124" s="3">
        <f t="shared" si="32"/>
        <v>14.389852748214023</v>
      </c>
      <c r="H124" s="3">
        <f t="shared" si="32"/>
        <v>6.5971715993585072</v>
      </c>
      <c r="I124" s="3">
        <f t="shared" si="32"/>
        <v>7.114739757982214</v>
      </c>
      <c r="J124" s="3">
        <f t="shared" si="32"/>
        <v>7.6833357632307919</v>
      </c>
      <c r="K124" s="3">
        <f t="shared" si="32"/>
        <v>7.807260533605481</v>
      </c>
      <c r="L124" s="3">
        <f t="shared" si="32"/>
        <v>6.4295086747339258</v>
      </c>
      <c r="M124" s="3">
        <f t="shared" si="32"/>
        <v>12.173786266219565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13718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792</v>
      </c>
      <c r="D34" s="17">
        <f>[2]co19!D30</f>
        <v>12</v>
      </c>
      <c r="E34" s="17">
        <f>[2]co19!E30</f>
        <v>18</v>
      </c>
      <c r="F34" s="17">
        <f>[2]co19!F30</f>
        <v>16</v>
      </c>
      <c r="G34" s="17">
        <f>[2]co19!G30</f>
        <v>10</v>
      </c>
      <c r="H34" s="17">
        <f>[2]co19!H30</f>
        <v>18</v>
      </c>
      <c r="I34" s="17">
        <f>[2]co19!I30</f>
        <v>6</v>
      </c>
      <c r="J34" s="17">
        <f>[2]co19!J30</f>
        <v>6</v>
      </c>
      <c r="K34" s="17">
        <f>[2]co19!K30</f>
        <v>6</v>
      </c>
      <c r="L34" s="17">
        <f>[2]co19!L30</f>
        <v>10</v>
      </c>
      <c r="M34" s="17">
        <f>[2]co19!M30</f>
        <v>7</v>
      </c>
      <c r="N34" s="17">
        <f>[2]co19!N30</f>
        <v>9</v>
      </c>
      <c r="O34" s="17">
        <f>[2]co19!O30</f>
        <v>46</v>
      </c>
      <c r="P34" s="17">
        <f>[2]co19!P30</f>
        <v>34</v>
      </c>
      <c r="Q34" s="17">
        <f>[2]co19!Q30</f>
        <v>61</v>
      </c>
      <c r="R34" s="17">
        <f>[2]co19!R30</f>
        <v>90</v>
      </c>
      <c r="S34" s="17">
        <f>[2]co19!S30</f>
        <v>70</v>
      </c>
      <c r="T34" s="17">
        <f>[2]co19!T30</f>
        <v>89</v>
      </c>
      <c r="U34" s="17">
        <f>[2]co19!U30</f>
        <v>79</v>
      </c>
      <c r="V34" s="17">
        <f>[2]co19!V30</f>
        <v>93</v>
      </c>
      <c r="W34" s="17">
        <f>[2]co19!W30</f>
        <v>112</v>
      </c>
      <c r="Y34">
        <f t="shared" si="2"/>
        <v>792</v>
      </c>
      <c r="Z34" t="b">
        <f t="shared" si="3"/>
        <v>1</v>
      </c>
    </row>
    <row r="35" spans="2:26">
      <c r="B35" s="17">
        <v>30</v>
      </c>
      <c r="C35" s="17">
        <f>[2]co19!C31</f>
        <v>636</v>
      </c>
      <c r="D35" s="17">
        <f>[2]co19!D31</f>
        <v>22</v>
      </c>
      <c r="E35" s="17">
        <f>[2]co19!E31</f>
        <v>8</v>
      </c>
      <c r="F35" s="17">
        <f>[2]co19!F31</f>
        <v>12</v>
      </c>
      <c r="G35" s="17">
        <f>[2]co19!G31</f>
        <v>7</v>
      </c>
      <c r="H35" s="17">
        <f>[2]co19!H31</f>
        <v>4</v>
      </c>
      <c r="I35" s="17">
        <f>[2]co19!I31</f>
        <v>3</v>
      </c>
      <c r="J35" s="17">
        <f>[2]co19!J31</f>
        <v>2</v>
      </c>
      <c r="K35" s="17">
        <f>[2]co19!K31</f>
        <v>4</v>
      </c>
      <c r="L35" s="17">
        <f>[2]co19!L31</f>
        <v>6</v>
      </c>
      <c r="M35" s="17">
        <f>[2]co19!M31</f>
        <v>6</v>
      </c>
      <c r="N35" s="17">
        <f>[2]co19!N31</f>
        <v>0</v>
      </c>
      <c r="O35" s="17">
        <f>[2]co19!O31</f>
        <v>16</v>
      </c>
      <c r="P35" s="17">
        <f>[2]co19!P31</f>
        <v>30</v>
      </c>
      <c r="Q35" s="17">
        <f>[2]co19!Q31</f>
        <v>79</v>
      </c>
      <c r="R35" s="17">
        <f>[2]co19!R31</f>
        <v>63</v>
      </c>
      <c r="S35" s="17">
        <f>[2]co19!S31</f>
        <v>75</v>
      </c>
      <c r="T35" s="17">
        <f>[2]co19!T31</f>
        <v>69</v>
      </c>
      <c r="U35" s="17">
        <f>[2]co19!U31</f>
        <v>53</v>
      </c>
      <c r="V35" s="17">
        <f>[2]co19!V31</f>
        <v>86</v>
      </c>
      <c r="W35" s="17">
        <f>[2]co19!W31</f>
        <v>91</v>
      </c>
      <c r="Y35">
        <f t="shared" si="2"/>
        <v>636</v>
      </c>
      <c r="Z35" t="b">
        <f t="shared" si="3"/>
        <v>1</v>
      </c>
    </row>
    <row r="36" spans="2:26">
      <c r="B36" s="17">
        <v>31</v>
      </c>
      <c r="C36" s="17">
        <f>[2]co19!C32</f>
        <v>573</v>
      </c>
      <c r="D36" s="17">
        <f>[2]co19!D32</f>
        <v>10</v>
      </c>
      <c r="E36" s="17">
        <f>[2]co19!E32</f>
        <v>19</v>
      </c>
      <c r="F36" s="17">
        <f>[2]co19!F32</f>
        <v>18</v>
      </c>
      <c r="G36" s="17">
        <f>[2]co19!G32</f>
        <v>5</v>
      </c>
      <c r="H36" s="17">
        <f>[2]co19!H32</f>
        <v>7</v>
      </c>
      <c r="I36" s="17">
        <f>[2]co19!I32</f>
        <v>4</v>
      </c>
      <c r="J36" s="17">
        <f>[2]co19!J32</f>
        <v>0</v>
      </c>
      <c r="K36" s="17">
        <f>[2]co19!K32</f>
        <v>1</v>
      </c>
      <c r="L36" s="17">
        <f>[2]co19!L32</f>
        <v>4</v>
      </c>
      <c r="M36" s="17">
        <f>[2]co19!M32</f>
        <v>5</v>
      </c>
      <c r="N36" s="17">
        <f>[2]co19!N32</f>
        <v>4</v>
      </c>
      <c r="O36" s="17">
        <f>[2]co19!O32</f>
        <v>16</v>
      </c>
      <c r="P36" s="17">
        <f>[2]co19!P32</f>
        <v>16</v>
      </c>
      <c r="Q36" s="17">
        <f>[2]co19!Q32</f>
        <v>50</v>
      </c>
      <c r="R36" s="17">
        <f>[2]co19!R32</f>
        <v>50</v>
      </c>
      <c r="S36" s="17">
        <f>[2]co19!S32</f>
        <v>51</v>
      </c>
      <c r="T36" s="17">
        <f>[2]co19!T32</f>
        <v>69</v>
      </c>
      <c r="U36" s="17">
        <f>[2]co19!U32</f>
        <v>69</v>
      </c>
      <c r="V36" s="17">
        <f>[2]co19!V32</f>
        <v>78</v>
      </c>
      <c r="W36" s="17">
        <f>[2]co19!W32</f>
        <v>97</v>
      </c>
      <c r="Y36">
        <f t="shared" si="2"/>
        <v>573</v>
      </c>
      <c r="Z36" t="b">
        <f t="shared" si="3"/>
        <v>1</v>
      </c>
    </row>
    <row r="37" spans="2:26">
      <c r="B37" s="17">
        <v>32</v>
      </c>
      <c r="C37" s="17" t="e">
        <f>[2]co19!C33</f>
        <v>#N/A</v>
      </c>
      <c r="D37" s="17" t="e">
        <f>[2]co19!D33</f>
        <v>#N/A</v>
      </c>
      <c r="E37" s="17" t="e">
        <f>[2]co19!E33</f>
        <v>#N/A</v>
      </c>
      <c r="F37" s="17" t="e">
        <f>[2]co19!F33</f>
        <v>#N/A</v>
      </c>
      <c r="G37" s="17" t="e">
        <f>[2]co19!G33</f>
        <v>#N/A</v>
      </c>
      <c r="H37" s="17" t="e">
        <f>[2]co19!H33</f>
        <v>#N/A</v>
      </c>
      <c r="I37" s="17" t="e">
        <f>[2]co19!I33</f>
        <v>#N/A</v>
      </c>
      <c r="J37" s="17" t="e">
        <f>[2]co19!J33</f>
        <v>#N/A</v>
      </c>
      <c r="K37" s="17" t="e">
        <f>[2]co19!K33</f>
        <v>#N/A</v>
      </c>
      <c r="L37" s="17" t="e">
        <f>[2]co19!L33</f>
        <v>#N/A</v>
      </c>
      <c r="M37" s="17" t="e">
        <f>[2]co19!M33</f>
        <v>#N/A</v>
      </c>
      <c r="N37" s="17" t="e">
        <f>[2]co19!N33</f>
        <v>#N/A</v>
      </c>
      <c r="O37" s="17" t="e">
        <f>[2]co19!O33</f>
        <v>#N/A</v>
      </c>
      <c r="P37" s="17" t="e">
        <f>[2]co19!P33</f>
        <v>#N/A</v>
      </c>
      <c r="Q37" s="17" t="e">
        <f>[2]co19!Q33</f>
        <v>#N/A</v>
      </c>
      <c r="R37" s="17" t="e">
        <f>[2]co19!R33</f>
        <v>#N/A</v>
      </c>
      <c r="S37" s="17" t="e">
        <f>[2]co19!S33</f>
        <v>#N/A</v>
      </c>
      <c r="T37" s="17" t="e">
        <f>[2]co19!T33</f>
        <v>#N/A</v>
      </c>
      <c r="U37" s="17" t="e">
        <f>[2]co19!U33</f>
        <v>#N/A</v>
      </c>
      <c r="V37" s="17" t="e">
        <f>[2]co19!V33</f>
        <v>#N/A</v>
      </c>
      <c r="W37" s="17" t="e">
        <f>[2]co19!W33</f>
        <v>#N/A</v>
      </c>
      <c r="Y37" t="e">
        <f t="shared" si="2"/>
        <v>#N/A</v>
      </c>
      <c r="Z37" t="str">
        <f t="shared" si="3"/>
        <v>-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6357</v>
      </c>
      <c r="D60" s="2">
        <f t="array" ref="D60">+SUM(IF(NOT(ISERROR(D6:D57)),D6:D57))</f>
        <v>122</v>
      </c>
      <c r="E60" s="2">
        <f t="array" ref="E60">+SUM(IF(NOT(ISERROR(E6:E57)),E6:E57))</f>
        <v>113</v>
      </c>
      <c r="F60" s="2">
        <f t="array" ref="F60">+SUM(IF(NOT(ISERROR(F6:F57)),F6:F57))</f>
        <v>133</v>
      </c>
      <c r="G60" s="2">
        <f t="array" ref="G60">+SUM(IF(NOT(ISERROR(G6:G57)),G6:G57))</f>
        <v>68</v>
      </c>
      <c r="H60" s="2">
        <f t="array" ref="H60">+SUM(IF(NOT(ISERROR(H6:H57)),H6:H57))</f>
        <v>61</v>
      </c>
      <c r="I60" s="2">
        <f t="array" ref="I60">+SUM(IF(NOT(ISERROR(I6:I57)),I6:I57))</f>
        <v>48</v>
      </c>
      <c r="J60" s="2">
        <f t="array" ref="J60">+SUM(IF(NOT(ISERROR(J6:J57)),J6:J57))</f>
        <v>46</v>
      </c>
      <c r="K60" s="2">
        <f t="array" ref="K60">+SUM(IF(NOT(ISERROR(K6:K57)),K6:K57))</f>
        <v>50</v>
      </c>
      <c r="L60" s="2">
        <f t="array" ref="L60">+SUM(IF(NOT(ISERROR(L6:L57)),L6:L57))</f>
        <v>39</v>
      </c>
      <c r="M60" s="2">
        <f t="array" ref="M60">+SUM(IF(NOT(ISERROR(M6:M57)),M6:M57))</f>
        <v>45</v>
      </c>
      <c r="N60" s="2">
        <f t="array" ref="N60">+SUM(IF(NOT(ISERROR(N6:N57)),N6:N57))</f>
        <v>51</v>
      </c>
      <c r="O60" s="2">
        <f t="array" ref="O60">+SUM(IF(NOT(ISERROR(O6:O57)),O6:O57))</f>
        <v>257</v>
      </c>
      <c r="P60" s="2">
        <f t="array" ref="P60">+SUM(IF(NOT(ISERROR(P6:P57)),P6:P57))</f>
        <v>248</v>
      </c>
      <c r="Q60" s="2">
        <f t="array" ref="Q60">+SUM(IF(NOT(ISERROR(Q6:Q57)),Q6:Q57))</f>
        <v>561</v>
      </c>
      <c r="R60" s="2">
        <f t="array" ref="R60">+SUM(IF(NOT(ISERROR(R6:R57)),R6:R57))</f>
        <v>603</v>
      </c>
      <c r="S60" s="2">
        <f t="array" ref="S60">+SUM(IF(NOT(ISERROR(S6:S57)),S6:S57))</f>
        <v>632</v>
      </c>
      <c r="T60" s="2">
        <f t="array" ref="T60">+SUM(IF(NOT(ISERROR(T6:T57)),T6:T57))</f>
        <v>777</v>
      </c>
      <c r="U60" s="2">
        <f t="array" ref="U60">+SUM(IF(NOT(ISERROR(U6:U57)),U6:U57))</f>
        <v>668</v>
      </c>
      <c r="V60" s="2">
        <f t="array" ref="V60">+SUM(IF(NOT(ISERROR(V6:V57)),V6:V57))</f>
        <v>828</v>
      </c>
      <c r="W60" s="2">
        <f t="array" ref="W60">+SUM(IF(NOT(ISERROR(W6:W57)),W6:W57))</f>
        <v>1007</v>
      </c>
      <c r="X60" s="2"/>
      <c r="Y60" s="2">
        <f>+SUM(D60:W60)</f>
        <v>6357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1.9191442504325937</v>
      </c>
      <c r="E61" s="4">
        <f t="shared" si="4"/>
        <v>1.7775680352367471</v>
      </c>
      <c r="F61" s="4">
        <f t="shared" si="4"/>
        <v>2.092181846783074</v>
      </c>
      <c r="G61" s="4">
        <f t="shared" si="4"/>
        <v>1.0696869592575113</v>
      </c>
      <c r="H61" s="4">
        <f t="shared" si="4"/>
        <v>0.95957212521629687</v>
      </c>
      <c r="I61" s="4">
        <f t="shared" si="4"/>
        <v>0.7550731477111845</v>
      </c>
      <c r="J61" s="4">
        <f t="shared" si="4"/>
        <v>0.72361176655655191</v>
      </c>
      <c r="K61" s="4">
        <f t="shared" si="4"/>
        <v>0.7865345288658171</v>
      </c>
      <c r="L61" s="4">
        <f t="shared" si="4"/>
        <v>0.61349693251533743</v>
      </c>
      <c r="M61" s="4">
        <f t="shared" si="4"/>
        <v>0.70788107597923544</v>
      </c>
      <c r="N61" s="4">
        <f t="shared" si="4"/>
        <v>0.80226521944313356</v>
      </c>
      <c r="O61" s="4">
        <f t="shared" si="4"/>
        <v>4.0427874783703004</v>
      </c>
      <c r="P61" s="4">
        <f t="shared" si="4"/>
        <v>3.9012112631744533</v>
      </c>
      <c r="Q61" s="4">
        <f t="shared" si="4"/>
        <v>8.8249174138744699</v>
      </c>
      <c r="R61" s="4">
        <f t="shared" si="4"/>
        <v>9.4856064181217565</v>
      </c>
      <c r="S61" s="4">
        <f t="shared" si="4"/>
        <v>9.9417964448639289</v>
      </c>
      <c r="T61" s="4">
        <f t="shared" si="4"/>
        <v>12.2227465785748</v>
      </c>
      <c r="U61" s="4">
        <f t="shared" si="4"/>
        <v>10.508101305647317</v>
      </c>
      <c r="V61" s="4">
        <f t="shared" si="4"/>
        <v>13.025011798017932</v>
      </c>
      <c r="W61" s="4">
        <f t="shared" si="4"/>
        <v>15.840805411357559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6357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792</v>
      </c>
      <c r="D97" s="17">
        <f t="shared" si="6"/>
        <v>30</v>
      </c>
      <c r="E97" s="17">
        <f t="shared" si="14"/>
        <v>50</v>
      </c>
      <c r="F97" s="17">
        <f t="shared" si="15"/>
        <v>38</v>
      </c>
      <c r="G97" s="17">
        <f t="shared" si="16"/>
        <v>46</v>
      </c>
      <c r="H97" s="17">
        <f t="shared" si="16"/>
        <v>34</v>
      </c>
      <c r="I97" s="17">
        <f t="shared" si="16"/>
        <v>61</v>
      </c>
      <c r="J97" s="17">
        <f t="shared" si="16"/>
        <v>90</v>
      </c>
      <c r="K97" s="17">
        <f t="shared" si="16"/>
        <v>70</v>
      </c>
      <c r="L97" s="17">
        <f t="shared" si="16"/>
        <v>89</v>
      </c>
      <c r="M97" s="17">
        <f t="shared" si="17"/>
        <v>284</v>
      </c>
      <c r="O97">
        <f t="shared" si="18"/>
        <v>792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636</v>
      </c>
      <c r="D98" s="17">
        <f t="shared" si="6"/>
        <v>30</v>
      </c>
      <c r="E98" s="17">
        <f t="shared" si="14"/>
        <v>26</v>
      </c>
      <c r="F98" s="17">
        <f t="shared" si="15"/>
        <v>18</v>
      </c>
      <c r="G98" s="17">
        <f t="shared" si="16"/>
        <v>16</v>
      </c>
      <c r="H98" s="17">
        <f t="shared" si="16"/>
        <v>30</v>
      </c>
      <c r="I98" s="17">
        <f t="shared" si="16"/>
        <v>79</v>
      </c>
      <c r="J98" s="17">
        <f t="shared" si="16"/>
        <v>63</v>
      </c>
      <c r="K98" s="17">
        <f t="shared" si="16"/>
        <v>75</v>
      </c>
      <c r="L98" s="17">
        <f t="shared" si="16"/>
        <v>69</v>
      </c>
      <c r="M98" s="17">
        <f t="shared" si="17"/>
        <v>230</v>
      </c>
      <c r="O98">
        <f t="shared" si="18"/>
        <v>636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573</v>
      </c>
      <c r="D99" s="17">
        <f t="shared" si="6"/>
        <v>29</v>
      </c>
      <c r="E99" s="17">
        <f t="shared" si="14"/>
        <v>34</v>
      </c>
      <c r="F99" s="17">
        <f t="shared" si="15"/>
        <v>14</v>
      </c>
      <c r="G99" s="17">
        <f t="shared" si="16"/>
        <v>16</v>
      </c>
      <c r="H99" s="17">
        <f t="shared" si="16"/>
        <v>16</v>
      </c>
      <c r="I99" s="17">
        <f t="shared" si="16"/>
        <v>50</v>
      </c>
      <c r="J99" s="17">
        <f t="shared" si="16"/>
        <v>50</v>
      </c>
      <c r="K99" s="17">
        <f t="shared" si="16"/>
        <v>51</v>
      </c>
      <c r="L99" s="17">
        <f t="shared" si="16"/>
        <v>69</v>
      </c>
      <c r="M99" s="17">
        <f t="shared" si="17"/>
        <v>244</v>
      </c>
      <c r="O99">
        <f t="shared" si="18"/>
        <v>573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4"/>
        <v>#N/A</v>
      </c>
      <c r="F100" s="17" t="e">
        <f t="shared" si="15"/>
        <v>#N/A</v>
      </c>
      <c r="G100" s="17" t="e">
        <f t="shared" si="16"/>
        <v>#N/A</v>
      </c>
      <c r="H100" s="17" t="e">
        <f t="shared" si="16"/>
        <v>#N/A</v>
      </c>
      <c r="I100" s="17" t="e">
        <f t="shared" si="16"/>
        <v>#N/A</v>
      </c>
      <c r="J100" s="17" t="e">
        <f t="shared" si="16"/>
        <v>#N/A</v>
      </c>
      <c r="K100" s="17" t="e">
        <f t="shared" si="16"/>
        <v>#N/A</v>
      </c>
      <c r="L100" s="17" t="e">
        <f t="shared" si="16"/>
        <v>#N/A</v>
      </c>
      <c r="M100" s="17" t="e">
        <f t="shared" si="17"/>
        <v>#N/A</v>
      </c>
      <c r="O100" t="e">
        <f t="shared" si="18"/>
        <v>#N/A</v>
      </c>
      <c r="P100" t="str">
        <f t="shared" si="12"/>
        <v>-</v>
      </c>
      <c r="Q100" t="str">
        <f t="shared" si="13"/>
        <v>-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6357</v>
      </c>
      <c r="D123" s="2">
        <f t="array" ref="D123">SUM(IF(NOT(ISERROR(D69:D121)),D69:D121))</f>
        <v>235</v>
      </c>
      <c r="E123" s="2">
        <f t="array" ref="E123">SUM(IF(NOT(ISERROR(E69:E121)),E69:E121))</f>
        <v>310</v>
      </c>
      <c r="F123" s="2">
        <f t="array" ref="F123">SUM(IF(NOT(ISERROR(F69:F121)),F69:F121))</f>
        <v>231</v>
      </c>
      <c r="G123" s="2">
        <f t="array" ref="G123">SUM(IF(NOT(ISERROR(G69:G121)),G69:G121))</f>
        <v>257</v>
      </c>
      <c r="H123" s="2">
        <f t="array" ref="H123">SUM(IF(NOT(ISERROR(H69:H121)),H69:H121))</f>
        <v>248</v>
      </c>
      <c r="I123" s="2">
        <f t="array" ref="I123">SUM(IF(NOT(ISERROR(I69:I121)),I69:I121))</f>
        <v>561</v>
      </c>
      <c r="J123" s="2">
        <f t="array" ref="J123">SUM(IF(NOT(ISERROR(J69:J121)),J69:J121))</f>
        <v>603</v>
      </c>
      <c r="K123" s="2">
        <f t="array" ref="K123">SUM(IF(NOT(ISERROR(K69:K121)),K69:K121))</f>
        <v>632</v>
      </c>
      <c r="L123" s="2">
        <f t="array" ref="L123">SUM(IF(NOT(ISERROR(L69:L121)),L69:L121))</f>
        <v>777</v>
      </c>
      <c r="M123" s="2">
        <f t="array" ref="M123">SUM(IF(NOT(ISERROR(M69:M121)),M69:M121))</f>
        <v>2503</v>
      </c>
      <c r="N123" s="2"/>
      <c r="O123" s="2">
        <f>+SUM(D123:M123)</f>
        <v>6357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3.6967122856693408</v>
      </c>
      <c r="E124" s="3">
        <f t="shared" si="19"/>
        <v>4.876514078968067</v>
      </c>
      <c r="F124" s="3">
        <f t="shared" si="19"/>
        <v>3.633789523360075</v>
      </c>
      <c r="G124" s="3">
        <f t="shared" si="19"/>
        <v>4.0427874783703004</v>
      </c>
      <c r="H124" s="3">
        <f t="shared" si="19"/>
        <v>3.9012112631744533</v>
      </c>
      <c r="I124" s="3">
        <f t="shared" si="19"/>
        <v>8.8249174138744699</v>
      </c>
      <c r="J124" s="3">
        <f t="shared" si="19"/>
        <v>9.4856064181217565</v>
      </c>
      <c r="K124" s="3">
        <f t="shared" si="19"/>
        <v>9.9417964448639289</v>
      </c>
      <c r="L124" s="3">
        <f t="shared" si="19"/>
        <v>12.2227465785748</v>
      </c>
      <c r="M124" s="3">
        <f t="shared" si="19"/>
        <v>39.373918515022808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6357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>
        <f>[2]ＲＳ!C30</f>
        <v>75</v>
      </c>
      <c r="D34" s="27">
        <f>[2]ＲＳ!D30</f>
        <v>24</v>
      </c>
      <c r="E34" s="27">
        <f>[2]ＲＳ!E30</f>
        <v>25</v>
      </c>
      <c r="F34" s="27">
        <f>[2]ＲＳ!F30</f>
        <v>15</v>
      </c>
      <c r="G34" s="27">
        <f>[2]ＲＳ!G30</f>
        <v>7</v>
      </c>
      <c r="H34" s="27">
        <f>[2]ＲＳ!H30</f>
        <v>1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0</v>
      </c>
      <c r="N34" s="27">
        <f>[2]ＲＳ!N30</f>
        <v>0</v>
      </c>
      <c r="O34" s="27">
        <f>[2]ＲＳ!O30</f>
        <v>1</v>
      </c>
      <c r="P34" s="27">
        <f>[2]ＲＳ!P30</f>
        <v>0</v>
      </c>
      <c r="Q34" s="27">
        <f>[2]ＲＳ!Q30</f>
        <v>0</v>
      </c>
      <c r="R34" s="22"/>
      <c r="S34" s="22">
        <f t="shared" si="2"/>
        <v>75</v>
      </c>
      <c r="T34" s="22" t="b">
        <f t="shared" si="3"/>
        <v>1</v>
      </c>
    </row>
    <row r="35" spans="2:20">
      <c r="B35" s="17">
        <v>30</v>
      </c>
      <c r="C35" s="17">
        <f>[2]ＲＳ!C31</f>
        <v>43</v>
      </c>
      <c r="D35" s="17">
        <f>[2]ＲＳ!D31</f>
        <v>10</v>
      </c>
      <c r="E35" s="17">
        <f>[2]ＲＳ!E31</f>
        <v>20</v>
      </c>
      <c r="F35" s="17">
        <f>[2]ＲＳ!F31</f>
        <v>9</v>
      </c>
      <c r="G35" s="17">
        <f>[2]ＲＳ!G31</f>
        <v>2</v>
      </c>
      <c r="H35" s="17">
        <f>[2]ＲＳ!H31</f>
        <v>1</v>
      </c>
      <c r="I35" s="17">
        <f>[2]ＲＳ!I31</f>
        <v>1</v>
      </c>
      <c r="J35" s="17">
        <f>[2]ＲＳ!J31</f>
        <v>0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43</v>
      </c>
      <c r="T35" t="b">
        <f t="shared" si="3"/>
        <v>1</v>
      </c>
    </row>
    <row r="36" spans="2:20">
      <c r="B36" s="18">
        <v>31</v>
      </c>
      <c r="C36" s="27">
        <f>[2]ＲＳ!C32</f>
        <v>39</v>
      </c>
      <c r="D36" s="27">
        <f>[2]ＲＳ!D32</f>
        <v>21</v>
      </c>
      <c r="E36" s="27">
        <f>[2]ＲＳ!E32</f>
        <v>10</v>
      </c>
      <c r="F36" s="27">
        <f>[2]ＲＳ!F32</f>
        <v>4</v>
      </c>
      <c r="G36" s="27">
        <f>[2]ＲＳ!G32</f>
        <v>2</v>
      </c>
      <c r="H36" s="27">
        <f>[2]ＲＳ!H32</f>
        <v>1</v>
      </c>
      <c r="I36" s="27">
        <f>[2]ＲＳ!I32</f>
        <v>1</v>
      </c>
      <c r="J36" s="27">
        <f>[2]ＲＳ!J32</f>
        <v>0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39</v>
      </c>
      <c r="T36" s="22" t="b">
        <f t="shared" si="3"/>
        <v>1</v>
      </c>
    </row>
    <row r="37" spans="2:20">
      <c r="B37" s="17">
        <v>32</v>
      </c>
      <c r="C37" s="17" t="e">
        <f>[2]ＲＳ!C33</f>
        <v>#N/A</v>
      </c>
      <c r="D37" s="17" t="e">
        <f>[2]ＲＳ!D33</f>
        <v>#N/A</v>
      </c>
      <c r="E37" s="17" t="e">
        <f>[2]ＲＳ!E33</f>
        <v>#N/A</v>
      </c>
      <c r="F37" s="17" t="e">
        <f>[2]ＲＳ!F33</f>
        <v>#N/A</v>
      </c>
      <c r="G37" s="17" t="e">
        <f>[2]ＲＳ!G33</f>
        <v>#N/A</v>
      </c>
      <c r="H37" s="17" t="e">
        <f>[2]ＲＳ!H33</f>
        <v>#N/A</v>
      </c>
      <c r="I37" s="17" t="e">
        <f>[2]ＲＳ!I33</f>
        <v>#N/A</v>
      </c>
      <c r="J37" s="17" t="e">
        <f>[2]ＲＳ!J33</f>
        <v>#N/A</v>
      </c>
      <c r="K37" s="17" t="e">
        <f>[2]ＲＳ!K33</f>
        <v>#N/A</v>
      </c>
      <c r="L37" s="17" t="e">
        <f>[2]ＲＳ!L33</f>
        <v>#N/A</v>
      </c>
      <c r="M37" s="17" t="e">
        <f>[2]ＲＳ!M33</f>
        <v>#N/A</v>
      </c>
      <c r="N37" s="17" t="e">
        <f>[2]ＲＳ!N33</f>
        <v>#N/A</v>
      </c>
      <c r="O37" s="17" t="e">
        <f>[2]ＲＳ!O33</f>
        <v>#N/A</v>
      </c>
      <c r="P37" s="17" t="e">
        <f>[2]ＲＳ!P33</f>
        <v>#N/A</v>
      </c>
      <c r="Q37" s="17" t="e">
        <f>[2]ＲＳ!Q33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1224</v>
      </c>
      <c r="D60" s="2">
        <f t="array" ref="D60">+SUM(IF(NOT(ISERROR(D6:D57)),D6:D57))</f>
        <v>325</v>
      </c>
      <c r="E60" s="2">
        <f t="array" ref="E60">+SUM(IF(NOT(ISERROR(E6:E57)),E6:E57))</f>
        <v>391</v>
      </c>
      <c r="F60" s="2">
        <f t="array" ref="F60">+SUM(IF(NOT(ISERROR(F6:F57)),F6:F57))</f>
        <v>318</v>
      </c>
      <c r="G60" s="2">
        <f t="array" ref="G60">+SUM(IF(NOT(ISERROR(G6:G57)),G6:G57))</f>
        <v>113</v>
      </c>
      <c r="H60" s="2">
        <f t="array" ref="H60">+SUM(IF(NOT(ISERROR(H6:H57)),H6:H57))</f>
        <v>29</v>
      </c>
      <c r="I60" s="2">
        <f t="array" ref="I60">+SUM(IF(NOT(ISERROR(I6:I57)),I6:I57))</f>
        <v>25</v>
      </c>
      <c r="J60" s="2">
        <f t="array" ref="J60">+SUM(IF(NOT(ISERROR(J6:J57)),J6:J57))</f>
        <v>5</v>
      </c>
      <c r="K60" s="2">
        <f t="array" ref="K60">+SUM(IF(NOT(ISERROR(K6:K57)),K6:K57))</f>
        <v>7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2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1224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26.552287581699346</v>
      </c>
      <c r="E61" s="4">
        <f t="shared" si="4"/>
        <v>31.944444444444443</v>
      </c>
      <c r="F61" s="4">
        <f t="shared" si="4"/>
        <v>25.980392156862749</v>
      </c>
      <c r="G61" s="4">
        <f t="shared" si="4"/>
        <v>9.2320261437908506</v>
      </c>
      <c r="H61" s="4">
        <f t="shared" si="4"/>
        <v>2.369281045751634</v>
      </c>
      <c r="I61" s="4">
        <f t="shared" si="4"/>
        <v>2.0424836601307188</v>
      </c>
      <c r="J61" s="4">
        <f t="shared" si="4"/>
        <v>0.40849673202614384</v>
      </c>
      <c r="K61" s="4">
        <f t="shared" si="4"/>
        <v>0.57189542483660127</v>
      </c>
      <c r="L61" s="4">
        <f t="shared" si="4"/>
        <v>0.16339869281045752</v>
      </c>
      <c r="M61" s="4">
        <f t="shared" si="4"/>
        <v>0.24509803921568626</v>
      </c>
      <c r="N61" s="4">
        <f t="shared" si="4"/>
        <v>0</v>
      </c>
      <c r="O61" s="4">
        <f t="shared" si="4"/>
        <v>0.16339869281045752</v>
      </c>
      <c r="P61" s="4">
        <f t="shared" si="4"/>
        <v>0</v>
      </c>
      <c r="Q61" s="4">
        <f t="shared" si="4"/>
        <v>0.32679738562091504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1224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</v>
      </c>
      <c r="D68">
        <f>D61</f>
        <v>26.552287581699346</v>
      </c>
      <c r="E68">
        <f>E61</f>
        <v>31.944444444444443</v>
      </c>
      <c r="F68">
        <f>F61</f>
        <v>25.980392156862749</v>
      </c>
      <c r="G68">
        <f>G61</f>
        <v>9.2320261437908506</v>
      </c>
      <c r="H68">
        <f>H61</f>
        <v>2.369281045751634</v>
      </c>
      <c r="I68">
        <f>SUM(I61:Q61)</f>
        <v>3.9215686274509802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>
        <f>[2]咽頭!C30</f>
        <v>23</v>
      </c>
      <c r="D34" s="27">
        <f>[2]咽頭!D30</f>
        <v>0</v>
      </c>
      <c r="E34" s="27">
        <f>[2]咽頭!E30</f>
        <v>5</v>
      </c>
      <c r="F34" s="27">
        <f>[2]咽頭!F30</f>
        <v>13</v>
      </c>
      <c r="G34" s="27">
        <f>[2]咽頭!G30</f>
        <v>4</v>
      </c>
      <c r="H34" s="27">
        <f>[2]咽頭!H30</f>
        <v>0</v>
      </c>
      <c r="I34" s="27">
        <f>[2]咽頭!I30</f>
        <v>1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23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12</v>
      </c>
      <c r="G35" s="17">
        <f>[2]咽頭!G31</f>
        <v>1</v>
      </c>
      <c r="H35" s="17">
        <f>[2]咽頭!H31</f>
        <v>0</v>
      </c>
      <c r="I35" s="17">
        <f>[2]咽頭!I31</f>
        <v>1</v>
      </c>
      <c r="J35" s="17">
        <f>[2]咽頭!J31</f>
        <v>0</v>
      </c>
      <c r="K35" s="17">
        <f>[2]咽頭!K31</f>
        <v>0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0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13</v>
      </c>
      <c r="D36" s="27">
        <f>[2]咽頭!D32</f>
        <v>0</v>
      </c>
      <c r="E36" s="27">
        <f>[2]咽頭!E32</f>
        <v>3</v>
      </c>
      <c r="F36" s="27">
        <f>[2]咽頭!F32</f>
        <v>7</v>
      </c>
      <c r="G36" s="27">
        <f>[2]咽頭!G32</f>
        <v>1</v>
      </c>
      <c r="H36" s="27">
        <f>[2]咽頭!H32</f>
        <v>0</v>
      </c>
      <c r="I36" s="27">
        <f>[2]咽頭!I32</f>
        <v>0</v>
      </c>
      <c r="J36" s="27">
        <f>[2]咽頭!J32</f>
        <v>1</v>
      </c>
      <c r="K36" s="27">
        <f>[2]咽頭!K32</f>
        <v>1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13</v>
      </c>
      <c r="T36" s="25" t="b">
        <f t="shared" si="3"/>
        <v>1</v>
      </c>
    </row>
    <row r="37" spans="2:20">
      <c r="B37" s="17">
        <v>32</v>
      </c>
      <c r="C37" s="17" t="e">
        <f>[2]咽頭!C33</f>
        <v>#N/A</v>
      </c>
      <c r="D37" s="17" t="e">
        <f>[2]咽頭!D33</f>
        <v>#N/A</v>
      </c>
      <c r="E37" s="17" t="e">
        <f>[2]咽頭!E33</f>
        <v>#N/A</v>
      </c>
      <c r="F37" s="17" t="e">
        <f>[2]咽頭!F33</f>
        <v>#N/A</v>
      </c>
      <c r="G37" s="17" t="e">
        <f>[2]咽頭!G33</f>
        <v>#N/A</v>
      </c>
      <c r="H37" s="17" t="e">
        <f>[2]咽頭!H33</f>
        <v>#N/A</v>
      </c>
      <c r="I37" s="17" t="e">
        <f>[2]咽頭!I33</f>
        <v>#N/A</v>
      </c>
      <c r="J37" s="17" t="e">
        <f>[2]咽頭!J33</f>
        <v>#N/A</v>
      </c>
      <c r="K37" s="17" t="e">
        <f>[2]咽頭!K33</f>
        <v>#N/A</v>
      </c>
      <c r="L37" s="17" t="e">
        <f>[2]咽頭!L33</f>
        <v>#N/A</v>
      </c>
      <c r="M37" s="17" t="e">
        <f>[2]咽頭!M33</f>
        <v>#N/A</v>
      </c>
      <c r="N37" s="17" t="e">
        <f>[2]咽頭!N33</f>
        <v>#N/A</v>
      </c>
      <c r="O37" s="17" t="e">
        <f>[2]咽頭!O33</f>
        <v>#N/A</v>
      </c>
      <c r="P37" s="17" t="e">
        <f>[2]咽頭!P33</f>
        <v>#N/A</v>
      </c>
      <c r="Q37" s="17" t="e">
        <f>[2]咽頭!Q33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301</v>
      </c>
      <c r="D60" s="2">
        <f t="array" ref="D60">+SUM(IF(NOT(ISERROR(D6:D58)),D6:D58))</f>
        <v>0</v>
      </c>
      <c r="E60" s="2">
        <f t="array" ref="E60">+SUM(IF(NOT(ISERROR(E6:E58)),E6:E58))</f>
        <v>68</v>
      </c>
      <c r="F60" s="2">
        <f t="array" ref="F60">+SUM(IF(NOT(ISERROR(F6:F58)),F6:F58))</f>
        <v>151</v>
      </c>
      <c r="G60" s="2">
        <f t="array" ref="G60">+SUM(IF(NOT(ISERROR(G6:G58)),G6:G58))</f>
        <v>38</v>
      </c>
      <c r="H60" s="2">
        <f t="array" ref="H60">+SUM(IF(NOT(ISERROR(H6:H58)),H6:H58))</f>
        <v>14</v>
      </c>
      <c r="I60" s="2">
        <f t="array" ref="I60">+SUM(IF(NOT(ISERROR(I6:I58)),I6:I58))</f>
        <v>8</v>
      </c>
      <c r="J60" s="2">
        <f t="array" ref="J60">+SUM(IF(NOT(ISERROR(J6:J58)),J6:J58))</f>
        <v>8</v>
      </c>
      <c r="K60" s="2">
        <f t="array" ref="K60">+SUM(IF(NOT(ISERROR(K6:K58)),K6:K58))</f>
        <v>2</v>
      </c>
      <c r="L60" s="2">
        <f t="array" ref="L60">+SUM(IF(NOT(ISERROR(L6:L58)),L6:L58))</f>
        <v>3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301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22.591362126245848</v>
      </c>
      <c r="F61" s="4">
        <f t="shared" si="4"/>
        <v>50.166112956810629</v>
      </c>
      <c r="G61" s="4">
        <f t="shared" si="4"/>
        <v>12.624584717607974</v>
      </c>
      <c r="H61" s="4">
        <f t="shared" si="4"/>
        <v>4.6511627906976747</v>
      </c>
      <c r="I61" s="4">
        <f t="shared" si="4"/>
        <v>2.6578073089700998</v>
      </c>
      <c r="J61" s="4">
        <f t="shared" si="4"/>
        <v>2.6578073089700998</v>
      </c>
      <c r="K61" s="4">
        <f t="shared" si="4"/>
        <v>0.66445182724252494</v>
      </c>
      <c r="L61" s="4">
        <f t="shared" si="4"/>
        <v>0.99667774086378735</v>
      </c>
      <c r="M61" s="4">
        <f t="shared" si="4"/>
        <v>0.66445182724252494</v>
      </c>
      <c r="N61" s="4">
        <f t="shared" si="4"/>
        <v>0.66445182724252494</v>
      </c>
      <c r="O61" s="4">
        <f t="shared" si="4"/>
        <v>0.66445182724252494</v>
      </c>
      <c r="P61" s="4">
        <f t="shared" si="4"/>
        <v>0.33222591362126247</v>
      </c>
      <c r="Q61" s="4">
        <f t="shared" si="4"/>
        <v>0.66445182724252494</v>
      </c>
      <c r="R61" s="4"/>
      <c r="S61" s="4">
        <f>SUM(D61:Q61)</f>
        <v>100.00000000000003</v>
      </c>
      <c r="T61" s="4" t="b">
        <f>C61=S61</f>
        <v>1</v>
      </c>
    </row>
    <row r="63" spans="2:20">
      <c r="S63" s="5">
        <f t="array" ref="S63">+SUM(IF(NOT(ISERROR(S6:S58)),S6:S58))</f>
        <v>301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>
        <f>[2]A群!C30</f>
        <v>33</v>
      </c>
      <c r="D34" s="27">
        <f>[2]A群!D30</f>
        <v>0</v>
      </c>
      <c r="E34" s="27">
        <f>[2]A群!E30</f>
        <v>0</v>
      </c>
      <c r="F34" s="27">
        <f>[2]A群!F30</f>
        <v>1</v>
      </c>
      <c r="G34" s="27">
        <f>[2]A群!G30</f>
        <v>5</v>
      </c>
      <c r="H34" s="27">
        <f>[2]A群!H30</f>
        <v>5</v>
      </c>
      <c r="I34" s="27">
        <f>[2]A群!I30</f>
        <v>9</v>
      </c>
      <c r="J34" s="27">
        <f>[2]A群!J30</f>
        <v>3</v>
      </c>
      <c r="K34" s="27">
        <f>[2]A群!K30</f>
        <v>6</v>
      </c>
      <c r="L34" s="27">
        <f>[2]A群!L30</f>
        <v>0</v>
      </c>
      <c r="M34" s="27">
        <f>[2]A群!M30</f>
        <v>1</v>
      </c>
      <c r="N34" s="27">
        <f>[2]A群!N30</f>
        <v>1</v>
      </c>
      <c r="O34" s="27">
        <f>[2]A群!O30</f>
        <v>2</v>
      </c>
      <c r="P34" s="27">
        <f>[2]A群!P30</f>
        <v>0</v>
      </c>
      <c r="Q34" s="27">
        <f>[2]A群!Q30</f>
        <v>0</v>
      </c>
      <c r="R34" s="25"/>
      <c r="S34" s="25">
        <f t="shared" si="2"/>
        <v>33</v>
      </c>
      <c r="T34" s="25" t="b">
        <f t="shared" si="3"/>
        <v>1</v>
      </c>
    </row>
    <row r="35" spans="2:20">
      <c r="B35" s="17">
        <v>30</v>
      </c>
      <c r="C35" s="17">
        <f>[2]A群!C31</f>
        <v>36</v>
      </c>
      <c r="D35" s="17">
        <f>[2]A群!D31</f>
        <v>0</v>
      </c>
      <c r="E35" s="17">
        <f>[2]A群!E31</f>
        <v>1</v>
      </c>
      <c r="F35" s="17">
        <f>[2]A群!F31</f>
        <v>2</v>
      </c>
      <c r="G35" s="17">
        <f>[2]A群!G31</f>
        <v>5</v>
      </c>
      <c r="H35" s="17">
        <f>[2]A群!H31</f>
        <v>2</v>
      </c>
      <c r="I35" s="17">
        <f>[2]A群!I31</f>
        <v>7</v>
      </c>
      <c r="J35" s="17">
        <f>[2]A群!J31</f>
        <v>4</v>
      </c>
      <c r="K35" s="17">
        <f>[2]A群!K31</f>
        <v>5</v>
      </c>
      <c r="L35" s="17">
        <f>[2]A群!L31</f>
        <v>3</v>
      </c>
      <c r="M35" s="17">
        <f>[2]A群!M31</f>
        <v>0</v>
      </c>
      <c r="N35" s="17">
        <f>[2]A群!N31</f>
        <v>1</v>
      </c>
      <c r="O35" s="17">
        <f>[2]A群!O31</f>
        <v>4</v>
      </c>
      <c r="P35" s="17">
        <f>[2]A群!P31</f>
        <v>0</v>
      </c>
      <c r="Q35" s="17">
        <f>[2]A群!Q31</f>
        <v>2</v>
      </c>
      <c r="S35">
        <f t="shared" si="2"/>
        <v>36</v>
      </c>
      <c r="T35" t="b">
        <f t="shared" si="3"/>
        <v>1</v>
      </c>
    </row>
    <row r="36" spans="2:20">
      <c r="B36" s="18">
        <v>31</v>
      </c>
      <c r="C36" s="27">
        <f>[2]A群!C32</f>
        <v>53</v>
      </c>
      <c r="D36" s="27">
        <f>[2]A群!D32</f>
        <v>0</v>
      </c>
      <c r="E36" s="27">
        <f>[2]A群!E32</f>
        <v>1</v>
      </c>
      <c r="F36" s="27">
        <f>[2]A群!F32</f>
        <v>4</v>
      </c>
      <c r="G36" s="27">
        <f>[2]A群!G32</f>
        <v>5</v>
      </c>
      <c r="H36" s="27">
        <f>[2]A群!H32</f>
        <v>6</v>
      </c>
      <c r="I36" s="27">
        <f>[2]A群!I32</f>
        <v>5</v>
      </c>
      <c r="J36" s="27">
        <f>[2]A群!J32</f>
        <v>6</v>
      </c>
      <c r="K36" s="27">
        <f>[2]A群!K32</f>
        <v>8</v>
      </c>
      <c r="L36" s="27">
        <f>[2]A群!L32</f>
        <v>3</v>
      </c>
      <c r="M36" s="27">
        <f>[2]A群!M32</f>
        <v>3</v>
      </c>
      <c r="N36" s="27">
        <f>[2]A群!N32</f>
        <v>1</v>
      </c>
      <c r="O36" s="27">
        <f>[2]A群!O32</f>
        <v>8</v>
      </c>
      <c r="P36" s="27">
        <f>[2]A群!P32</f>
        <v>0</v>
      </c>
      <c r="Q36" s="27">
        <f>[2]A群!Q32</f>
        <v>3</v>
      </c>
      <c r="R36" s="25"/>
      <c r="S36" s="25">
        <f t="shared" si="2"/>
        <v>53</v>
      </c>
      <c r="T36" s="25" t="b">
        <f t="shared" si="3"/>
        <v>1</v>
      </c>
    </row>
    <row r="37" spans="2:20">
      <c r="B37" s="17">
        <v>32</v>
      </c>
      <c r="C37" s="17" t="e">
        <f>[2]A群!C33</f>
        <v>#N/A</v>
      </c>
      <c r="D37" s="17" t="e">
        <f>[2]A群!D33</f>
        <v>#N/A</v>
      </c>
      <c r="E37" s="17" t="e">
        <f>[2]A群!E33</f>
        <v>#N/A</v>
      </c>
      <c r="F37" s="17" t="e">
        <f>[2]A群!F33</f>
        <v>#N/A</v>
      </c>
      <c r="G37" s="17" t="e">
        <f>[2]A群!G33</f>
        <v>#N/A</v>
      </c>
      <c r="H37" s="17" t="e">
        <f>[2]A群!H33</f>
        <v>#N/A</v>
      </c>
      <c r="I37" s="17" t="e">
        <f>[2]A群!I33</f>
        <v>#N/A</v>
      </c>
      <c r="J37" s="17" t="e">
        <f>[2]A群!J33</f>
        <v>#N/A</v>
      </c>
      <c r="K37" s="17" t="e">
        <f>[2]A群!K33</f>
        <v>#N/A</v>
      </c>
      <c r="L37" s="17" t="e">
        <f>[2]A群!L33</f>
        <v>#N/A</v>
      </c>
      <c r="M37" s="17" t="e">
        <f>[2]A群!M33</f>
        <v>#N/A</v>
      </c>
      <c r="N37" s="17" t="e">
        <f>[2]A群!N33</f>
        <v>#N/A</v>
      </c>
      <c r="O37" s="17" t="e">
        <f>[2]A群!O33</f>
        <v>#N/A</v>
      </c>
      <c r="P37" s="17" t="e">
        <f>[2]A群!P33</f>
        <v>#N/A</v>
      </c>
      <c r="Q37" s="17" t="e">
        <f>[2]A群!Q33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1563</v>
      </c>
      <c r="D60" s="2">
        <f t="array" ref="D60">+SUM(IF(NOT(ISERROR(D6:D57)),D6:D57))</f>
        <v>3</v>
      </c>
      <c r="E60" s="2">
        <f t="array" ref="E60">+SUM(IF(NOT(ISERROR(E6:E57)),E6:E57))</f>
        <v>12</v>
      </c>
      <c r="F60" s="2">
        <f t="array" ref="F60">+SUM(IF(NOT(ISERROR(F6:F57)),F6:F57))</f>
        <v>79</v>
      </c>
      <c r="G60" s="2">
        <f t="array" ref="G60">+SUM(IF(NOT(ISERROR(G6:G57)),G6:G57))</f>
        <v>137</v>
      </c>
      <c r="H60" s="2">
        <f t="array" ref="H60">+SUM(IF(NOT(ISERROR(H6:H57)),H6:H57))</f>
        <v>180</v>
      </c>
      <c r="I60" s="2">
        <f t="array" ref="I60">+SUM(IF(NOT(ISERROR(I6:I57)),I6:I57))</f>
        <v>194</v>
      </c>
      <c r="J60" s="2">
        <f t="array" ref="J60">+SUM(IF(NOT(ISERROR(J6:J57)),J6:J57))</f>
        <v>186</v>
      </c>
      <c r="K60" s="2">
        <f t="array" ref="K60">+SUM(IF(NOT(ISERROR(K6:K57)),K6:K57))</f>
        <v>177</v>
      </c>
      <c r="L60" s="2">
        <f t="array" ref="L60">+SUM(IF(NOT(ISERROR(L6:L57)),L6:L57))</f>
        <v>124</v>
      </c>
      <c r="M60" s="2">
        <f t="array" ref="M60">+SUM(IF(NOT(ISERROR(M6:M57)),M6:M57))</f>
        <v>104</v>
      </c>
      <c r="N60" s="2">
        <f t="array" ref="N60">+SUM(IF(NOT(ISERROR(N6:N57)),N6:N57))</f>
        <v>97</v>
      </c>
      <c r="O60" s="2">
        <f t="array" ref="O60">+SUM(IF(NOT(ISERROR(O6:O57)),O6:O57))</f>
        <v>195</v>
      </c>
      <c r="P60" s="2">
        <f t="array" ref="P60">+SUM(IF(NOT(ISERROR(P6:P57)),P6:P57))</f>
        <v>10</v>
      </c>
      <c r="Q60" s="2">
        <f t="array" ref="Q60">+SUM(IF(NOT(ISERROR(Q6:Q57)),Q6:Q57))</f>
        <v>65</v>
      </c>
      <c r="R60" s="2"/>
      <c r="S60" s="2">
        <f>SUM(D60:Q60)</f>
        <v>1563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0.19193857965451055</v>
      </c>
      <c r="E61" s="4">
        <f t="shared" si="4"/>
        <v>0.76775431861804222</v>
      </c>
      <c r="F61" s="4">
        <f t="shared" si="4"/>
        <v>5.0543825975687779</v>
      </c>
      <c r="G61" s="4">
        <f t="shared" si="4"/>
        <v>8.7651951375559829</v>
      </c>
      <c r="H61" s="4">
        <f t="shared" si="4"/>
        <v>11.516314779270633</v>
      </c>
      <c r="I61" s="4">
        <f t="shared" si="4"/>
        <v>12.412028150991683</v>
      </c>
      <c r="J61" s="4">
        <f t="shared" si="4"/>
        <v>11.900191938579654</v>
      </c>
      <c r="K61" s="4">
        <f t="shared" si="4"/>
        <v>11.324376199616124</v>
      </c>
      <c r="L61" s="4">
        <f t="shared" si="4"/>
        <v>7.9334612923864363</v>
      </c>
      <c r="M61" s="4">
        <f t="shared" si="4"/>
        <v>6.6538707613563659</v>
      </c>
      <c r="N61" s="4">
        <f t="shared" si="4"/>
        <v>6.2060140754958413</v>
      </c>
      <c r="O61" s="4">
        <f t="shared" si="4"/>
        <v>12.476007677543185</v>
      </c>
      <c r="P61" s="4">
        <f t="shared" si="4"/>
        <v>0.63979526551503518</v>
      </c>
      <c r="Q61" s="4">
        <f t="shared" si="4"/>
        <v>4.1586692258477287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1563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>
        <f>[2]胃腸!C30</f>
        <v>115</v>
      </c>
      <c r="D34" s="27">
        <f>[2]胃腸!D30</f>
        <v>2</v>
      </c>
      <c r="E34" s="27">
        <f>[2]胃腸!E30</f>
        <v>16</v>
      </c>
      <c r="F34" s="27">
        <f>[2]胃腸!F30</f>
        <v>33</v>
      </c>
      <c r="G34" s="27">
        <f>[2]胃腸!G30</f>
        <v>6</v>
      </c>
      <c r="H34" s="27">
        <f>[2]胃腸!H30</f>
        <v>7</v>
      </c>
      <c r="I34" s="27">
        <f>[2]胃腸!I30</f>
        <v>7</v>
      </c>
      <c r="J34" s="27">
        <f>[2]胃腸!J30</f>
        <v>7</v>
      </c>
      <c r="K34" s="27">
        <f>[2]胃腸!K30</f>
        <v>4</v>
      </c>
      <c r="L34" s="27">
        <f>[2]胃腸!L30</f>
        <v>4</v>
      </c>
      <c r="M34" s="27">
        <f>[2]胃腸!M30</f>
        <v>2</v>
      </c>
      <c r="N34" s="27">
        <f>[2]胃腸!N30</f>
        <v>1</v>
      </c>
      <c r="O34" s="27">
        <f>[2]胃腸!O30</f>
        <v>6</v>
      </c>
      <c r="P34" s="27">
        <f>[2]胃腸!P30</f>
        <v>1</v>
      </c>
      <c r="Q34" s="27">
        <f>[2]胃腸!Q30</f>
        <v>19</v>
      </c>
      <c r="R34" s="25"/>
      <c r="S34" s="25">
        <f t="shared" si="2"/>
        <v>115</v>
      </c>
      <c r="T34" s="25" t="b">
        <f t="shared" si="3"/>
        <v>1</v>
      </c>
    </row>
    <row r="35" spans="2:20">
      <c r="B35" s="17">
        <v>30</v>
      </c>
      <c r="C35" s="17">
        <f>[2]胃腸!C31</f>
        <v>96</v>
      </c>
      <c r="D35" s="17">
        <f>[2]胃腸!D31</f>
        <v>2</v>
      </c>
      <c r="E35" s="17">
        <f>[2]胃腸!E31</f>
        <v>14</v>
      </c>
      <c r="F35" s="17">
        <f>[2]胃腸!F31</f>
        <v>21</v>
      </c>
      <c r="G35" s="17">
        <f>[2]胃腸!G31</f>
        <v>12</v>
      </c>
      <c r="H35" s="17">
        <f>[2]胃腸!H31</f>
        <v>4</v>
      </c>
      <c r="I35" s="17">
        <f>[2]胃腸!I31</f>
        <v>6</v>
      </c>
      <c r="J35" s="17">
        <f>[2]胃腸!J31</f>
        <v>1</v>
      </c>
      <c r="K35" s="17">
        <f>[2]胃腸!K31</f>
        <v>4</v>
      </c>
      <c r="L35" s="17">
        <f>[2]胃腸!L31</f>
        <v>1</v>
      </c>
      <c r="M35" s="17">
        <f>[2]胃腸!M31</f>
        <v>2</v>
      </c>
      <c r="N35" s="17">
        <f>[2]胃腸!N31</f>
        <v>4</v>
      </c>
      <c r="O35" s="17">
        <f>[2]胃腸!O31</f>
        <v>3</v>
      </c>
      <c r="P35" s="17">
        <f>[2]胃腸!P31</f>
        <v>2</v>
      </c>
      <c r="Q35" s="17">
        <f>[2]胃腸!Q31</f>
        <v>20</v>
      </c>
      <c r="S35">
        <f t="shared" si="2"/>
        <v>96</v>
      </c>
      <c r="T35" t="b">
        <f t="shared" si="3"/>
        <v>1</v>
      </c>
    </row>
    <row r="36" spans="2:20">
      <c r="B36" s="18">
        <v>31</v>
      </c>
      <c r="C36" s="27">
        <f>[2]胃腸!C32</f>
        <v>103</v>
      </c>
      <c r="D36" s="27">
        <f>[2]胃腸!D32</f>
        <v>1</v>
      </c>
      <c r="E36" s="27">
        <f>[2]胃腸!E32</f>
        <v>11</v>
      </c>
      <c r="F36" s="27">
        <f>[2]胃腸!F32</f>
        <v>26</v>
      </c>
      <c r="G36" s="27">
        <f>[2]胃腸!G32</f>
        <v>5</v>
      </c>
      <c r="H36" s="27">
        <f>[2]胃腸!H32</f>
        <v>15</v>
      </c>
      <c r="I36" s="27">
        <f>[2]胃腸!I32</f>
        <v>5</v>
      </c>
      <c r="J36" s="27">
        <f>[2]胃腸!J32</f>
        <v>4</v>
      </c>
      <c r="K36" s="27">
        <f>[2]胃腸!K32</f>
        <v>6</v>
      </c>
      <c r="L36" s="27">
        <f>[2]胃腸!L32</f>
        <v>1</v>
      </c>
      <c r="M36" s="27">
        <f>[2]胃腸!M32</f>
        <v>2</v>
      </c>
      <c r="N36" s="27">
        <f>[2]胃腸!N32</f>
        <v>3</v>
      </c>
      <c r="O36" s="27">
        <f>[2]胃腸!O32</f>
        <v>6</v>
      </c>
      <c r="P36" s="27">
        <f>[2]胃腸!P32</f>
        <v>0</v>
      </c>
      <c r="Q36" s="27">
        <f>[2]胃腸!Q32</f>
        <v>18</v>
      </c>
      <c r="R36" s="25"/>
      <c r="S36" s="25">
        <f t="shared" si="2"/>
        <v>103</v>
      </c>
      <c r="T36" s="25" t="b">
        <f t="shared" si="3"/>
        <v>1</v>
      </c>
    </row>
    <row r="37" spans="2:20">
      <c r="B37" s="17">
        <v>32</v>
      </c>
      <c r="C37" s="17" t="e">
        <f>[2]胃腸!C33</f>
        <v>#N/A</v>
      </c>
      <c r="D37" s="17" t="e">
        <f>[2]胃腸!D33</f>
        <v>#N/A</v>
      </c>
      <c r="E37" s="17" t="e">
        <f>[2]胃腸!E33</f>
        <v>#N/A</v>
      </c>
      <c r="F37" s="17" t="e">
        <f>[2]胃腸!F33</f>
        <v>#N/A</v>
      </c>
      <c r="G37" s="17" t="e">
        <f>[2]胃腸!G33</f>
        <v>#N/A</v>
      </c>
      <c r="H37" s="17" t="e">
        <f>[2]胃腸!H33</f>
        <v>#N/A</v>
      </c>
      <c r="I37" s="17" t="e">
        <f>[2]胃腸!I33</f>
        <v>#N/A</v>
      </c>
      <c r="J37" s="17" t="e">
        <f>[2]胃腸!J33</f>
        <v>#N/A</v>
      </c>
      <c r="K37" s="17" t="e">
        <f>[2]胃腸!K33</f>
        <v>#N/A</v>
      </c>
      <c r="L37" s="17" t="e">
        <f>[2]胃腸!L33</f>
        <v>#N/A</v>
      </c>
      <c r="M37" s="17" t="e">
        <f>[2]胃腸!M33</f>
        <v>#N/A</v>
      </c>
      <c r="N37" s="17" t="e">
        <f>[2]胃腸!N33</f>
        <v>#N/A</v>
      </c>
      <c r="O37" s="17" t="e">
        <f>[2]胃腸!O33</f>
        <v>#N/A</v>
      </c>
      <c r="P37" s="17" t="e">
        <f>[2]胃腸!P33</f>
        <v>#N/A</v>
      </c>
      <c r="Q37" s="17" t="e">
        <f>[2]胃腸!Q33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3038</v>
      </c>
      <c r="D60" s="2">
        <f t="array" ref="D60">+SUM(IF(NOT(ISERROR(D6:D57)),D6:D57))</f>
        <v>42</v>
      </c>
      <c r="E60" s="2">
        <f t="array" ref="E60">+SUM(IF(NOT(ISERROR(E6:E57)),E6:E57))</f>
        <v>320</v>
      </c>
      <c r="F60" s="2">
        <f t="array" ref="F60">+SUM(IF(NOT(ISERROR(F6:F57)),F6:F57))</f>
        <v>422</v>
      </c>
      <c r="G60" s="2">
        <f t="array" ref="G60">+SUM(IF(NOT(ISERROR(G6:G57)),G6:G57))</f>
        <v>206</v>
      </c>
      <c r="H60" s="2">
        <f t="array" ref="H60">+SUM(IF(NOT(ISERROR(H6:H57)),H6:H57))</f>
        <v>207</v>
      </c>
      <c r="I60" s="2">
        <f t="array" ref="I60">+SUM(IF(NOT(ISERROR(I6:I57)),I6:I57))</f>
        <v>165</v>
      </c>
      <c r="J60" s="2">
        <f t="array" ref="J60">+SUM(IF(NOT(ISERROR(J6:J57)),J6:J57))</f>
        <v>169</v>
      </c>
      <c r="K60" s="2">
        <f t="array" ref="K60">+SUM(IF(NOT(ISERROR(K6:K57)),K6:K57))</f>
        <v>173</v>
      </c>
      <c r="L60" s="2">
        <f t="array" ref="L60">+SUM(IF(NOT(ISERROR(L6:L57)),L6:L57))</f>
        <v>135</v>
      </c>
      <c r="M60" s="2">
        <f t="array" ref="M60">+SUM(IF(NOT(ISERROR(M6:M57)),M6:M57))</f>
        <v>129</v>
      </c>
      <c r="N60" s="2">
        <f t="array" ref="N60">+SUM(IF(NOT(ISERROR(N6:N57)),N6:N57))</f>
        <v>127</v>
      </c>
      <c r="O60" s="2">
        <f t="array" ref="O60">+SUM(IF(NOT(ISERROR(O6:O57)),O6:O57))</f>
        <v>232</v>
      </c>
      <c r="P60" s="2">
        <f t="array" ref="P60">+SUM(IF(NOT(ISERROR(P6:P57)),P6:P57))</f>
        <v>67</v>
      </c>
      <c r="Q60" s="2">
        <f t="array" ref="Q60">+SUM(IF(NOT(ISERROR(Q6:Q57)),Q6:Q57))</f>
        <v>644</v>
      </c>
      <c r="R60" s="2"/>
      <c r="S60" s="2">
        <f>SUM(D60:Q60)</f>
        <v>3038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1.3824884792626728</v>
      </c>
      <c r="E61" s="4">
        <f t="shared" si="4"/>
        <v>10.533245556287032</v>
      </c>
      <c r="F61" s="4">
        <f t="shared" si="4"/>
        <v>13.890717577353524</v>
      </c>
      <c r="G61" s="4">
        <f t="shared" si="4"/>
        <v>6.7807768268597757</v>
      </c>
      <c r="H61" s="4">
        <f t="shared" si="4"/>
        <v>6.8136932192231727</v>
      </c>
      <c r="I61" s="4">
        <f t="shared" si="4"/>
        <v>5.4312047399605001</v>
      </c>
      <c r="J61" s="4">
        <f t="shared" si="4"/>
        <v>5.5628703094140883</v>
      </c>
      <c r="K61" s="4">
        <f t="shared" si="4"/>
        <v>5.6945358788676765</v>
      </c>
      <c r="L61" s="4">
        <f t="shared" si="4"/>
        <v>4.4437129690585913</v>
      </c>
      <c r="M61" s="4">
        <f t="shared" si="4"/>
        <v>4.2462146148782089</v>
      </c>
      <c r="N61" s="4">
        <f t="shared" si="4"/>
        <v>4.1803818301514157</v>
      </c>
      <c r="O61" s="4">
        <f t="shared" si="4"/>
        <v>7.6366030283080981</v>
      </c>
      <c r="P61" s="4">
        <f t="shared" si="4"/>
        <v>2.2053982883475971</v>
      </c>
      <c r="Q61" s="4">
        <f t="shared" si="4"/>
        <v>21.198156682027651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3038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>
        <f>[2]水痘!C30</f>
        <v>5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1</v>
      </c>
      <c r="H34" s="27">
        <f>[2]水痘!H30</f>
        <v>0</v>
      </c>
      <c r="I34" s="27">
        <f>[2]水痘!I30</f>
        <v>0</v>
      </c>
      <c r="J34" s="27">
        <f>[2]水痘!J30</f>
        <v>1</v>
      </c>
      <c r="K34" s="27">
        <f>[2]水痘!K30</f>
        <v>1</v>
      </c>
      <c r="L34" s="27">
        <f>[2]水痘!L30</f>
        <v>0</v>
      </c>
      <c r="M34" s="27">
        <f>[2]水痘!M30</f>
        <v>0</v>
      </c>
      <c r="N34" s="27">
        <f>[2]水痘!N30</f>
        <v>1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[2]水痘!C31</f>
        <v>10</v>
      </c>
      <c r="D35" s="17">
        <f>[2]水痘!D31</f>
        <v>0</v>
      </c>
      <c r="E35" s="17">
        <f>[2]水痘!E31</f>
        <v>0</v>
      </c>
      <c r="F35" s="17">
        <f>[2]水痘!F31</f>
        <v>3</v>
      </c>
      <c r="G35" s="17">
        <f>[2]水痘!G31</f>
        <v>0</v>
      </c>
      <c r="H35" s="17">
        <f>[2]水痘!H31</f>
        <v>1</v>
      </c>
      <c r="I35" s="17">
        <f>[2]水痘!I31</f>
        <v>2</v>
      </c>
      <c r="J35" s="17">
        <f>[2]水痘!J31</f>
        <v>0</v>
      </c>
      <c r="K35" s="17">
        <f>[2]水痘!K31</f>
        <v>1</v>
      </c>
      <c r="L35" s="17">
        <f>[2]水痘!L31</f>
        <v>0</v>
      </c>
      <c r="M35" s="17">
        <f>[2]水痘!M31</f>
        <v>2</v>
      </c>
      <c r="N35" s="17">
        <f>[2]水痘!N31</f>
        <v>0</v>
      </c>
      <c r="O35" s="17">
        <f>[2]水痘!O31</f>
        <v>1</v>
      </c>
      <c r="P35" s="17">
        <f>[2]水痘!P31</f>
        <v>0</v>
      </c>
      <c r="Q35" s="17">
        <f>[2]水痘!Q31</f>
        <v>0</v>
      </c>
      <c r="S35">
        <f t="shared" si="2"/>
        <v>10</v>
      </c>
      <c r="T35" t="b">
        <f t="shared" si="3"/>
        <v>1</v>
      </c>
    </row>
    <row r="36" spans="2:20">
      <c r="B36" s="18">
        <v>31</v>
      </c>
      <c r="C36" s="27">
        <f>[2]水痘!C32</f>
        <v>6</v>
      </c>
      <c r="D36" s="27">
        <f>[2]水痘!D32</f>
        <v>0</v>
      </c>
      <c r="E36" s="27">
        <f>[2]水痘!E32</f>
        <v>1</v>
      </c>
      <c r="F36" s="27">
        <f>[2]水痘!F32</f>
        <v>0</v>
      </c>
      <c r="G36" s="27">
        <f>[2]水痘!G32</f>
        <v>1</v>
      </c>
      <c r="H36" s="27">
        <f>[2]水痘!H32</f>
        <v>0</v>
      </c>
      <c r="I36" s="27">
        <f>[2]水痘!I32</f>
        <v>1</v>
      </c>
      <c r="J36" s="27">
        <f>[2]水痘!J32</f>
        <v>2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1</v>
      </c>
      <c r="P36" s="27">
        <f>[2]水痘!P32</f>
        <v>0</v>
      </c>
      <c r="Q36" s="27">
        <f>[2]水痘!Q32</f>
        <v>0</v>
      </c>
      <c r="R36" s="25"/>
      <c r="S36" s="25">
        <f t="shared" si="2"/>
        <v>6</v>
      </c>
      <c r="T36" s="25" t="b">
        <f t="shared" si="3"/>
        <v>1</v>
      </c>
    </row>
    <row r="37" spans="2:20">
      <c r="B37" s="17">
        <v>32</v>
      </c>
      <c r="C37" s="17" t="e">
        <f>[2]水痘!C33</f>
        <v>#N/A</v>
      </c>
      <c r="D37" s="17" t="e">
        <f>[2]水痘!D33</f>
        <v>#N/A</v>
      </c>
      <c r="E37" s="17" t="e">
        <f>[2]水痘!E33</f>
        <v>#N/A</v>
      </c>
      <c r="F37" s="17" t="e">
        <f>[2]水痘!F33</f>
        <v>#N/A</v>
      </c>
      <c r="G37" s="17" t="e">
        <f>[2]水痘!G33</f>
        <v>#N/A</v>
      </c>
      <c r="H37" s="17" t="e">
        <f>[2]水痘!H33</f>
        <v>#N/A</v>
      </c>
      <c r="I37" s="17" t="e">
        <f>[2]水痘!I33</f>
        <v>#N/A</v>
      </c>
      <c r="J37" s="17" t="e">
        <f>[2]水痘!J33</f>
        <v>#N/A</v>
      </c>
      <c r="K37" s="17" t="e">
        <f>[2]水痘!K33</f>
        <v>#N/A</v>
      </c>
      <c r="L37" s="17" t="e">
        <f>[2]水痘!L33</f>
        <v>#N/A</v>
      </c>
      <c r="M37" s="17" t="e">
        <f>[2]水痘!M33</f>
        <v>#N/A</v>
      </c>
      <c r="N37" s="17" t="e">
        <f>[2]水痘!N33</f>
        <v>#N/A</v>
      </c>
      <c r="O37" s="17" t="e">
        <f>[2]水痘!O33</f>
        <v>#N/A</v>
      </c>
      <c r="P37" s="17" t="e">
        <f>[2]水痘!P33</f>
        <v>#N/A</v>
      </c>
      <c r="Q37" s="17" t="e">
        <f>[2]水痘!Q33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605</v>
      </c>
      <c r="D60" s="2">
        <f t="array" ref="D60">+SUM(IF(NOT(ISERROR(D6:D58)),D6:D58))</f>
        <v>4</v>
      </c>
      <c r="E60" s="2">
        <f t="array" ref="E60">+SUM(IF(NOT(ISERROR(E6:E58)),E6:E58))</f>
        <v>21</v>
      </c>
      <c r="F60" s="2">
        <f t="array" ref="F60">+SUM(IF(NOT(ISERROR(F6:F58)),F6:F58))</f>
        <v>60</v>
      </c>
      <c r="G60" s="2">
        <f t="array" ref="G60">+SUM(IF(NOT(ISERROR(G6:G58)),G6:G58))</f>
        <v>57</v>
      </c>
      <c r="H60" s="2">
        <f t="array" ref="H60">+SUM(IF(NOT(ISERROR(H6:H58)),H6:H58))</f>
        <v>59</v>
      </c>
      <c r="I60" s="2">
        <f t="array" ref="I60">+SUM(IF(NOT(ISERROR(I6:I58)),I6:I58))</f>
        <v>58</v>
      </c>
      <c r="J60" s="2">
        <f t="array" ref="J60">+SUM(IF(NOT(ISERROR(J6:J58)),J6:J58))</f>
        <v>48</v>
      </c>
      <c r="K60" s="2">
        <f t="array" ref="K60">+SUM(IF(NOT(ISERROR(K6:K58)),K6:K58))</f>
        <v>65</v>
      </c>
      <c r="L60" s="2">
        <f t="array" ref="L60">+SUM(IF(NOT(ISERROR(L6:L58)),L6:L58))</f>
        <v>50</v>
      </c>
      <c r="M60" s="2">
        <f t="array" ref="M60">+SUM(IF(NOT(ISERROR(M6:M58)),M6:M58))</f>
        <v>49</v>
      </c>
      <c r="N60" s="2">
        <f t="array" ref="N60">+SUM(IF(NOT(ISERROR(N6:N58)),N6:N58))</f>
        <v>43</v>
      </c>
      <c r="O60" s="2">
        <f t="array" ref="O60">+SUM(IF(NOT(ISERROR(O6:O58)),O6:O58))</f>
        <v>84</v>
      </c>
      <c r="P60" s="2">
        <f t="array" ref="P60">+SUM(IF(NOT(ISERROR(P6:P58)),P6:P58))</f>
        <v>3</v>
      </c>
      <c r="Q60" s="2">
        <f t="array" ref="Q60">+SUM(IF(NOT(ISERROR(Q6:Q58)),Q6:Q58))</f>
        <v>4</v>
      </c>
      <c r="R60" s="2"/>
      <c r="S60" s="2">
        <f>SUM(D60:Q60)</f>
        <v>605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0.66115702479338845</v>
      </c>
      <c r="E61" s="4">
        <f t="shared" si="4"/>
        <v>3.4710743801652892</v>
      </c>
      <c r="F61" s="4">
        <f t="shared" si="4"/>
        <v>9.9173553719008272</v>
      </c>
      <c r="G61" s="4">
        <f t="shared" si="4"/>
        <v>9.4214876033057848</v>
      </c>
      <c r="H61" s="4">
        <f t="shared" si="4"/>
        <v>9.7520661157024797</v>
      </c>
      <c r="I61" s="4">
        <f t="shared" si="4"/>
        <v>9.5867768595041323</v>
      </c>
      <c r="J61" s="4">
        <f t="shared" si="4"/>
        <v>7.9338842975206614</v>
      </c>
      <c r="K61" s="4">
        <f t="shared" si="4"/>
        <v>10.743801652892563</v>
      </c>
      <c r="L61" s="4">
        <f t="shared" si="4"/>
        <v>8.2644628099173563</v>
      </c>
      <c r="M61" s="4">
        <f t="shared" si="4"/>
        <v>8.0991735537190088</v>
      </c>
      <c r="N61" s="4">
        <f t="shared" si="4"/>
        <v>7.1074380165289259</v>
      </c>
      <c r="O61" s="4">
        <f t="shared" si="4"/>
        <v>13.884297520661157</v>
      </c>
      <c r="P61" s="4">
        <f t="shared" si="4"/>
        <v>0.49586776859504134</v>
      </c>
      <c r="Q61" s="4">
        <f t="shared" si="4"/>
        <v>0.66115702479338845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605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>
        <f>[2]手足!C30</f>
        <v>17</v>
      </c>
      <c r="D34" s="27">
        <f>[2]手足!D30</f>
        <v>0</v>
      </c>
      <c r="E34" s="27">
        <f>[2]手足!E30</f>
        <v>4</v>
      </c>
      <c r="F34" s="27">
        <f>[2]手足!F30</f>
        <v>5</v>
      </c>
      <c r="G34" s="27">
        <f>[2]手足!G30</f>
        <v>6</v>
      </c>
      <c r="H34" s="27">
        <f>[2]手足!H30</f>
        <v>0</v>
      </c>
      <c r="I34" s="27">
        <f>[2]手足!I30</f>
        <v>1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0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[2]手足!C31</f>
        <v>22</v>
      </c>
      <c r="D35" s="17">
        <f>[2]手足!D31</f>
        <v>0</v>
      </c>
      <c r="E35" s="17">
        <f>[2]手足!E31</f>
        <v>6</v>
      </c>
      <c r="F35" s="17">
        <f>[2]手足!F31</f>
        <v>12</v>
      </c>
      <c r="G35" s="17">
        <f>[2]手足!G31</f>
        <v>2</v>
      </c>
      <c r="H35" s="17">
        <f>[2]手足!H31</f>
        <v>1</v>
      </c>
      <c r="I35" s="17">
        <f>[2]手足!I31</f>
        <v>1</v>
      </c>
      <c r="J35" s="17">
        <f>[2]手足!J31</f>
        <v>0</v>
      </c>
      <c r="K35" s="17">
        <f>[2]手足!K31</f>
        <v>0</v>
      </c>
      <c r="L35" s="17">
        <f>[2]手足!L31</f>
        <v>0</v>
      </c>
      <c r="M35" s="17">
        <f>[2]手足!M31</f>
        <v>0</v>
      </c>
      <c r="N35" s="17">
        <f>[2]手足!N31</f>
        <v>0</v>
      </c>
      <c r="O35" s="17">
        <f>[2]手足!O31</f>
        <v>0</v>
      </c>
      <c r="P35" s="17">
        <f>[2]手足!P31</f>
        <v>0</v>
      </c>
      <c r="Q35" s="17">
        <f>[2]手足!Q31</f>
        <v>0</v>
      </c>
      <c r="S35">
        <f t="shared" si="2"/>
        <v>22</v>
      </c>
      <c r="T35" t="b">
        <f t="shared" si="3"/>
        <v>1</v>
      </c>
    </row>
    <row r="36" spans="2:20">
      <c r="B36" s="18">
        <v>31</v>
      </c>
      <c r="C36" s="27">
        <f>[2]手足!C32</f>
        <v>15</v>
      </c>
      <c r="D36" s="27">
        <f>[2]手足!D32</f>
        <v>1</v>
      </c>
      <c r="E36" s="27">
        <f>[2]手足!E32</f>
        <v>3</v>
      </c>
      <c r="F36" s="27">
        <f>[2]手足!F32</f>
        <v>8</v>
      </c>
      <c r="G36" s="27">
        <f>[2]手足!G32</f>
        <v>3</v>
      </c>
      <c r="H36" s="27">
        <f>[2]手足!H32</f>
        <v>0</v>
      </c>
      <c r="I36" s="27">
        <f>[2]手足!I32</f>
        <v>0</v>
      </c>
      <c r="J36" s="27">
        <f>[2]手足!J32</f>
        <v>0</v>
      </c>
      <c r="K36" s="27">
        <f>[2]手足!K32</f>
        <v>0</v>
      </c>
      <c r="L36" s="27">
        <f>[2]手足!L32</f>
        <v>0</v>
      </c>
      <c r="M36" s="27">
        <f>[2]手足!M32</f>
        <v>0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15</v>
      </c>
      <c r="T36" s="25" t="b">
        <f t="shared" si="3"/>
        <v>1</v>
      </c>
    </row>
    <row r="37" spans="2:20">
      <c r="B37" s="17">
        <v>32</v>
      </c>
      <c r="C37" s="17" t="e">
        <f>[2]手足!C33</f>
        <v>#N/A</v>
      </c>
      <c r="D37" s="17" t="e">
        <f>[2]手足!D33</f>
        <v>#N/A</v>
      </c>
      <c r="E37" s="17" t="e">
        <f>[2]手足!E33</f>
        <v>#N/A</v>
      </c>
      <c r="F37" s="17" t="e">
        <f>[2]手足!F33</f>
        <v>#N/A</v>
      </c>
      <c r="G37" s="17" t="e">
        <f>[2]手足!G33</f>
        <v>#N/A</v>
      </c>
      <c r="H37" s="17" t="e">
        <f>[2]手足!H33</f>
        <v>#N/A</v>
      </c>
      <c r="I37" s="17" t="e">
        <f>[2]手足!I33</f>
        <v>#N/A</v>
      </c>
      <c r="J37" s="17" t="e">
        <f>[2]手足!J33</f>
        <v>#N/A</v>
      </c>
      <c r="K37" s="17" t="e">
        <f>[2]手足!K33</f>
        <v>#N/A</v>
      </c>
      <c r="L37" s="17" t="e">
        <f>[2]手足!L33</f>
        <v>#N/A</v>
      </c>
      <c r="M37" s="17" t="e">
        <f>[2]手足!M33</f>
        <v>#N/A</v>
      </c>
      <c r="N37" s="17" t="e">
        <f>[2]手足!N33</f>
        <v>#N/A</v>
      </c>
      <c r="O37" s="17" t="e">
        <f>[2]手足!O33</f>
        <v>#N/A</v>
      </c>
      <c r="P37" s="17" t="e">
        <f>[2]手足!P33</f>
        <v>#N/A</v>
      </c>
      <c r="Q37" s="17" t="e">
        <f>[2]手足!Q33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246</v>
      </c>
      <c r="D60" s="2">
        <f t="array" ref="D60">+SUM(IF(NOT(ISERROR(D6:D58)),D6:D58))</f>
        <v>3</v>
      </c>
      <c r="E60" s="2">
        <f t="array" ref="E60">+SUM(IF(NOT(ISERROR(E6:E58)),E6:E58))</f>
        <v>49</v>
      </c>
      <c r="F60" s="2">
        <f t="array" ref="F60">+SUM(IF(NOT(ISERROR(F6:F58)),F6:F58))</f>
        <v>121</v>
      </c>
      <c r="G60" s="2">
        <f t="array" ref="G60">+SUM(IF(NOT(ISERROR(G6:G58)),G6:G58))</f>
        <v>34</v>
      </c>
      <c r="H60" s="2">
        <f t="array" ref="H60">+SUM(IF(NOT(ISERROR(H6:H58)),H6:H58))</f>
        <v>8</v>
      </c>
      <c r="I60" s="2">
        <f t="array" ref="I60">+SUM(IF(NOT(ISERROR(I6:I58)),I6:I58))</f>
        <v>6</v>
      </c>
      <c r="J60" s="2">
        <f t="array" ref="J60">+SUM(IF(NOT(ISERROR(J6:J58)),J6:J58))</f>
        <v>6</v>
      </c>
      <c r="K60" s="2">
        <f t="array" ref="K60">+SUM(IF(NOT(ISERROR(K6:K58)),K6:K58))</f>
        <v>6</v>
      </c>
      <c r="L60" s="2">
        <f t="array" ref="L60">+SUM(IF(NOT(ISERROR(L6:L58)),L6:L58))</f>
        <v>5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3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246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1.2195121951219512</v>
      </c>
      <c r="E61" s="4">
        <f t="shared" si="4"/>
        <v>19.918699186991869</v>
      </c>
      <c r="F61" s="4">
        <f t="shared" si="4"/>
        <v>49.1869918699187</v>
      </c>
      <c r="G61" s="4">
        <f t="shared" si="4"/>
        <v>13.821138211382115</v>
      </c>
      <c r="H61" s="4">
        <f t="shared" si="4"/>
        <v>3.2520325203252036</v>
      </c>
      <c r="I61" s="4">
        <f t="shared" si="4"/>
        <v>2.4390243902439024</v>
      </c>
      <c r="J61" s="4">
        <f t="shared" si="4"/>
        <v>2.4390243902439024</v>
      </c>
      <c r="K61" s="4">
        <f t="shared" si="4"/>
        <v>2.4390243902439024</v>
      </c>
      <c r="L61" s="4">
        <f t="shared" si="4"/>
        <v>2.0325203252032518</v>
      </c>
      <c r="M61" s="4">
        <f t="shared" si="4"/>
        <v>0.81300813008130091</v>
      </c>
      <c r="N61" s="4">
        <f t="shared" si="4"/>
        <v>0.81300813008130091</v>
      </c>
      <c r="O61" s="4">
        <f t="shared" si="4"/>
        <v>1.2195121951219512</v>
      </c>
      <c r="P61" s="4">
        <f t="shared" si="4"/>
        <v>0</v>
      </c>
      <c r="Q61" s="4">
        <f t="shared" si="4"/>
        <v>0.40650406504065045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246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>
        <f>[2]伝紅!C30</f>
        <v>30</v>
      </c>
      <c r="D34" s="27">
        <f>[2]伝紅!D30</f>
        <v>0</v>
      </c>
      <c r="E34" s="27">
        <f>[2]伝紅!E30</f>
        <v>2</v>
      </c>
      <c r="F34" s="27">
        <f>[2]伝紅!F30</f>
        <v>3</v>
      </c>
      <c r="G34" s="27">
        <f>[2]伝紅!G30</f>
        <v>5</v>
      </c>
      <c r="H34" s="27">
        <f>[2]伝紅!H30</f>
        <v>7</v>
      </c>
      <c r="I34" s="27">
        <f>[2]伝紅!I30</f>
        <v>4</v>
      </c>
      <c r="J34" s="27">
        <f>[2]伝紅!J30</f>
        <v>4</v>
      </c>
      <c r="K34" s="27">
        <f>[2]伝紅!K30</f>
        <v>3</v>
      </c>
      <c r="L34" s="27">
        <f>[2]伝紅!L30</f>
        <v>2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30</v>
      </c>
      <c r="T34" s="25" t="b">
        <f t="shared" si="3"/>
        <v>1</v>
      </c>
    </row>
    <row r="35" spans="2:20">
      <c r="B35" s="17">
        <v>30</v>
      </c>
      <c r="C35" s="17">
        <f>[2]伝紅!C31</f>
        <v>52</v>
      </c>
      <c r="D35" s="17">
        <f>[2]伝紅!D31</f>
        <v>0</v>
      </c>
      <c r="E35" s="17">
        <f>[2]伝紅!E31</f>
        <v>4</v>
      </c>
      <c r="F35" s="17">
        <f>[2]伝紅!F31</f>
        <v>4</v>
      </c>
      <c r="G35" s="17">
        <f>[2]伝紅!G31</f>
        <v>3</v>
      </c>
      <c r="H35" s="17">
        <f>[2]伝紅!H31</f>
        <v>4</v>
      </c>
      <c r="I35" s="17">
        <f>[2]伝紅!I31</f>
        <v>24</v>
      </c>
      <c r="J35" s="17">
        <f>[2]伝紅!J31</f>
        <v>5</v>
      </c>
      <c r="K35" s="17">
        <f>[2]伝紅!K31</f>
        <v>1</v>
      </c>
      <c r="L35" s="17">
        <f>[2]伝紅!L31</f>
        <v>2</v>
      </c>
      <c r="M35" s="17">
        <f>[2]伝紅!M31</f>
        <v>1</v>
      </c>
      <c r="N35" s="17">
        <f>[2]伝紅!N31</f>
        <v>4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[2]伝紅!C32</f>
        <v>46</v>
      </c>
      <c r="D36" s="27">
        <f>[2]伝紅!D32</f>
        <v>0</v>
      </c>
      <c r="E36" s="27">
        <f>[2]伝紅!E32</f>
        <v>1</v>
      </c>
      <c r="F36" s="27">
        <f>[2]伝紅!F32</f>
        <v>3</v>
      </c>
      <c r="G36" s="27">
        <f>[2]伝紅!G32</f>
        <v>8</v>
      </c>
      <c r="H36" s="27">
        <f>[2]伝紅!H32</f>
        <v>3</v>
      </c>
      <c r="I36" s="27">
        <f>[2]伝紅!I32</f>
        <v>8</v>
      </c>
      <c r="J36" s="27">
        <f>[2]伝紅!J32</f>
        <v>12</v>
      </c>
      <c r="K36" s="27">
        <f>[2]伝紅!K32</f>
        <v>5</v>
      </c>
      <c r="L36" s="27">
        <f>[2]伝紅!L32</f>
        <v>3</v>
      </c>
      <c r="M36" s="27">
        <f>[2]伝紅!M32</f>
        <v>2</v>
      </c>
      <c r="N36" s="27">
        <f>[2]伝紅!N32</f>
        <v>0</v>
      </c>
      <c r="O36" s="27">
        <f>[2]伝紅!O32</f>
        <v>1</v>
      </c>
      <c r="P36" s="27">
        <f>[2]伝紅!P32</f>
        <v>0</v>
      </c>
      <c r="Q36" s="27">
        <f>[2]伝紅!Q32</f>
        <v>0</v>
      </c>
      <c r="R36" s="25"/>
      <c r="S36" s="25">
        <f t="shared" si="2"/>
        <v>46</v>
      </c>
      <c r="T36" s="25" t="b">
        <f t="shared" si="3"/>
        <v>1</v>
      </c>
    </row>
    <row r="37" spans="2:20">
      <c r="B37" s="17">
        <v>32</v>
      </c>
      <c r="C37" s="17" t="e">
        <f>[2]伝紅!C33</f>
        <v>#N/A</v>
      </c>
      <c r="D37" s="17" t="e">
        <f>[2]伝紅!D33</f>
        <v>#N/A</v>
      </c>
      <c r="E37" s="17" t="e">
        <f>[2]伝紅!E33</f>
        <v>#N/A</v>
      </c>
      <c r="F37" s="17" t="e">
        <f>[2]伝紅!F33</f>
        <v>#N/A</v>
      </c>
      <c r="G37" s="17" t="e">
        <f>[2]伝紅!G33</f>
        <v>#N/A</v>
      </c>
      <c r="H37" s="17" t="e">
        <f>[2]伝紅!H33</f>
        <v>#N/A</v>
      </c>
      <c r="I37" s="17" t="e">
        <f>[2]伝紅!I33</f>
        <v>#N/A</v>
      </c>
      <c r="J37" s="17" t="e">
        <f>[2]伝紅!J33</f>
        <v>#N/A</v>
      </c>
      <c r="K37" s="17" t="e">
        <f>[2]伝紅!K33</f>
        <v>#N/A</v>
      </c>
      <c r="L37" s="17" t="e">
        <f>[2]伝紅!L33</f>
        <v>#N/A</v>
      </c>
      <c r="M37" s="17" t="e">
        <f>[2]伝紅!M33</f>
        <v>#N/A</v>
      </c>
      <c r="N37" s="17" t="e">
        <f>[2]伝紅!N33</f>
        <v>#N/A</v>
      </c>
      <c r="O37" s="17" t="e">
        <f>[2]伝紅!O33</f>
        <v>#N/A</v>
      </c>
      <c r="P37" s="17" t="e">
        <f>[2]伝紅!P33</f>
        <v>#N/A</v>
      </c>
      <c r="Q37" s="17" t="e">
        <f>[2]伝紅!Q33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521</v>
      </c>
      <c r="D60" s="2">
        <f t="array" ref="D60">+SUM(IF(NOT(ISERROR(D6:D58)),D6:D58))</f>
        <v>1</v>
      </c>
      <c r="E60" s="2">
        <f t="array" ref="E60">+SUM(IF(NOT(ISERROR(E6:E58)),E6:E58))</f>
        <v>11</v>
      </c>
      <c r="F60" s="2">
        <f t="array" ref="F60">+SUM(IF(NOT(ISERROR(F6:F58)),F6:F58))</f>
        <v>37</v>
      </c>
      <c r="G60" s="2">
        <f t="array" ref="G60">+SUM(IF(NOT(ISERROR(G6:G58)),G6:G58))</f>
        <v>51</v>
      </c>
      <c r="H60" s="2">
        <f t="array" ref="H60">+SUM(IF(NOT(ISERROR(H6:H58)),H6:H58))</f>
        <v>72</v>
      </c>
      <c r="I60" s="2">
        <f t="array" ref="I60">+SUM(IF(NOT(ISERROR(I6:I58)),I6:I58))</f>
        <v>101</v>
      </c>
      <c r="J60" s="2">
        <f t="array" ref="J60">+SUM(IF(NOT(ISERROR(J6:J58)),J6:J58))</f>
        <v>93</v>
      </c>
      <c r="K60" s="2">
        <f t="array" ref="K60">+SUM(IF(NOT(ISERROR(K6:K58)),K6:K58))</f>
        <v>55</v>
      </c>
      <c r="L60" s="2">
        <f t="array" ref="L60">+SUM(IF(NOT(ISERROR(L6:L58)),L6:L58))</f>
        <v>40</v>
      </c>
      <c r="M60" s="2">
        <f t="array" ref="M60">+SUM(IF(NOT(ISERROR(M6:M58)),M6:M58))</f>
        <v>24</v>
      </c>
      <c r="N60" s="2">
        <f t="array" ref="N60">+SUM(IF(NOT(ISERROR(N6:N58)),N6:N58))</f>
        <v>19</v>
      </c>
      <c r="O60" s="2">
        <f t="array" ref="O60">+SUM(IF(NOT(ISERROR(O6:O58)),O6:O58))</f>
        <v>13</v>
      </c>
      <c r="P60" s="2">
        <f t="array" ref="P60">+SUM(IF(NOT(ISERROR(P6:P58)),P6:P58))</f>
        <v>0</v>
      </c>
      <c r="Q60" s="2">
        <f t="array" ref="Q60">+SUM(IF(NOT(ISERROR(Q6:Q58)),Q6:Q58))</f>
        <v>4</v>
      </c>
      <c r="R60" s="2"/>
      <c r="S60" s="2">
        <f>SUM(D60:Q60)</f>
        <v>521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0.19193857965451055</v>
      </c>
      <c r="E61" s="4">
        <f t="shared" si="4"/>
        <v>2.1113243761996161</v>
      </c>
      <c r="F61" s="4">
        <f t="shared" si="4"/>
        <v>7.1017274472168905</v>
      </c>
      <c r="G61" s="4">
        <f t="shared" si="4"/>
        <v>9.7888675623800374</v>
      </c>
      <c r="H61" s="4">
        <f t="shared" si="4"/>
        <v>13.81957773512476</v>
      </c>
      <c r="I61" s="4">
        <f t="shared" si="4"/>
        <v>19.385796545105567</v>
      </c>
      <c r="J61" s="4">
        <f t="shared" si="4"/>
        <v>17.850287907869479</v>
      </c>
      <c r="K61" s="4">
        <f t="shared" si="4"/>
        <v>10.556621880998081</v>
      </c>
      <c r="L61" s="4">
        <f t="shared" si="4"/>
        <v>7.6775431861804213</v>
      </c>
      <c r="M61" s="4">
        <f t="shared" si="4"/>
        <v>4.6065259117082533</v>
      </c>
      <c r="N61" s="4">
        <f t="shared" si="4"/>
        <v>3.6468330134357005</v>
      </c>
      <c r="O61" s="4">
        <f t="shared" si="4"/>
        <v>2.4952015355086372</v>
      </c>
      <c r="P61" s="4">
        <f t="shared" si="4"/>
        <v>0</v>
      </c>
      <c r="Q61" s="4">
        <f t="shared" si="4"/>
        <v>0.76775431861804222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521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[2]突発!C30</f>
        <v>11</v>
      </c>
      <c r="D34" s="27">
        <f>[2]突発!D30</f>
        <v>0</v>
      </c>
      <c r="E34" s="27">
        <f>[2]突発!E30</f>
        <v>2</v>
      </c>
      <c r="F34" s="27">
        <f>[2]突発!F30</f>
        <v>8</v>
      </c>
      <c r="G34" s="27">
        <f>[2]突発!G30</f>
        <v>1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2</v>
      </c>
      <c r="F36" s="27">
        <f>[2]突発!F32</f>
        <v>5</v>
      </c>
      <c r="G36" s="27">
        <f>[2]突発!G32</f>
        <v>2</v>
      </c>
      <c r="H36" s="27">
        <f>[2]突発!H32</f>
        <v>0</v>
      </c>
      <c r="I36" s="27">
        <f>[2]突発!I32</f>
        <v>0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 t="e">
        <f>[2]突発!C33</f>
        <v>#N/A</v>
      </c>
      <c r="D37" s="17" t="e">
        <f>[2]突発!D33</f>
        <v>#N/A</v>
      </c>
      <c r="E37" s="17" t="e">
        <f>[2]突発!E33</f>
        <v>#N/A</v>
      </c>
      <c r="F37" s="17" t="e">
        <f>[2]突発!F33</f>
        <v>#N/A</v>
      </c>
      <c r="G37" s="17" t="e">
        <f>[2]突発!G33</f>
        <v>#N/A</v>
      </c>
      <c r="H37" s="17" t="e">
        <f>[2]突発!H33</f>
        <v>#N/A</v>
      </c>
      <c r="I37" s="17" t="e">
        <f>[2]突発!I33</f>
        <v>#N/A</v>
      </c>
      <c r="J37" s="17" t="e">
        <f>[2]突発!J33</f>
        <v>#N/A</v>
      </c>
      <c r="K37" s="17" t="e">
        <f>[2]突発!K33</f>
        <v>#N/A</v>
      </c>
      <c r="L37" s="17" t="e">
        <f>[2]突発!L33</f>
        <v>#N/A</v>
      </c>
      <c r="M37" s="17" t="e">
        <f>[2]突発!M33</f>
        <v>#N/A</v>
      </c>
      <c r="N37" s="17" t="e">
        <f>[2]突発!N33</f>
        <v>#N/A</v>
      </c>
      <c r="O37" s="17" t="e">
        <f>[2]突発!O33</f>
        <v>#N/A</v>
      </c>
      <c r="P37" s="17" t="e">
        <f>[2]突発!P33</f>
        <v>#N/A</v>
      </c>
      <c r="Q37" s="17" t="e">
        <f>[2]突発!Q33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204</v>
      </c>
      <c r="D60" s="2">
        <f t="array" ref="D60">+SUM(IF(NOT(ISERROR(D6:D58)),D6:D58))</f>
        <v>0</v>
      </c>
      <c r="E60" s="2">
        <f t="array" ref="E60">+SUM(IF(NOT(ISERROR(E6:E58)),E6:E58))</f>
        <v>37</v>
      </c>
      <c r="F60" s="2">
        <f t="array" ref="F60">+SUM(IF(NOT(ISERROR(F6:F58)),F6:F58))</f>
        <v>138</v>
      </c>
      <c r="G60" s="2">
        <f t="array" ref="G60">+SUM(IF(NOT(ISERROR(G6:G58)),G6:G58))</f>
        <v>19</v>
      </c>
      <c r="H60" s="2">
        <f t="array" ref="H60">+SUM(IF(NOT(ISERROR(H6:H58)),H6:H58))</f>
        <v>5</v>
      </c>
      <c r="I60" s="2">
        <f t="array" ref="I60">+SUM(IF(NOT(ISERROR(I6:I58)),I6:I58))</f>
        <v>2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204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18.137254901960784</v>
      </c>
      <c r="F61" s="4">
        <f t="shared" si="4"/>
        <v>67.64705882352942</v>
      </c>
      <c r="G61" s="4">
        <f t="shared" si="4"/>
        <v>9.3137254901960791</v>
      </c>
      <c r="H61" s="4">
        <f t="shared" si="4"/>
        <v>2.4509803921568629</v>
      </c>
      <c r="I61" s="4">
        <f t="shared" si="4"/>
        <v>0.98039215686274506</v>
      </c>
      <c r="J61" s="4">
        <f t="shared" si="4"/>
        <v>1.4705882352941175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204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>
        <f>[2]ﾍﾙ!C30</f>
        <v>11</v>
      </c>
      <c r="D34" s="27">
        <f>[2]ﾍﾙ!D30</f>
        <v>0</v>
      </c>
      <c r="E34" s="27">
        <f>[2]ﾍﾙ!E30</f>
        <v>3</v>
      </c>
      <c r="F34" s="27">
        <f>[2]ﾍﾙ!F30</f>
        <v>3</v>
      </c>
      <c r="G34" s="27">
        <f>[2]ﾍﾙ!G30</f>
        <v>2</v>
      </c>
      <c r="H34" s="27">
        <f>[2]ﾍﾙ!H30</f>
        <v>1</v>
      </c>
      <c r="I34" s="27">
        <f>[2]ﾍﾙ!I30</f>
        <v>1</v>
      </c>
      <c r="J34" s="27">
        <f>[2]ﾍﾙ!J30</f>
        <v>0</v>
      </c>
      <c r="K34" s="27">
        <f>[2]ﾍﾙ!K30</f>
        <v>0</v>
      </c>
      <c r="L34" s="27">
        <f>[2]ﾍﾙ!L30</f>
        <v>1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[2]ﾍﾙ!C31</f>
        <v>6</v>
      </c>
      <c r="D35" s="17">
        <f>[2]ﾍﾙ!D31</f>
        <v>0</v>
      </c>
      <c r="E35" s="17">
        <f>[2]ﾍﾙ!E31</f>
        <v>1</v>
      </c>
      <c r="F35" s="17">
        <f>[2]ﾍﾙ!F31</f>
        <v>3</v>
      </c>
      <c r="G35" s="17">
        <f>[2]ﾍﾙ!G31</f>
        <v>0</v>
      </c>
      <c r="H35" s="17">
        <f>[2]ﾍﾙ!H31</f>
        <v>1</v>
      </c>
      <c r="I35" s="17">
        <f>[2]ﾍﾙ!I31</f>
        <v>1</v>
      </c>
      <c r="J35" s="17">
        <f>[2]ﾍﾙ!J31</f>
        <v>0</v>
      </c>
      <c r="K35" s="17">
        <f>[2]ﾍﾙ!K31</f>
        <v>0</v>
      </c>
      <c r="L35" s="17">
        <f>[2]ﾍﾙ!L31</f>
        <v>0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6</v>
      </c>
      <c r="T35" t="b">
        <f t="shared" si="3"/>
        <v>1</v>
      </c>
    </row>
    <row r="36" spans="2:20">
      <c r="B36" s="18">
        <v>31</v>
      </c>
      <c r="C36" s="27">
        <f>[2]ﾍﾙ!C32</f>
        <v>7</v>
      </c>
      <c r="D36" s="27">
        <f>[2]ﾍﾙ!D32</f>
        <v>0</v>
      </c>
      <c r="E36" s="27">
        <f>[2]ﾍﾙ!E32</f>
        <v>3</v>
      </c>
      <c r="F36" s="27">
        <f>[2]ﾍﾙ!F32</f>
        <v>2</v>
      </c>
      <c r="G36" s="27">
        <f>[2]ﾍﾙ!G32</f>
        <v>1</v>
      </c>
      <c r="H36" s="27">
        <f>[2]ﾍﾙ!H32</f>
        <v>0</v>
      </c>
      <c r="I36" s="27">
        <f>[2]ﾍﾙ!I32</f>
        <v>0</v>
      </c>
      <c r="J36" s="27">
        <f>[2]ﾍﾙ!J32</f>
        <v>0</v>
      </c>
      <c r="K36" s="27">
        <f>[2]ﾍﾙ!K32</f>
        <v>1</v>
      </c>
      <c r="L36" s="27">
        <f>[2]ﾍﾙ!L32</f>
        <v>0</v>
      </c>
      <c r="M36" s="27">
        <f>[2]ﾍﾙ!M32</f>
        <v>0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7</v>
      </c>
      <c r="T36" s="25" t="b">
        <f t="shared" si="3"/>
        <v>1</v>
      </c>
    </row>
    <row r="37" spans="2:20">
      <c r="B37" s="17">
        <v>32</v>
      </c>
      <c r="C37" s="17" t="e">
        <f>[2]ﾍﾙ!C33</f>
        <v>#N/A</v>
      </c>
      <c r="D37" s="17" t="e">
        <f>[2]ﾍﾙ!D33</f>
        <v>#N/A</v>
      </c>
      <c r="E37" s="17" t="e">
        <f>[2]ﾍﾙ!E33</f>
        <v>#N/A</v>
      </c>
      <c r="F37" s="17" t="e">
        <f>[2]ﾍﾙ!F33</f>
        <v>#N/A</v>
      </c>
      <c r="G37" s="17" t="e">
        <f>[2]ﾍﾙ!G33</f>
        <v>#N/A</v>
      </c>
      <c r="H37" s="17" t="e">
        <f>[2]ﾍﾙ!H33</f>
        <v>#N/A</v>
      </c>
      <c r="I37" s="17" t="e">
        <f>[2]ﾍﾙ!I33</f>
        <v>#N/A</v>
      </c>
      <c r="J37" s="17" t="e">
        <f>[2]ﾍﾙ!J33</f>
        <v>#N/A</v>
      </c>
      <c r="K37" s="17" t="e">
        <f>[2]ﾍﾙ!K33</f>
        <v>#N/A</v>
      </c>
      <c r="L37" s="17" t="e">
        <f>[2]ﾍﾙ!L33</f>
        <v>#N/A</v>
      </c>
      <c r="M37" s="17" t="e">
        <f>[2]ﾍﾙ!M33</f>
        <v>#N/A</v>
      </c>
      <c r="N37" s="17" t="e">
        <f>[2]ﾍﾙ!N33</f>
        <v>#N/A</v>
      </c>
      <c r="O37" s="17" t="e">
        <f>[2]ﾍﾙ!O33</f>
        <v>#N/A</v>
      </c>
      <c r="P37" s="17" t="e">
        <f>[2]ﾍﾙ!P33</f>
        <v>#N/A</v>
      </c>
      <c r="Q37" s="17" t="e">
        <f>[2]ﾍﾙ!Q33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182</v>
      </c>
      <c r="D60" s="2">
        <f t="array" ref="D60">+SUM(IF(NOT(ISERROR(D6:D58)),D6:D58))</f>
        <v>1</v>
      </c>
      <c r="E60" s="2">
        <f t="array" ref="E60">+SUM(IF(NOT(ISERROR(E6:E58)),E6:E58))</f>
        <v>57</v>
      </c>
      <c r="F60" s="2">
        <f t="array" ref="F60">+SUM(IF(NOT(ISERROR(F6:F58)),F6:F58))</f>
        <v>70</v>
      </c>
      <c r="G60" s="2">
        <f t="array" ref="G60">+SUM(IF(NOT(ISERROR(G6:G58)),G6:G58))</f>
        <v>21</v>
      </c>
      <c r="H60" s="2">
        <f t="array" ref="H60">+SUM(IF(NOT(ISERROR(H6:H58)),H6:H58))</f>
        <v>11</v>
      </c>
      <c r="I60" s="2">
        <f t="array" ref="I60">+SUM(IF(NOT(ISERROR(I6:I58)),I6:I58))</f>
        <v>6</v>
      </c>
      <c r="J60" s="2">
        <f t="array" ref="J60">+SUM(IF(NOT(ISERROR(J6:J58)),J6:J58))</f>
        <v>7</v>
      </c>
      <c r="K60" s="2">
        <f t="array" ref="K60">+SUM(IF(NOT(ISERROR(K6:K58)),K6:K58))</f>
        <v>4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182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0.5494505494505495</v>
      </c>
      <c r="E61" s="4">
        <f t="shared" si="4"/>
        <v>31.318681318681318</v>
      </c>
      <c r="F61" s="4">
        <f t="shared" si="4"/>
        <v>38.461538461538467</v>
      </c>
      <c r="G61" s="4">
        <f t="shared" si="4"/>
        <v>11.538461538461538</v>
      </c>
      <c r="H61" s="4">
        <f t="shared" si="4"/>
        <v>6.0439560439560438</v>
      </c>
      <c r="I61" s="4">
        <f t="shared" si="4"/>
        <v>3.296703296703297</v>
      </c>
      <c r="J61" s="4">
        <f t="shared" si="4"/>
        <v>3.8461538461538463</v>
      </c>
      <c r="K61" s="4">
        <f t="shared" si="4"/>
        <v>2.197802197802198</v>
      </c>
      <c r="L61" s="4">
        <f t="shared" si="4"/>
        <v>1.098901098901099</v>
      </c>
      <c r="M61" s="4">
        <f t="shared" si="4"/>
        <v>0.5494505494505495</v>
      </c>
      <c r="N61" s="4">
        <f t="shared" si="4"/>
        <v>0</v>
      </c>
      <c r="O61" s="4">
        <f t="shared" si="4"/>
        <v>1.098901098901099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182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1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1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1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[2]耳下!C32</f>
        <v>2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1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2</v>
      </c>
      <c r="T36" s="25" t="b">
        <f t="shared" si="3"/>
        <v>1</v>
      </c>
    </row>
    <row r="37" spans="2:20">
      <c r="B37" s="17">
        <v>32</v>
      </c>
      <c r="C37" s="17" t="e">
        <f>[2]耳下!C33</f>
        <v>#N/A</v>
      </c>
      <c r="D37" s="17" t="e">
        <f>[2]耳下!D33</f>
        <v>#N/A</v>
      </c>
      <c r="E37" s="17" t="e">
        <f>[2]耳下!E33</f>
        <v>#N/A</v>
      </c>
      <c r="F37" s="17" t="e">
        <f>[2]耳下!F33</f>
        <v>#N/A</v>
      </c>
      <c r="G37" s="17" t="e">
        <f>[2]耳下!G33</f>
        <v>#N/A</v>
      </c>
      <c r="H37" s="17" t="e">
        <f>[2]耳下!H33</f>
        <v>#N/A</v>
      </c>
      <c r="I37" s="17" t="e">
        <f>[2]耳下!I33</f>
        <v>#N/A</v>
      </c>
      <c r="J37" s="17" t="e">
        <f>[2]耳下!J33</f>
        <v>#N/A</v>
      </c>
      <c r="K37" s="17" t="e">
        <f>[2]耳下!K33</f>
        <v>#N/A</v>
      </c>
      <c r="L37" s="17" t="e">
        <f>[2]耳下!L33</f>
        <v>#N/A</v>
      </c>
      <c r="M37" s="17" t="e">
        <f>[2]耳下!M33</f>
        <v>#N/A</v>
      </c>
      <c r="N37" s="17" t="e">
        <f>[2]耳下!N33</f>
        <v>#N/A</v>
      </c>
      <c r="O37" s="17" t="e">
        <f>[2]耳下!O33</f>
        <v>#N/A</v>
      </c>
      <c r="P37" s="17" t="e">
        <f>[2]耳下!P33</f>
        <v>#N/A</v>
      </c>
      <c r="Q37" s="17" t="e">
        <f>[2]耳下!Q33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44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3</v>
      </c>
      <c r="G60" s="2">
        <f t="array" ref="G60">+SUM(IF(NOT(ISERROR(G6:G58)),G6:G58))</f>
        <v>3</v>
      </c>
      <c r="H60" s="2">
        <f t="array" ref="H60">+SUM(IF(NOT(ISERROR(H6:H58)),H6:H58))</f>
        <v>8</v>
      </c>
      <c r="I60" s="2">
        <f t="array" ref="I60">+SUM(IF(NOT(ISERROR(I6:I58)),I6:I58))</f>
        <v>10</v>
      </c>
      <c r="J60" s="2">
        <f t="array" ref="J60">+SUM(IF(NOT(ISERROR(J6:J58)),J6:J58))</f>
        <v>8</v>
      </c>
      <c r="K60" s="2">
        <f t="array" ref="K60">+SUM(IF(NOT(ISERROR(K6:K58)),K6:K58))</f>
        <v>6</v>
      </c>
      <c r="L60" s="2">
        <f t="array" ref="L60">+SUM(IF(NOT(ISERROR(L6:L58)),L6:L58))</f>
        <v>2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44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2.2727272727272729</v>
      </c>
      <c r="F61" s="4">
        <f t="shared" si="4"/>
        <v>6.8181818181818175</v>
      </c>
      <c r="G61" s="4">
        <f t="shared" si="4"/>
        <v>6.8181818181818175</v>
      </c>
      <c r="H61" s="4">
        <f t="shared" si="4"/>
        <v>18.181818181818183</v>
      </c>
      <c r="I61" s="4">
        <f t="shared" si="4"/>
        <v>22.727272727272727</v>
      </c>
      <c r="J61" s="4">
        <f t="shared" si="4"/>
        <v>18.181818181818183</v>
      </c>
      <c r="K61" s="4">
        <f t="shared" si="4"/>
        <v>13.636363636363635</v>
      </c>
      <c r="L61" s="4">
        <f t="shared" si="4"/>
        <v>4.5454545454545459</v>
      </c>
      <c r="M61" s="4">
        <f t="shared" si="4"/>
        <v>0</v>
      </c>
      <c r="N61" s="4">
        <f t="shared" si="4"/>
        <v>2.2727272727272729</v>
      </c>
      <c r="O61" s="4">
        <f t="shared" si="4"/>
        <v>4.5454545454545459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44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0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0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0</v>
      </c>
      <c r="Y36" s="25" t="b">
        <f t="shared" si="3"/>
        <v>1</v>
      </c>
    </row>
    <row r="37" spans="2:25">
      <c r="B37" s="17">
        <v>32</v>
      </c>
      <c r="C37" s="17" t="e">
        <f>[3]出血!C33</f>
        <v>#N/A</v>
      </c>
      <c r="D37" s="17" t="e">
        <f>[3]出血!D33</f>
        <v>#N/A</v>
      </c>
      <c r="E37" s="17" t="e">
        <f>[3]出血!E33</f>
        <v>#N/A</v>
      </c>
      <c r="F37" s="17" t="e">
        <f>[3]出血!F33</f>
        <v>#N/A</v>
      </c>
      <c r="G37" s="17" t="e">
        <f>[3]出血!G33</f>
        <v>#N/A</v>
      </c>
      <c r="H37" s="17" t="e">
        <f>[3]出血!H33</f>
        <v>#N/A</v>
      </c>
      <c r="I37" s="17" t="e">
        <f>[3]出血!I33</f>
        <v>#N/A</v>
      </c>
      <c r="J37" s="17" t="e">
        <f>[3]出血!J33</f>
        <v>#N/A</v>
      </c>
      <c r="K37" s="17" t="e">
        <f>[3]出血!K33</f>
        <v>#N/A</v>
      </c>
      <c r="L37" s="17" t="e">
        <f>[3]出血!L33</f>
        <v>#N/A</v>
      </c>
      <c r="M37" s="17" t="e">
        <f>[3]出血!M33</f>
        <v>#N/A</v>
      </c>
      <c r="N37" s="17" t="e">
        <f>[3]出血!N33</f>
        <v>#N/A</v>
      </c>
      <c r="O37" s="17" t="e">
        <f>[3]出血!O33</f>
        <v>#N/A</v>
      </c>
      <c r="P37" s="17" t="e">
        <f>[3]出血!P33</f>
        <v>#N/A</v>
      </c>
      <c r="Q37" s="17" t="e">
        <f>[3]出血!Q33</f>
        <v>#N/A</v>
      </c>
      <c r="R37" s="17" t="e">
        <f>[3]出血!R33</f>
        <v>#N/A</v>
      </c>
      <c r="S37" s="17" t="e">
        <f>[3]出血!S33</f>
        <v>#N/A</v>
      </c>
      <c r="T37" s="17" t="e">
        <f>[3]出血!T33</f>
        <v>#N/A</v>
      </c>
      <c r="U37" s="17" t="e">
        <f>[3]出血!U33</f>
        <v>#N/A</v>
      </c>
      <c r="V37" s="17" t="e">
        <f>[3]出血!V33</f>
        <v>#N/A</v>
      </c>
      <c r="X37" t="e">
        <f t="shared" si="2"/>
        <v>#N/A</v>
      </c>
      <c r="Y37" t="str">
        <f t="shared" si="3"/>
        <v>-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8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3</v>
      </c>
      <c r="T60" s="2">
        <f t="array" ref="T60">+SUM(IF(NOT(ISERROR(T6:T58)),T6:T58))</f>
        <v>0</v>
      </c>
      <c r="U60" s="2">
        <f t="array" ref="U60">+SUM(IF(NOT(ISERROR(U6:U58)),U6:U58))</f>
        <v>1</v>
      </c>
      <c r="V60" s="2">
        <f t="array" ref="V60">+SUM(IF(NOT(ISERROR(V6:V58)),V6:V58))</f>
        <v>2</v>
      </c>
      <c r="W60" s="2"/>
      <c r="X60" s="2">
        <f>SUM(D60:V60)</f>
        <v>8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12.5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12.5</v>
      </c>
      <c r="S61" s="4">
        <f t="shared" si="5"/>
        <v>37.5</v>
      </c>
      <c r="T61" s="4">
        <f t="shared" si="5"/>
        <v>0</v>
      </c>
      <c r="U61" s="4">
        <f t="shared" si="5"/>
        <v>12.5</v>
      </c>
      <c r="V61" s="4">
        <f t="shared" si="5"/>
        <v>25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8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>
        <f>[3]流行!C30</f>
        <v>39</v>
      </c>
      <c r="D34" s="18">
        <f>[3]流行!D30</f>
        <v>0</v>
      </c>
      <c r="E34" s="18">
        <f>[3]流行!E30</f>
        <v>0</v>
      </c>
      <c r="F34" s="18">
        <f>[3]流行!F30</f>
        <v>2</v>
      </c>
      <c r="G34" s="18">
        <f>[3]流行!G30</f>
        <v>3</v>
      </c>
      <c r="H34" s="18">
        <f>[3]流行!H30</f>
        <v>2</v>
      </c>
      <c r="I34" s="18">
        <f>[3]流行!I30</f>
        <v>2</v>
      </c>
      <c r="J34" s="18">
        <f>[3]流行!J30</f>
        <v>0</v>
      </c>
      <c r="K34" s="18">
        <f>[3]流行!K30</f>
        <v>1</v>
      </c>
      <c r="L34" s="18">
        <f>[3]流行!L30</f>
        <v>2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1</v>
      </c>
      <c r="Q34" s="18">
        <f>[3]流行!Q30</f>
        <v>3</v>
      </c>
      <c r="R34" s="18">
        <f>[3]流行!R30</f>
        <v>4</v>
      </c>
      <c r="S34" s="18">
        <f>[3]流行!S30</f>
        <v>4</v>
      </c>
      <c r="T34" s="18">
        <f>[3]流行!T30</f>
        <v>3</v>
      </c>
      <c r="U34" s="18">
        <f>[3]流行!U30</f>
        <v>6</v>
      </c>
      <c r="V34" s="18">
        <f>[3]流行!V30</f>
        <v>5</v>
      </c>
      <c r="W34" s="25"/>
      <c r="X34" s="25">
        <f t="shared" si="0"/>
        <v>39</v>
      </c>
      <c r="Y34" s="25" t="b">
        <f t="shared" si="1"/>
        <v>1</v>
      </c>
    </row>
    <row r="35" spans="2:25">
      <c r="B35" s="17">
        <v>30</v>
      </c>
      <c r="C35" s="17">
        <f>[3]流行!C31</f>
        <v>23</v>
      </c>
      <c r="D35" s="17">
        <f>[3]流行!D31</f>
        <v>1</v>
      </c>
      <c r="E35" s="17">
        <f>[3]流行!E31</f>
        <v>0</v>
      </c>
      <c r="F35" s="17">
        <f>[3]流行!F31</f>
        <v>2</v>
      </c>
      <c r="G35" s="17">
        <f>[3]流行!G31</f>
        <v>1</v>
      </c>
      <c r="H35" s="17">
        <f>[3]流行!H31</f>
        <v>2</v>
      </c>
      <c r="I35" s="17">
        <f>[3]流行!I31</f>
        <v>1</v>
      </c>
      <c r="J35" s="17">
        <f>[3]流行!J31</f>
        <v>0</v>
      </c>
      <c r="K35" s="17">
        <f>[3]流行!K31</f>
        <v>0</v>
      </c>
      <c r="L35" s="17">
        <f>[3]流行!L31</f>
        <v>1</v>
      </c>
      <c r="M35" s="17">
        <f>[3]流行!M31</f>
        <v>1</v>
      </c>
      <c r="N35" s="17">
        <f>[3]流行!N31</f>
        <v>0</v>
      </c>
      <c r="O35" s="17">
        <f>[3]流行!O31</f>
        <v>1</v>
      </c>
      <c r="P35" s="17">
        <f>[3]流行!P31</f>
        <v>0</v>
      </c>
      <c r="Q35" s="17">
        <f>[3]流行!Q31</f>
        <v>0</v>
      </c>
      <c r="R35" s="17">
        <f>[3]流行!R31</f>
        <v>4</v>
      </c>
      <c r="S35" s="17">
        <f>[3]流行!S31</f>
        <v>4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23</v>
      </c>
      <c r="Y35" t="b">
        <f t="shared" si="1"/>
        <v>1</v>
      </c>
    </row>
    <row r="36" spans="2:25">
      <c r="B36" s="18">
        <v>31</v>
      </c>
      <c r="C36" s="18">
        <f>[3]流行!C32</f>
        <v>33</v>
      </c>
      <c r="D36" s="18">
        <f>[3]流行!D32</f>
        <v>0</v>
      </c>
      <c r="E36" s="18">
        <f>[3]流行!E32</f>
        <v>1</v>
      </c>
      <c r="F36" s="18">
        <f>[3]流行!F32</f>
        <v>2</v>
      </c>
      <c r="G36" s="18">
        <f>[3]流行!G32</f>
        <v>1</v>
      </c>
      <c r="H36" s="18">
        <f>[3]流行!H32</f>
        <v>1</v>
      </c>
      <c r="I36" s="18">
        <f>[3]流行!I32</f>
        <v>2</v>
      </c>
      <c r="J36" s="18">
        <f>[3]流行!J32</f>
        <v>1</v>
      </c>
      <c r="K36" s="18">
        <f>[3]流行!K32</f>
        <v>0</v>
      </c>
      <c r="L36" s="18">
        <f>[3]流行!L32</f>
        <v>0</v>
      </c>
      <c r="M36" s="18">
        <f>[3]流行!M32</f>
        <v>1</v>
      </c>
      <c r="N36" s="18">
        <f>[3]流行!N32</f>
        <v>0</v>
      </c>
      <c r="O36" s="18">
        <f>[3]流行!O32</f>
        <v>1</v>
      </c>
      <c r="P36" s="18">
        <f>[3]流行!P32</f>
        <v>1</v>
      </c>
      <c r="Q36" s="18">
        <f>[3]流行!Q32</f>
        <v>3</v>
      </c>
      <c r="R36" s="18">
        <f>[3]流行!R32</f>
        <v>5</v>
      </c>
      <c r="S36" s="18">
        <f>[3]流行!S32</f>
        <v>3</v>
      </c>
      <c r="T36" s="18">
        <f>[3]流行!T32</f>
        <v>3</v>
      </c>
      <c r="U36" s="18">
        <f>[3]流行!U32</f>
        <v>5</v>
      </c>
      <c r="V36" s="18">
        <f>[3]流行!V32</f>
        <v>3</v>
      </c>
      <c r="W36" s="25"/>
      <c r="X36" s="25">
        <f t="shared" si="0"/>
        <v>33</v>
      </c>
      <c r="Y36" s="25" t="b">
        <f t="shared" si="1"/>
        <v>1</v>
      </c>
    </row>
    <row r="37" spans="2:25">
      <c r="B37" s="17">
        <v>32</v>
      </c>
      <c r="C37" s="17" t="e">
        <f>[3]流行!C33</f>
        <v>#N/A</v>
      </c>
      <c r="D37" s="17" t="e">
        <f>[3]流行!D33</f>
        <v>#N/A</v>
      </c>
      <c r="E37" s="17" t="e">
        <f>[3]流行!E33</f>
        <v>#N/A</v>
      </c>
      <c r="F37" s="17" t="e">
        <f>[3]流行!F33</f>
        <v>#N/A</v>
      </c>
      <c r="G37" s="17" t="e">
        <f>[3]流行!G33</f>
        <v>#N/A</v>
      </c>
      <c r="H37" s="17" t="e">
        <f>[3]流行!H33</f>
        <v>#N/A</v>
      </c>
      <c r="I37" s="17" t="e">
        <f>[3]流行!I33</f>
        <v>#N/A</v>
      </c>
      <c r="J37" s="17" t="e">
        <f>[3]流行!J33</f>
        <v>#N/A</v>
      </c>
      <c r="K37" s="17" t="e">
        <f>[3]流行!K33</f>
        <v>#N/A</v>
      </c>
      <c r="L37" s="17" t="e">
        <f>[3]流行!L33</f>
        <v>#N/A</v>
      </c>
      <c r="M37" s="17" t="e">
        <f>[3]流行!M33</f>
        <v>#N/A</v>
      </c>
      <c r="N37" s="17" t="e">
        <f>[3]流行!N33</f>
        <v>#N/A</v>
      </c>
      <c r="O37" s="17" t="e">
        <f>[3]流行!O33</f>
        <v>#N/A</v>
      </c>
      <c r="P37" s="17" t="e">
        <f>[3]流行!P33</f>
        <v>#N/A</v>
      </c>
      <c r="Q37" s="17" t="e">
        <f>[3]流行!Q33</f>
        <v>#N/A</v>
      </c>
      <c r="R37" s="17" t="e">
        <f>[3]流行!R33</f>
        <v>#N/A</v>
      </c>
      <c r="S37" s="17" t="e">
        <f>[3]流行!S33</f>
        <v>#N/A</v>
      </c>
      <c r="T37" s="17" t="e">
        <f>[3]流行!T33</f>
        <v>#N/A</v>
      </c>
      <c r="U37" s="17" t="e">
        <f>[3]流行!U33</f>
        <v>#N/A</v>
      </c>
      <c r="V37" s="17" t="e">
        <f>[3]流行!V33</f>
        <v>#N/A</v>
      </c>
      <c r="X37" t="e">
        <f t="shared" si="0"/>
        <v>#N/A</v>
      </c>
      <c r="Y37" t="str">
        <f t="shared" si="1"/>
        <v>-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1258</v>
      </c>
      <c r="D60" s="2">
        <f t="array" ref="D60">+SUM(IF(NOT(ISERROR(D6:D58)),D6:D58))</f>
        <v>3</v>
      </c>
      <c r="E60" s="2">
        <f t="array" ref="E60">+SUM(IF(NOT(ISERROR(E6:E58)),E6:E58))</f>
        <v>9</v>
      </c>
      <c r="F60" s="2">
        <f t="array" ref="F60">+SUM(IF(NOT(ISERROR(F6:F58)),F6:F58))</f>
        <v>46</v>
      </c>
      <c r="G60" s="2">
        <f t="array" ref="G60">+SUM(IF(NOT(ISERROR(G6:G58)),G6:G58))</f>
        <v>38</v>
      </c>
      <c r="H60" s="2">
        <f t="array" ref="H60">+SUM(IF(NOT(ISERROR(H6:H58)),H6:H58))</f>
        <v>64</v>
      </c>
      <c r="I60" s="2">
        <f t="array" ref="I60">+SUM(IF(NOT(ISERROR(I6:I58)),I6:I58))</f>
        <v>61</v>
      </c>
      <c r="J60" s="2">
        <f t="array" ref="J60">+SUM(IF(NOT(ISERROR(J6:J58)),J6:J58))</f>
        <v>44</v>
      </c>
      <c r="K60" s="2">
        <f t="array" ref="K60">+SUM(IF(NOT(ISERROR(K6:K58)),K6:K58))</f>
        <v>37</v>
      </c>
      <c r="L60" s="2">
        <f t="array" ref="L60">+SUM(IF(NOT(ISERROR(L6:L58)),L6:L58))</f>
        <v>30</v>
      </c>
      <c r="M60" s="2">
        <f t="array" ref="M60">+SUM(IF(NOT(ISERROR(M6:M58)),M6:M58))</f>
        <v>36</v>
      </c>
      <c r="N60" s="2">
        <f t="array" ref="N60">+SUM(IF(NOT(ISERROR(N6:N58)),N6:N58))</f>
        <v>33</v>
      </c>
      <c r="O60" s="2">
        <f t="array" ref="O60">+SUM(IF(NOT(ISERROR(O6:O58)),O6:O58))</f>
        <v>85</v>
      </c>
      <c r="P60" s="2">
        <f t="array" ref="P60">+SUM(IF(NOT(ISERROR(P6:P58)),P6:P58))</f>
        <v>28</v>
      </c>
      <c r="Q60" s="2">
        <f t="array" ref="Q60">+SUM(IF(NOT(ISERROR(Q6:Q58)),Q6:Q58))</f>
        <v>91</v>
      </c>
      <c r="R60" s="2">
        <f t="array" ref="R60">+SUM(IF(NOT(ISERROR(R6:R58)),R6:R58))</f>
        <v>183</v>
      </c>
      <c r="S60" s="2">
        <f t="array" ref="S60">+SUM(IF(NOT(ISERROR(S6:S58)),S6:S58))</f>
        <v>157</v>
      </c>
      <c r="T60" s="2">
        <f t="array" ref="T60">+SUM(IF(NOT(ISERROR(T6:T58)),T6:T58))</f>
        <v>102</v>
      </c>
      <c r="U60" s="2">
        <f t="array" ref="U60">+SUM(IF(NOT(ISERROR(U6:U58)),U6:U58))</f>
        <v>120</v>
      </c>
      <c r="V60" s="2">
        <f t="array" ref="V60">+SUM(IF(NOT(ISERROR(V6:V58)),V6:V58))</f>
        <v>91</v>
      </c>
      <c r="W60" s="2"/>
      <c r="X60" s="2">
        <f>SUM(D60:V60)</f>
        <v>1258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0.23847376788553257</v>
      </c>
      <c r="E61" s="4">
        <f t="shared" si="2"/>
        <v>0.71542130365659784</v>
      </c>
      <c r="F61" s="4">
        <f t="shared" si="2"/>
        <v>3.6565977742448332</v>
      </c>
      <c r="G61" s="4">
        <f t="shared" si="2"/>
        <v>3.0206677265500796</v>
      </c>
      <c r="H61" s="4">
        <f t="shared" si="2"/>
        <v>5.0874403815580287</v>
      </c>
      <c r="I61" s="4">
        <f t="shared" si="2"/>
        <v>4.8489666136724958</v>
      </c>
      <c r="J61" s="4">
        <f t="shared" si="2"/>
        <v>3.4976152623211445</v>
      </c>
      <c r="K61" s="4">
        <f t="shared" si="2"/>
        <v>2.9411764705882351</v>
      </c>
      <c r="L61" s="4">
        <f t="shared" si="2"/>
        <v>2.3847376788553261</v>
      </c>
      <c r="M61" s="4">
        <f t="shared" si="2"/>
        <v>2.8616852146263914</v>
      </c>
      <c r="N61" s="4">
        <f t="shared" si="2"/>
        <v>2.6232114467408585</v>
      </c>
      <c r="O61" s="4">
        <f t="shared" si="2"/>
        <v>6.756756756756757</v>
      </c>
      <c r="P61" s="4">
        <f t="shared" si="2"/>
        <v>2.2257551669316373</v>
      </c>
      <c r="Q61" s="4">
        <f t="shared" si="2"/>
        <v>7.2337042925278219</v>
      </c>
      <c r="R61" s="4">
        <f t="shared" si="2"/>
        <v>14.546899841017488</v>
      </c>
      <c r="S61" s="4">
        <f t="shared" si="2"/>
        <v>12.48012718600954</v>
      </c>
      <c r="T61" s="4">
        <f t="shared" si="2"/>
        <v>8.1081081081081088</v>
      </c>
      <c r="U61" s="4">
        <f t="shared" si="2"/>
        <v>9.5389507154213042</v>
      </c>
      <c r="V61" s="4">
        <f t="shared" si="2"/>
        <v>7.2337042925278219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1258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 t="e">
        <f>[4]細髄!C33</f>
        <v>#N/A</v>
      </c>
      <c r="D37" s="17" t="e">
        <f>[4]細髄!D33</f>
        <v>#N/A</v>
      </c>
      <c r="E37" s="17" t="e">
        <f>[4]細髄!E33</f>
        <v>#N/A</v>
      </c>
      <c r="F37" s="17" t="e">
        <f>[4]細髄!F33</f>
        <v>#N/A</v>
      </c>
      <c r="G37" s="17" t="e">
        <f>[4]細髄!G33</f>
        <v>#N/A</v>
      </c>
      <c r="H37" s="17" t="e">
        <f>[4]細髄!H33</f>
        <v>#N/A</v>
      </c>
      <c r="I37" s="17" t="e">
        <f>[4]細髄!I33</f>
        <v>#N/A</v>
      </c>
      <c r="J37" s="17" t="e">
        <f>[4]細髄!J33</f>
        <v>#N/A</v>
      </c>
      <c r="K37" s="17" t="e">
        <f>[4]細髄!K33</f>
        <v>#N/A</v>
      </c>
      <c r="L37" s="17" t="e">
        <f>[4]細髄!L33</f>
        <v>#N/A</v>
      </c>
      <c r="M37" s="17" t="e">
        <f>[4]細髄!M33</f>
        <v>#N/A</v>
      </c>
      <c r="N37" s="17" t="e">
        <f>[4]細髄!N33</f>
        <v>#N/A</v>
      </c>
      <c r="O37" s="17" t="e">
        <f>[4]細髄!O33</f>
        <v>#N/A</v>
      </c>
      <c r="P37" s="17" t="e">
        <f>[4]細髄!P33</f>
        <v>#N/A</v>
      </c>
      <c r="Q37" s="17" t="e">
        <f>[4]細髄!Q33</f>
        <v>#N/A</v>
      </c>
      <c r="R37" s="17" t="e">
        <f>[4]細髄!R33</f>
        <v>#N/A</v>
      </c>
      <c r="S37" s="17" t="e">
        <f>[4]細髄!S33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1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1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1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1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 t="e">
        <f>[4]無髄!C33</f>
        <v>#N/A</v>
      </c>
      <c r="D37" s="17" t="e">
        <f>[4]無髄!D33</f>
        <v>#N/A</v>
      </c>
      <c r="E37" s="17" t="e">
        <f>[4]無髄!E33</f>
        <v>#N/A</v>
      </c>
      <c r="F37" s="17" t="e">
        <f>[4]無髄!F33</f>
        <v>#N/A</v>
      </c>
      <c r="G37" s="17" t="e">
        <f>[4]無髄!G33</f>
        <v>#N/A</v>
      </c>
      <c r="H37" s="17" t="e">
        <f>[4]無髄!H33</f>
        <v>#N/A</v>
      </c>
      <c r="I37" s="17" t="e">
        <f>[4]無髄!I33</f>
        <v>#N/A</v>
      </c>
      <c r="J37" s="17" t="e">
        <f>[4]無髄!J33</f>
        <v>#N/A</v>
      </c>
      <c r="K37" s="17" t="e">
        <f>[4]無髄!K33</f>
        <v>#N/A</v>
      </c>
      <c r="L37" s="17" t="e">
        <f>[4]無髄!L33</f>
        <v>#N/A</v>
      </c>
      <c r="M37" s="17" t="e">
        <f>[4]無髄!M33</f>
        <v>#N/A</v>
      </c>
      <c r="N37" s="17" t="e">
        <f>[4]無髄!N33</f>
        <v>#N/A</v>
      </c>
      <c r="O37" s="17" t="e">
        <f>[4]無髄!O33</f>
        <v>#N/A</v>
      </c>
      <c r="P37" s="17" t="e">
        <f>[4]無髄!P33</f>
        <v>#N/A</v>
      </c>
      <c r="Q37" s="17" t="e">
        <f>[4]無髄!Q33</f>
        <v>#N/A</v>
      </c>
      <c r="R37" s="17" t="e">
        <f>[4]無髄!R33</f>
        <v>#N/A</v>
      </c>
      <c r="S37" s="17" t="e">
        <f>[4]無髄!S33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15</v>
      </c>
      <c r="D60" s="2">
        <f t="array" ref="D60">+SUM(IF(NOT(ISERROR(D6:D58)),D6:D58))</f>
        <v>1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8</v>
      </c>
      <c r="T60" s="2"/>
      <c r="U60" s="2">
        <f>SUM(D60:S60)</f>
        <v>15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6.666666666666667</v>
      </c>
      <c r="E61" s="4">
        <f t="shared" si="4"/>
        <v>0</v>
      </c>
      <c r="F61" s="4">
        <f t="shared" si="4"/>
        <v>6.666666666666667</v>
      </c>
      <c r="G61" s="4">
        <f t="shared" si="4"/>
        <v>0</v>
      </c>
      <c r="H61" s="4">
        <f t="shared" si="4"/>
        <v>13.333333333333334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13.333333333333334</v>
      </c>
      <c r="O61" s="4">
        <f t="shared" si="4"/>
        <v>6.666666666666667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53.333333333333336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15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[4]ﾏｲｺ!C31</f>
        <v>1</v>
      </c>
      <c r="D35" s="17">
        <f>[4]ﾏｲｺ!D31</f>
        <v>0</v>
      </c>
      <c r="E35" s="17">
        <f>[4]ﾏｲｺ!E31</f>
        <v>0</v>
      </c>
      <c r="F35" s="17">
        <f>[4]ﾏｲｺ!F31</f>
        <v>1</v>
      </c>
      <c r="G35" s="17">
        <f>[4]ﾏｲｺ!G31</f>
        <v>0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1</v>
      </c>
      <c r="V35" t="b">
        <f t="shared" si="3"/>
        <v>1</v>
      </c>
    </row>
    <row r="36" spans="2:22">
      <c r="B36" s="18">
        <v>31</v>
      </c>
      <c r="C36" s="18">
        <f>[4]ﾏｲｺ!C32</f>
        <v>0</v>
      </c>
      <c r="D36" s="18">
        <f>[4]ﾏｲｺ!D32</f>
        <v>0</v>
      </c>
      <c r="E36" s="18">
        <f>[4]ﾏｲｺ!E32</f>
        <v>0</v>
      </c>
      <c r="F36" s="18">
        <f>[4]ﾏｲｺ!F32</f>
        <v>0</v>
      </c>
      <c r="G36" s="18">
        <f>[4]ﾏｲｺ!G32</f>
        <v>0</v>
      </c>
      <c r="H36" s="18">
        <f>[4]ﾏｲｺ!H32</f>
        <v>0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 t="e">
        <f>[4]ﾏｲｺ!C33</f>
        <v>#N/A</v>
      </c>
      <c r="D37" s="17" t="e">
        <f>[4]ﾏｲｺ!D33</f>
        <v>#N/A</v>
      </c>
      <c r="E37" s="17" t="e">
        <f>[4]ﾏｲｺ!E33</f>
        <v>#N/A</v>
      </c>
      <c r="F37" s="17" t="e">
        <f>[4]ﾏｲｺ!F33</f>
        <v>#N/A</v>
      </c>
      <c r="G37" s="17" t="e">
        <f>[4]ﾏｲｺ!G33</f>
        <v>#N/A</v>
      </c>
      <c r="H37" s="17" t="e">
        <f>[4]ﾏｲｺ!H33</f>
        <v>#N/A</v>
      </c>
      <c r="I37" s="17" t="e">
        <f>[4]ﾏｲｺ!I33</f>
        <v>#N/A</v>
      </c>
      <c r="J37" s="17" t="e">
        <f>[4]ﾏｲｺ!J33</f>
        <v>#N/A</v>
      </c>
      <c r="K37" s="17" t="e">
        <f>[4]ﾏｲｺ!K33</f>
        <v>#N/A</v>
      </c>
      <c r="L37" s="17" t="e">
        <f>[4]ﾏｲｺ!L33</f>
        <v>#N/A</v>
      </c>
      <c r="M37" s="17" t="e">
        <f>[4]ﾏｲｺ!M33</f>
        <v>#N/A</v>
      </c>
      <c r="N37" s="17" t="e">
        <f>[4]ﾏｲｺ!N33</f>
        <v>#N/A</v>
      </c>
      <c r="O37" s="17" t="e">
        <f>[4]ﾏｲｺ!O33</f>
        <v>#N/A</v>
      </c>
      <c r="P37" s="17" t="e">
        <f>[4]ﾏｲｺ!P33</f>
        <v>#N/A</v>
      </c>
      <c r="Q37" s="17" t="e">
        <f>[4]ﾏｲｺ!Q33</f>
        <v>#N/A</v>
      </c>
      <c r="R37" s="17" t="e">
        <f>[4]ﾏｲｺ!R33</f>
        <v>#N/A</v>
      </c>
      <c r="S37" s="17" t="e">
        <f>[4]ﾏｲｺ!S33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23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5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30.434782608695656</v>
      </c>
      <c r="F61" s="4">
        <f t="shared" si="4"/>
        <v>21.739130434782609</v>
      </c>
      <c r="G61" s="4">
        <f t="shared" si="4"/>
        <v>30.434782608695656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4.3478260869565215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4.3478260869565215</v>
      </c>
      <c r="R61" s="4">
        <f t="shared" si="4"/>
        <v>0</v>
      </c>
      <c r="S61" s="4">
        <f t="shared" si="4"/>
        <v>8.695652173913043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 t="e">
        <f>[4]ｸﾗﾐ!C33</f>
        <v>#N/A</v>
      </c>
      <c r="D37" s="17" t="e">
        <f>[4]ｸﾗﾐ!D33</f>
        <v>#N/A</v>
      </c>
      <c r="E37" s="17" t="e">
        <f>[4]ｸﾗﾐ!E33</f>
        <v>#N/A</v>
      </c>
      <c r="F37" s="17" t="e">
        <f>[4]ｸﾗﾐ!F33</f>
        <v>#N/A</v>
      </c>
      <c r="G37" s="17" t="e">
        <f>[4]ｸﾗﾐ!G33</f>
        <v>#N/A</v>
      </c>
      <c r="H37" s="17" t="e">
        <f>[4]ｸﾗﾐ!H33</f>
        <v>#N/A</v>
      </c>
      <c r="I37" s="17" t="e">
        <f>[4]ｸﾗﾐ!I33</f>
        <v>#N/A</v>
      </c>
      <c r="J37" s="17" t="e">
        <f>[4]ｸﾗﾐ!J33</f>
        <v>#N/A</v>
      </c>
      <c r="K37" s="17" t="e">
        <f>[4]ｸﾗﾐ!K33</f>
        <v>#N/A</v>
      </c>
      <c r="L37" s="17" t="e">
        <f>[4]ｸﾗﾐ!L33</f>
        <v>#N/A</v>
      </c>
      <c r="M37" s="17" t="e">
        <f>[4]ｸﾗﾐ!M33</f>
        <v>#N/A</v>
      </c>
      <c r="N37" s="17" t="e">
        <f>[4]ｸﾗﾐ!N33</f>
        <v>#N/A</v>
      </c>
      <c r="O37" s="17" t="e">
        <f>[4]ｸﾗﾐ!O33</f>
        <v>#N/A</v>
      </c>
      <c r="P37" s="17" t="e">
        <f>[4]ｸﾗﾐ!P33</f>
        <v>#N/A</v>
      </c>
      <c r="Q37" s="17" t="e">
        <f>[4]ｸﾗﾐ!Q33</f>
        <v>#N/A</v>
      </c>
      <c r="R37" s="17" t="e">
        <f>[4]ｸﾗﾐ!R33</f>
        <v>#N/A</v>
      </c>
      <c r="S37" s="17" t="e">
        <f>[4]ｸﾗﾐ!S33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0</v>
      </c>
      <c r="D36" s="18">
        <f>[4]ロタ!D32</f>
        <v>0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 t="e">
        <f>[4]ロタ!C33</f>
        <v>#N/A</v>
      </c>
      <c r="D37" s="17" t="e">
        <f>[4]ロタ!D33</f>
        <v>#N/A</v>
      </c>
      <c r="E37" s="17" t="e">
        <f>[4]ロタ!E33</f>
        <v>#N/A</v>
      </c>
      <c r="F37" s="17" t="e">
        <f>[4]ロタ!F33</f>
        <v>#N/A</v>
      </c>
      <c r="G37" s="17" t="e">
        <f>[4]ロタ!G33</f>
        <v>#N/A</v>
      </c>
      <c r="H37" s="17" t="e">
        <f>[4]ロタ!H33</f>
        <v>#N/A</v>
      </c>
      <c r="I37" s="17" t="e">
        <f>[4]ロタ!I33</f>
        <v>#N/A</v>
      </c>
      <c r="J37" s="17" t="e">
        <f>[4]ロタ!J33</f>
        <v>#N/A</v>
      </c>
      <c r="K37" s="17" t="e">
        <f>[4]ロタ!K33</f>
        <v>#N/A</v>
      </c>
      <c r="L37" s="17" t="e">
        <f>[4]ロタ!L33</f>
        <v>#N/A</v>
      </c>
      <c r="M37" s="17" t="e">
        <f>[4]ロタ!M33</f>
        <v>#N/A</v>
      </c>
      <c r="N37" s="17" t="e">
        <f>[4]ロタ!N33</f>
        <v>#N/A</v>
      </c>
      <c r="O37" s="17" t="e">
        <f>[4]ロタ!O33</f>
        <v>#N/A</v>
      </c>
      <c r="P37" s="17" t="e">
        <f>[4]ロタ!P33</f>
        <v>#N/A</v>
      </c>
      <c r="Q37" s="17" t="e">
        <f>[4]ロタ!Q33</f>
        <v>#N/A</v>
      </c>
      <c r="R37" s="17" t="e">
        <f>[4]ロタ!R33</f>
        <v>#N/A</v>
      </c>
      <c r="S37" s="17" t="e">
        <f>[4]ロタ!S33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2025-08-06T07:24:53Z</cp:lastPrinted>
  <dcterms:created xsi:type="dcterms:W3CDTF">2019-07-19T07:58:40Z</dcterms:created>
  <dcterms:modified xsi:type="dcterms:W3CDTF">2025-08-06T07:28:34Z</dcterms:modified>
</cp:coreProperties>
</file>