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460" tabRatio="835" activeTab="0"/>
  </bookViews>
  <sheets>
    <sheet name="目次" sheetId="1" r:id="rId1"/>
    <sheet name="19_01-1" sheetId="2" r:id="rId2"/>
    <sheet name="19_01-2" sheetId="3" r:id="rId3"/>
    <sheet name="19_02-1" sheetId="4" r:id="rId4"/>
    <sheet name="19_02-1 (2)" sheetId="5" r:id="rId5"/>
    <sheet name="19_02-2" sheetId="6" r:id="rId6"/>
    <sheet name="19_03" sheetId="7" r:id="rId7"/>
    <sheet name="19_04" sheetId="8" r:id="rId8"/>
  </sheets>
  <definedNames>
    <definedName name="_xlnm.Print_Area" localSheetId="1">'19_01-1'!$A$1:$AJ$58</definedName>
    <definedName name="_xlnm.Print_Area" localSheetId="2">'19_01-2'!$A$1:$M$60</definedName>
    <definedName name="_xlnm.Print_Area" localSheetId="3">'19_02-1'!$A$1:$M$53</definedName>
    <definedName name="_xlnm.Print_Area" localSheetId="4">'19_02-1 (2)'!$A$1:$V$53</definedName>
    <definedName name="_xlnm.Print_Area" localSheetId="5">'19_02-2'!$A$1:$M$47</definedName>
    <definedName name="_xlnm.Print_Area" localSheetId="6">'19_03'!$A$1:$AH$70</definedName>
    <definedName name="_xlnm.Print_Area" localSheetId="7">'19_04'!$A$1:$V$49</definedName>
  </definedNames>
  <calcPr fullCalcOnLoad="1"/>
</workbook>
</file>

<file path=xl/sharedStrings.xml><?xml version="1.0" encoding="utf-8"?>
<sst xmlns="http://schemas.openxmlformats.org/spreadsheetml/2006/main" count="1154" uniqueCount="371">
  <si>
    <t>第19章　県民経済計算</t>
  </si>
  <si>
    <t>(2)</t>
  </si>
  <si>
    <t>(3)</t>
  </si>
  <si>
    <t>(6)</t>
  </si>
  <si>
    <t>(7)</t>
  </si>
  <si>
    <t>(8)</t>
  </si>
  <si>
    <t>(9)</t>
  </si>
  <si>
    <t>項
目</t>
  </si>
  <si>
    <t>平成23年度</t>
  </si>
  <si>
    <t>H23年度</t>
  </si>
  <si>
    <t>(1)</t>
  </si>
  <si>
    <t>平成24年度</t>
  </si>
  <si>
    <t>H24年度</t>
  </si>
  <si>
    <t>平成25年度</t>
  </si>
  <si>
    <t>平成26年度</t>
  </si>
  <si>
    <t>①</t>
  </si>
  <si>
    <t>②</t>
  </si>
  <si>
    <t>③</t>
  </si>
  <si>
    <t>④</t>
  </si>
  <si>
    <t>(4)</t>
  </si>
  <si>
    <t>(5)</t>
  </si>
  <si>
    <t>(10)</t>
  </si>
  <si>
    <t>(11)</t>
  </si>
  <si>
    <t>7</t>
  </si>
  <si>
    <t>H25年度</t>
  </si>
  <si>
    <t>H26年度</t>
  </si>
  <si>
    <t>19－１－２　経済活動別県内総生産（生産側　実質）</t>
  </si>
  <si>
    <t>-</t>
  </si>
  <si>
    <t>項
目</t>
  </si>
  <si>
    <t>平成23年度</t>
  </si>
  <si>
    <t>平成24年度</t>
  </si>
  <si>
    <t>平成25年度</t>
  </si>
  <si>
    <t>平成26年度</t>
  </si>
  <si>
    <t xml:space="preserve">    g  交通</t>
  </si>
  <si>
    <t xml:space="preserve">  (2)　対家計民間非営利団体</t>
  </si>
  <si>
    <t>H26年度</t>
  </si>
  <si>
    <t>H25年度</t>
  </si>
  <si>
    <t>H24年度</t>
  </si>
  <si>
    <t>H23年度</t>
  </si>
  <si>
    <t>平成23年度</t>
  </si>
  <si>
    <t>平成24年度</t>
  </si>
  <si>
    <t>平成25年度</t>
  </si>
  <si>
    <t>平成26年度</t>
  </si>
  <si>
    <t>1</t>
  </si>
  <si>
    <t>2</t>
  </si>
  <si>
    <t>a</t>
  </si>
  <si>
    <t>b</t>
  </si>
  <si>
    <t>3</t>
  </si>
  <si>
    <t>c</t>
  </si>
  <si>
    <t>4</t>
  </si>
  <si>
    <t>5</t>
  </si>
  <si>
    <t>6</t>
  </si>
  <si>
    <t>8</t>
  </si>
  <si>
    <t>県</t>
  </si>
  <si>
    <t>19－４　関連指標</t>
  </si>
  <si>
    <t>　(2)　１人当たり所得水準等</t>
  </si>
  <si>
    <t>　　②　１人当たり県民所得水準（国＝100）</t>
  </si>
  <si>
    <t>　　③　１人当たり県民可処分所得</t>
  </si>
  <si>
    <t>　　④　１人当たり家計最終消費支出（名目）</t>
  </si>
  <si>
    <t>　(3)　県内就業者数</t>
  </si>
  <si>
    <t>　(4)　県民雇用者数</t>
  </si>
  <si>
    <t>　(5)　自営業主数</t>
  </si>
  <si>
    <t>　(1)　主要経済指標</t>
  </si>
  <si>
    <t>　　①　名目国内総生産（支出側）</t>
  </si>
  <si>
    <t>　　②　実質国内総生産（支出側、連鎖）</t>
  </si>
  <si>
    <t>（つづき）</t>
  </si>
  <si>
    <t>　　　　最終消費支出</t>
  </si>
  <si>
    <t>（つづき）</t>
  </si>
  <si>
    <t>a</t>
  </si>
  <si>
    <t>b</t>
  </si>
  <si>
    <t>　(1)　経済成長率</t>
  </si>
  <si>
    <t>(1)</t>
  </si>
  <si>
    <t>①</t>
  </si>
  <si>
    <t>②</t>
  </si>
  <si>
    <t>③</t>
  </si>
  <si>
    <t>④</t>
  </si>
  <si>
    <t>⑤</t>
  </si>
  <si>
    <t>(2)</t>
  </si>
  <si>
    <t>　　①　１人当たり県民所得</t>
  </si>
  <si>
    <t>①</t>
  </si>
  <si>
    <t>②</t>
  </si>
  <si>
    <t>(3)</t>
  </si>
  <si>
    <t>　　①　うち第１次産業</t>
  </si>
  <si>
    <t>①</t>
  </si>
  <si>
    <t>　　②　うち第２次産業</t>
  </si>
  <si>
    <t>②</t>
  </si>
  <si>
    <t>　　③　うち第３次産業</t>
  </si>
  <si>
    <t>③</t>
  </si>
  <si>
    <t>(4)</t>
  </si>
  <si>
    <t>(5)</t>
  </si>
  <si>
    <t>(6)</t>
  </si>
  <si>
    <t>　(7)　完全失業率（暦年）</t>
  </si>
  <si>
    <t>(7)</t>
  </si>
  <si>
    <t>(1)</t>
  </si>
  <si>
    <t>　(2)　１人当たり国民所得</t>
  </si>
  <si>
    <t>　(3)　総人口</t>
  </si>
  <si>
    <t>＜第19章　県民経済計算＞</t>
  </si>
  <si>
    <t>1-1</t>
  </si>
  <si>
    <t>経済活動別県内総生産 （生産側　名目）</t>
  </si>
  <si>
    <t>1-2</t>
  </si>
  <si>
    <t>経済活動別県内総生産 （生産側　実質）</t>
  </si>
  <si>
    <t>2-1</t>
  </si>
  <si>
    <t>県内総生産 （支出側　名目）</t>
  </si>
  <si>
    <t>同上２（つづき）</t>
  </si>
  <si>
    <t>2-2</t>
  </si>
  <si>
    <t>県民所得及び県民可処分所得の分配</t>
  </si>
  <si>
    <t>関連指標</t>
  </si>
  <si>
    <t>１．農林水産業</t>
  </si>
  <si>
    <t>　 ⑶ 水産業</t>
  </si>
  <si>
    <t>２．鉱業</t>
  </si>
  <si>
    <t>３．製造業</t>
  </si>
  <si>
    <t>　 ⑴ 食料品</t>
  </si>
  <si>
    <t>　 ⑷ 化学</t>
  </si>
  <si>
    <t>　 ⑺ 一次金属</t>
  </si>
  <si>
    <t>　 ⑻ 金属製品</t>
  </si>
  <si>
    <t>　 ⑾ 電気機械</t>
  </si>
  <si>
    <t>　 ⒀ 輸送用機械</t>
  </si>
  <si>
    <t>　 ⒁ 印刷業</t>
  </si>
  <si>
    <t xml:space="preserve"> 　⒂ その他の製造業</t>
  </si>
  <si>
    <t>　 ⑴ 電気業</t>
  </si>
  <si>
    <t>５．建設業</t>
  </si>
  <si>
    <t xml:space="preserve">   ⑴ 卸売業</t>
  </si>
  <si>
    <t xml:space="preserve">   ⑵ 小売業</t>
  </si>
  <si>
    <t>９．情報通信業</t>
  </si>
  <si>
    <t>11．不動産業</t>
  </si>
  <si>
    <t xml:space="preserve">   ⑴ 住宅賃貸業</t>
  </si>
  <si>
    <t xml:space="preserve">   ⑵ その他の不動産業</t>
  </si>
  <si>
    <t>13．公務</t>
  </si>
  <si>
    <t>14．教育</t>
  </si>
  <si>
    <t>16．その他のサービス</t>
  </si>
  <si>
    <t>平成27年度</t>
  </si>
  <si>
    <t>(12)</t>
  </si>
  <si>
    <t>(13)</t>
  </si>
  <si>
    <t>(14)</t>
  </si>
  <si>
    <t>(15)</t>
  </si>
  <si>
    <t>9</t>
  </si>
  <si>
    <t>10</t>
  </si>
  <si>
    <t>11</t>
  </si>
  <si>
    <t>12</t>
  </si>
  <si>
    <t>13</t>
  </si>
  <si>
    <t>14</t>
  </si>
  <si>
    <t>15</t>
  </si>
  <si>
    <t>16</t>
  </si>
  <si>
    <t>17</t>
  </si>
  <si>
    <t>18</t>
  </si>
  <si>
    <t>19</t>
  </si>
  <si>
    <t>20</t>
  </si>
  <si>
    <t>H27年度</t>
  </si>
  <si>
    <t>21</t>
  </si>
  <si>
    <t>平成27年度</t>
  </si>
  <si>
    <t>ａ</t>
  </si>
  <si>
    <t>ｂ</t>
  </si>
  <si>
    <t>d</t>
  </si>
  <si>
    <t>e</t>
  </si>
  <si>
    <t>f</t>
  </si>
  <si>
    <t>g</t>
  </si>
  <si>
    <t>h</t>
  </si>
  <si>
    <t>i</t>
  </si>
  <si>
    <t>j</t>
  </si>
  <si>
    <t>k</t>
  </si>
  <si>
    <t>l</t>
  </si>
  <si>
    <t>(a)</t>
  </si>
  <si>
    <t>(b)</t>
  </si>
  <si>
    <t>(c)</t>
  </si>
  <si>
    <t>外</t>
  </si>
  <si>
    <t>総</t>
  </si>
  <si>
    <t>19－２－２　県内総生産（支出側　実質：連鎖方式）</t>
  </si>
  <si>
    <t>H27年度</t>
  </si>
  <si>
    <t xml:space="preserve"> (2) 雇主の社会負担</t>
  </si>
  <si>
    <t xml:space="preserve">    ａ.雇主の現実社会負担</t>
  </si>
  <si>
    <t xml:space="preserve">    ｂ.雇主の帰属社会負担</t>
  </si>
  <si>
    <t>２．財産所得（非企業部門）</t>
  </si>
  <si>
    <t xml:space="preserve">    ａ.受取</t>
  </si>
  <si>
    <t xml:space="preserve">    ｂ.支払</t>
  </si>
  <si>
    <t xml:space="preserve">    ａ.受取</t>
  </si>
  <si>
    <t xml:space="preserve"> (2) 家計</t>
  </si>
  <si>
    <t xml:space="preserve">  ①利子</t>
  </si>
  <si>
    <t xml:space="preserve">    ｂ.支払（消費者負債利子）</t>
  </si>
  <si>
    <t xml:space="preserve">  ②配当（受取）</t>
  </si>
  <si>
    <t xml:space="preserve">  ③その他の投資所得（受取）</t>
  </si>
  <si>
    <t xml:space="preserve">  ④賃貸料（受取）</t>
  </si>
  <si>
    <t xml:space="preserve"> (3) 対家計民間非営利団体</t>
  </si>
  <si>
    <t xml:space="preserve"> (1) 民間法人企業 </t>
  </si>
  <si>
    <t xml:space="preserve">    ａ.非金融法人企業</t>
  </si>
  <si>
    <t xml:space="preserve">    ｂ.金融機関</t>
  </si>
  <si>
    <t xml:space="preserve"> (2) 公的企業</t>
  </si>
  <si>
    <t xml:space="preserve"> (3) 個人企業</t>
  </si>
  <si>
    <t xml:space="preserve">    ａ.農林水産業</t>
  </si>
  <si>
    <t xml:space="preserve">    ｃ.持ち家</t>
  </si>
  <si>
    <t xml:space="preserve"> (3) 家計（個人企業を含む）</t>
  </si>
  <si>
    <t xml:space="preserve"> (4) 対家計民間非営利団体</t>
  </si>
  <si>
    <t>平成27年度</t>
  </si>
  <si>
    <t>　　③　県民総所得</t>
  </si>
  <si>
    <t>　　④　県民所得</t>
  </si>
  <si>
    <t>平成28年度</t>
  </si>
  <si>
    <t>H28年度</t>
  </si>
  <si>
    <t>平成28年度</t>
  </si>
  <si>
    <t>H28年度</t>
  </si>
  <si>
    <t>平成28年度</t>
  </si>
  <si>
    <t>平成29年度</t>
  </si>
  <si>
    <t>H29年度</t>
  </si>
  <si>
    <t>平成29年度</t>
  </si>
  <si>
    <t>H29年度</t>
  </si>
  <si>
    <t>平成29年度</t>
  </si>
  <si>
    <t>県内総生産 （支出側　実質：連鎖方式）</t>
  </si>
  <si>
    <t>19. (控除)総資本形成に係る消費税</t>
  </si>
  <si>
    <t>(4/4)</t>
  </si>
  <si>
    <t>平成30年度</t>
  </si>
  <si>
    <t>H30年度</t>
  </si>
  <si>
    <t>平成30年度</t>
  </si>
  <si>
    <t>平成30年度</t>
  </si>
  <si>
    <t>H30年度</t>
  </si>
  <si>
    <t xml:space="preserve">  (3/4)</t>
  </si>
  <si>
    <t>(2/4)</t>
  </si>
  <si>
    <t>19－１－１　経済活動別県内総生産（生産側　名目）</t>
  </si>
  <si>
    <t xml:space="preserve">   (4/4)</t>
  </si>
  <si>
    <t xml:space="preserve">    (1/4)</t>
  </si>
  <si>
    <t xml:space="preserve">   (1/4)</t>
  </si>
  <si>
    <t>19－３　県民所得及び県民可処分所得の分配</t>
  </si>
  <si>
    <t xml:space="preserve"> (1/4)</t>
  </si>
  <si>
    <t>19－２－１　県内総生産（支出側　名目）</t>
  </si>
  <si>
    <t xml:space="preserve">単位：百万円 </t>
  </si>
  <si>
    <t xml:space="preserve">単位：％ </t>
  </si>
  <si>
    <t>対前年度増加率</t>
  </si>
  <si>
    <t>R元年度</t>
  </si>
  <si>
    <t>令和元年度</t>
  </si>
  <si>
    <t>R元年度</t>
  </si>
  <si>
    <t>令和元年度</t>
  </si>
  <si>
    <t>令和元年度</t>
  </si>
  <si>
    <t>令和元年度</t>
  </si>
  <si>
    <t>令和元年度</t>
  </si>
  <si>
    <t>X</t>
  </si>
  <si>
    <t>対前年度増加率</t>
  </si>
  <si>
    <t>構成比</t>
  </si>
  <si>
    <t>資料：県企画部統計課「令和元年度県民経済計算」</t>
  </si>
  <si>
    <t xml:space="preserve">  (1)総固定資本形成</t>
  </si>
  <si>
    <t xml:space="preserve"> （参考）</t>
  </si>
  <si>
    <t xml:space="preserve">  域外からの要素所得（純）</t>
  </si>
  <si>
    <t xml:space="preserve">  県民総所得（市場価格表示）</t>
  </si>
  <si>
    <t xml:space="preserve">    j  教育サービス</t>
  </si>
  <si>
    <t>（再掲）</t>
  </si>
  <si>
    <t>１．雇用者報酬</t>
  </si>
  <si>
    <t xml:space="preserve"> (1) 一般政府（地方政府等）</t>
  </si>
  <si>
    <t>３．企業所得</t>
  </si>
  <si>
    <t>４．県民所得（要素費用表示）　　（1+2+3）</t>
  </si>
  <si>
    <t xml:space="preserve"> (2) （控除）補助金</t>
  </si>
  <si>
    <t>７．経常移転の受取（純）</t>
  </si>
  <si>
    <t xml:space="preserve"> (1) 非金融法人企業及び金融機関</t>
  </si>
  <si>
    <t xml:space="preserve"> (2) 一般政府（地方政府等）</t>
  </si>
  <si>
    <t>８．県民可処分所得　　（6+7）</t>
  </si>
  <si>
    <t>（参考）県民総所得（市場価格表示）</t>
  </si>
  <si>
    <t>資料：県企画部統計課「令和元年度県民経済計算」</t>
  </si>
  <si>
    <t>H23年度</t>
  </si>
  <si>
    <t>H24年度</t>
  </si>
  <si>
    <t>H25年度</t>
  </si>
  <si>
    <t>H26年度</t>
  </si>
  <si>
    <t>H27年度</t>
  </si>
  <si>
    <t>H28年度</t>
  </si>
  <si>
    <t>H29年度</t>
  </si>
  <si>
    <t>H30年度</t>
  </si>
  <si>
    <t>l</t>
  </si>
  <si>
    <t>m</t>
  </si>
  <si>
    <t xml:space="preserve">単位：百万円 </t>
  </si>
  <si>
    <t>　 ⑴ 農業</t>
  </si>
  <si>
    <t>　 ⑵ 林業</t>
  </si>
  <si>
    <t xml:space="preserve"> 　⑶ パルプ･紙･紙加工品</t>
  </si>
  <si>
    <t>　 ⑸ 石油･石炭製品</t>
  </si>
  <si>
    <t>　 ⑹ 窯業･土石製品</t>
  </si>
  <si>
    <t>　 ⑼ はん用･生産用･業務用機械</t>
  </si>
  <si>
    <t>　 ⑽ 電子部品･デバイス</t>
  </si>
  <si>
    <t xml:space="preserve"> 　⑿ 情報･通信機器</t>
  </si>
  <si>
    <t>４．電気･ガス･水道･廃棄物処理業</t>
  </si>
  <si>
    <t xml:space="preserve">   ⑵ ガス･水道･廃棄物処理業</t>
  </si>
  <si>
    <t>６．卸売･小売業</t>
  </si>
  <si>
    <t>７．運輸･郵便業</t>
  </si>
  <si>
    <t>８．宿泊･飲食サービス業</t>
  </si>
  <si>
    <t xml:space="preserve">   ⑴ 通信･放送業</t>
  </si>
  <si>
    <t xml:space="preserve">   ⑵ 情報サービス･映像音声文字情報制作業</t>
  </si>
  <si>
    <t>10．金融･保険業</t>
  </si>
  <si>
    <t>12．専門･科学技術､業務支援サービス業</t>
  </si>
  <si>
    <t>15．保健衛生･社会事業</t>
  </si>
  <si>
    <t>18. 輸入品に課される税･関税</t>
  </si>
  <si>
    <t>20. 県内総生産（17+18-19）</t>
  </si>
  <si>
    <t>21. 開差（20-17-18+19）</t>
  </si>
  <si>
    <t xml:space="preserve"> 平成27暦年連鎖価格</t>
  </si>
  <si>
    <t xml:space="preserve">  (1)家計最終消費支出</t>
  </si>
  <si>
    <t xml:space="preserve">    b  アルコール飲料･たばこ</t>
  </si>
  <si>
    <t xml:space="preserve">    c  被服･履物</t>
  </si>
  <si>
    <t xml:space="preserve">    d  住居･電気･ガス･水道</t>
  </si>
  <si>
    <t xml:space="preserve">    e  家具･家庭用機器･家事サービス</t>
  </si>
  <si>
    <t xml:space="preserve">    f  保健･医療</t>
  </si>
  <si>
    <t xml:space="preserve">    h  情報･通信</t>
  </si>
  <si>
    <t xml:space="preserve">    i  娯楽･スポーツ･文化</t>
  </si>
  <si>
    <t xml:space="preserve">    k  外食･宿泊サービス</t>
  </si>
  <si>
    <t xml:space="preserve">    l  保険･金融サービス</t>
  </si>
  <si>
    <t xml:space="preserve">    m  個別ケア･社会保護･その他</t>
  </si>
  <si>
    <t>　　家計最終消費支出（除く持ち家の帰属家賃）</t>
  </si>
  <si>
    <t>　　持ち家の帰属家賃</t>
  </si>
  <si>
    <t xml:space="preserve">    a  民間</t>
  </si>
  <si>
    <t xml:space="preserve">     (a)住宅</t>
  </si>
  <si>
    <t xml:space="preserve">     (b)企業設備   </t>
  </si>
  <si>
    <t xml:space="preserve">    b  公的</t>
  </si>
  <si>
    <t xml:space="preserve">  (2)在庫変動</t>
  </si>
  <si>
    <t xml:space="preserve">    a  民間企業</t>
  </si>
  <si>
    <t xml:space="preserve">    b  公的（公的企業･一般政府）</t>
  </si>
  <si>
    <t xml:space="preserve">     (c)一般政府（中央政府等･地方政府等）</t>
  </si>
  <si>
    <t>　　</t>
  </si>
  <si>
    <t>　(1)財貨･サービスの移出入（純）</t>
  </si>
  <si>
    <t>　(2)統計上の不突合</t>
  </si>
  <si>
    <t>実　</t>
  </si>
  <si>
    <t>　数</t>
  </si>
  <si>
    <t>１　民間最終消費支出</t>
  </si>
  <si>
    <t>２  地方政府等最終消費支出</t>
  </si>
  <si>
    <t>３  県内総資本形成</t>
  </si>
  <si>
    <t>４　財貨･サービスの移出入(純)･統計上の不突合</t>
  </si>
  <si>
    <t>５  県内総生産（支出側）（1+2+3+4）</t>
  </si>
  <si>
    <t>最終需要</t>
  </si>
  <si>
    <t>実　</t>
  </si>
  <si>
    <t>　数</t>
  </si>
  <si>
    <t>　　３ 中央政府等は中央政府と全国社会保障基金、地方政府等は地方政府と地方社会保障基金</t>
  </si>
  <si>
    <t>　数</t>
  </si>
  <si>
    <t xml:space="preserve"> 平成27暦年基準</t>
  </si>
  <si>
    <t>5  県内総生産(支出側)</t>
  </si>
  <si>
    <r>
      <t>４　</t>
    </r>
    <r>
      <rPr>
        <sz val="9"/>
        <rFont val="ＭＳ 明朝"/>
        <family val="1"/>
      </rPr>
      <t>財貨･ｻｰﾋﾞｽの移出入(純)･統計上の不突合･開差</t>
    </r>
  </si>
  <si>
    <t>実　</t>
  </si>
  <si>
    <t xml:space="preserve"> (1) 賃金･俸給</t>
  </si>
  <si>
    <t xml:space="preserve">    ｂ.その他の産業（非農林水産･非金融）</t>
  </si>
  <si>
    <t xml:space="preserve"> (1) 生産･輸入品に課される税</t>
  </si>
  <si>
    <t>６．県民所得（第１次所得バランス）（4+5）</t>
  </si>
  <si>
    <t>　　５ 市場価格表示は市場で取引される価格による評価方法で市場における財貨･サービスの取引に係る要素全般で構成する価格構造を反映した表示</t>
  </si>
  <si>
    <t>６．県民所得(第１次所得バランス)（4+5）</t>
  </si>
  <si>
    <t>４．県民所得（要素費用表示）（1+2+3）</t>
  </si>
  <si>
    <t>　　①　名目県内総生産（生産側､支出側）</t>
  </si>
  <si>
    <t>項目</t>
  </si>
  <si>
    <t>２　国関連</t>
  </si>
  <si>
    <t>１ 　県関連</t>
  </si>
  <si>
    <t>　(6)　総人口（各年10月１日）</t>
  </si>
  <si>
    <t>資料：県企画部統計課「令和元度県民経済計算」、内閣府経済社会総合研究所「令和元年度国民経済計算」</t>
  </si>
  <si>
    <t>17. 小計（1+2+3+4+5+6+7+8+9
　　　　　+10+11+12+13+14+15+16）</t>
  </si>
  <si>
    <t xml:space="preserve">  (2)対家計民間非営利団体最終消費支出</t>
  </si>
  <si>
    <t xml:space="preserve">  (2)対家計民間非営利団体最終消費支出 </t>
  </si>
  <si>
    <t>５．生産･輸入品に課される税
　　(控除)補助金(地方政府)</t>
  </si>
  <si>
    <t>19－２－１　県内総生産（支出側　名目）</t>
  </si>
  <si>
    <t>19－３　県民所得及び県民可処分所得の分配</t>
  </si>
  <si>
    <t>百万円</t>
  </si>
  <si>
    <t>千円</t>
  </si>
  <si>
    <r>
      <t>　　⑤　</t>
    </r>
    <r>
      <rPr>
        <sz val="9.5"/>
        <rFont val="ＭＳ 明朝"/>
        <family val="1"/>
      </rPr>
      <t>名目県内総生産（県内就業者１人当たり)</t>
    </r>
  </si>
  <si>
    <r>
      <t>　  ②　実質県内総生産</t>
    </r>
    <r>
      <rPr>
        <sz val="9.5"/>
        <rFont val="ＭＳ 明朝"/>
        <family val="1"/>
      </rPr>
      <t>（生産側､支出側､連鎖）</t>
    </r>
  </si>
  <si>
    <t>人</t>
  </si>
  <si>
    <t>十億円</t>
  </si>
  <si>
    <t>千人</t>
  </si>
  <si>
    <t>千円</t>
  </si>
  <si>
    <t>項目</t>
  </si>
  <si>
    <t>　 ⑵ 繊維製品</t>
  </si>
  <si>
    <t>注：令和元年度版の推計により平成23年度まで遡って改定</t>
  </si>
  <si>
    <t>　実数</t>
  </si>
  <si>
    <t>17. 小計（1+2+3+4+5+6+7+8+9+10+11+12+13+14+15+16）</t>
  </si>
  <si>
    <t>17. 小計（1+2+3+4+5+6+7+8+9
　　　+10+11+12+13+14+15+16）</t>
  </si>
  <si>
    <t>注：１ 令和元年度版の推計により平成23年度まで遡って改定</t>
  </si>
  <si>
    <t>　　２ 連鎖価格方式では､加法整合性がなく､内訳項目の合計が集計項目と一致しないため､｢開差｣を設けている</t>
  </si>
  <si>
    <t>項目</t>
  </si>
  <si>
    <t xml:space="preserve">    a  食料･非アルコール</t>
  </si>
  <si>
    <t>　　２ 中央政府等は中央政府と全国社会保障基金、地方政府等は地方政府と地方社会保障基金</t>
  </si>
  <si>
    <t>　　２ 実質では､４.は開差を含め､｢財貨･サービスの移出入(純)･統計上の不突合･開差」と表章し､(再掲)及び(参考)は表章しない</t>
  </si>
  <si>
    <t>５．生産･輸入品に課される税(控除)補助金(地方政府)</t>
  </si>
  <si>
    <t>　　２ 県民総所得（市場価格表示）＝県民所得（要素費用表示）＋固定資本減耗＋生産･輸入品に課される税（控除）補助金(中央政府､地方政府)</t>
  </si>
  <si>
    <t>　　４ 地方政府等は地方政府と地方社会保障基金</t>
  </si>
  <si>
    <t>　　３ 企業所得は営業余剰･混合所得に財産所得の受取を加え､財産所得の支払を控除したもの</t>
  </si>
  <si>
    <t xml:space="preserve">     ｂ.その他の産業（非農林水産･非金融）</t>
  </si>
  <si>
    <t xml:space="preserve"> （つづき） </t>
  </si>
  <si>
    <t>　　２ 県関連の総人口は総務省｢人口推計｣の｢各年10月１日現在人口｣、なお国勢調査の間の年は｢国勢調査結果による補間補正人口｣</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</si>
</sst>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quot;0.0"/>
    <numFmt numFmtId="177" formatCode="0.0"/>
    <numFmt numFmtId="178" formatCode="0.0;&quot;△ &quot;0.0"/>
    <numFmt numFmtId="179" formatCode="0.0;;&quot;－&quot;"/>
    <numFmt numFmtId="180" formatCode="#,##0;&quot;△ &quot;#,##0"/>
    <numFmt numFmtId="181" formatCode="0.00;&quot;△&quot;0.00"/>
    <numFmt numFmtId="182" formatCode="#,##0\ ;&quot;△ &quot;#,##0\ "/>
    <numFmt numFmtId="183" formatCode="#,##0.0;&quot;△ &quot;#,##0.0"/>
    <numFmt numFmtId="184" formatCode="[$]ggge&quot;年&quot;m&quot;月&quot;d&quot;日&quot;;@"/>
    <numFmt numFmtId="185" formatCode="[$-411]gge&quot;年&quot;m&quot;月&quot;d&quot;日&quot;;@"/>
    <numFmt numFmtId="186" formatCode="[$]gge&quot;年&quot;m&quot;月&quot;d&quot;日&quot;;@"/>
    <numFmt numFmtId="187" formatCode="0.000000"/>
    <numFmt numFmtId="188" formatCode="0.00000"/>
    <numFmt numFmtId="189" formatCode="0.0000"/>
    <numFmt numFmtId="190" formatCode="0.000"/>
    <numFmt numFmtId="191" formatCode="0.00;;&quot;－&quot;"/>
    <numFmt numFmtId="192" formatCode="0.000;;&quot;－&quot;"/>
    <numFmt numFmtId="193" formatCode="0.0000;;&quot;－&quot;"/>
    <numFmt numFmtId="194" formatCode="0.00000;;&quot;－&quot;"/>
  </numFmts>
  <fonts count="61">
    <font>
      <sz val="11"/>
      <name val="ＭＳ ゴシック"/>
      <family val="3"/>
    </font>
    <font>
      <u val="single"/>
      <sz val="8.25"/>
      <color indexed="12"/>
      <name val="ＭＳ ゴシック"/>
      <family val="3"/>
    </font>
    <font>
      <sz val="11"/>
      <name val="ＭＳ 明朝"/>
      <family val="1"/>
    </font>
    <font>
      <u val="single"/>
      <sz val="8.25"/>
      <color indexed="36"/>
      <name val="ＭＳ ゴシック"/>
      <family val="3"/>
    </font>
    <font>
      <sz val="6"/>
      <name val="ＭＳ ゴシック"/>
      <family val="3"/>
    </font>
    <font>
      <sz val="9"/>
      <name val="ＭＳ 明朝"/>
      <family val="1"/>
    </font>
    <font>
      <sz val="14"/>
      <name val="ＭＳ 明朝"/>
      <family val="1"/>
    </font>
    <font>
      <sz val="11"/>
      <name val="ＭＳ Ｐゴシック"/>
      <family val="3"/>
    </font>
    <font>
      <b/>
      <sz val="9"/>
      <name val="ＭＳ 明朝"/>
      <family val="1"/>
    </font>
    <font>
      <sz val="18"/>
      <name val="ＭＳ 明朝"/>
      <family val="1"/>
    </font>
    <font>
      <b/>
      <sz val="18"/>
      <name val="ＭＳ 明朝"/>
      <family val="1"/>
    </font>
    <font>
      <sz val="16"/>
      <name val="ＭＳ 明朝"/>
      <family val="1"/>
    </font>
    <font>
      <sz val="10"/>
      <name val="ＭＳ 明朝"/>
      <family val="1"/>
    </font>
    <font>
      <b/>
      <sz val="20"/>
      <name val="ＭＳ 明朝"/>
      <family val="1"/>
    </font>
    <font>
      <sz val="17"/>
      <name val="ＭＳ 明朝"/>
      <family val="1"/>
    </font>
    <font>
      <sz val="9"/>
      <name val="Verdana"/>
      <family val="2"/>
    </font>
    <font>
      <sz val="10"/>
      <name val="Verdana"/>
      <family val="2"/>
    </font>
    <font>
      <sz val="6"/>
      <name val="ＭＳ Ｐ明朝"/>
      <family val="1"/>
    </font>
    <font>
      <sz val="6"/>
      <name val="ＭＳ 明朝"/>
      <family val="1"/>
    </font>
    <font>
      <sz val="14"/>
      <name val="Terminal"/>
      <family val="3"/>
    </font>
    <font>
      <sz val="6"/>
      <name val="ＭＳ Ｐゴシック"/>
      <family val="3"/>
    </font>
    <font>
      <sz val="12"/>
      <name val="ＭＳ ゴシック"/>
      <family val="3"/>
    </font>
    <font>
      <u val="single"/>
      <sz val="12"/>
      <color indexed="12"/>
      <name val="ＭＳ ゴシック"/>
      <family val="3"/>
    </font>
    <font>
      <sz val="8"/>
      <name val="ＭＳ 明朝"/>
      <family val="1"/>
    </font>
    <font>
      <sz val="8"/>
      <name val="Verdana"/>
      <family val="2"/>
    </font>
    <font>
      <sz val="9.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color indexed="63"/>
      </top>
      <bottom style="medium"/>
    </border>
    <border>
      <left>
        <color indexed="63"/>
      </left>
      <right style="thin"/>
      <top style="medium"/>
      <bottom>
        <color indexed="63"/>
      </bottom>
    </border>
    <border>
      <left>
        <color indexed="63"/>
      </left>
      <right style="thin"/>
      <top style="medium"/>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style="medium"/>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style="medium"/>
      <bottom>
        <color indexed="63"/>
      </bottom>
    </border>
    <border>
      <left>
        <color indexed="63"/>
      </left>
      <right>
        <color indexed="63"/>
      </right>
      <top style="medium"/>
      <bottom style="thin"/>
    </border>
    <border>
      <left style="thin"/>
      <right>
        <color indexed="63"/>
      </right>
      <top style="medium"/>
      <bottom style="thin"/>
    </border>
    <border>
      <left style="thin"/>
      <right>
        <color indexed="63"/>
      </right>
      <top style="medium"/>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6" fillId="0" borderId="0" applyNumberFormat="0" applyFill="0" applyBorder="0" applyAlignment="0" applyProtection="0"/>
    <xf numFmtId="0" fontId="47" fillId="25" borderId="1" applyNumberFormat="0" applyAlignment="0" applyProtection="0"/>
    <xf numFmtId="0" fontId="48" fillId="26" borderId="0" applyNumberFormat="0" applyBorder="0" applyAlignment="0" applyProtection="0"/>
    <xf numFmtId="9" fontId="0" fillId="0" borderId="0" applyFont="0" applyFill="0" applyBorder="0" applyAlignment="0" applyProtection="0"/>
    <xf numFmtId="9" fontId="7"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49" fillId="0" borderId="3" applyNumberFormat="0" applyFill="0" applyAlignment="0" applyProtection="0"/>
    <xf numFmtId="0" fontId="50" fillId="28" borderId="0" applyNumberFormat="0" applyBorder="0" applyAlignment="0" applyProtection="0"/>
    <xf numFmtId="0" fontId="51" fillId="29"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7" fillId="0" borderId="0" applyFont="0" applyFill="0" applyBorder="0" applyAlignment="0" applyProtection="0"/>
    <xf numFmtId="38"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29"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59" fillId="30" borderId="4" applyNumberFormat="0" applyAlignment="0" applyProtection="0"/>
    <xf numFmtId="0" fontId="7" fillId="0" borderId="0">
      <alignment/>
      <protection/>
    </xf>
    <xf numFmtId="0" fontId="12" fillId="0" borderId="0">
      <alignment/>
      <protection/>
    </xf>
    <xf numFmtId="0" fontId="6" fillId="0" borderId="0">
      <alignment/>
      <protection/>
    </xf>
    <xf numFmtId="0" fontId="2" fillId="0" borderId="0">
      <alignment/>
      <protection/>
    </xf>
    <xf numFmtId="0" fontId="2" fillId="0" borderId="0">
      <alignment/>
      <protection/>
    </xf>
    <xf numFmtId="0" fontId="19" fillId="0" borderId="0">
      <alignment/>
      <protection/>
    </xf>
    <xf numFmtId="0" fontId="3" fillId="0" borderId="0" applyNumberFormat="0" applyFill="0" applyBorder="0" applyAlignment="0" applyProtection="0"/>
    <xf numFmtId="0" fontId="60" fillId="31" borderId="0" applyNumberFormat="0" applyBorder="0" applyAlignment="0" applyProtection="0"/>
  </cellStyleXfs>
  <cellXfs count="356">
    <xf numFmtId="0" fontId="0" fillId="0" borderId="0" xfId="0" applyAlignment="1">
      <alignment/>
    </xf>
    <xf numFmtId="3" fontId="5" fillId="0" borderId="0" xfId="0" applyNumberFormat="1" applyFont="1" applyFill="1" applyBorder="1" applyAlignment="1">
      <alignment vertical="center"/>
    </xf>
    <xf numFmtId="181" fontId="5" fillId="0" borderId="10" xfId="0" applyNumberFormat="1" applyFont="1" applyFill="1" applyBorder="1" applyAlignment="1" applyProtection="1">
      <alignment horizontal="center"/>
      <protection locked="0"/>
    </xf>
    <xf numFmtId="0" fontId="5" fillId="0" borderId="11" xfId="68" applyFont="1" applyFill="1" applyBorder="1" applyAlignment="1" applyProtection="1">
      <alignment shrinkToFit="1"/>
      <protection locked="0"/>
    </xf>
    <xf numFmtId="0" fontId="5" fillId="0" borderId="12" xfId="0" applyFont="1" applyFill="1" applyBorder="1" applyAlignment="1">
      <alignment/>
    </xf>
    <xf numFmtId="0" fontId="5" fillId="0" borderId="10" xfId="0" applyFont="1" applyFill="1" applyBorder="1" applyAlignment="1">
      <alignment/>
    </xf>
    <xf numFmtId="3" fontId="5" fillId="0" borderId="11" xfId="0" applyNumberFormat="1" applyFont="1" applyFill="1" applyBorder="1" applyAlignment="1">
      <alignment horizontal="right"/>
    </xf>
    <xf numFmtId="0" fontId="5" fillId="0" borderId="0" xfId="0" applyFont="1" applyFill="1" applyBorder="1" applyAlignment="1">
      <alignment vertical="center"/>
    </xf>
    <xf numFmtId="3" fontId="5" fillId="0" borderId="0" xfId="0" applyNumberFormat="1" applyFont="1" applyFill="1" applyBorder="1" applyAlignment="1">
      <alignment horizontal="right" vertical="center"/>
    </xf>
    <xf numFmtId="0" fontId="5" fillId="0" borderId="0" xfId="0" applyFont="1" applyFill="1" applyBorder="1" applyAlignment="1">
      <alignment horizontal="right" vertical="center"/>
    </xf>
    <xf numFmtId="181" fontId="5" fillId="0" borderId="0" xfId="0" applyNumberFormat="1" applyFont="1" applyFill="1" applyBorder="1" applyAlignment="1" applyProtection="1">
      <alignment vertical="center"/>
      <protection locked="0"/>
    </xf>
    <xf numFmtId="0" fontId="5" fillId="0" borderId="0" xfId="0" applyFont="1" applyFill="1" applyBorder="1" applyAlignment="1">
      <alignment horizontal="center"/>
    </xf>
    <xf numFmtId="1" fontId="5" fillId="0" borderId="11" xfId="0" applyNumberFormat="1" applyFont="1" applyFill="1" applyBorder="1" applyAlignment="1">
      <alignment horizontal="right"/>
    </xf>
    <xf numFmtId="182" fontId="5" fillId="0" borderId="11" xfId="0" applyNumberFormat="1" applyFont="1" applyFill="1" applyBorder="1" applyAlignment="1">
      <alignment horizontal="right"/>
    </xf>
    <xf numFmtId="3" fontId="5" fillId="0" borderId="12" xfId="0" applyNumberFormat="1" applyFont="1" applyFill="1" applyBorder="1" applyAlignment="1">
      <alignment horizontal="right"/>
    </xf>
    <xf numFmtId="183" fontId="5" fillId="0" borderId="10" xfId="0" applyNumberFormat="1" applyFont="1" applyFill="1" applyBorder="1" applyAlignment="1">
      <alignment horizontal="right"/>
    </xf>
    <xf numFmtId="183" fontId="5" fillId="0" borderId="10" xfId="0" applyNumberFormat="1" applyFont="1" applyFill="1" applyBorder="1" applyAlignment="1" applyProtection="1">
      <alignment horizontal="right"/>
      <protection locked="0"/>
    </xf>
    <xf numFmtId="0" fontId="11" fillId="0" borderId="0" xfId="0" applyFont="1" applyFill="1" applyAlignment="1">
      <alignment horizontal="center" vertical="center"/>
    </xf>
    <xf numFmtId="0" fontId="11" fillId="0" borderId="0" xfId="0" applyFont="1" applyFill="1" applyBorder="1" applyAlignment="1">
      <alignment vertical="center"/>
    </xf>
    <xf numFmtId="0" fontId="11" fillId="0" borderId="0" xfId="0" applyFont="1" applyFill="1" applyAlignment="1">
      <alignment vertical="center"/>
    </xf>
    <xf numFmtId="49" fontId="10" fillId="0" borderId="0" xfId="0" applyNumberFormat="1" applyFont="1" applyFill="1" applyAlignment="1">
      <alignment horizontal="center" vertical="center"/>
    </xf>
    <xf numFmtId="49" fontId="10" fillId="0" borderId="0" xfId="0" applyNumberFormat="1" applyFont="1" applyFill="1" applyAlignment="1">
      <alignment vertical="center"/>
    </xf>
    <xf numFmtId="0" fontId="9" fillId="0" borderId="0" xfId="0" applyFont="1" applyFill="1" applyAlignment="1">
      <alignment vertical="center"/>
    </xf>
    <xf numFmtId="0" fontId="9" fillId="0" borderId="0" xfId="0" applyFont="1" applyFill="1" applyBorder="1" applyAlignment="1">
      <alignment vertical="center"/>
    </xf>
    <xf numFmtId="0" fontId="5" fillId="0" borderId="0" xfId="0" applyFont="1" applyFill="1" applyAlignment="1">
      <alignment horizontal="center" vertical="center"/>
    </xf>
    <xf numFmtId="0" fontId="5" fillId="0" borderId="0" xfId="0" applyFont="1" applyFill="1" applyAlignment="1">
      <alignment vertical="center"/>
    </xf>
    <xf numFmtId="0" fontId="8" fillId="0" borderId="0" xfId="67" applyNumberFormat="1" applyFont="1" applyFill="1" applyAlignment="1" applyProtection="1">
      <alignment horizontal="left" vertical="center"/>
      <protection locked="0"/>
    </xf>
    <xf numFmtId="0" fontId="5" fillId="0" borderId="0" xfId="0" applyFont="1" applyFill="1" applyAlignment="1">
      <alignment horizontal="right" vertical="center"/>
    </xf>
    <xf numFmtId="0" fontId="12" fillId="0" borderId="0" xfId="0" applyFont="1" applyFill="1" applyBorder="1" applyAlignment="1">
      <alignment vertical="center"/>
    </xf>
    <xf numFmtId="0" fontId="12" fillId="0" borderId="0" xfId="0" applyFont="1" applyFill="1" applyAlignment="1">
      <alignment vertical="center"/>
    </xf>
    <xf numFmtId="3" fontId="12" fillId="0" borderId="0" xfId="0" applyNumberFormat="1" applyFont="1" applyFill="1" applyBorder="1" applyAlignment="1">
      <alignment vertical="center"/>
    </xf>
    <xf numFmtId="0" fontId="12" fillId="0" borderId="0" xfId="68" applyFont="1" applyFill="1" applyAlignment="1" applyProtection="1">
      <alignment vertical="center"/>
      <protection locked="0"/>
    </xf>
    <xf numFmtId="0" fontId="2" fillId="0" borderId="13" xfId="0" applyFont="1" applyFill="1" applyBorder="1" applyAlignment="1">
      <alignment vertical="center"/>
    </xf>
    <xf numFmtId="0" fontId="2" fillId="0" borderId="14" xfId="69" applyFont="1" applyFill="1" applyBorder="1" applyAlignment="1" applyProtection="1">
      <alignment horizontal="center" vertical="center"/>
      <protection locked="0"/>
    </xf>
    <xf numFmtId="0" fontId="2" fillId="0" borderId="11" xfId="0" applyFont="1" applyFill="1" applyBorder="1" applyAlignment="1">
      <alignment horizontal="center" vertical="center"/>
    </xf>
    <xf numFmtId="0" fontId="2" fillId="0" borderId="15" xfId="68" applyFont="1" applyFill="1" applyBorder="1" applyAlignment="1" applyProtection="1">
      <alignment horizontal="center" vertical="center"/>
      <protection locked="0"/>
    </xf>
    <xf numFmtId="0" fontId="2" fillId="0" borderId="16" xfId="68" applyFont="1" applyFill="1" applyBorder="1" applyAlignment="1" applyProtection="1">
      <alignment horizontal="center" vertical="center"/>
      <protection locked="0"/>
    </xf>
    <xf numFmtId="0" fontId="2" fillId="0" borderId="17" xfId="68" applyFont="1" applyFill="1" applyBorder="1" applyAlignment="1" applyProtection="1">
      <alignment horizontal="center" vertical="center"/>
      <protection locked="0"/>
    </xf>
    <xf numFmtId="0" fontId="2" fillId="0" borderId="18" xfId="0" applyFont="1" applyFill="1" applyBorder="1" applyAlignment="1">
      <alignment vertical="center"/>
    </xf>
    <xf numFmtId="0" fontId="2" fillId="0" borderId="19" xfId="68" applyFont="1" applyFill="1" applyBorder="1" applyAlignment="1" applyProtection="1" quotePrefix="1">
      <alignment horizontal="center" vertical="center"/>
      <protection locked="0"/>
    </xf>
    <xf numFmtId="0" fontId="2" fillId="0" borderId="20" xfId="68" applyFont="1" applyFill="1" applyBorder="1" applyAlignment="1" applyProtection="1" quotePrefix="1">
      <alignment horizontal="center" vertical="center"/>
      <protection locked="0"/>
    </xf>
    <xf numFmtId="0" fontId="2" fillId="0" borderId="18" xfId="68" applyFont="1" applyFill="1" applyBorder="1" applyAlignment="1" applyProtection="1" quotePrefix="1">
      <alignment horizontal="center" vertical="center"/>
      <protection locked="0"/>
    </xf>
    <xf numFmtId="49" fontId="10" fillId="32" borderId="0" xfId="0" applyNumberFormat="1" applyFont="1" applyFill="1" applyAlignment="1">
      <alignment horizontal="center" vertical="center"/>
    </xf>
    <xf numFmtId="0" fontId="5" fillId="32" borderId="0" xfId="0" applyFont="1" applyFill="1" applyAlignment="1">
      <alignment horizontal="center" vertical="center"/>
    </xf>
    <xf numFmtId="0" fontId="8" fillId="32" borderId="0" xfId="67" applyNumberFormat="1" applyFont="1" applyFill="1" applyAlignment="1" applyProtection="1">
      <alignment horizontal="left" vertical="center"/>
      <protection locked="0"/>
    </xf>
    <xf numFmtId="0" fontId="5" fillId="32" borderId="0" xfId="0" applyFont="1" applyFill="1" applyBorder="1" applyAlignment="1">
      <alignment horizontal="right" vertical="center"/>
    </xf>
    <xf numFmtId="0" fontId="12" fillId="32" borderId="0" xfId="0" applyFont="1" applyFill="1" applyBorder="1" applyAlignment="1">
      <alignment vertical="center"/>
    </xf>
    <xf numFmtId="0" fontId="12" fillId="32" borderId="0" xfId="0" applyFont="1" applyFill="1" applyAlignment="1">
      <alignment vertical="center"/>
    </xf>
    <xf numFmtId="0" fontId="5" fillId="32" borderId="0" xfId="0" applyFont="1" applyFill="1" applyAlignment="1">
      <alignment vertical="center"/>
    </xf>
    <xf numFmtId="0" fontId="5" fillId="32" borderId="0" xfId="0" applyFont="1" applyFill="1" applyAlignment="1">
      <alignment horizontal="right" vertical="center"/>
    </xf>
    <xf numFmtId="183" fontId="5" fillId="32" borderId="10" xfId="0" applyNumberFormat="1" applyFont="1" applyFill="1" applyBorder="1" applyAlignment="1">
      <alignment horizontal="right"/>
    </xf>
    <xf numFmtId="0" fontId="5" fillId="32" borderId="0" xfId="0" applyFont="1" applyFill="1" applyBorder="1" applyAlignment="1">
      <alignment vertical="center"/>
    </xf>
    <xf numFmtId="0" fontId="9" fillId="32" borderId="0" xfId="0" applyFont="1" applyFill="1" applyAlignment="1">
      <alignment vertical="center"/>
    </xf>
    <xf numFmtId="0" fontId="2" fillId="32" borderId="18" xfId="68" applyFont="1" applyFill="1" applyBorder="1" applyAlignment="1" applyProtection="1" quotePrefix="1">
      <alignment horizontal="center" vertical="center"/>
      <protection locked="0"/>
    </xf>
    <xf numFmtId="0" fontId="2" fillId="0" borderId="0" xfId="68" applyFont="1" applyFill="1" applyBorder="1" applyAlignment="1" applyProtection="1">
      <alignment shrinkToFit="1"/>
      <protection locked="0"/>
    </xf>
    <xf numFmtId="0" fontId="2" fillId="0" borderId="0" xfId="68" applyFont="1" applyFill="1" applyBorder="1" applyAlignment="1" applyProtection="1">
      <alignment horizontal="left" shrinkToFit="1"/>
      <protection locked="0"/>
    </xf>
    <xf numFmtId="3" fontId="15" fillId="0" borderId="11" xfId="0" applyNumberFormat="1" applyFont="1" applyFill="1" applyBorder="1" applyAlignment="1">
      <alignment horizontal="right"/>
    </xf>
    <xf numFmtId="0" fontId="15" fillId="0" borderId="11" xfId="68" applyFont="1" applyFill="1" applyBorder="1" applyAlignment="1" applyProtection="1">
      <alignment shrinkToFit="1"/>
      <protection locked="0"/>
    </xf>
    <xf numFmtId="1" fontId="15" fillId="0" borderId="11" xfId="0" applyNumberFormat="1" applyFont="1" applyFill="1" applyBorder="1" applyAlignment="1">
      <alignment horizontal="right"/>
    </xf>
    <xf numFmtId="3" fontId="16" fillId="0" borderId="11" xfId="0" applyNumberFormat="1" applyFont="1" applyFill="1" applyBorder="1" applyAlignment="1">
      <alignment horizontal="right"/>
    </xf>
    <xf numFmtId="182" fontId="16" fillId="0" borderId="11" xfId="0" applyNumberFormat="1" applyFont="1" applyFill="1" applyBorder="1" applyAlignment="1">
      <alignment horizontal="right"/>
    </xf>
    <xf numFmtId="183" fontId="16" fillId="0" borderId="0" xfId="0" applyNumberFormat="1" applyFont="1" applyFill="1" applyBorder="1" applyAlignment="1">
      <alignment horizontal="right"/>
    </xf>
    <xf numFmtId="183" fontId="16" fillId="0" borderId="0" xfId="0" applyNumberFormat="1" applyFont="1" applyFill="1" applyBorder="1" applyAlignment="1" applyProtection="1">
      <alignment horizontal="right"/>
      <protection locked="0"/>
    </xf>
    <xf numFmtId="0" fontId="2" fillId="0" borderId="0" xfId="0" applyFont="1" applyFill="1" applyBorder="1" applyAlignment="1">
      <alignment horizontal="center" vertical="center"/>
    </xf>
    <xf numFmtId="181" fontId="5" fillId="0" borderId="10" xfId="0" applyNumberFormat="1" applyFont="1" applyFill="1" applyBorder="1" applyAlignment="1" applyProtection="1">
      <alignment horizontal="right"/>
      <protection locked="0"/>
    </xf>
    <xf numFmtId="0" fontId="9" fillId="0" borderId="0" xfId="0" applyFont="1" applyFill="1" applyAlignment="1">
      <alignment horizontal="center" vertical="center"/>
    </xf>
    <xf numFmtId="0" fontId="12" fillId="32" borderId="11" xfId="68" applyFont="1" applyFill="1" applyBorder="1" applyAlignment="1" applyProtection="1">
      <alignment shrinkToFit="1"/>
      <protection locked="0"/>
    </xf>
    <xf numFmtId="3" fontId="12" fillId="32" borderId="11" xfId="0" applyNumberFormat="1" applyFont="1" applyFill="1" applyBorder="1" applyAlignment="1">
      <alignment horizontal="right"/>
    </xf>
    <xf numFmtId="0" fontId="12" fillId="32" borderId="0" xfId="68" applyFont="1" applyFill="1" applyBorder="1" applyAlignment="1" applyProtection="1">
      <alignment horizontal="center" shrinkToFit="1"/>
      <protection locked="0"/>
    </xf>
    <xf numFmtId="0" fontId="12" fillId="32" borderId="0" xfId="68" applyFont="1" applyFill="1" applyBorder="1" applyAlignment="1" applyProtection="1" quotePrefix="1">
      <alignment horizontal="center" shrinkToFit="1"/>
      <protection locked="0"/>
    </xf>
    <xf numFmtId="1" fontId="12" fillId="32" borderId="11" xfId="0" applyNumberFormat="1" applyFont="1" applyFill="1" applyBorder="1" applyAlignment="1">
      <alignment horizontal="right"/>
    </xf>
    <xf numFmtId="182" fontId="12" fillId="32" borderId="11" xfId="0" applyNumberFormat="1" applyFont="1" applyFill="1" applyBorder="1" applyAlignment="1">
      <alignment horizontal="right"/>
    </xf>
    <xf numFmtId="0" fontId="12" fillId="0" borderId="10" xfId="0" applyFont="1" applyFill="1" applyBorder="1" applyAlignment="1">
      <alignment/>
    </xf>
    <xf numFmtId="0" fontId="12" fillId="0" borderId="12" xfId="0" applyFont="1" applyFill="1" applyBorder="1" applyAlignment="1">
      <alignment/>
    </xf>
    <xf numFmtId="180" fontId="12" fillId="0" borderId="10" xfId="0" applyNumberFormat="1" applyFont="1" applyFill="1" applyBorder="1" applyAlignment="1">
      <alignment horizontal="right"/>
    </xf>
    <xf numFmtId="3" fontId="12" fillId="0" borderId="12" xfId="0" applyNumberFormat="1" applyFont="1" applyFill="1" applyBorder="1" applyAlignment="1">
      <alignment horizontal="right"/>
    </xf>
    <xf numFmtId="181" fontId="12" fillId="0" borderId="10" xfId="0" applyNumberFormat="1" applyFont="1" applyFill="1" applyBorder="1" applyAlignment="1" applyProtection="1">
      <alignment horizontal="center"/>
      <protection locked="0"/>
    </xf>
    <xf numFmtId="0" fontId="12" fillId="0" borderId="0" xfId="0" applyFont="1" applyFill="1" applyBorder="1" applyAlignment="1">
      <alignment horizontal="right" vertical="center"/>
    </xf>
    <xf numFmtId="3" fontId="12" fillId="0" borderId="0" xfId="0" applyNumberFormat="1" applyFont="1" applyFill="1" applyBorder="1" applyAlignment="1">
      <alignment horizontal="right" vertical="center"/>
    </xf>
    <xf numFmtId="181" fontId="12" fillId="0" borderId="0" xfId="0" applyNumberFormat="1" applyFont="1" applyFill="1" applyBorder="1" applyAlignment="1" applyProtection="1">
      <alignment horizontal="center" vertical="center"/>
      <protection locked="0"/>
    </xf>
    <xf numFmtId="0" fontId="0" fillId="0" borderId="0" xfId="0" applyAlignment="1">
      <alignment vertical="center"/>
    </xf>
    <xf numFmtId="38" fontId="5" fillId="0" borderId="0" xfId="53" applyFont="1" applyFill="1" applyBorder="1" applyAlignment="1" applyProtection="1">
      <alignment vertical="center"/>
      <protection locked="0"/>
    </xf>
    <xf numFmtId="0" fontId="11" fillId="0" borderId="0" xfId="69" applyFont="1" applyAlignment="1" applyProtection="1">
      <alignment horizontal="center" vertical="center"/>
      <protection locked="0"/>
    </xf>
    <xf numFmtId="180" fontId="5" fillId="0" borderId="0" xfId="70" applyNumberFormat="1" applyFont="1" applyFill="1" applyBorder="1" applyAlignment="1" applyProtection="1">
      <alignment horizontal="right" vertical="center"/>
      <protection locked="0"/>
    </xf>
    <xf numFmtId="178" fontId="5" fillId="0" borderId="0" xfId="70" applyNumberFormat="1" applyFont="1" applyFill="1" applyBorder="1" applyAlignment="1" applyProtection="1">
      <alignment horizontal="right" vertical="center"/>
      <protection locked="0"/>
    </xf>
    <xf numFmtId="0" fontId="5" fillId="0" borderId="0" xfId="69" applyFont="1" applyAlignment="1">
      <alignment vertical="center"/>
      <protection/>
    </xf>
    <xf numFmtId="0" fontId="11" fillId="0" borderId="0" xfId="69" applyFont="1" applyAlignment="1">
      <alignment vertical="center"/>
      <protection/>
    </xf>
    <xf numFmtId="181" fontId="5" fillId="0" borderId="0" xfId="0" applyNumberFormat="1" applyFont="1" applyFill="1" applyBorder="1" applyAlignment="1" applyProtection="1">
      <alignment horizontal="center" vertical="center"/>
      <protection locked="0"/>
    </xf>
    <xf numFmtId="0" fontId="5" fillId="0" borderId="0" xfId="0" applyFont="1" applyBorder="1" applyAlignment="1">
      <alignment vertical="center"/>
    </xf>
    <xf numFmtId="0" fontId="5" fillId="0" borderId="0" xfId="69" applyFont="1" applyAlignment="1" applyProtection="1">
      <alignment horizontal="center" vertical="center"/>
      <protection locked="0"/>
    </xf>
    <xf numFmtId="0" fontId="5" fillId="0" borderId="0" xfId="68" applyFont="1" applyAlignment="1" applyProtection="1">
      <alignment horizontal="left" vertical="center"/>
      <protection locked="0"/>
    </xf>
    <xf numFmtId="0" fontId="5" fillId="0" borderId="0" xfId="0" applyFont="1" applyFill="1" applyBorder="1" applyAlignment="1">
      <alignment horizontal="left" vertical="center"/>
    </xf>
    <xf numFmtId="0" fontId="5" fillId="0" borderId="0" xfId="0" applyFont="1" applyAlignment="1">
      <alignment horizontal="left" vertical="center"/>
    </xf>
    <xf numFmtId="0" fontId="12" fillId="0" borderId="13" xfId="69" applyFont="1" applyBorder="1" applyAlignment="1" applyProtection="1">
      <alignment vertical="center"/>
      <protection locked="0"/>
    </xf>
    <xf numFmtId="0" fontId="12" fillId="0" borderId="11" xfId="69" applyFont="1" applyBorder="1" applyAlignment="1" applyProtection="1">
      <alignment vertical="center"/>
      <protection locked="0"/>
    </xf>
    <xf numFmtId="0" fontId="12" fillId="0" borderId="16" xfId="69" applyFont="1" applyFill="1" applyBorder="1" applyAlignment="1" applyProtection="1">
      <alignment horizontal="center" vertical="center"/>
      <protection locked="0"/>
    </xf>
    <xf numFmtId="0" fontId="12" fillId="0" borderId="17" xfId="69" applyFont="1" applyFill="1" applyBorder="1" applyAlignment="1" applyProtection="1">
      <alignment horizontal="center" vertical="center"/>
      <protection locked="0"/>
    </xf>
    <xf numFmtId="0" fontId="5" fillId="0" borderId="16" xfId="69" applyFont="1" applyFill="1" applyBorder="1" applyAlignment="1" applyProtection="1">
      <alignment horizontal="center" vertical="center"/>
      <protection locked="0"/>
    </xf>
    <xf numFmtId="0" fontId="12" fillId="0" borderId="18" xfId="69" applyFont="1" applyBorder="1" applyAlignment="1" applyProtection="1">
      <alignment vertical="center"/>
      <protection locked="0"/>
    </xf>
    <xf numFmtId="0" fontId="12" fillId="0" borderId="18" xfId="69" applyFont="1" applyFill="1" applyBorder="1" applyAlignment="1" applyProtection="1">
      <alignment horizontal="center" vertical="center"/>
      <protection locked="0"/>
    </xf>
    <xf numFmtId="0" fontId="12" fillId="0" borderId="19" xfId="69" applyFont="1" applyFill="1" applyBorder="1" applyAlignment="1" applyProtection="1">
      <alignment horizontal="center" vertical="center"/>
      <protection locked="0"/>
    </xf>
    <xf numFmtId="0" fontId="12" fillId="0" borderId="21" xfId="69" applyFont="1" applyFill="1" applyBorder="1" applyAlignment="1" applyProtection="1">
      <alignment horizontal="center" vertical="center"/>
      <protection locked="0"/>
    </xf>
    <xf numFmtId="0" fontId="12" fillId="0" borderId="20" xfId="69" applyFont="1" applyFill="1" applyBorder="1" applyAlignment="1" applyProtection="1">
      <alignment horizontal="center" vertical="center"/>
      <protection locked="0"/>
    </xf>
    <xf numFmtId="0" fontId="5" fillId="0" borderId="18" xfId="69" applyFont="1" applyFill="1" applyBorder="1" applyAlignment="1" applyProtection="1">
      <alignment horizontal="center" vertical="center"/>
      <protection locked="0"/>
    </xf>
    <xf numFmtId="0" fontId="12" fillId="0" borderId="0" xfId="69" applyFont="1" applyBorder="1" applyAlignment="1" applyProtection="1">
      <alignment horizontal="center"/>
      <protection locked="0"/>
    </xf>
    <xf numFmtId="0" fontId="5" fillId="0" borderId="11" xfId="69" applyFont="1" applyBorder="1" applyAlignment="1" applyProtection="1">
      <alignment horizontal="center"/>
      <protection locked="0"/>
    </xf>
    <xf numFmtId="180" fontId="5" fillId="0" borderId="0" xfId="69" applyNumberFormat="1" applyFont="1" applyFill="1" applyBorder="1" applyAlignment="1" applyProtection="1">
      <alignment horizontal="right"/>
      <protection locked="0"/>
    </xf>
    <xf numFmtId="180" fontId="5" fillId="0" borderId="11" xfId="69" applyNumberFormat="1" applyFont="1" applyFill="1" applyBorder="1" applyAlignment="1" applyProtection="1">
      <alignment horizontal="right"/>
      <protection locked="0"/>
    </xf>
    <xf numFmtId="0" fontId="5" fillId="0" borderId="0" xfId="69" applyFont="1" applyBorder="1" applyAlignment="1">
      <alignment vertical="center"/>
      <protection/>
    </xf>
    <xf numFmtId="180" fontId="5" fillId="0" borderId="11" xfId="0" applyNumberFormat="1" applyFont="1" applyFill="1" applyBorder="1" applyAlignment="1">
      <alignment horizontal="right"/>
    </xf>
    <xf numFmtId="0" fontId="12" fillId="0" borderId="0" xfId="69" applyFont="1" applyFill="1" applyAlignment="1">
      <alignment/>
      <protection/>
    </xf>
    <xf numFmtId="0" fontId="5" fillId="0" borderId="10" xfId="69" applyFont="1" applyBorder="1" applyAlignment="1">
      <alignment/>
      <protection/>
    </xf>
    <xf numFmtId="0" fontId="5" fillId="0" borderId="12" xfId="69" applyFont="1" applyBorder="1" applyAlignment="1">
      <alignment/>
      <protection/>
    </xf>
    <xf numFmtId="180" fontId="5" fillId="0" borderId="10" xfId="69" applyNumberFormat="1" applyFont="1" applyBorder="1" applyAlignment="1">
      <alignment horizontal="right"/>
      <protection/>
    </xf>
    <xf numFmtId="180" fontId="5" fillId="0" borderId="10" xfId="70" applyNumberFormat="1" applyFont="1" applyFill="1" applyBorder="1" applyAlignment="1" applyProtection="1">
      <alignment horizontal="right"/>
      <protection locked="0"/>
    </xf>
    <xf numFmtId="180" fontId="5" fillId="0" borderId="12" xfId="70" applyNumberFormat="1" applyFont="1" applyFill="1" applyBorder="1" applyAlignment="1" applyProtection="1">
      <alignment horizontal="right"/>
      <protection locked="0"/>
    </xf>
    <xf numFmtId="0" fontId="5" fillId="0" borderId="22" xfId="69" applyFont="1" applyBorder="1" applyAlignment="1">
      <alignment horizontal="center"/>
      <protection/>
    </xf>
    <xf numFmtId="0" fontId="5" fillId="0" borderId="0" xfId="0" applyFont="1" applyBorder="1" applyAlignment="1">
      <alignment vertical="center" wrapText="1"/>
    </xf>
    <xf numFmtId="0" fontId="5" fillId="0" borderId="0" xfId="68" applyFont="1" applyFill="1" applyAlignment="1" applyProtection="1">
      <alignment horizontal="left" vertical="center"/>
      <protection locked="0"/>
    </xf>
    <xf numFmtId="0" fontId="11" fillId="0" borderId="0" xfId="69" applyFont="1" applyFill="1" applyAlignment="1" applyProtection="1">
      <alignment horizontal="center" vertical="center"/>
      <protection locked="0"/>
    </xf>
    <xf numFmtId="0" fontId="11" fillId="0" borderId="0" xfId="69" applyFont="1" applyFill="1" applyAlignment="1" applyProtection="1">
      <alignment vertical="center"/>
      <protection locked="0"/>
    </xf>
    <xf numFmtId="0" fontId="11" fillId="0" borderId="0" xfId="69" applyFont="1" applyFill="1" applyAlignment="1">
      <alignment vertical="center"/>
      <protection/>
    </xf>
    <xf numFmtId="0" fontId="11" fillId="0" borderId="0" xfId="69" applyFont="1" applyFill="1" applyBorder="1" applyAlignment="1">
      <alignment horizontal="center" vertical="center"/>
      <protection/>
    </xf>
    <xf numFmtId="0" fontId="5" fillId="0" borderId="0" xfId="69" applyFont="1" applyFill="1" applyAlignment="1" applyProtection="1">
      <alignment horizontal="center" vertical="center"/>
      <protection locked="0"/>
    </xf>
    <xf numFmtId="0" fontId="5" fillId="0" borderId="0" xfId="69" applyFont="1" applyFill="1" applyAlignment="1" applyProtection="1">
      <alignment vertical="center"/>
      <protection locked="0"/>
    </xf>
    <xf numFmtId="0" fontId="5" fillId="0" borderId="0" xfId="69" applyFont="1" applyFill="1" applyBorder="1" applyAlignment="1">
      <alignment horizontal="center" vertical="center"/>
      <protection/>
    </xf>
    <xf numFmtId="0" fontId="5" fillId="0" borderId="0" xfId="69" applyFont="1" applyFill="1" applyAlignment="1">
      <alignment vertical="center"/>
      <protection/>
    </xf>
    <xf numFmtId="0" fontId="12" fillId="0" borderId="13" xfId="69" applyFont="1" applyFill="1" applyBorder="1" applyAlignment="1" applyProtection="1">
      <alignment horizontal="center" vertical="center"/>
      <protection locked="0"/>
    </xf>
    <xf numFmtId="0" fontId="12" fillId="0" borderId="11" xfId="69" applyFont="1" applyFill="1" applyBorder="1" applyAlignment="1" applyProtection="1">
      <alignment horizontal="center" vertical="center"/>
      <protection locked="0"/>
    </xf>
    <xf numFmtId="0" fontId="12" fillId="0" borderId="11" xfId="68" applyFont="1" applyFill="1" applyBorder="1" applyAlignment="1" applyProtection="1">
      <alignment horizontal="center" vertical="center"/>
      <protection locked="0"/>
    </xf>
    <xf numFmtId="0" fontId="12" fillId="0" borderId="0" xfId="69" applyFont="1" applyFill="1" applyBorder="1" applyAlignment="1" applyProtection="1">
      <alignment horizontal="center"/>
      <protection locked="0"/>
    </xf>
    <xf numFmtId="0" fontId="5" fillId="0" borderId="11" xfId="69" applyFont="1" applyFill="1" applyBorder="1" applyAlignment="1" applyProtection="1">
      <alignment horizontal="center"/>
      <protection locked="0"/>
    </xf>
    <xf numFmtId="183" fontId="5" fillId="0" borderId="0" xfId="69" applyNumberFormat="1" applyFont="1" applyFill="1" applyBorder="1" applyAlignment="1" applyProtection="1">
      <alignment horizontal="right"/>
      <protection locked="0"/>
    </xf>
    <xf numFmtId="183" fontId="5" fillId="0" borderId="11" xfId="69" applyNumberFormat="1" applyFont="1" applyFill="1" applyBorder="1" applyAlignment="1" applyProtection="1">
      <alignment horizontal="right"/>
      <protection locked="0"/>
    </xf>
    <xf numFmtId="0" fontId="5" fillId="0" borderId="0" xfId="69" applyFont="1" applyFill="1" applyBorder="1" applyAlignment="1">
      <alignment vertical="center"/>
      <protection/>
    </xf>
    <xf numFmtId="183" fontId="15" fillId="0" borderId="0" xfId="0" applyNumberFormat="1" applyFont="1" applyFill="1" applyBorder="1" applyAlignment="1">
      <alignment horizontal="right"/>
    </xf>
    <xf numFmtId="183" fontId="5" fillId="0" borderId="11" xfId="0" applyNumberFormat="1" applyFont="1" applyFill="1" applyBorder="1" applyAlignment="1">
      <alignment horizontal="right"/>
    </xf>
    <xf numFmtId="0" fontId="12" fillId="0" borderId="0" xfId="69" applyFont="1" applyFill="1" applyAlignment="1">
      <alignment shrinkToFit="1"/>
      <protection/>
    </xf>
    <xf numFmtId="0" fontId="12" fillId="0" borderId="0" xfId="69" applyFont="1" applyFill="1" applyAlignment="1">
      <alignment wrapText="1"/>
      <protection/>
    </xf>
    <xf numFmtId="0" fontId="12" fillId="0" borderId="0" xfId="69" applyFont="1" applyFill="1" applyBorder="1" applyAlignment="1">
      <alignment wrapText="1"/>
      <protection/>
    </xf>
    <xf numFmtId="0" fontId="12" fillId="0" borderId="0" xfId="69" applyFont="1" applyFill="1" applyBorder="1" applyAlignment="1">
      <alignment shrinkToFit="1"/>
      <protection/>
    </xf>
    <xf numFmtId="0" fontId="12" fillId="0" borderId="0" xfId="69" applyFont="1" applyFill="1" applyBorder="1" applyAlignment="1">
      <alignment/>
      <protection/>
    </xf>
    <xf numFmtId="0" fontId="5" fillId="0" borderId="10" xfId="69" applyFont="1" applyFill="1" applyBorder="1" applyAlignment="1">
      <alignment/>
      <protection/>
    </xf>
    <xf numFmtId="183" fontId="5" fillId="0" borderId="10" xfId="70" applyNumberFormat="1" applyFont="1" applyFill="1" applyBorder="1" applyAlignment="1" applyProtection="1">
      <alignment horizontal="right"/>
      <protection locked="0"/>
    </xf>
    <xf numFmtId="183" fontId="5" fillId="0" borderId="10" xfId="69" applyNumberFormat="1" applyFont="1" applyFill="1" applyBorder="1" applyAlignment="1">
      <alignment horizontal="right"/>
      <protection/>
    </xf>
    <xf numFmtId="183" fontId="5" fillId="0" borderId="12" xfId="69" applyNumberFormat="1" applyFont="1" applyFill="1" applyBorder="1" applyAlignment="1">
      <alignment horizontal="right"/>
      <protection/>
    </xf>
    <xf numFmtId="0" fontId="5" fillId="0" borderId="22" xfId="69" applyFont="1" applyFill="1" applyBorder="1" applyAlignment="1">
      <alignment horizontal="center"/>
      <protection/>
    </xf>
    <xf numFmtId="0" fontId="5" fillId="0" borderId="0" xfId="0" applyFont="1" applyFill="1" applyAlignment="1">
      <alignment horizontal="left" vertical="center"/>
    </xf>
    <xf numFmtId="0" fontId="5" fillId="0" borderId="0" xfId="0" applyFont="1" applyFill="1" applyBorder="1" applyAlignment="1">
      <alignment vertical="center" wrapText="1"/>
    </xf>
    <xf numFmtId="180" fontId="5" fillId="0" borderId="10" xfId="69" applyNumberFormat="1" applyFont="1" applyFill="1" applyBorder="1" applyAlignment="1">
      <alignment horizontal="right"/>
      <protection/>
    </xf>
    <xf numFmtId="0" fontId="5" fillId="0" borderId="12" xfId="69" applyFont="1" applyFill="1" applyBorder="1" applyAlignment="1">
      <alignment/>
      <protection/>
    </xf>
    <xf numFmtId="0" fontId="5" fillId="0" borderId="11" xfId="69" applyFont="1" applyFill="1" applyBorder="1" applyAlignment="1">
      <alignment/>
      <protection/>
    </xf>
    <xf numFmtId="0" fontId="5" fillId="0" borderId="0" xfId="69" applyFont="1" applyFill="1" applyBorder="1" applyAlignment="1" applyProtection="1">
      <alignment horizontal="center"/>
      <protection locked="0"/>
    </xf>
    <xf numFmtId="0" fontId="5" fillId="0" borderId="23" xfId="69" applyFont="1" applyFill="1" applyBorder="1" applyAlignment="1">
      <alignment horizontal="center"/>
      <protection/>
    </xf>
    <xf numFmtId="0" fontId="2" fillId="0" borderId="0" xfId="69" applyFont="1" applyFill="1" applyBorder="1" applyAlignment="1" applyProtection="1">
      <alignment horizontal="center"/>
      <protection locked="0"/>
    </xf>
    <xf numFmtId="0" fontId="2" fillId="0" borderId="18" xfId="69" applyFont="1" applyFill="1" applyBorder="1" applyAlignment="1" applyProtection="1">
      <alignment horizontal="center" vertical="center"/>
      <protection locked="0"/>
    </xf>
    <xf numFmtId="0" fontId="2" fillId="0" borderId="20" xfId="69" applyFont="1" applyFill="1" applyBorder="1" applyAlignment="1" applyProtection="1">
      <alignment horizontal="center" vertical="center"/>
      <protection locked="0"/>
    </xf>
    <xf numFmtId="0" fontId="2" fillId="0" borderId="21" xfId="69" applyFont="1" applyFill="1" applyBorder="1" applyAlignment="1" applyProtection="1">
      <alignment horizontal="center" vertical="center"/>
      <protection locked="0"/>
    </xf>
    <xf numFmtId="0" fontId="2" fillId="0" borderId="18" xfId="69" applyFont="1" applyFill="1" applyBorder="1" applyAlignment="1" applyProtection="1">
      <alignment vertical="center"/>
      <protection locked="0"/>
    </xf>
    <xf numFmtId="0" fontId="2" fillId="0" borderId="11" xfId="68" applyFont="1" applyFill="1" applyBorder="1" applyAlignment="1" applyProtection="1">
      <alignment horizontal="center" vertical="center"/>
      <protection locked="0"/>
    </xf>
    <xf numFmtId="0" fontId="2" fillId="0" borderId="11" xfId="69" applyFont="1" applyFill="1" applyBorder="1" applyAlignment="1" applyProtection="1">
      <alignment horizontal="center" vertical="center"/>
      <protection locked="0"/>
    </xf>
    <xf numFmtId="0" fontId="2" fillId="0" borderId="16" xfId="69" applyFont="1" applyFill="1" applyBorder="1" applyAlignment="1" applyProtection="1">
      <alignment horizontal="center" vertical="center"/>
      <protection locked="0"/>
    </xf>
    <xf numFmtId="0" fontId="2" fillId="0" borderId="17" xfId="69" applyFont="1" applyFill="1" applyBorder="1" applyAlignment="1" applyProtection="1">
      <alignment horizontal="center" vertical="center"/>
      <protection locked="0"/>
    </xf>
    <xf numFmtId="0" fontId="2" fillId="0" borderId="11" xfId="69" applyFont="1" applyFill="1" applyBorder="1" applyAlignment="1" applyProtection="1">
      <alignment vertical="center"/>
      <protection locked="0"/>
    </xf>
    <xf numFmtId="0" fontId="2" fillId="0" borderId="14" xfId="69" applyFont="1" applyFill="1" applyBorder="1" applyAlignment="1">
      <alignment horizontal="center" vertical="center"/>
      <protection/>
    </xf>
    <xf numFmtId="0" fontId="2" fillId="0" borderId="13" xfId="69" applyFont="1" applyFill="1" applyBorder="1" applyAlignment="1" applyProtection="1">
      <alignment horizontal="center" vertical="center"/>
      <protection locked="0"/>
    </xf>
    <xf numFmtId="0" fontId="2" fillId="0" borderId="13" xfId="69" applyFont="1" applyFill="1" applyBorder="1" applyAlignment="1" applyProtection="1">
      <alignment vertical="center"/>
      <protection locked="0"/>
    </xf>
    <xf numFmtId="0" fontId="5" fillId="0" borderId="0" xfId="0" applyFont="1" applyFill="1" applyBorder="1" applyAlignment="1">
      <alignment horizontal="left" vertical="center" wrapText="1"/>
    </xf>
    <xf numFmtId="49" fontId="9" fillId="0" borderId="0" xfId="0" applyNumberFormat="1" applyFont="1" applyFill="1" applyBorder="1" applyAlignment="1">
      <alignment vertical="center"/>
    </xf>
    <xf numFmtId="49" fontId="9" fillId="0" borderId="0"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shrinkToFit="1"/>
    </xf>
    <xf numFmtId="1" fontId="2" fillId="0" borderId="11" xfId="0" applyNumberFormat="1" applyFont="1" applyFill="1" applyBorder="1" applyAlignment="1" applyProtection="1">
      <alignment horizontal="center" vertical="center"/>
      <protection locked="0"/>
    </xf>
    <xf numFmtId="1" fontId="5" fillId="0" borderId="0" xfId="0" applyNumberFormat="1" applyFont="1" applyFill="1" applyBorder="1" applyAlignment="1" applyProtection="1">
      <alignment horizontal="center" vertical="center"/>
      <protection locked="0"/>
    </xf>
    <xf numFmtId="1" fontId="2" fillId="0" borderId="18" xfId="0" applyNumberFormat="1" applyFont="1" applyFill="1" applyBorder="1" applyAlignment="1" applyProtection="1">
      <alignment horizontal="center" vertical="center"/>
      <protection locked="0"/>
    </xf>
    <xf numFmtId="1" fontId="5" fillId="0" borderId="0" xfId="0" applyNumberFormat="1" applyFont="1" applyFill="1" applyBorder="1" applyAlignment="1" applyProtection="1">
      <alignment horizontal="center"/>
      <protection locked="0"/>
    </xf>
    <xf numFmtId="180" fontId="5" fillId="0" borderId="0" xfId="0" applyNumberFormat="1" applyFont="1" applyFill="1" applyBorder="1" applyAlignment="1" applyProtection="1">
      <alignment horizontal="right"/>
      <protection locked="0"/>
    </xf>
    <xf numFmtId="183" fontId="5" fillId="0" borderId="0" xfId="0" applyNumberFormat="1" applyFont="1" applyFill="1" applyBorder="1" applyAlignment="1" applyProtection="1">
      <alignment horizontal="right"/>
      <protection locked="0"/>
    </xf>
    <xf numFmtId="183" fontId="5" fillId="0" borderId="11" xfId="0" applyNumberFormat="1" applyFont="1" applyFill="1" applyBorder="1" applyAlignment="1" applyProtection="1">
      <alignment horizontal="right"/>
      <protection locked="0"/>
    </xf>
    <xf numFmtId="180" fontId="15" fillId="0" borderId="0" xfId="0" applyNumberFormat="1" applyFont="1" applyFill="1" applyBorder="1" applyAlignment="1" applyProtection="1">
      <alignment horizontal="right"/>
      <protection locked="0"/>
    </xf>
    <xf numFmtId="1" fontId="5" fillId="0" borderId="0" xfId="0" applyNumberFormat="1" applyFont="1" applyFill="1" applyBorder="1" applyAlignment="1" applyProtection="1">
      <alignment vertical="center"/>
      <protection locked="0"/>
    </xf>
    <xf numFmtId="179" fontId="5" fillId="0" borderId="0" xfId="0" applyNumberFormat="1" applyFont="1" applyFill="1" applyBorder="1" applyAlignment="1" applyProtection="1">
      <alignment vertical="center"/>
      <protection locked="0"/>
    </xf>
    <xf numFmtId="176" fontId="5" fillId="0" borderId="0" xfId="0" applyNumberFormat="1" applyFont="1" applyFill="1" applyBorder="1" applyAlignment="1">
      <alignment vertical="center"/>
    </xf>
    <xf numFmtId="0" fontId="12" fillId="0" borderId="0" xfId="0" applyNumberFormat="1" applyFont="1" applyFill="1" applyBorder="1" applyAlignment="1" applyProtection="1">
      <alignment shrinkToFit="1"/>
      <protection locked="0"/>
    </xf>
    <xf numFmtId="0" fontId="5" fillId="0" borderId="10" xfId="0" applyNumberFormat="1" applyFont="1" applyFill="1" applyBorder="1" applyAlignment="1" applyProtection="1">
      <alignment/>
      <protection locked="0"/>
    </xf>
    <xf numFmtId="180" fontId="5" fillId="0" borderId="10" xfId="0" applyNumberFormat="1" applyFont="1" applyFill="1" applyBorder="1" applyAlignment="1" applyProtection="1">
      <alignment horizontal="right"/>
      <protection locked="0"/>
    </xf>
    <xf numFmtId="183" fontId="5" fillId="0" borderId="12" xfId="0" applyNumberFormat="1" applyFont="1" applyFill="1" applyBorder="1" applyAlignment="1">
      <alignment horizontal="right"/>
    </xf>
    <xf numFmtId="1" fontId="5" fillId="0" borderId="10" xfId="0" applyNumberFormat="1" applyFont="1" applyFill="1" applyBorder="1" applyAlignment="1" applyProtection="1">
      <alignment/>
      <protection locked="0"/>
    </xf>
    <xf numFmtId="0" fontId="5" fillId="0" borderId="0" xfId="0" applyNumberFormat="1" applyFont="1" applyFill="1" applyBorder="1" applyAlignment="1" applyProtection="1">
      <alignment vertical="center"/>
      <protection locked="0"/>
    </xf>
    <xf numFmtId="0" fontId="5" fillId="0" borderId="0" xfId="0" applyFont="1" applyFill="1" applyBorder="1" applyAlignment="1">
      <alignment vertical="center" shrinkToFit="1"/>
    </xf>
    <xf numFmtId="0" fontId="5" fillId="0" borderId="0" xfId="68" applyFont="1" applyAlignment="1" applyProtection="1">
      <alignment vertical="center"/>
      <protection locked="0"/>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Border="1" applyAlignment="1">
      <alignment horizontal="center" vertical="center"/>
    </xf>
    <xf numFmtId="0" fontId="2" fillId="0" borderId="0" xfId="63" applyNumberFormat="1" applyFont="1" applyFill="1" applyBorder="1" applyAlignment="1" applyProtection="1">
      <alignment wrapText="1"/>
      <protection locked="0"/>
    </xf>
    <xf numFmtId="38" fontId="5" fillId="0" borderId="10" xfId="53" applyFont="1" applyFill="1" applyBorder="1" applyAlignment="1">
      <alignment horizontal="right"/>
    </xf>
    <xf numFmtId="38" fontId="5" fillId="32" borderId="10" xfId="53" applyFont="1" applyFill="1" applyBorder="1" applyAlignment="1">
      <alignment horizontal="right"/>
    </xf>
    <xf numFmtId="0" fontId="21" fillId="0" borderId="0" xfId="0" applyFont="1" applyAlignment="1">
      <alignment/>
    </xf>
    <xf numFmtId="49" fontId="21" fillId="0" borderId="0" xfId="0" applyNumberFormat="1" applyFont="1" applyAlignment="1">
      <alignment horizontal="right"/>
    </xf>
    <xf numFmtId="0" fontId="22" fillId="0" borderId="0" xfId="44" applyFont="1" applyAlignment="1" applyProtection="1">
      <alignment/>
      <protection/>
    </xf>
    <xf numFmtId="0" fontId="2" fillId="0" borderId="0" xfId="68" applyFont="1" applyFill="1" applyBorder="1" applyAlignment="1" applyProtection="1">
      <alignment wrapText="1" shrinkToFit="1"/>
      <protection locked="0"/>
    </xf>
    <xf numFmtId="0" fontId="2" fillId="0" borderId="0" xfId="68" applyFont="1" applyFill="1" applyBorder="1" applyAlignment="1" applyProtection="1">
      <alignment wrapText="1"/>
      <protection locked="0"/>
    </xf>
    <xf numFmtId="0" fontId="2" fillId="0" borderId="0" xfId="68" applyFont="1" applyFill="1" applyBorder="1" applyAlignment="1" applyProtection="1">
      <alignment horizontal="left" wrapText="1"/>
      <protection locked="0"/>
    </xf>
    <xf numFmtId="0" fontId="2" fillId="0" borderId="0" xfId="68" applyFont="1" applyFill="1" applyBorder="1" applyAlignment="1" applyProtection="1">
      <alignment horizontal="center" shrinkToFit="1"/>
      <protection locked="0"/>
    </xf>
    <xf numFmtId="0" fontId="2" fillId="0" borderId="0" xfId="68" applyFont="1" applyFill="1" applyBorder="1" applyAlignment="1" applyProtection="1" quotePrefix="1">
      <alignment horizontal="center" shrinkToFit="1"/>
      <protection locked="0"/>
    </xf>
    <xf numFmtId="0" fontId="2" fillId="0" borderId="0" xfId="68" applyFont="1" applyFill="1" applyBorder="1" applyAlignment="1" applyProtection="1" quotePrefix="1">
      <alignment horizontal="center" vertical="center" shrinkToFit="1"/>
      <protection locked="0"/>
    </xf>
    <xf numFmtId="0" fontId="2" fillId="32" borderId="0" xfId="68" applyFont="1" applyFill="1" applyBorder="1" applyAlignment="1" applyProtection="1">
      <alignment wrapText="1" shrinkToFit="1"/>
      <protection locked="0"/>
    </xf>
    <xf numFmtId="0" fontId="2" fillId="0" borderId="0" xfId="0" applyFont="1" applyFill="1" applyBorder="1" applyAlignment="1">
      <alignment horizontal="center" vertical="center" wrapText="1"/>
    </xf>
    <xf numFmtId="181" fontId="5" fillId="0" borderId="0" xfId="0" applyNumberFormat="1" applyFont="1" applyFill="1" applyBorder="1" applyAlignment="1" applyProtection="1">
      <alignment horizontal="center"/>
      <protection locked="0"/>
    </xf>
    <xf numFmtId="181" fontId="12" fillId="0" borderId="0" xfId="0" applyNumberFormat="1" applyFont="1" applyFill="1" applyBorder="1" applyAlignment="1" applyProtection="1">
      <alignment horizontal="center"/>
      <protection locked="0"/>
    </xf>
    <xf numFmtId="0" fontId="2" fillId="0" borderId="24" xfId="68" applyFont="1" applyFill="1" applyBorder="1" applyAlignment="1" applyProtection="1">
      <alignment horizontal="center" vertical="center"/>
      <protection locked="0"/>
    </xf>
    <xf numFmtId="0" fontId="12" fillId="0" borderId="24" xfId="68" applyFont="1" applyFill="1" applyBorder="1" applyAlignment="1" applyProtection="1">
      <alignment horizontal="center" vertical="center"/>
      <protection locked="0"/>
    </xf>
    <xf numFmtId="0" fontId="11" fillId="0" borderId="0" xfId="69" applyFont="1" applyFill="1" applyBorder="1" applyAlignment="1" applyProtection="1">
      <alignment vertical="center"/>
      <protection locked="0"/>
    </xf>
    <xf numFmtId="0" fontId="5" fillId="0" borderId="0" xfId="69" applyFont="1" applyFill="1" applyBorder="1" applyAlignment="1" applyProtection="1">
      <alignment vertical="center"/>
      <protection locked="0"/>
    </xf>
    <xf numFmtId="0" fontId="5" fillId="0" borderId="25" xfId="0" applyNumberFormat="1" applyFont="1" applyFill="1" applyBorder="1" applyAlignment="1" applyProtection="1">
      <alignment horizontal="center" vertical="center" shrinkToFit="1"/>
      <protection locked="0"/>
    </xf>
    <xf numFmtId="0" fontId="11" fillId="0" borderId="0" xfId="0" applyFont="1" applyFill="1" applyAlignment="1">
      <alignment vertical="top"/>
    </xf>
    <xf numFmtId="0" fontId="12" fillId="0" borderId="0" xfId="0" applyNumberFormat="1" applyFont="1" applyFill="1" applyBorder="1" applyAlignment="1" applyProtection="1" quotePrefix="1">
      <alignment shrinkToFit="1"/>
      <protection locked="0"/>
    </xf>
    <xf numFmtId="1" fontId="2" fillId="0" borderId="15" xfId="0" applyNumberFormat="1" applyFont="1" applyFill="1" applyBorder="1" applyAlignment="1" applyProtection="1">
      <alignment horizontal="center" vertical="center" shrinkToFit="1"/>
      <protection locked="0"/>
    </xf>
    <xf numFmtId="1" fontId="2" fillId="0" borderId="17" xfId="0" applyNumberFormat="1" applyFont="1" applyFill="1" applyBorder="1" applyAlignment="1" applyProtection="1">
      <alignment horizontal="center" vertical="center" shrinkToFit="1"/>
      <protection locked="0"/>
    </xf>
    <xf numFmtId="1" fontId="2" fillId="0" borderId="19" xfId="0" applyNumberFormat="1" applyFont="1" applyFill="1" applyBorder="1" applyAlignment="1" applyProtection="1">
      <alignment horizontal="center" vertical="center" shrinkToFit="1"/>
      <protection locked="0"/>
    </xf>
    <xf numFmtId="1" fontId="2" fillId="0" borderId="20" xfId="0" applyNumberFormat="1" applyFont="1" applyFill="1" applyBorder="1" applyAlignment="1" applyProtection="1">
      <alignment horizontal="center" vertical="center" shrinkToFit="1"/>
      <protection locked="0"/>
    </xf>
    <xf numFmtId="0" fontId="2" fillId="0" borderId="17" xfId="68" applyFont="1" applyFill="1" applyBorder="1" applyAlignment="1" applyProtection="1">
      <alignment horizontal="center" vertical="center" shrinkToFit="1"/>
      <protection locked="0"/>
    </xf>
    <xf numFmtId="0" fontId="2" fillId="0" borderId="18" xfId="69" applyFont="1" applyFill="1" applyBorder="1" applyAlignment="1" applyProtection="1">
      <alignment horizontal="center" vertical="center" shrinkToFit="1"/>
      <protection locked="0"/>
    </xf>
    <xf numFmtId="0" fontId="11" fillId="0" borderId="0" xfId="69" applyFont="1" applyAlignment="1" applyProtection="1">
      <alignment vertical="center" wrapText="1"/>
      <protection locked="0"/>
    </xf>
    <xf numFmtId="3" fontId="12" fillId="32" borderId="11" xfId="0" applyNumberFormat="1" applyFont="1" applyFill="1" applyBorder="1" applyAlignment="1">
      <alignment horizontal="right" vertical="center"/>
    </xf>
    <xf numFmtId="0" fontId="12" fillId="0" borderId="0" xfId="0" applyFont="1" applyFill="1" applyAlignment="1">
      <alignment horizontal="right" vertical="center"/>
    </xf>
    <xf numFmtId="0" fontId="2" fillId="0" borderId="26" xfId="69" applyFont="1" applyFill="1" applyBorder="1" applyAlignment="1" applyProtection="1">
      <alignment vertical="center"/>
      <protection locked="0"/>
    </xf>
    <xf numFmtId="1" fontId="2" fillId="0" borderId="24" xfId="0" applyNumberFormat="1" applyFont="1" applyFill="1" applyBorder="1" applyAlignment="1" applyProtection="1">
      <alignment horizontal="center" vertical="center"/>
      <protection locked="0"/>
    </xf>
    <xf numFmtId="1" fontId="2" fillId="0" borderId="21" xfId="0" applyNumberFormat="1" applyFont="1" applyFill="1" applyBorder="1" applyAlignment="1" applyProtection="1">
      <alignment horizontal="center" vertical="center"/>
      <protection locked="0"/>
    </xf>
    <xf numFmtId="0" fontId="12" fillId="0" borderId="0" xfId="0" applyNumberFormat="1" applyFont="1" applyFill="1" applyBorder="1" applyAlignment="1" applyProtection="1">
      <alignment/>
      <protection locked="0"/>
    </xf>
    <xf numFmtId="0" fontId="12" fillId="0" borderId="14" xfId="69" applyFont="1" applyFill="1" applyBorder="1" applyAlignment="1" applyProtection="1">
      <alignment horizontal="center" vertical="center"/>
      <protection locked="0"/>
    </xf>
    <xf numFmtId="0" fontId="11" fillId="0" borderId="0" xfId="0" applyFont="1" applyFill="1" applyAlignment="1">
      <alignment horizontal="right" vertical="center"/>
    </xf>
    <xf numFmtId="0" fontId="23" fillId="0" borderId="0" xfId="0" applyFont="1" applyFill="1" applyAlignment="1">
      <alignment horizontal="right"/>
    </xf>
    <xf numFmtId="0" fontId="2" fillId="0" borderId="0" xfId="68" applyFont="1" applyFill="1" applyBorder="1" applyAlignment="1" applyProtection="1">
      <alignment/>
      <protection locked="0"/>
    </xf>
    <xf numFmtId="0" fontId="23" fillId="0" borderId="0" xfId="0" applyFont="1" applyFill="1" applyBorder="1" applyAlignment="1">
      <alignment vertical="center"/>
    </xf>
    <xf numFmtId="0" fontId="23" fillId="0" borderId="0" xfId="68" applyFont="1" applyFill="1" applyAlignment="1" applyProtection="1">
      <alignment vertical="center"/>
      <protection locked="0"/>
    </xf>
    <xf numFmtId="0" fontId="5" fillId="32" borderId="0" xfId="0" applyFont="1" applyFill="1" applyAlignment="1">
      <alignment horizontal="right"/>
    </xf>
    <xf numFmtId="183" fontId="24" fillId="0" borderId="0" xfId="0" applyNumberFormat="1" applyFont="1" applyFill="1" applyBorder="1" applyAlignment="1">
      <alignment horizontal="right"/>
    </xf>
    <xf numFmtId="0" fontId="23" fillId="0" borderId="23" xfId="69" applyFont="1" applyFill="1" applyBorder="1" applyAlignment="1">
      <alignment horizontal="center"/>
      <protection/>
    </xf>
    <xf numFmtId="0" fontId="23" fillId="0" borderId="23" xfId="69" applyFont="1" applyFill="1" applyBorder="1" applyAlignment="1" quotePrefix="1">
      <alignment horizontal="center"/>
      <protection/>
    </xf>
    <xf numFmtId="0" fontId="5" fillId="0" borderId="23" xfId="69" applyFont="1" applyFill="1" applyBorder="1" applyAlignment="1" quotePrefix="1">
      <alignment horizontal="center"/>
      <protection/>
    </xf>
    <xf numFmtId="180" fontId="15" fillId="0" borderId="0" xfId="0" applyNumberFormat="1" applyFont="1" applyFill="1" applyBorder="1" applyAlignment="1">
      <alignment horizontal="right"/>
    </xf>
    <xf numFmtId="0" fontId="23" fillId="0" borderId="0" xfId="0" applyFont="1" applyFill="1" applyAlignment="1">
      <alignment horizontal="right" vertical="center"/>
    </xf>
    <xf numFmtId="0" fontId="23" fillId="0" borderId="0" xfId="68" applyFont="1" applyFill="1" applyAlignment="1" applyProtection="1">
      <alignment horizontal="left" vertical="center"/>
      <protection locked="0"/>
    </xf>
    <xf numFmtId="0" fontId="5" fillId="0" borderId="0" xfId="0" applyFont="1" applyFill="1" applyBorder="1" applyAlignment="1">
      <alignment/>
    </xf>
    <xf numFmtId="0" fontId="5" fillId="0" borderId="0" xfId="0" applyFont="1" applyFill="1" applyAlignment="1">
      <alignment/>
    </xf>
    <xf numFmtId="0" fontId="5" fillId="0" borderId="0" xfId="69" applyFont="1" applyFill="1" applyBorder="1" applyAlignment="1">
      <alignment/>
      <protection/>
    </xf>
    <xf numFmtId="0" fontId="5" fillId="0" borderId="0" xfId="69" applyFont="1" applyFill="1" applyAlignment="1">
      <alignment/>
      <protection/>
    </xf>
    <xf numFmtId="0" fontId="5" fillId="0" borderId="0" xfId="69" applyFont="1" applyFill="1" applyAlignment="1">
      <alignment wrapText="1"/>
      <protection/>
    </xf>
    <xf numFmtId="0" fontId="5" fillId="0" borderId="0" xfId="69" applyFont="1" applyFill="1" applyAlignment="1">
      <alignment shrinkToFit="1"/>
      <protection/>
    </xf>
    <xf numFmtId="180" fontId="24" fillId="0" borderId="0" xfId="0" applyNumberFormat="1" applyFont="1" applyFill="1" applyBorder="1" applyAlignment="1" applyProtection="1">
      <alignment horizontal="right"/>
      <protection locked="0"/>
    </xf>
    <xf numFmtId="180" fontId="24" fillId="0" borderId="0" xfId="53" applyNumberFormat="1" applyFont="1" applyFill="1" applyBorder="1" applyAlignment="1">
      <alignment horizontal="right"/>
    </xf>
    <xf numFmtId="183" fontId="24" fillId="0" borderId="0" xfId="0" applyNumberFormat="1" applyFont="1" applyFill="1" applyBorder="1" applyAlignment="1" applyProtection="1">
      <alignment horizontal="right"/>
      <protection locked="0"/>
    </xf>
    <xf numFmtId="1" fontId="12" fillId="0" borderId="0" xfId="0" applyNumberFormat="1" applyFont="1" applyFill="1" applyBorder="1" applyAlignment="1" applyProtection="1">
      <alignment/>
      <protection locked="0"/>
    </xf>
    <xf numFmtId="0" fontId="5" fillId="0" borderId="0" xfId="0" applyNumberFormat="1" applyFont="1" applyFill="1" applyBorder="1" applyAlignment="1" applyProtection="1" quotePrefix="1">
      <alignment horizontal="center"/>
      <protection locked="0"/>
    </xf>
    <xf numFmtId="0" fontId="5" fillId="0" borderId="0" xfId="0" applyNumberFormat="1" applyFont="1" applyFill="1" applyBorder="1" applyAlignment="1" applyProtection="1">
      <alignment horizontal="center" wrapText="1"/>
      <protection locked="0"/>
    </xf>
    <xf numFmtId="0" fontId="5" fillId="0" borderId="0" xfId="0" applyNumberFormat="1" applyFont="1" applyFill="1" applyBorder="1" applyAlignment="1" applyProtection="1">
      <alignment horizontal="center"/>
      <protection locked="0"/>
    </xf>
    <xf numFmtId="1" fontId="5" fillId="0" borderId="16" xfId="0" applyNumberFormat="1" applyFont="1" applyFill="1" applyBorder="1" applyAlignment="1" applyProtection="1">
      <alignment horizontal="center"/>
      <protection locked="0"/>
    </xf>
    <xf numFmtId="1" fontId="12" fillId="0" borderId="11" xfId="0" applyNumberFormat="1" applyFont="1" applyFill="1" applyBorder="1" applyAlignment="1" applyProtection="1">
      <alignment shrinkToFit="1"/>
      <protection locked="0"/>
    </xf>
    <xf numFmtId="0" fontId="12" fillId="0" borderId="11" xfId="0" applyNumberFormat="1" applyFont="1" applyFill="1" applyBorder="1" applyAlignment="1" applyProtection="1">
      <alignment horizontal="center" shrinkToFit="1"/>
      <protection locked="0"/>
    </xf>
    <xf numFmtId="0" fontId="5" fillId="0" borderId="11" xfId="0" applyNumberFormat="1" applyFont="1" applyFill="1" applyBorder="1" applyAlignment="1" applyProtection="1">
      <alignment horizontal="center" shrinkToFit="1"/>
      <protection locked="0"/>
    </xf>
    <xf numFmtId="1" fontId="12" fillId="0" borderId="11" xfId="0" applyNumberFormat="1" applyFont="1" applyFill="1" applyBorder="1" applyAlignment="1" applyProtection="1">
      <alignment horizontal="center" shrinkToFit="1"/>
      <protection locked="0"/>
    </xf>
    <xf numFmtId="0" fontId="5" fillId="0" borderId="12" xfId="0" applyNumberFormat="1" applyFont="1" applyFill="1" applyBorder="1" applyAlignment="1" applyProtection="1">
      <alignment horizontal="center" shrinkToFit="1"/>
      <protection locked="0"/>
    </xf>
    <xf numFmtId="0" fontId="23" fillId="0" borderId="0" xfId="68" applyFont="1" applyAlignment="1" applyProtection="1">
      <alignment vertical="center"/>
      <protection locked="0"/>
    </xf>
    <xf numFmtId="176" fontId="15" fillId="0" borderId="0" xfId="0" applyNumberFormat="1" applyFont="1" applyFill="1" applyBorder="1" applyAlignment="1">
      <alignment horizontal="right"/>
    </xf>
    <xf numFmtId="183" fontId="15" fillId="0" borderId="0" xfId="0" applyNumberFormat="1" applyFont="1" applyFill="1" applyBorder="1" applyAlignment="1" applyProtection="1">
      <alignment horizontal="right"/>
      <protection locked="0"/>
    </xf>
    <xf numFmtId="176" fontId="15" fillId="0" borderId="0" xfId="0" applyNumberFormat="1" applyFont="1" applyFill="1" applyBorder="1" applyAlignment="1" applyProtection="1">
      <alignment horizontal="right"/>
      <protection locked="0"/>
    </xf>
    <xf numFmtId="3" fontId="15" fillId="0" borderId="0" xfId="0" applyNumberFormat="1" applyFont="1" applyFill="1" applyBorder="1" applyAlignment="1">
      <alignment horizontal="right"/>
    </xf>
    <xf numFmtId="38" fontId="15" fillId="0" borderId="0" xfId="53" applyFont="1" applyFill="1" applyBorder="1" applyAlignment="1">
      <alignment horizontal="right"/>
    </xf>
    <xf numFmtId="38" fontId="15" fillId="0" borderId="0" xfId="53" applyFont="1" applyFill="1" applyBorder="1" applyAlignment="1" applyProtection="1">
      <alignment horizontal="right"/>
      <protection locked="0"/>
    </xf>
    <xf numFmtId="177" fontId="5" fillId="0" borderId="0" xfId="69" applyNumberFormat="1" applyFont="1" applyFill="1" applyAlignment="1">
      <alignment vertical="center"/>
      <protection/>
    </xf>
    <xf numFmtId="0" fontId="5" fillId="0" borderId="0" xfId="69" applyFont="1" applyFill="1" applyBorder="1" applyAlignment="1">
      <alignment wrapText="1"/>
      <protection/>
    </xf>
    <xf numFmtId="177" fontId="5" fillId="33" borderId="0" xfId="69" applyNumberFormat="1" applyFont="1" applyFill="1" applyAlignment="1">
      <alignment vertical="center"/>
      <protection/>
    </xf>
    <xf numFmtId="180" fontId="5" fillId="0" borderId="0" xfId="69" applyNumberFormat="1" applyFont="1" applyFill="1" applyAlignment="1">
      <alignment vertical="center"/>
      <protection/>
    </xf>
    <xf numFmtId="0" fontId="5" fillId="0" borderId="0" xfId="69" applyFont="1" applyFill="1" applyAlignment="1">
      <alignment horizontal="left"/>
      <protection/>
    </xf>
    <xf numFmtId="183" fontId="5" fillId="0" borderId="0" xfId="0" applyNumberFormat="1" applyFont="1" applyFill="1" applyBorder="1" applyAlignment="1" applyProtection="1">
      <alignment vertical="center"/>
      <protection locked="0"/>
    </xf>
    <xf numFmtId="178" fontId="5" fillId="0" borderId="0" xfId="0" applyNumberFormat="1" applyFont="1" applyFill="1" applyBorder="1" applyAlignment="1" applyProtection="1">
      <alignment vertical="center"/>
      <protection locked="0"/>
    </xf>
    <xf numFmtId="180" fontId="24" fillId="0" borderId="0" xfId="53" applyNumberFormat="1" applyFont="1" applyFill="1" applyBorder="1" applyAlignment="1" applyProtection="1">
      <alignment horizontal="right"/>
      <protection locked="0"/>
    </xf>
    <xf numFmtId="180" fontId="24" fillId="0" borderId="0" xfId="0" applyNumberFormat="1" applyFont="1" applyFill="1" applyAlignment="1" applyProtection="1">
      <alignment horizontal="right"/>
      <protection locked="0"/>
    </xf>
    <xf numFmtId="180" fontId="24" fillId="0" borderId="0" xfId="0" applyNumberFormat="1" applyFont="1" applyFill="1" applyBorder="1" applyAlignment="1">
      <alignment horizontal="right"/>
    </xf>
    <xf numFmtId="0" fontId="2" fillId="0" borderId="0" xfId="69" applyFont="1" applyFill="1" applyAlignment="1" applyProtection="1">
      <alignment vertical="center"/>
      <protection locked="0"/>
    </xf>
    <xf numFmtId="0" fontId="14" fillId="0" borderId="0" xfId="0" applyFont="1" applyFill="1" applyAlignment="1">
      <alignment horizontal="center" vertical="center"/>
    </xf>
    <xf numFmtId="180" fontId="15" fillId="0" borderId="0" xfId="0" applyNumberFormat="1" applyFont="1" applyFill="1" applyBorder="1" applyAlignment="1">
      <alignment horizontal="right" vertical="center"/>
    </xf>
    <xf numFmtId="180" fontId="15" fillId="0" borderId="0" xfId="68" applyNumberFormat="1" applyFont="1" applyFill="1" applyBorder="1" applyAlignment="1" applyProtection="1">
      <alignment horizontal="right"/>
      <protection locked="0"/>
    </xf>
    <xf numFmtId="0" fontId="11" fillId="0" borderId="0" xfId="69" applyFont="1" applyFill="1" applyAlignment="1" applyProtection="1">
      <alignment horizontal="right" vertical="center"/>
      <protection locked="0"/>
    </xf>
    <xf numFmtId="0" fontId="2" fillId="0" borderId="26" xfId="69" applyFont="1" applyFill="1" applyBorder="1" applyAlignment="1" applyProtection="1">
      <alignment horizontal="right" vertical="center"/>
      <protection locked="0"/>
    </xf>
    <xf numFmtId="0" fontId="23" fillId="0" borderId="11" xfId="0" applyNumberFormat="1" applyFont="1" applyFill="1" applyBorder="1" applyAlignment="1" applyProtection="1">
      <alignment horizontal="right" shrinkToFit="1"/>
      <protection locked="0"/>
    </xf>
    <xf numFmtId="0" fontId="23" fillId="0" borderId="0" xfId="68" applyFont="1" applyFill="1" applyBorder="1" applyAlignment="1" applyProtection="1">
      <alignment horizontal="center" shrinkToFit="1"/>
      <protection locked="0"/>
    </xf>
    <xf numFmtId="0" fontId="23" fillId="0" borderId="0" xfId="68" applyFont="1" applyFill="1" applyBorder="1" applyAlignment="1" applyProtection="1" quotePrefix="1">
      <alignment horizontal="center" shrinkToFit="1"/>
      <protection locked="0"/>
    </xf>
    <xf numFmtId="0" fontId="23" fillId="0" borderId="0" xfId="68" applyFont="1" applyFill="1" applyBorder="1" applyAlignment="1" applyProtection="1" quotePrefix="1">
      <alignment horizontal="center" vertical="center" shrinkToFit="1"/>
      <protection locked="0"/>
    </xf>
    <xf numFmtId="181" fontId="23" fillId="0" borderId="10" xfId="0" applyNumberFormat="1" applyFont="1" applyFill="1" applyBorder="1" applyAlignment="1" applyProtection="1">
      <alignment horizontal="center"/>
      <protection locked="0"/>
    </xf>
    <xf numFmtId="0" fontId="0" fillId="0" borderId="26" xfId="0" applyBorder="1" applyAlignment="1">
      <alignment vertical="center"/>
    </xf>
    <xf numFmtId="0" fontId="23" fillId="32" borderId="0" xfId="68" applyFont="1" applyFill="1" applyBorder="1" applyAlignment="1" applyProtection="1">
      <alignment horizontal="center" shrinkToFit="1"/>
      <protection locked="0"/>
    </xf>
    <xf numFmtId="0" fontId="23" fillId="32" borderId="0" xfId="68" applyFont="1" applyFill="1" applyBorder="1" applyAlignment="1" applyProtection="1" quotePrefix="1">
      <alignment horizontal="center" shrinkToFit="1"/>
      <protection locked="0"/>
    </xf>
    <xf numFmtId="0" fontId="23" fillId="32" borderId="0" xfId="68" applyFont="1" applyFill="1" applyBorder="1" applyAlignment="1" applyProtection="1" quotePrefix="1">
      <alignment horizontal="center" vertical="center" shrinkToFit="1"/>
      <protection locked="0"/>
    </xf>
    <xf numFmtId="0" fontId="12" fillId="0" borderId="0" xfId="0" applyFont="1" applyFill="1" applyAlignment="1">
      <alignment horizontal="left"/>
    </xf>
    <xf numFmtId="0" fontId="0" fillId="0" borderId="26" xfId="0" applyFont="1" applyBorder="1" applyAlignment="1">
      <alignment vertical="center"/>
    </xf>
    <xf numFmtId="0" fontId="0" fillId="0" borderId="14" xfId="0" applyFont="1" applyFill="1" applyBorder="1" applyAlignment="1">
      <alignment vertical="center"/>
    </xf>
    <xf numFmtId="0" fontId="23" fillId="0" borderId="23" xfId="69" applyFont="1" applyFill="1" applyBorder="1" applyAlignment="1">
      <alignment horizontal="center" shrinkToFit="1"/>
      <protection/>
    </xf>
    <xf numFmtId="49" fontId="2" fillId="0" borderId="26" xfId="0" applyNumberFormat="1" applyFont="1" applyFill="1" applyBorder="1" applyAlignment="1">
      <alignment vertical="center"/>
    </xf>
    <xf numFmtId="183" fontId="5" fillId="0" borderId="17" xfId="0" applyNumberFormat="1" applyFont="1" applyFill="1" applyBorder="1" applyAlignment="1" applyProtection="1">
      <alignment horizontal="right"/>
      <protection locked="0"/>
    </xf>
    <xf numFmtId="183" fontId="16" fillId="0" borderId="23" xfId="0" applyNumberFormat="1" applyFont="1" applyFill="1" applyBorder="1" applyAlignment="1" applyProtection="1">
      <alignment horizontal="right"/>
      <protection locked="0"/>
    </xf>
    <xf numFmtId="183" fontId="16" fillId="0" borderId="23" xfId="0" applyNumberFormat="1" applyFont="1" applyFill="1" applyBorder="1" applyAlignment="1">
      <alignment horizontal="right"/>
    </xf>
    <xf numFmtId="183" fontId="24" fillId="0" borderId="23" xfId="0" applyNumberFormat="1" applyFont="1" applyFill="1" applyBorder="1" applyAlignment="1">
      <alignment horizontal="right"/>
    </xf>
    <xf numFmtId="183" fontId="24" fillId="0" borderId="23" xfId="0" applyNumberFormat="1" applyFont="1" applyFill="1" applyBorder="1" applyAlignment="1" applyProtection="1">
      <alignment horizontal="right"/>
      <protection locked="0"/>
    </xf>
    <xf numFmtId="183" fontId="5" fillId="0" borderId="22" xfId="0" applyNumberFormat="1" applyFont="1" applyFill="1" applyBorder="1" applyAlignment="1">
      <alignment horizontal="right"/>
    </xf>
    <xf numFmtId="0" fontId="11" fillId="0" borderId="0" xfId="0" applyFont="1" applyFill="1" applyAlignment="1">
      <alignment horizontal="center" vertical="center"/>
    </xf>
    <xf numFmtId="0" fontId="14" fillId="0" borderId="0" xfId="0" applyNumberFormat="1" applyFont="1" applyFill="1" applyAlignment="1">
      <alignment horizontal="center" vertical="center"/>
    </xf>
    <xf numFmtId="49" fontId="13" fillId="0" borderId="0" xfId="0" applyNumberFormat="1" applyFont="1" applyFill="1" applyAlignment="1">
      <alignment horizontal="center" vertical="center"/>
    </xf>
    <xf numFmtId="0" fontId="2" fillId="0" borderId="27"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14" xfId="0" applyFont="1" applyFill="1" applyBorder="1" applyAlignment="1">
      <alignment horizontal="center" vertical="center"/>
    </xf>
    <xf numFmtId="0" fontId="23" fillId="0" borderId="25" xfId="0" applyFont="1" applyFill="1" applyBorder="1" applyAlignment="1">
      <alignment horizontal="center" vertical="center" textRotation="255" wrapText="1"/>
    </xf>
    <xf numFmtId="0" fontId="23" fillId="0" borderId="0" xfId="0" applyFont="1" applyFill="1" applyBorder="1" applyAlignment="1">
      <alignment horizontal="center" vertical="center" textRotation="255"/>
    </xf>
    <xf numFmtId="0" fontId="23" fillId="0" borderId="21" xfId="0" applyFont="1" applyFill="1" applyBorder="1" applyAlignment="1">
      <alignment horizontal="center" vertical="center" textRotation="255"/>
    </xf>
    <xf numFmtId="0" fontId="2" fillId="0" borderId="26" xfId="69" applyFont="1" applyFill="1" applyBorder="1" applyAlignment="1" applyProtection="1">
      <alignment horizontal="left" vertical="center"/>
      <protection locked="0"/>
    </xf>
    <xf numFmtId="0" fontId="2" fillId="0" borderId="14" xfId="69" applyFont="1" applyFill="1" applyBorder="1" applyAlignment="1" applyProtection="1">
      <alignment horizontal="left" vertical="center"/>
      <protection locked="0"/>
    </xf>
    <xf numFmtId="0" fontId="2" fillId="0" borderId="27" xfId="69" applyFont="1" applyFill="1" applyBorder="1" applyAlignment="1" applyProtection="1">
      <alignment horizontal="center" vertical="center"/>
      <protection locked="0"/>
    </xf>
    <xf numFmtId="0" fontId="2" fillId="0" borderId="26" xfId="69" applyFont="1" applyFill="1" applyBorder="1" applyAlignment="1" applyProtection="1">
      <alignment horizontal="center" vertical="center"/>
      <protection locked="0"/>
    </xf>
    <xf numFmtId="0" fontId="2" fillId="0" borderId="14" xfId="69" applyFont="1" applyFill="1" applyBorder="1" applyAlignment="1" applyProtection="1">
      <alignment horizontal="center" vertical="center"/>
      <protection locked="0"/>
    </xf>
    <xf numFmtId="0" fontId="2" fillId="0" borderId="25"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1" xfId="0" applyFont="1" applyFill="1" applyBorder="1" applyAlignment="1">
      <alignment horizontal="center" vertical="center"/>
    </xf>
    <xf numFmtId="0" fontId="9" fillId="0" borderId="0" xfId="0" applyFont="1" applyFill="1" applyAlignment="1">
      <alignment horizontal="center" vertical="center"/>
    </xf>
    <xf numFmtId="0" fontId="2" fillId="0" borderId="27" xfId="69" applyFont="1" applyFill="1" applyBorder="1" applyAlignment="1" applyProtection="1">
      <alignment horizontal="right" vertical="center"/>
      <protection locked="0"/>
    </xf>
    <xf numFmtId="0" fontId="2" fillId="0" borderId="26" xfId="69" applyFont="1" applyFill="1" applyBorder="1" applyAlignment="1" applyProtection="1">
      <alignment horizontal="right" vertical="center"/>
      <protection locked="0"/>
    </xf>
    <xf numFmtId="0" fontId="2" fillId="0" borderId="25" xfId="69" applyFont="1" applyFill="1" applyBorder="1" applyAlignment="1" applyProtection="1">
      <alignment horizontal="center" vertical="center"/>
      <protection locked="0"/>
    </xf>
    <xf numFmtId="0" fontId="2" fillId="0" borderId="0" xfId="69" applyFont="1" applyFill="1" applyBorder="1" applyAlignment="1" applyProtection="1">
      <alignment horizontal="center" vertical="center"/>
      <protection locked="0"/>
    </xf>
    <xf numFmtId="0" fontId="2" fillId="0" borderId="21" xfId="69" applyFont="1" applyFill="1" applyBorder="1" applyAlignment="1" applyProtection="1">
      <alignment horizontal="center" vertical="center"/>
      <protection locked="0"/>
    </xf>
    <xf numFmtId="0" fontId="23" fillId="0" borderId="28" xfId="69" applyFont="1" applyFill="1" applyBorder="1" applyAlignment="1">
      <alignment horizontal="center" vertical="center" wrapText="1"/>
      <protection/>
    </xf>
    <xf numFmtId="0" fontId="23" fillId="0" borderId="23" xfId="69" applyFont="1" applyFill="1" applyBorder="1" applyAlignment="1">
      <alignment horizontal="center" vertical="center"/>
      <protection/>
    </xf>
    <xf numFmtId="0" fontId="23" fillId="0" borderId="20" xfId="69" applyFont="1" applyFill="1" applyBorder="1" applyAlignment="1">
      <alignment horizontal="center" vertical="center"/>
      <protection/>
    </xf>
    <xf numFmtId="0" fontId="11" fillId="0" borderId="0" xfId="69" applyFont="1" applyAlignment="1" applyProtection="1">
      <alignment horizontal="center" vertical="center" wrapText="1"/>
      <protection locked="0"/>
    </xf>
    <xf numFmtId="0" fontId="11" fillId="0" borderId="0" xfId="69" applyFont="1" applyAlignment="1" applyProtection="1">
      <alignment horizontal="center" vertical="center"/>
      <protection locked="0"/>
    </xf>
    <xf numFmtId="0" fontId="2" fillId="0" borderId="27" xfId="0" applyFont="1" applyBorder="1" applyAlignment="1">
      <alignment horizontal="right" vertical="center"/>
    </xf>
    <xf numFmtId="0" fontId="2" fillId="0" borderId="26" xfId="0" applyFont="1" applyBorder="1" applyAlignment="1">
      <alignment horizontal="right" vertical="center"/>
    </xf>
    <xf numFmtId="0" fontId="23" fillId="0" borderId="28" xfId="69" applyFont="1" applyFill="1" applyBorder="1" applyAlignment="1">
      <alignment horizontal="center" vertical="center" textRotation="255" wrapText="1"/>
      <protection/>
    </xf>
    <xf numFmtId="0" fontId="23" fillId="0" borderId="23" xfId="69" applyFont="1" applyFill="1" applyBorder="1" applyAlignment="1">
      <alignment horizontal="center" vertical="center" textRotation="255"/>
      <protection/>
    </xf>
    <xf numFmtId="0" fontId="23" fillId="0" borderId="20" xfId="69" applyFont="1" applyFill="1" applyBorder="1" applyAlignment="1">
      <alignment horizontal="center" vertical="center" textRotation="255"/>
      <protection/>
    </xf>
    <xf numFmtId="0" fontId="11" fillId="0" borderId="0" xfId="69" applyFont="1" applyFill="1" applyAlignment="1" applyProtection="1">
      <alignment horizontal="center" vertical="center"/>
      <protection locked="0"/>
    </xf>
    <xf numFmtId="0" fontId="2" fillId="0" borderId="26" xfId="69" applyFont="1" applyFill="1" applyBorder="1" applyAlignment="1">
      <alignment horizontal="center" vertical="center"/>
      <protection/>
    </xf>
    <xf numFmtId="0" fontId="2" fillId="0" borderId="14" xfId="69" applyFont="1" applyFill="1" applyBorder="1" applyAlignment="1">
      <alignment horizontal="center" vertical="center"/>
      <protection/>
    </xf>
    <xf numFmtId="0" fontId="2" fillId="0" borderId="27" xfId="69" applyFont="1" applyFill="1" applyBorder="1" applyAlignment="1">
      <alignment horizontal="center" vertical="center"/>
      <protection/>
    </xf>
    <xf numFmtId="0" fontId="5" fillId="0" borderId="25"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21" xfId="0" applyFont="1" applyFill="1" applyBorder="1" applyAlignment="1">
      <alignment horizontal="center" vertical="center"/>
    </xf>
    <xf numFmtId="1" fontId="2" fillId="0" borderId="25" xfId="0" applyNumberFormat="1" applyFont="1" applyFill="1" applyBorder="1" applyAlignment="1" applyProtection="1">
      <alignment horizontal="center" vertical="center"/>
      <protection locked="0"/>
    </xf>
    <xf numFmtId="1" fontId="2" fillId="0" borderId="13" xfId="0" applyNumberFormat="1" applyFont="1" applyFill="1" applyBorder="1" applyAlignment="1" applyProtection="1">
      <alignment horizontal="center" vertical="center"/>
      <protection locked="0"/>
    </xf>
    <xf numFmtId="1" fontId="2" fillId="0" borderId="0" xfId="0" applyNumberFormat="1" applyFont="1" applyFill="1" applyBorder="1" applyAlignment="1" applyProtection="1">
      <alignment horizontal="center" vertical="center"/>
      <protection locked="0"/>
    </xf>
    <xf numFmtId="1" fontId="2" fillId="0" borderId="11" xfId="0" applyNumberFormat="1" applyFont="1" applyFill="1" applyBorder="1" applyAlignment="1" applyProtection="1">
      <alignment horizontal="center" vertical="center"/>
      <protection locked="0"/>
    </xf>
    <xf numFmtId="1" fontId="2" fillId="0" borderId="21" xfId="0" applyNumberFormat="1" applyFont="1" applyFill="1" applyBorder="1" applyAlignment="1" applyProtection="1">
      <alignment horizontal="center" vertical="center"/>
      <protection locked="0"/>
    </xf>
    <xf numFmtId="1" fontId="2" fillId="0" borderId="18" xfId="0" applyNumberFormat="1" applyFont="1" applyFill="1" applyBorder="1" applyAlignment="1" applyProtection="1">
      <alignment horizontal="center" vertical="center"/>
      <protection locked="0"/>
    </xf>
    <xf numFmtId="49" fontId="11" fillId="0" borderId="0" xfId="0" applyNumberFormat="1" applyFont="1" applyFill="1" applyBorder="1" applyAlignment="1">
      <alignment horizontal="center" vertical="center"/>
    </xf>
    <xf numFmtId="49" fontId="2" fillId="0" borderId="27" xfId="0" applyNumberFormat="1" applyFont="1" applyFill="1" applyBorder="1" applyAlignment="1">
      <alignment horizontal="right" vertical="center"/>
    </xf>
    <xf numFmtId="49" fontId="2" fillId="0" borderId="26" xfId="0" applyNumberFormat="1" applyFont="1" applyFill="1" applyBorder="1" applyAlignment="1">
      <alignment horizontal="right" vertical="center"/>
    </xf>
    <xf numFmtId="49" fontId="2" fillId="0" borderId="26" xfId="0" applyNumberFormat="1" applyFont="1" applyFill="1" applyBorder="1" applyAlignment="1">
      <alignment horizontal="left" vertical="center"/>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通貨 2" xfId="63"/>
    <cellStyle name="入力" xfId="64"/>
    <cellStyle name="標準 2" xfId="65"/>
    <cellStyle name="標準 3" xfId="66"/>
    <cellStyle name="標準_●A052産" xfId="67"/>
    <cellStyle name="標準_19_0102" xfId="68"/>
    <cellStyle name="標準_19_03" xfId="69"/>
    <cellStyle name="標準_2-005H8" xfId="70"/>
    <cellStyle name="Followed Hyperlink" xfId="71"/>
    <cellStyle name="良い"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37</xdr:row>
      <xdr:rowOff>38100</xdr:rowOff>
    </xdr:from>
    <xdr:to>
      <xdr:col>10</xdr:col>
      <xdr:colOff>0</xdr:colOff>
      <xdr:row>38</xdr:row>
      <xdr:rowOff>9525</xdr:rowOff>
    </xdr:to>
    <xdr:sp>
      <xdr:nvSpPr>
        <xdr:cNvPr id="1" name="Text Box 3"/>
        <xdr:cNvSpPr txBox="1">
          <a:spLocks noChangeArrowheads="1"/>
        </xdr:cNvSpPr>
      </xdr:nvSpPr>
      <xdr:spPr>
        <a:xfrm>
          <a:off x="18716625" y="8886825"/>
          <a:ext cx="0" cy="2095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ゴシック"/>
              <a:ea typeface="ＭＳ ゴシック"/>
              <a:cs typeface="ＭＳ ゴシック"/>
            </a:rPr>
            <a:t>※a</a:t>
          </a:r>
        </a:p>
      </xdr:txBody>
    </xdr:sp>
    <xdr:clientData/>
  </xdr:twoCellAnchor>
  <xdr:twoCellAnchor>
    <xdr:from>
      <xdr:col>10</xdr:col>
      <xdr:colOff>0</xdr:colOff>
      <xdr:row>38</xdr:row>
      <xdr:rowOff>9525</xdr:rowOff>
    </xdr:from>
    <xdr:to>
      <xdr:col>10</xdr:col>
      <xdr:colOff>0</xdr:colOff>
      <xdr:row>39</xdr:row>
      <xdr:rowOff>9525</xdr:rowOff>
    </xdr:to>
    <xdr:sp>
      <xdr:nvSpPr>
        <xdr:cNvPr id="2" name="Text Box 4"/>
        <xdr:cNvSpPr txBox="1">
          <a:spLocks noChangeArrowheads="1"/>
        </xdr:cNvSpPr>
      </xdr:nvSpPr>
      <xdr:spPr>
        <a:xfrm>
          <a:off x="18716625" y="9096375"/>
          <a:ext cx="0" cy="2381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ゴシック"/>
              <a:ea typeface="ＭＳ ゴシック"/>
              <a:cs typeface="ＭＳ ゴシック"/>
            </a:rPr>
            <a:t>※a</a:t>
          </a:r>
        </a:p>
      </xdr:txBody>
    </xdr:sp>
    <xdr:clientData/>
  </xdr:twoCellAnchor>
  <xdr:twoCellAnchor>
    <xdr:from>
      <xdr:col>10</xdr:col>
      <xdr:colOff>0</xdr:colOff>
      <xdr:row>39</xdr:row>
      <xdr:rowOff>66675</xdr:rowOff>
    </xdr:from>
    <xdr:to>
      <xdr:col>10</xdr:col>
      <xdr:colOff>0</xdr:colOff>
      <xdr:row>40</xdr:row>
      <xdr:rowOff>0</xdr:rowOff>
    </xdr:to>
    <xdr:sp>
      <xdr:nvSpPr>
        <xdr:cNvPr id="3" name="Text Box 5"/>
        <xdr:cNvSpPr txBox="1">
          <a:spLocks noChangeArrowheads="1"/>
        </xdr:cNvSpPr>
      </xdr:nvSpPr>
      <xdr:spPr>
        <a:xfrm>
          <a:off x="18716625" y="9391650"/>
          <a:ext cx="0" cy="1714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ゴシック"/>
              <a:ea typeface="ＭＳ ゴシック"/>
              <a:cs typeface="ＭＳ ゴシック"/>
            </a:rPr>
            <a:t>※a</a:t>
          </a:r>
        </a:p>
      </xdr:txBody>
    </xdr:sp>
    <xdr:clientData/>
  </xdr:twoCellAnchor>
  <xdr:twoCellAnchor>
    <xdr:from>
      <xdr:col>10</xdr:col>
      <xdr:colOff>0</xdr:colOff>
      <xdr:row>43</xdr:row>
      <xdr:rowOff>38100</xdr:rowOff>
    </xdr:from>
    <xdr:to>
      <xdr:col>10</xdr:col>
      <xdr:colOff>0</xdr:colOff>
      <xdr:row>44</xdr:row>
      <xdr:rowOff>0</xdr:rowOff>
    </xdr:to>
    <xdr:sp>
      <xdr:nvSpPr>
        <xdr:cNvPr id="4" name="Text Box 7"/>
        <xdr:cNvSpPr txBox="1">
          <a:spLocks noChangeArrowheads="1"/>
        </xdr:cNvSpPr>
      </xdr:nvSpPr>
      <xdr:spPr>
        <a:xfrm>
          <a:off x="18716625" y="10315575"/>
          <a:ext cx="0" cy="2000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ゴシック"/>
              <a:ea typeface="ＭＳ ゴシック"/>
              <a:cs typeface="ＭＳ ゴシック"/>
            </a:rPr>
            <a:t>※a</a:t>
          </a:r>
        </a:p>
      </xdr:txBody>
    </xdr:sp>
    <xdr:clientData/>
  </xdr:twoCellAnchor>
  <xdr:twoCellAnchor>
    <xdr:from>
      <xdr:col>13</xdr:col>
      <xdr:colOff>0</xdr:colOff>
      <xdr:row>1</xdr:row>
      <xdr:rowOff>0</xdr:rowOff>
    </xdr:from>
    <xdr:to>
      <xdr:col>13</xdr:col>
      <xdr:colOff>0</xdr:colOff>
      <xdr:row>1</xdr:row>
      <xdr:rowOff>0</xdr:rowOff>
    </xdr:to>
    <xdr:sp>
      <xdr:nvSpPr>
        <xdr:cNvPr id="5" name="AutoShape 1"/>
        <xdr:cNvSpPr>
          <a:spLocks/>
        </xdr:cNvSpPr>
      </xdr:nvSpPr>
      <xdr:spPr>
        <a:xfrm>
          <a:off x="20945475" y="200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37</xdr:row>
      <xdr:rowOff>38100</xdr:rowOff>
    </xdr:from>
    <xdr:to>
      <xdr:col>0</xdr:col>
      <xdr:colOff>0</xdr:colOff>
      <xdr:row>38</xdr:row>
      <xdr:rowOff>9525</xdr:rowOff>
    </xdr:to>
    <xdr:sp>
      <xdr:nvSpPr>
        <xdr:cNvPr id="1" name="Text Box 3"/>
        <xdr:cNvSpPr txBox="1">
          <a:spLocks noChangeArrowheads="1"/>
        </xdr:cNvSpPr>
      </xdr:nvSpPr>
      <xdr:spPr>
        <a:xfrm>
          <a:off x="0" y="8562975"/>
          <a:ext cx="0" cy="2000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ゴシック"/>
              <a:ea typeface="ＭＳ ゴシック"/>
              <a:cs typeface="ＭＳ ゴシック"/>
            </a:rPr>
            <a:t>※a</a:t>
          </a:r>
        </a:p>
      </xdr:txBody>
    </xdr:sp>
    <xdr:clientData/>
  </xdr:twoCellAnchor>
  <xdr:twoCellAnchor>
    <xdr:from>
      <xdr:col>0</xdr:col>
      <xdr:colOff>0</xdr:colOff>
      <xdr:row>38</xdr:row>
      <xdr:rowOff>9525</xdr:rowOff>
    </xdr:from>
    <xdr:to>
      <xdr:col>0</xdr:col>
      <xdr:colOff>0</xdr:colOff>
      <xdr:row>39</xdr:row>
      <xdr:rowOff>9525</xdr:rowOff>
    </xdr:to>
    <xdr:sp>
      <xdr:nvSpPr>
        <xdr:cNvPr id="2" name="Text Box 4"/>
        <xdr:cNvSpPr txBox="1">
          <a:spLocks noChangeArrowheads="1"/>
        </xdr:cNvSpPr>
      </xdr:nvSpPr>
      <xdr:spPr>
        <a:xfrm>
          <a:off x="0" y="8763000"/>
          <a:ext cx="0" cy="2286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ゴシック"/>
              <a:ea typeface="ＭＳ ゴシック"/>
              <a:cs typeface="ＭＳ ゴシック"/>
            </a:rPr>
            <a:t>※a</a:t>
          </a:r>
        </a:p>
      </xdr:txBody>
    </xdr:sp>
    <xdr:clientData/>
  </xdr:twoCellAnchor>
  <xdr:twoCellAnchor>
    <xdr:from>
      <xdr:col>0</xdr:col>
      <xdr:colOff>0</xdr:colOff>
      <xdr:row>39</xdr:row>
      <xdr:rowOff>66675</xdr:rowOff>
    </xdr:from>
    <xdr:to>
      <xdr:col>0</xdr:col>
      <xdr:colOff>0</xdr:colOff>
      <xdr:row>40</xdr:row>
      <xdr:rowOff>0</xdr:rowOff>
    </xdr:to>
    <xdr:sp>
      <xdr:nvSpPr>
        <xdr:cNvPr id="3" name="Text Box 5"/>
        <xdr:cNvSpPr txBox="1">
          <a:spLocks noChangeArrowheads="1"/>
        </xdr:cNvSpPr>
      </xdr:nvSpPr>
      <xdr:spPr>
        <a:xfrm>
          <a:off x="0" y="9048750"/>
          <a:ext cx="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ゴシック"/>
              <a:ea typeface="ＭＳ ゴシック"/>
              <a:cs typeface="ＭＳ ゴシック"/>
            </a:rPr>
            <a:t>※a</a:t>
          </a:r>
        </a:p>
      </xdr:txBody>
    </xdr:sp>
    <xdr:clientData/>
  </xdr:twoCellAnchor>
  <xdr:twoCellAnchor>
    <xdr:from>
      <xdr:col>0</xdr:col>
      <xdr:colOff>0</xdr:colOff>
      <xdr:row>43</xdr:row>
      <xdr:rowOff>38100</xdr:rowOff>
    </xdr:from>
    <xdr:to>
      <xdr:col>0</xdr:col>
      <xdr:colOff>0</xdr:colOff>
      <xdr:row>44</xdr:row>
      <xdr:rowOff>9525</xdr:rowOff>
    </xdr:to>
    <xdr:sp>
      <xdr:nvSpPr>
        <xdr:cNvPr id="4" name="Text Box 7"/>
        <xdr:cNvSpPr txBox="1">
          <a:spLocks noChangeArrowheads="1"/>
        </xdr:cNvSpPr>
      </xdr:nvSpPr>
      <xdr:spPr>
        <a:xfrm>
          <a:off x="0" y="9934575"/>
          <a:ext cx="0" cy="2000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ゴシック"/>
              <a:ea typeface="ＭＳ ゴシック"/>
              <a:cs typeface="ＭＳ ゴシック"/>
            </a:rPr>
            <a:t>※a</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35</xdr:row>
      <xdr:rowOff>38100</xdr:rowOff>
    </xdr:from>
    <xdr:to>
      <xdr:col>10</xdr:col>
      <xdr:colOff>0</xdr:colOff>
      <xdr:row>36</xdr:row>
      <xdr:rowOff>9525</xdr:rowOff>
    </xdr:to>
    <xdr:sp>
      <xdr:nvSpPr>
        <xdr:cNvPr id="1" name="Text Box 3"/>
        <xdr:cNvSpPr txBox="1">
          <a:spLocks noChangeArrowheads="1"/>
        </xdr:cNvSpPr>
      </xdr:nvSpPr>
      <xdr:spPr>
        <a:xfrm>
          <a:off x="16983075" y="10687050"/>
          <a:ext cx="0" cy="2952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ゴシック"/>
              <a:ea typeface="ＭＳ ゴシック"/>
              <a:cs typeface="ＭＳ ゴシック"/>
            </a:rPr>
            <a:t>※a</a:t>
          </a:r>
        </a:p>
      </xdr:txBody>
    </xdr:sp>
    <xdr:clientData/>
  </xdr:twoCellAnchor>
  <xdr:twoCellAnchor>
    <xdr:from>
      <xdr:col>10</xdr:col>
      <xdr:colOff>0</xdr:colOff>
      <xdr:row>36</xdr:row>
      <xdr:rowOff>38100</xdr:rowOff>
    </xdr:from>
    <xdr:to>
      <xdr:col>10</xdr:col>
      <xdr:colOff>0</xdr:colOff>
      <xdr:row>37</xdr:row>
      <xdr:rowOff>9525</xdr:rowOff>
    </xdr:to>
    <xdr:sp>
      <xdr:nvSpPr>
        <xdr:cNvPr id="2" name="Text Box 4"/>
        <xdr:cNvSpPr txBox="1">
          <a:spLocks noChangeArrowheads="1"/>
        </xdr:cNvSpPr>
      </xdr:nvSpPr>
      <xdr:spPr>
        <a:xfrm>
          <a:off x="16983075" y="11010900"/>
          <a:ext cx="0" cy="2952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ゴシック"/>
              <a:ea typeface="ＭＳ ゴシック"/>
              <a:cs typeface="ＭＳ ゴシック"/>
            </a:rPr>
            <a:t>※a</a:t>
          </a:r>
        </a:p>
      </xdr:txBody>
    </xdr:sp>
    <xdr:clientData/>
  </xdr:twoCellAnchor>
  <xdr:twoCellAnchor>
    <xdr:from>
      <xdr:col>10</xdr:col>
      <xdr:colOff>0</xdr:colOff>
      <xdr:row>37</xdr:row>
      <xdr:rowOff>66675</xdr:rowOff>
    </xdr:from>
    <xdr:to>
      <xdr:col>10</xdr:col>
      <xdr:colOff>0</xdr:colOff>
      <xdr:row>38</xdr:row>
      <xdr:rowOff>0</xdr:rowOff>
    </xdr:to>
    <xdr:sp>
      <xdr:nvSpPr>
        <xdr:cNvPr id="3" name="Text Box 5"/>
        <xdr:cNvSpPr txBox="1">
          <a:spLocks noChangeArrowheads="1"/>
        </xdr:cNvSpPr>
      </xdr:nvSpPr>
      <xdr:spPr>
        <a:xfrm>
          <a:off x="16983075" y="11363325"/>
          <a:ext cx="0" cy="2571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ゴシック"/>
              <a:ea typeface="ＭＳ ゴシック"/>
              <a:cs typeface="ＭＳ ゴシック"/>
            </a:rPr>
            <a:t>※a</a:t>
          </a:r>
        </a:p>
      </xdr:txBody>
    </xdr:sp>
    <xdr:clientData/>
  </xdr:twoCellAnchor>
  <xdr:twoCellAnchor>
    <xdr:from>
      <xdr:col>10</xdr:col>
      <xdr:colOff>0</xdr:colOff>
      <xdr:row>40</xdr:row>
      <xdr:rowOff>0</xdr:rowOff>
    </xdr:from>
    <xdr:to>
      <xdr:col>10</xdr:col>
      <xdr:colOff>0</xdr:colOff>
      <xdr:row>40</xdr:row>
      <xdr:rowOff>9525</xdr:rowOff>
    </xdr:to>
    <xdr:sp>
      <xdr:nvSpPr>
        <xdr:cNvPr id="4" name="Text Box 7"/>
        <xdr:cNvSpPr txBox="1">
          <a:spLocks noChangeArrowheads="1"/>
        </xdr:cNvSpPr>
      </xdr:nvSpPr>
      <xdr:spPr>
        <a:xfrm>
          <a:off x="16983075" y="12192000"/>
          <a:ext cx="0" cy="95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ゴシック"/>
              <a:ea typeface="ＭＳ ゴシック"/>
              <a:cs typeface="ＭＳ ゴシック"/>
            </a:rPr>
            <a:t>※a</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41</xdr:row>
      <xdr:rowOff>38100</xdr:rowOff>
    </xdr:from>
    <xdr:to>
      <xdr:col>10</xdr:col>
      <xdr:colOff>0</xdr:colOff>
      <xdr:row>42</xdr:row>
      <xdr:rowOff>9525</xdr:rowOff>
    </xdr:to>
    <xdr:sp>
      <xdr:nvSpPr>
        <xdr:cNvPr id="1" name="Text Box 3"/>
        <xdr:cNvSpPr txBox="1">
          <a:spLocks noChangeArrowheads="1"/>
        </xdr:cNvSpPr>
      </xdr:nvSpPr>
      <xdr:spPr>
        <a:xfrm>
          <a:off x="17754600" y="9010650"/>
          <a:ext cx="0" cy="1905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ゴシック"/>
              <a:ea typeface="ＭＳ ゴシック"/>
              <a:cs typeface="ＭＳ ゴシック"/>
            </a:rPr>
            <a:t>※a</a:t>
          </a:r>
        </a:p>
      </xdr:txBody>
    </xdr:sp>
    <xdr:clientData/>
  </xdr:twoCellAnchor>
  <xdr:twoCellAnchor>
    <xdr:from>
      <xdr:col>10</xdr:col>
      <xdr:colOff>0</xdr:colOff>
      <xdr:row>42</xdr:row>
      <xdr:rowOff>9525</xdr:rowOff>
    </xdr:from>
    <xdr:to>
      <xdr:col>10</xdr:col>
      <xdr:colOff>0</xdr:colOff>
      <xdr:row>43</xdr:row>
      <xdr:rowOff>9525</xdr:rowOff>
    </xdr:to>
    <xdr:sp>
      <xdr:nvSpPr>
        <xdr:cNvPr id="2" name="Text Box 4"/>
        <xdr:cNvSpPr txBox="1">
          <a:spLocks noChangeArrowheads="1"/>
        </xdr:cNvSpPr>
      </xdr:nvSpPr>
      <xdr:spPr>
        <a:xfrm>
          <a:off x="17754600" y="9201150"/>
          <a:ext cx="0" cy="1238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ゴシック"/>
              <a:ea typeface="ＭＳ ゴシック"/>
              <a:cs typeface="ＭＳ ゴシック"/>
            </a:rPr>
            <a:t>※a</a:t>
          </a:r>
        </a:p>
      </xdr:txBody>
    </xdr:sp>
    <xdr:clientData/>
  </xdr:twoCellAnchor>
  <xdr:twoCellAnchor>
    <xdr:from>
      <xdr:col>10</xdr:col>
      <xdr:colOff>0</xdr:colOff>
      <xdr:row>43</xdr:row>
      <xdr:rowOff>76200</xdr:rowOff>
    </xdr:from>
    <xdr:to>
      <xdr:col>10</xdr:col>
      <xdr:colOff>0</xdr:colOff>
      <xdr:row>43</xdr:row>
      <xdr:rowOff>219075</xdr:rowOff>
    </xdr:to>
    <xdr:sp>
      <xdr:nvSpPr>
        <xdr:cNvPr id="3" name="Text Box 5"/>
        <xdr:cNvSpPr txBox="1">
          <a:spLocks noChangeArrowheads="1"/>
        </xdr:cNvSpPr>
      </xdr:nvSpPr>
      <xdr:spPr>
        <a:xfrm>
          <a:off x="17754600" y="9391650"/>
          <a:ext cx="0" cy="1428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ゴシック"/>
              <a:ea typeface="ＭＳ ゴシック"/>
              <a:cs typeface="ＭＳ ゴシック"/>
            </a:rPr>
            <a:t>※a</a:t>
          </a:r>
        </a:p>
      </xdr:txBody>
    </xdr:sp>
    <xdr:clientData/>
  </xdr:twoCellAnchor>
  <xdr:twoCellAnchor>
    <xdr:from>
      <xdr:col>10</xdr:col>
      <xdr:colOff>0</xdr:colOff>
      <xdr:row>60</xdr:row>
      <xdr:rowOff>38100</xdr:rowOff>
    </xdr:from>
    <xdr:to>
      <xdr:col>10</xdr:col>
      <xdr:colOff>0</xdr:colOff>
      <xdr:row>61</xdr:row>
      <xdr:rowOff>9525</xdr:rowOff>
    </xdr:to>
    <xdr:sp>
      <xdr:nvSpPr>
        <xdr:cNvPr id="4" name="Text Box 7"/>
        <xdr:cNvSpPr txBox="1">
          <a:spLocks noChangeArrowheads="1"/>
        </xdr:cNvSpPr>
      </xdr:nvSpPr>
      <xdr:spPr>
        <a:xfrm>
          <a:off x="17754600" y="13020675"/>
          <a:ext cx="0" cy="952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ゴシック"/>
              <a:ea typeface="ＭＳ ゴシック"/>
              <a:cs typeface="ＭＳ ゴシック"/>
            </a:rPr>
            <a:t>※a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3:C11"/>
  <sheetViews>
    <sheetView showGridLines="0" tabSelected="1" view="pageBreakPreview" zoomScaleSheetLayoutView="100" zoomScalePageLayoutView="0" workbookViewId="0" topLeftCell="A1">
      <selection activeCell="A1" sqref="A1"/>
    </sheetView>
  </sheetViews>
  <sheetFormatPr defaultColWidth="8.796875" defaultRowHeight="14.25"/>
  <cols>
    <col min="1" max="1" width="3.59765625" style="0" customWidth="1"/>
    <col min="3" max="3" width="48.19921875" style="0" bestFit="1" customWidth="1"/>
  </cols>
  <sheetData>
    <row r="3" spans="2:3" ht="19.5" customHeight="1">
      <c r="B3" s="197"/>
      <c r="C3" s="197" t="s">
        <v>96</v>
      </c>
    </row>
    <row r="4" spans="2:3" ht="19.5" customHeight="1">
      <c r="B4" s="197"/>
      <c r="C4" s="197"/>
    </row>
    <row r="5" spans="2:3" ht="19.5" customHeight="1">
      <c r="B5" s="198" t="s">
        <v>97</v>
      </c>
      <c r="C5" s="199" t="s">
        <v>98</v>
      </c>
    </row>
    <row r="6" spans="2:3" ht="19.5" customHeight="1">
      <c r="B6" s="198" t="s">
        <v>99</v>
      </c>
      <c r="C6" s="199" t="s">
        <v>100</v>
      </c>
    </row>
    <row r="7" spans="2:3" ht="19.5" customHeight="1">
      <c r="B7" s="198" t="s">
        <v>101</v>
      </c>
      <c r="C7" s="199" t="s">
        <v>102</v>
      </c>
    </row>
    <row r="8" spans="2:3" ht="19.5" customHeight="1">
      <c r="B8" s="198" t="s">
        <v>101</v>
      </c>
      <c r="C8" s="199" t="s">
        <v>103</v>
      </c>
    </row>
    <row r="9" spans="2:3" ht="19.5" customHeight="1">
      <c r="B9" s="198" t="s">
        <v>104</v>
      </c>
      <c r="C9" s="199" t="s">
        <v>204</v>
      </c>
    </row>
    <row r="10" spans="2:3" ht="19.5" customHeight="1">
      <c r="B10" s="197">
        <v>3</v>
      </c>
      <c r="C10" s="199" t="s">
        <v>105</v>
      </c>
    </row>
    <row r="11" spans="2:3" ht="19.5" customHeight="1">
      <c r="B11" s="197">
        <v>4</v>
      </c>
      <c r="C11" s="199" t="s">
        <v>106</v>
      </c>
    </row>
  </sheetData>
  <sheetProtection/>
  <hyperlinks>
    <hyperlink ref="C5" location="'19_01-1'!A1" display="経済活動別県内総生産 （生産側　名目）・・・・・・・・・・・・・・・・・・・・・・・・・・・・・・・・・・・・・・・・・・・・・"/>
    <hyperlink ref="C6" location="'19_01-2'!A1" display="経済活動別県内総生産 （生産側　実質）"/>
    <hyperlink ref="C7" location="'19_02-1'!A1" display="県内総生産 （支出側　名目）"/>
    <hyperlink ref="C8" location="'19_02-1 (2)'!A1" display="同上２（つづき）"/>
    <hyperlink ref="C10" location="'19_03'!A1" display="県民所得及び県民可処分所得の分配"/>
    <hyperlink ref="C11" location="'19_04'!A1" display="関連指標"/>
    <hyperlink ref="C9" location="'19_02-2'!A1" display="県内総生産 （支出側　実質：連鎖方式）"/>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K59"/>
  <sheetViews>
    <sheetView showGridLines="0" view="pageBreakPreview" zoomScaleSheetLayoutView="100" zoomScalePageLayoutView="0" workbookViewId="0" topLeftCell="A1">
      <selection activeCell="A1" sqref="A1:E1"/>
    </sheetView>
  </sheetViews>
  <sheetFormatPr defaultColWidth="8.796875" defaultRowHeight="14.25"/>
  <cols>
    <col min="1" max="1" width="50.5" style="25" customWidth="1"/>
    <col min="2" max="2" width="0.8984375" style="25" customWidth="1"/>
    <col min="3" max="5" width="16.8984375" style="48" customWidth="1"/>
    <col min="6" max="11" width="16.69921875" style="25" customWidth="1"/>
    <col min="12" max="12" width="0.8984375" style="25" customWidth="1"/>
    <col min="13" max="13" width="4.5" style="25" bestFit="1" customWidth="1"/>
    <col min="14" max="14" width="0.8984375" style="25" customWidth="1"/>
    <col min="15" max="15" width="38.3984375" style="25" customWidth="1"/>
    <col min="16" max="16" width="0.8984375" style="25" customWidth="1"/>
    <col min="17" max="24" width="10.69921875" style="25" customWidth="1"/>
    <col min="25" max="25" width="1.390625" style="25" customWidth="1"/>
    <col min="26" max="26" width="10.3984375" style="48" customWidth="1"/>
    <col min="27" max="34" width="10.3984375" style="25" customWidth="1"/>
    <col min="35" max="35" width="0.8984375" style="25" customWidth="1"/>
    <col min="36" max="36" width="4.5" style="25" bestFit="1" customWidth="1"/>
    <col min="37" max="37" width="9" style="7" customWidth="1"/>
    <col min="38" max="16384" width="9" style="25" customWidth="1"/>
  </cols>
  <sheetData>
    <row r="1" spans="1:37" s="22" customFormat="1" ht="31.5" customHeight="1">
      <c r="A1" s="308" t="s">
        <v>0</v>
      </c>
      <c r="B1" s="308"/>
      <c r="C1" s="308"/>
      <c r="D1" s="308"/>
      <c r="E1" s="308"/>
      <c r="F1" s="21"/>
      <c r="G1" s="21"/>
      <c r="H1" s="21"/>
      <c r="I1" s="21"/>
      <c r="J1" s="21"/>
      <c r="K1" s="21"/>
      <c r="L1" s="21"/>
      <c r="M1" s="21"/>
      <c r="N1" s="21"/>
      <c r="O1" s="21"/>
      <c r="P1" s="21"/>
      <c r="Q1" s="21"/>
      <c r="R1" s="21"/>
      <c r="S1" s="21"/>
      <c r="T1" s="21"/>
      <c r="U1" s="21"/>
      <c r="V1" s="21"/>
      <c r="W1" s="21"/>
      <c r="X1" s="21"/>
      <c r="Y1" s="21"/>
      <c r="Z1" s="52"/>
      <c r="AK1" s="23"/>
    </row>
    <row r="2" spans="1:37" s="22" customFormat="1" ht="15.75" customHeight="1">
      <c r="A2" s="20"/>
      <c r="B2" s="20"/>
      <c r="C2" s="42"/>
      <c r="D2" s="42"/>
      <c r="E2" s="42"/>
      <c r="F2" s="20"/>
      <c r="G2" s="20"/>
      <c r="H2" s="21"/>
      <c r="I2" s="21"/>
      <c r="J2" s="21"/>
      <c r="K2" s="21"/>
      <c r="L2" s="21"/>
      <c r="M2" s="21"/>
      <c r="N2" s="21"/>
      <c r="P2" s="215"/>
      <c r="Q2" s="215"/>
      <c r="R2" s="215"/>
      <c r="S2" s="215"/>
      <c r="T2" s="215"/>
      <c r="U2" s="215"/>
      <c r="V2" s="215"/>
      <c r="W2" s="215"/>
      <c r="X2" s="215"/>
      <c r="Y2" s="21"/>
      <c r="Z2" s="52"/>
      <c r="AK2" s="23"/>
    </row>
    <row r="3" spans="1:37" s="19" customFormat="1" ht="27.75" customHeight="1">
      <c r="A3" s="307" t="s">
        <v>214</v>
      </c>
      <c r="B3" s="307"/>
      <c r="C3" s="307"/>
      <c r="D3" s="307"/>
      <c r="E3" s="281" t="s">
        <v>219</v>
      </c>
      <c r="F3" s="306" t="s">
        <v>65</v>
      </c>
      <c r="G3" s="306"/>
      <c r="H3" s="306"/>
      <c r="I3" s="306"/>
      <c r="J3" s="306"/>
      <c r="K3" s="231" t="s">
        <v>213</v>
      </c>
      <c r="L3" s="306"/>
      <c r="M3" s="306"/>
      <c r="N3" s="17"/>
      <c r="O3" s="306" t="s">
        <v>214</v>
      </c>
      <c r="P3" s="306"/>
      <c r="Q3" s="306"/>
      <c r="R3" s="306"/>
      <c r="S3" s="306"/>
      <c r="T3" s="306"/>
      <c r="U3" s="306"/>
      <c r="V3" s="306"/>
      <c r="W3" s="306"/>
      <c r="X3" s="231" t="s">
        <v>212</v>
      </c>
      <c r="Z3" s="306" t="s">
        <v>65</v>
      </c>
      <c r="AA3" s="306"/>
      <c r="AB3" s="306"/>
      <c r="AC3" s="306"/>
      <c r="AD3" s="306"/>
      <c r="AE3" s="306"/>
      <c r="AF3" s="306"/>
      <c r="AG3" s="306"/>
      <c r="AH3" s="17" t="s">
        <v>215</v>
      </c>
      <c r="AK3" s="18"/>
    </row>
    <row r="4" spans="1:36" ht="15.75" customHeight="1">
      <c r="A4" s="24"/>
      <c r="B4" s="24"/>
      <c r="D4" s="49"/>
      <c r="E4" s="43"/>
      <c r="F4" s="24"/>
      <c r="G4" s="24"/>
      <c r="H4" s="24"/>
      <c r="I4" s="24"/>
      <c r="J4" s="24"/>
      <c r="L4" s="24"/>
      <c r="M4" s="232" t="s">
        <v>262</v>
      </c>
      <c r="N4" s="24"/>
      <c r="O4" s="24"/>
      <c r="P4" s="24"/>
      <c r="Q4" s="24"/>
      <c r="R4" s="24"/>
      <c r="S4" s="24"/>
      <c r="T4" s="24"/>
      <c r="U4" s="24"/>
      <c r="V4" s="24"/>
      <c r="W4" s="24"/>
      <c r="X4" s="49"/>
      <c r="Y4" s="24"/>
      <c r="Z4" s="43"/>
      <c r="AA4" s="24"/>
      <c r="AB4" s="24"/>
      <c r="AC4" s="24"/>
      <c r="AD4" s="24"/>
      <c r="AE4" s="24"/>
      <c r="AF4" s="24"/>
      <c r="AG4" s="24"/>
      <c r="AI4" s="24"/>
      <c r="AJ4" s="236" t="s">
        <v>222</v>
      </c>
    </row>
    <row r="5" spans="1:36" ht="4.5" customHeight="1" thickBot="1">
      <c r="A5" s="26"/>
      <c r="B5" s="26"/>
      <c r="C5" s="44"/>
      <c r="D5" s="44"/>
      <c r="E5" s="44"/>
      <c r="F5" s="26"/>
      <c r="G5" s="26"/>
      <c r="I5" s="27"/>
      <c r="J5" s="27"/>
      <c r="K5" s="27"/>
      <c r="L5" s="27"/>
      <c r="M5" s="27"/>
      <c r="N5" s="27"/>
      <c r="O5" s="27"/>
      <c r="P5" s="27"/>
      <c r="Q5" s="27"/>
      <c r="R5" s="27"/>
      <c r="S5" s="27"/>
      <c r="Z5" s="44"/>
      <c r="AA5" s="26"/>
      <c r="AB5" s="26"/>
      <c r="AD5" s="27"/>
      <c r="AE5" s="27"/>
      <c r="AF5" s="27"/>
      <c r="AG5" s="27"/>
      <c r="AH5" s="27"/>
      <c r="AI5" s="27"/>
      <c r="AJ5" s="27"/>
    </row>
    <row r="6" spans="1:36" ht="19.5" customHeight="1">
      <c r="A6" s="320" t="s">
        <v>352</v>
      </c>
      <c r="B6" s="32"/>
      <c r="C6" s="285"/>
      <c r="D6" s="315" t="s">
        <v>355</v>
      </c>
      <c r="E6" s="315"/>
      <c r="F6" s="315"/>
      <c r="G6" s="315"/>
      <c r="H6" s="315"/>
      <c r="I6" s="315"/>
      <c r="J6" s="315"/>
      <c r="K6" s="315"/>
      <c r="L6" s="316"/>
      <c r="M6" s="312" t="s">
        <v>352</v>
      </c>
      <c r="N6" s="207"/>
      <c r="O6" s="320" t="s">
        <v>352</v>
      </c>
      <c r="P6" s="32"/>
      <c r="Q6" s="309" t="s">
        <v>232</v>
      </c>
      <c r="R6" s="310"/>
      <c r="S6" s="310"/>
      <c r="T6" s="310"/>
      <c r="U6" s="310"/>
      <c r="V6" s="310"/>
      <c r="W6" s="310"/>
      <c r="X6" s="310"/>
      <c r="Y6" s="311"/>
      <c r="Z6" s="317" t="s">
        <v>233</v>
      </c>
      <c r="AA6" s="318"/>
      <c r="AB6" s="318"/>
      <c r="AC6" s="318"/>
      <c r="AD6" s="318"/>
      <c r="AE6" s="318"/>
      <c r="AF6" s="318"/>
      <c r="AG6" s="318"/>
      <c r="AH6" s="318"/>
      <c r="AI6" s="319"/>
      <c r="AJ6" s="312" t="s">
        <v>352</v>
      </c>
    </row>
    <row r="7" spans="1:36" ht="19.5" customHeight="1">
      <c r="A7" s="321"/>
      <c r="B7" s="34"/>
      <c r="C7" s="35" t="s">
        <v>8</v>
      </c>
      <c r="D7" s="36" t="s">
        <v>11</v>
      </c>
      <c r="E7" s="36" t="s">
        <v>13</v>
      </c>
      <c r="F7" s="210" t="s">
        <v>14</v>
      </c>
      <c r="G7" s="35" t="s">
        <v>130</v>
      </c>
      <c r="H7" s="36" t="s">
        <v>194</v>
      </c>
      <c r="I7" s="210" t="s">
        <v>199</v>
      </c>
      <c r="J7" s="35" t="s">
        <v>207</v>
      </c>
      <c r="K7" s="37" t="s">
        <v>230</v>
      </c>
      <c r="L7" s="36"/>
      <c r="M7" s="313"/>
      <c r="N7" s="63"/>
      <c r="O7" s="321"/>
      <c r="P7" s="34"/>
      <c r="Q7" s="35" t="s">
        <v>12</v>
      </c>
      <c r="R7" s="35" t="s">
        <v>24</v>
      </c>
      <c r="S7" s="35" t="s">
        <v>25</v>
      </c>
      <c r="T7" s="35" t="s">
        <v>147</v>
      </c>
      <c r="U7" s="35" t="s">
        <v>195</v>
      </c>
      <c r="V7" s="35" t="s">
        <v>200</v>
      </c>
      <c r="W7" s="37" t="s">
        <v>208</v>
      </c>
      <c r="X7" s="37" t="s">
        <v>224</v>
      </c>
      <c r="Y7" s="36"/>
      <c r="Z7" s="37" t="s">
        <v>9</v>
      </c>
      <c r="AA7" s="37" t="s">
        <v>12</v>
      </c>
      <c r="AB7" s="37" t="s">
        <v>24</v>
      </c>
      <c r="AC7" s="37" t="s">
        <v>25</v>
      </c>
      <c r="AD7" s="37" t="s">
        <v>147</v>
      </c>
      <c r="AE7" s="37" t="s">
        <v>195</v>
      </c>
      <c r="AF7" s="37" t="s">
        <v>200</v>
      </c>
      <c r="AG7" s="37" t="s">
        <v>208</v>
      </c>
      <c r="AH7" s="37" t="s">
        <v>224</v>
      </c>
      <c r="AI7" s="36"/>
      <c r="AJ7" s="313"/>
    </row>
    <row r="8" spans="1:36" ht="16.5" customHeight="1">
      <c r="A8" s="322"/>
      <c r="B8" s="38"/>
      <c r="C8" s="39">
        <v>2011</v>
      </c>
      <c r="D8" s="41">
        <v>2012</v>
      </c>
      <c r="E8" s="41">
        <v>2013</v>
      </c>
      <c r="F8" s="40">
        <v>2014</v>
      </c>
      <c r="G8" s="39">
        <v>2015</v>
      </c>
      <c r="H8" s="41">
        <v>2016</v>
      </c>
      <c r="I8" s="40">
        <v>2017</v>
      </c>
      <c r="J8" s="39">
        <v>2018</v>
      </c>
      <c r="K8" s="40">
        <v>2019</v>
      </c>
      <c r="L8" s="41"/>
      <c r="M8" s="314"/>
      <c r="N8" s="63"/>
      <c r="O8" s="322"/>
      <c r="P8" s="38"/>
      <c r="Q8" s="39">
        <v>2012</v>
      </c>
      <c r="R8" s="39">
        <v>2013</v>
      </c>
      <c r="S8" s="39">
        <v>2014</v>
      </c>
      <c r="T8" s="39">
        <v>2015</v>
      </c>
      <c r="U8" s="39">
        <v>2016</v>
      </c>
      <c r="V8" s="39">
        <v>2017</v>
      </c>
      <c r="W8" s="40">
        <v>2018</v>
      </c>
      <c r="X8" s="40">
        <v>2019</v>
      </c>
      <c r="Y8" s="41"/>
      <c r="Z8" s="53">
        <v>2011</v>
      </c>
      <c r="AA8" s="41">
        <v>2012</v>
      </c>
      <c r="AB8" s="41">
        <v>2013</v>
      </c>
      <c r="AC8" s="39">
        <v>2014</v>
      </c>
      <c r="AD8" s="40">
        <v>2015</v>
      </c>
      <c r="AE8" s="40">
        <v>2016</v>
      </c>
      <c r="AF8" s="40">
        <v>2017</v>
      </c>
      <c r="AG8" s="40">
        <v>2018</v>
      </c>
      <c r="AH8" s="40">
        <v>2019</v>
      </c>
      <c r="AI8" s="41"/>
      <c r="AJ8" s="314"/>
    </row>
    <row r="9" spans="1:36" ht="19.5" customHeight="1">
      <c r="A9" s="54" t="s">
        <v>107</v>
      </c>
      <c r="B9" s="3"/>
      <c r="C9" s="268">
        <v>52690</v>
      </c>
      <c r="D9" s="268">
        <v>58890</v>
      </c>
      <c r="E9" s="268">
        <v>55485</v>
      </c>
      <c r="F9" s="268">
        <v>59957</v>
      </c>
      <c r="G9" s="268">
        <v>59908</v>
      </c>
      <c r="H9" s="268">
        <v>78220</v>
      </c>
      <c r="I9" s="268">
        <v>65388</v>
      </c>
      <c r="J9" s="268">
        <v>60060</v>
      </c>
      <c r="K9" s="268">
        <v>58781</v>
      </c>
      <c r="L9" s="56"/>
      <c r="M9" s="287" t="s">
        <v>43</v>
      </c>
      <c r="N9" s="203"/>
      <c r="O9" s="54" t="s">
        <v>107</v>
      </c>
      <c r="P9" s="57"/>
      <c r="Q9" s="135">
        <v>11.76693869804517</v>
      </c>
      <c r="R9" s="135">
        <v>-5.781966377992864</v>
      </c>
      <c r="S9" s="135">
        <v>8.059835991709473</v>
      </c>
      <c r="T9" s="135">
        <v>-0.08172523641943874</v>
      </c>
      <c r="U9" s="135">
        <v>30.56686919943914</v>
      </c>
      <c r="V9" s="135">
        <v>-16.405011506008695</v>
      </c>
      <c r="W9" s="135">
        <v>-8.148284088823631</v>
      </c>
      <c r="X9" s="135">
        <v>-2.129537129537129</v>
      </c>
      <c r="Y9" s="264"/>
      <c r="Z9" s="265">
        <v>1.4000250830077503</v>
      </c>
      <c r="AA9" s="265">
        <v>1.5587600115722513</v>
      </c>
      <c r="AB9" s="265">
        <v>1.4137926641270975</v>
      </c>
      <c r="AC9" s="265">
        <v>1.5040017579339058</v>
      </c>
      <c r="AD9" s="265">
        <v>1.403273054524518</v>
      </c>
      <c r="AE9" s="265">
        <v>1.7585961447579581</v>
      </c>
      <c r="AF9" s="265">
        <v>1.4450597511477516</v>
      </c>
      <c r="AG9" s="265">
        <v>1.3144440903854302</v>
      </c>
      <c r="AH9" s="266">
        <v>1.2686558627716702</v>
      </c>
      <c r="AI9" s="6"/>
      <c r="AJ9" s="287" t="s">
        <v>43</v>
      </c>
    </row>
    <row r="10" spans="1:36" ht="19.5" customHeight="1">
      <c r="A10" s="54" t="s">
        <v>263</v>
      </c>
      <c r="B10" s="3"/>
      <c r="C10" s="268">
        <v>44995</v>
      </c>
      <c r="D10" s="268">
        <v>50283</v>
      </c>
      <c r="E10" s="268">
        <v>47093</v>
      </c>
      <c r="F10" s="268">
        <v>50557</v>
      </c>
      <c r="G10" s="268">
        <v>48695</v>
      </c>
      <c r="H10" s="268">
        <v>67049</v>
      </c>
      <c r="I10" s="268">
        <v>53691</v>
      </c>
      <c r="J10" s="268">
        <v>48427</v>
      </c>
      <c r="K10" s="268">
        <v>47535</v>
      </c>
      <c r="L10" s="56"/>
      <c r="M10" s="288" t="s">
        <v>10</v>
      </c>
      <c r="N10" s="204"/>
      <c r="O10" s="54" t="s">
        <v>263</v>
      </c>
      <c r="P10" s="57"/>
      <c r="Q10" s="135">
        <v>11.752416935215027</v>
      </c>
      <c r="R10" s="135">
        <v>-6.344092436807669</v>
      </c>
      <c r="S10" s="135">
        <v>7.355657953411332</v>
      </c>
      <c r="T10" s="135">
        <v>-3.6829716953141967</v>
      </c>
      <c r="U10" s="135">
        <v>37.691754800287505</v>
      </c>
      <c r="V10" s="135">
        <v>-19.922743068502136</v>
      </c>
      <c r="W10" s="135">
        <v>-9.80425024678252</v>
      </c>
      <c r="X10" s="135">
        <v>-1.8419476738183227</v>
      </c>
      <c r="Y10" s="264"/>
      <c r="Z10" s="265">
        <v>1.1955613704675219</v>
      </c>
      <c r="AA10" s="265">
        <v>1.330941240650153</v>
      </c>
      <c r="AB10" s="265">
        <v>1.1999592309946363</v>
      </c>
      <c r="AC10" s="265">
        <v>1.26820582877503</v>
      </c>
      <c r="AD10" s="265">
        <v>1.1406219768657175</v>
      </c>
      <c r="AE10" s="265">
        <v>1.507441995779549</v>
      </c>
      <c r="AF10" s="265">
        <v>1.1865587431772486</v>
      </c>
      <c r="AG10" s="265">
        <v>1.0598498828687184</v>
      </c>
      <c r="AH10" s="266">
        <v>1.0259362113072479</v>
      </c>
      <c r="AI10" s="6"/>
      <c r="AJ10" s="288" t="s">
        <v>10</v>
      </c>
    </row>
    <row r="11" spans="1:36" ht="19.5" customHeight="1">
      <c r="A11" s="54" t="s">
        <v>264</v>
      </c>
      <c r="B11" s="3"/>
      <c r="C11" s="268">
        <v>315</v>
      </c>
      <c r="D11" s="268">
        <v>294</v>
      </c>
      <c r="E11" s="268">
        <v>324</v>
      </c>
      <c r="F11" s="268">
        <v>369</v>
      </c>
      <c r="G11" s="268">
        <v>361</v>
      </c>
      <c r="H11" s="268">
        <v>363</v>
      </c>
      <c r="I11" s="268">
        <v>336</v>
      </c>
      <c r="J11" s="268">
        <v>332</v>
      </c>
      <c r="K11" s="268">
        <v>397</v>
      </c>
      <c r="L11" s="56"/>
      <c r="M11" s="288" t="s">
        <v>1</v>
      </c>
      <c r="N11" s="204"/>
      <c r="O11" s="54" t="s">
        <v>264</v>
      </c>
      <c r="P11" s="57"/>
      <c r="Q11" s="135">
        <v>-6.666666666666665</v>
      </c>
      <c r="R11" s="135">
        <v>10.20408163265305</v>
      </c>
      <c r="S11" s="135">
        <v>13.888888888888884</v>
      </c>
      <c r="T11" s="135">
        <v>-2.168021680216803</v>
      </c>
      <c r="U11" s="135">
        <v>0.5540166204986097</v>
      </c>
      <c r="V11" s="135">
        <v>-7.438016528925617</v>
      </c>
      <c r="W11" s="135">
        <v>-1.1904761904761862</v>
      </c>
      <c r="X11" s="135">
        <v>19.57831325301205</v>
      </c>
      <c r="Y11" s="264"/>
      <c r="Z11" s="265">
        <v>0.00836985957767017</v>
      </c>
      <c r="AA11" s="265">
        <v>0.007781889003264423</v>
      </c>
      <c r="AB11" s="265">
        <v>0.008255723586143635</v>
      </c>
      <c r="AC11" s="265">
        <v>0.009256244453151614</v>
      </c>
      <c r="AD11" s="265">
        <v>0.008455992065890214</v>
      </c>
      <c r="AE11" s="265">
        <v>0.008161217087025554</v>
      </c>
      <c r="AF11" s="265">
        <v>0.007425522670606908</v>
      </c>
      <c r="AG11" s="265">
        <v>0.0072659913088238895</v>
      </c>
      <c r="AH11" s="265">
        <v>0.008568353337308876</v>
      </c>
      <c r="AI11" s="6"/>
      <c r="AJ11" s="287" t="s">
        <v>1</v>
      </c>
    </row>
    <row r="12" spans="1:36" ht="19.5" customHeight="1">
      <c r="A12" s="54" t="s">
        <v>108</v>
      </c>
      <c r="B12" s="3"/>
      <c r="C12" s="268">
        <v>7380</v>
      </c>
      <c r="D12" s="268">
        <v>8313</v>
      </c>
      <c r="E12" s="268">
        <v>8068</v>
      </c>
      <c r="F12" s="268">
        <v>9031</v>
      </c>
      <c r="G12" s="268">
        <v>10852</v>
      </c>
      <c r="H12" s="268">
        <v>10808</v>
      </c>
      <c r="I12" s="268">
        <v>11361</v>
      </c>
      <c r="J12" s="268">
        <v>11301</v>
      </c>
      <c r="K12" s="268">
        <v>10849</v>
      </c>
      <c r="L12" s="58"/>
      <c r="M12" s="288" t="s">
        <v>2</v>
      </c>
      <c r="N12" s="204"/>
      <c r="O12" s="54" t="s">
        <v>108</v>
      </c>
      <c r="P12" s="57"/>
      <c r="Q12" s="135">
        <v>12.642276422764231</v>
      </c>
      <c r="R12" s="135">
        <v>-2.94719114639721</v>
      </c>
      <c r="S12" s="135">
        <v>11.936043629152216</v>
      </c>
      <c r="T12" s="135">
        <v>20.16387996899569</v>
      </c>
      <c r="U12" s="135">
        <v>-0.40545521562845854</v>
      </c>
      <c r="V12" s="135">
        <v>5.116580310880825</v>
      </c>
      <c r="W12" s="135">
        <v>-0.5281225244256671</v>
      </c>
      <c r="X12" s="135">
        <v>-3.9996460490222097</v>
      </c>
      <c r="Y12" s="264"/>
      <c r="Z12" s="265">
        <v>0.19609385296255832</v>
      </c>
      <c r="AA12" s="265">
        <v>0.22003688191883386</v>
      </c>
      <c r="AB12" s="265">
        <v>0.20557770954631743</v>
      </c>
      <c r="AC12" s="265">
        <v>0.2265396847057242</v>
      </c>
      <c r="AD12" s="265">
        <v>0.25419508559291026</v>
      </c>
      <c r="AE12" s="265">
        <v>0.2429929318913834</v>
      </c>
      <c r="AF12" s="265">
        <v>0.2510754852998961</v>
      </c>
      <c r="AG12" s="265">
        <v>0.2473282162078879</v>
      </c>
      <c r="AH12" s="265">
        <v>0.23415129812711333</v>
      </c>
      <c r="AI12" s="12"/>
      <c r="AJ12" s="287" t="s">
        <v>2</v>
      </c>
    </row>
    <row r="13" spans="1:36" ht="19.5" customHeight="1">
      <c r="A13" s="54" t="s">
        <v>109</v>
      </c>
      <c r="B13" s="3"/>
      <c r="C13" s="268">
        <v>3211</v>
      </c>
      <c r="D13" s="268">
        <v>3203</v>
      </c>
      <c r="E13" s="268">
        <v>3888</v>
      </c>
      <c r="F13" s="268">
        <v>4507</v>
      </c>
      <c r="G13" s="268">
        <v>5690</v>
      </c>
      <c r="H13" s="268">
        <v>6137</v>
      </c>
      <c r="I13" s="268">
        <v>6499</v>
      </c>
      <c r="J13" s="268">
        <v>6478</v>
      </c>
      <c r="K13" s="268">
        <v>6521</v>
      </c>
      <c r="L13" s="59"/>
      <c r="M13" s="287" t="s">
        <v>44</v>
      </c>
      <c r="N13" s="203"/>
      <c r="O13" s="54" t="s">
        <v>109</v>
      </c>
      <c r="P13" s="57"/>
      <c r="Q13" s="135">
        <v>-0.2491435689816246</v>
      </c>
      <c r="R13" s="135">
        <v>21.38620043709023</v>
      </c>
      <c r="S13" s="135">
        <v>15.920781893004122</v>
      </c>
      <c r="T13" s="135">
        <v>26.24805857554915</v>
      </c>
      <c r="U13" s="135">
        <v>7.855887521968374</v>
      </c>
      <c r="V13" s="135">
        <v>5.898647547661717</v>
      </c>
      <c r="W13" s="135">
        <v>-0.3231266348668993</v>
      </c>
      <c r="X13" s="135">
        <v>0.6637851188638466</v>
      </c>
      <c r="Y13" s="264"/>
      <c r="Z13" s="265">
        <v>0.08531942572666325</v>
      </c>
      <c r="AA13" s="265">
        <v>0.08478023971923791</v>
      </c>
      <c r="AB13" s="265">
        <v>0.09906868303372363</v>
      </c>
      <c r="AC13" s="265">
        <v>0.1130566226296865</v>
      </c>
      <c r="AD13" s="265">
        <v>0.13328142619090116</v>
      </c>
      <c r="AE13" s="265">
        <v>0.13797627896164139</v>
      </c>
      <c r="AF13" s="265">
        <v>0.1436264042746259</v>
      </c>
      <c r="AG13" s="265">
        <v>0.1417743725860276</v>
      </c>
      <c r="AH13" s="265">
        <v>0.14074113882264783</v>
      </c>
      <c r="AI13" s="6"/>
      <c r="AJ13" s="287" t="s">
        <v>44</v>
      </c>
    </row>
    <row r="14" spans="1:36" ht="19.5" customHeight="1">
      <c r="A14" s="54" t="s">
        <v>110</v>
      </c>
      <c r="B14" s="3"/>
      <c r="C14" s="268">
        <v>200281</v>
      </c>
      <c r="D14" s="268">
        <v>164310</v>
      </c>
      <c r="E14" s="268">
        <v>171860</v>
      </c>
      <c r="F14" s="268">
        <v>168143</v>
      </c>
      <c r="G14" s="268">
        <v>196832</v>
      </c>
      <c r="H14" s="268">
        <v>192821</v>
      </c>
      <c r="I14" s="268">
        <v>192573</v>
      </c>
      <c r="J14" s="268">
        <v>194190</v>
      </c>
      <c r="K14" s="268">
        <v>192122</v>
      </c>
      <c r="L14" s="59"/>
      <c r="M14" s="288" t="s">
        <v>47</v>
      </c>
      <c r="N14" s="204"/>
      <c r="O14" s="54" t="s">
        <v>110</v>
      </c>
      <c r="P14" s="57"/>
      <c r="Q14" s="135">
        <v>-17.960265826513744</v>
      </c>
      <c r="R14" s="135">
        <v>4.594972917047047</v>
      </c>
      <c r="S14" s="135">
        <v>-2.1628069358780366</v>
      </c>
      <c r="T14" s="135">
        <v>17.062262478961365</v>
      </c>
      <c r="U14" s="135">
        <v>-2.0377784100146346</v>
      </c>
      <c r="V14" s="135">
        <v>-0.1286166963141988</v>
      </c>
      <c r="W14" s="135">
        <v>0.839681575298723</v>
      </c>
      <c r="X14" s="135">
        <v>-1.0649364024924002</v>
      </c>
      <c r="Y14" s="264"/>
      <c r="Z14" s="265">
        <v>5.32166300341384</v>
      </c>
      <c r="AA14" s="265">
        <v>4.349123068457065</v>
      </c>
      <c r="AB14" s="265">
        <v>4.379100788625447</v>
      </c>
      <c r="AC14" s="265">
        <v>4.217812225166048</v>
      </c>
      <c r="AD14" s="265">
        <v>4.610553546574246</v>
      </c>
      <c r="AE14" s="265">
        <v>4.335135096246155</v>
      </c>
      <c r="AF14" s="265">
        <v>4.255818979901143</v>
      </c>
      <c r="AG14" s="265">
        <v>4.249948350182263</v>
      </c>
      <c r="AH14" s="265">
        <v>4.1465218636535415</v>
      </c>
      <c r="AI14" s="6"/>
      <c r="AJ14" s="288" t="s">
        <v>47</v>
      </c>
    </row>
    <row r="15" spans="1:36" ht="19.5" customHeight="1">
      <c r="A15" s="54" t="s">
        <v>111</v>
      </c>
      <c r="B15" s="3"/>
      <c r="C15" s="268">
        <v>82432</v>
      </c>
      <c r="D15" s="268">
        <v>76932</v>
      </c>
      <c r="E15" s="268">
        <v>85020</v>
      </c>
      <c r="F15" s="268">
        <v>85693</v>
      </c>
      <c r="G15" s="268">
        <v>103360</v>
      </c>
      <c r="H15" s="268">
        <v>101215</v>
      </c>
      <c r="I15" s="268">
        <v>102316</v>
      </c>
      <c r="J15" s="268">
        <v>105145</v>
      </c>
      <c r="K15" s="268">
        <v>99231</v>
      </c>
      <c r="L15" s="59"/>
      <c r="M15" s="288" t="s">
        <v>10</v>
      </c>
      <c r="N15" s="204"/>
      <c r="O15" s="54" t="s">
        <v>111</v>
      </c>
      <c r="P15" s="57"/>
      <c r="Q15" s="135">
        <v>-6.672166149068326</v>
      </c>
      <c r="R15" s="135">
        <v>10.513180471065354</v>
      </c>
      <c r="S15" s="135">
        <v>0.791578452128916</v>
      </c>
      <c r="T15" s="135">
        <v>20.61661979391549</v>
      </c>
      <c r="U15" s="135">
        <v>-2.075270897832815</v>
      </c>
      <c r="V15" s="135">
        <v>1.0877834313095969</v>
      </c>
      <c r="W15" s="135">
        <v>2.764963446577262</v>
      </c>
      <c r="X15" s="135">
        <v>-5.6246136287983255</v>
      </c>
      <c r="Y15" s="264"/>
      <c r="Z15" s="265">
        <v>2.190299253036532</v>
      </c>
      <c r="AA15" s="265">
        <v>2.0363138938746213</v>
      </c>
      <c r="AB15" s="265">
        <v>2.1663630225121353</v>
      </c>
      <c r="AC15" s="265">
        <v>2.14958091036293</v>
      </c>
      <c r="AD15" s="265">
        <v>2.421084044128567</v>
      </c>
      <c r="AE15" s="265">
        <v>2.275585640394742</v>
      </c>
      <c r="AF15" s="265">
        <v>2.2611600522792155</v>
      </c>
      <c r="AG15" s="265">
        <v>2.3011525788141203</v>
      </c>
      <c r="AH15" s="265">
        <v>2.1416782620012524</v>
      </c>
      <c r="AI15" s="6"/>
      <c r="AJ15" s="288" t="s">
        <v>10</v>
      </c>
    </row>
    <row r="16" spans="1:36" ht="19.5" customHeight="1">
      <c r="A16" s="54" t="s">
        <v>353</v>
      </c>
      <c r="B16" s="3"/>
      <c r="C16" s="268">
        <v>2598</v>
      </c>
      <c r="D16" s="268">
        <v>1613</v>
      </c>
      <c r="E16" s="268">
        <v>1626</v>
      </c>
      <c r="F16" s="268">
        <v>2089</v>
      </c>
      <c r="G16" s="268">
        <v>2983</v>
      </c>
      <c r="H16" s="268">
        <v>2846</v>
      </c>
      <c r="I16" s="268">
        <v>2602</v>
      </c>
      <c r="J16" s="268">
        <v>3065</v>
      </c>
      <c r="K16" s="268">
        <v>2465</v>
      </c>
      <c r="L16" s="59"/>
      <c r="M16" s="288" t="s">
        <v>1</v>
      </c>
      <c r="N16" s="204"/>
      <c r="O16" s="54" t="s">
        <v>353</v>
      </c>
      <c r="P16" s="57"/>
      <c r="Q16" s="135">
        <v>-37.91377983063895</v>
      </c>
      <c r="R16" s="135">
        <v>0.8059516429014257</v>
      </c>
      <c r="S16" s="135">
        <v>28.47478474784748</v>
      </c>
      <c r="T16" s="135">
        <v>42.79559597893729</v>
      </c>
      <c r="U16" s="135">
        <v>-4.5926919208850165</v>
      </c>
      <c r="V16" s="135">
        <v>-8.57343640196767</v>
      </c>
      <c r="W16" s="135">
        <v>17.794004611837046</v>
      </c>
      <c r="X16" s="135">
        <v>-19.57585644371941</v>
      </c>
      <c r="Y16" s="264"/>
      <c r="Z16" s="265">
        <v>0.06903141327868922</v>
      </c>
      <c r="AA16" s="265">
        <v>0.04269451347709358</v>
      </c>
      <c r="AB16" s="265">
        <v>0.041431501700831944</v>
      </c>
      <c r="AC16" s="265">
        <v>0.05240188255456293</v>
      </c>
      <c r="AD16" s="265">
        <v>0.06987319759709283</v>
      </c>
      <c r="AE16" s="265">
        <v>0.06398574057761632</v>
      </c>
      <c r="AF16" s="265">
        <v>0.057503601157497544</v>
      </c>
      <c r="AG16" s="265">
        <v>0.06707910651067837</v>
      </c>
      <c r="AH16" s="265">
        <v>0.053201488605708766</v>
      </c>
      <c r="AI16" s="6"/>
      <c r="AJ16" s="287" t="s">
        <v>1</v>
      </c>
    </row>
    <row r="17" spans="1:36" ht="19.5" customHeight="1">
      <c r="A17" s="54" t="s">
        <v>265</v>
      </c>
      <c r="B17" s="3"/>
      <c r="C17" s="268">
        <v>3198</v>
      </c>
      <c r="D17" s="268">
        <v>1990</v>
      </c>
      <c r="E17" s="268">
        <v>2400</v>
      </c>
      <c r="F17" s="268">
        <v>2140</v>
      </c>
      <c r="G17" s="268">
        <v>2356</v>
      </c>
      <c r="H17" s="268">
        <v>2104</v>
      </c>
      <c r="I17" s="268">
        <v>2271</v>
      </c>
      <c r="J17" s="268">
        <v>2192</v>
      </c>
      <c r="K17" s="268">
        <v>2147</v>
      </c>
      <c r="L17" s="59"/>
      <c r="M17" s="288" t="s">
        <v>2</v>
      </c>
      <c r="N17" s="204"/>
      <c r="O17" s="54" t="s">
        <v>265</v>
      </c>
      <c r="P17" s="57"/>
      <c r="Q17" s="135">
        <v>-37.77360850531583</v>
      </c>
      <c r="R17" s="135">
        <v>20.603015075376874</v>
      </c>
      <c r="S17" s="135">
        <v>-10.833333333333329</v>
      </c>
      <c r="T17" s="135">
        <v>10.093457943925245</v>
      </c>
      <c r="U17" s="135">
        <v>-10.696095076400681</v>
      </c>
      <c r="V17" s="135">
        <v>7.937262357414454</v>
      </c>
      <c r="W17" s="135">
        <v>-3.4786437692646444</v>
      </c>
      <c r="X17" s="135">
        <v>-2.0529197080291994</v>
      </c>
      <c r="Y17" s="264"/>
      <c r="Z17" s="265">
        <v>0.08497400295044193</v>
      </c>
      <c r="AA17" s="265">
        <v>0.052673330328218367</v>
      </c>
      <c r="AB17" s="265">
        <v>0.061153508045508405</v>
      </c>
      <c r="AC17" s="265">
        <v>0.0536812008936164</v>
      </c>
      <c r="AD17" s="265">
        <v>0.0551864745352835</v>
      </c>
      <c r="AE17" s="265">
        <v>0.0473035833363685</v>
      </c>
      <c r="AF17" s="265">
        <v>0.05018857733615562</v>
      </c>
      <c r="AG17" s="265">
        <v>0.04797305105103002</v>
      </c>
      <c r="AH17" s="265">
        <v>0.046338172834262364</v>
      </c>
      <c r="AI17" s="6"/>
      <c r="AJ17" s="287" t="s">
        <v>2</v>
      </c>
    </row>
    <row r="18" spans="1:36" ht="19.5" customHeight="1">
      <c r="A18" s="54" t="s">
        <v>112</v>
      </c>
      <c r="B18" s="3"/>
      <c r="C18" s="268">
        <v>5831</v>
      </c>
      <c r="D18" s="268">
        <v>6654</v>
      </c>
      <c r="E18" s="268">
        <v>7102</v>
      </c>
      <c r="F18" s="268">
        <v>6993</v>
      </c>
      <c r="G18" s="268">
        <v>5128</v>
      </c>
      <c r="H18" s="268">
        <v>4928</v>
      </c>
      <c r="I18" s="268">
        <v>5000</v>
      </c>
      <c r="J18" s="268">
        <v>4528</v>
      </c>
      <c r="K18" s="268">
        <v>4291</v>
      </c>
      <c r="L18" s="59"/>
      <c r="M18" s="288" t="s">
        <v>19</v>
      </c>
      <c r="N18" s="204"/>
      <c r="O18" s="54" t="s">
        <v>112</v>
      </c>
      <c r="P18" s="57"/>
      <c r="Q18" s="135">
        <v>14.114217115417604</v>
      </c>
      <c r="R18" s="135">
        <v>6.73279230538022</v>
      </c>
      <c r="S18" s="135">
        <v>-1.5347789355111274</v>
      </c>
      <c r="T18" s="135">
        <v>-26.669526669526668</v>
      </c>
      <c r="U18" s="135">
        <v>-3.900156006240252</v>
      </c>
      <c r="V18" s="135">
        <v>1.4610389610389518</v>
      </c>
      <c r="W18" s="135">
        <v>-9.440000000000005</v>
      </c>
      <c r="X18" s="135">
        <v>-5.234098939929332</v>
      </c>
      <c r="Y18" s="264"/>
      <c r="Z18" s="265">
        <v>0.15493540062665007</v>
      </c>
      <c r="AA18" s="265">
        <v>0.17612479397184172</v>
      </c>
      <c r="AB18" s="265">
        <v>0.1809634225580003</v>
      </c>
      <c r="AC18" s="265">
        <v>0.1754171204902147</v>
      </c>
      <c r="AD18" s="265">
        <v>0.12011725017696681</v>
      </c>
      <c r="AE18" s="265">
        <v>0.11079470469658934</v>
      </c>
      <c r="AF18" s="265">
        <v>0.11049884926498375</v>
      </c>
      <c r="AG18" s="265">
        <v>0.09909761640468245</v>
      </c>
      <c r="AH18" s="265">
        <v>0.09261159740652995</v>
      </c>
      <c r="AI18" s="6"/>
      <c r="AJ18" s="287" t="s">
        <v>19</v>
      </c>
    </row>
    <row r="19" spans="1:36" ht="19.5" customHeight="1">
      <c r="A19" s="54" t="s">
        <v>266</v>
      </c>
      <c r="B19" s="3"/>
      <c r="C19" s="268">
        <v>50104</v>
      </c>
      <c r="D19" s="268">
        <v>19508</v>
      </c>
      <c r="E19" s="268">
        <v>18465</v>
      </c>
      <c r="F19" s="268">
        <v>5319</v>
      </c>
      <c r="G19" s="268">
        <v>7484</v>
      </c>
      <c r="H19" s="268">
        <v>4718</v>
      </c>
      <c r="I19" s="268">
        <v>2409</v>
      </c>
      <c r="J19" s="268">
        <v>2800</v>
      </c>
      <c r="K19" s="268">
        <v>3027</v>
      </c>
      <c r="L19" s="59"/>
      <c r="M19" s="288" t="s">
        <v>20</v>
      </c>
      <c r="N19" s="204"/>
      <c r="O19" s="54" t="s">
        <v>266</v>
      </c>
      <c r="P19" s="57"/>
      <c r="Q19" s="135">
        <v>-61.064984831550376</v>
      </c>
      <c r="R19" s="135">
        <v>-5.346524502768091</v>
      </c>
      <c r="S19" s="135">
        <v>-71.19415109666937</v>
      </c>
      <c r="T19" s="135">
        <v>40.70313968791126</v>
      </c>
      <c r="U19" s="135">
        <v>-36.95884553714591</v>
      </c>
      <c r="V19" s="135">
        <v>-48.94022891055532</v>
      </c>
      <c r="W19" s="135">
        <v>16.23080116230802</v>
      </c>
      <c r="X19" s="135">
        <v>8.107142857142847</v>
      </c>
      <c r="Y19" s="264"/>
      <c r="Z19" s="265">
        <v>1.3313125215224961</v>
      </c>
      <c r="AA19" s="265">
        <v>0.5163574512778312</v>
      </c>
      <c r="AB19" s="265">
        <v>0.4704998025251303</v>
      </c>
      <c r="AC19" s="265">
        <v>0.13342537736128302</v>
      </c>
      <c r="AD19" s="265">
        <v>0.17530372471225034</v>
      </c>
      <c r="AE19" s="265">
        <v>0.1060733394396324</v>
      </c>
      <c r="AF19" s="265">
        <v>0.05323834557586917</v>
      </c>
      <c r="AG19" s="265">
        <v>0.06127944477321353</v>
      </c>
      <c r="AH19" s="265">
        <v>0.0653309963527304</v>
      </c>
      <c r="AI19" s="6"/>
      <c r="AJ19" s="287" t="s">
        <v>20</v>
      </c>
    </row>
    <row r="20" spans="1:36" ht="19.5" customHeight="1">
      <c r="A20" s="54" t="s">
        <v>267</v>
      </c>
      <c r="B20" s="3"/>
      <c r="C20" s="268">
        <v>16807</v>
      </c>
      <c r="D20" s="268">
        <v>19017</v>
      </c>
      <c r="E20" s="268">
        <v>17092</v>
      </c>
      <c r="F20" s="268">
        <v>20974</v>
      </c>
      <c r="G20" s="268">
        <v>20208</v>
      </c>
      <c r="H20" s="268">
        <v>25108</v>
      </c>
      <c r="I20" s="268">
        <v>22672</v>
      </c>
      <c r="J20" s="268">
        <v>23823</v>
      </c>
      <c r="K20" s="268">
        <v>23603</v>
      </c>
      <c r="L20" s="59"/>
      <c r="M20" s="288" t="s">
        <v>3</v>
      </c>
      <c r="N20" s="204"/>
      <c r="O20" s="54" t="s">
        <v>267</v>
      </c>
      <c r="P20" s="57"/>
      <c r="Q20" s="135">
        <v>13.149283036829896</v>
      </c>
      <c r="R20" s="135">
        <v>-10.122521954041119</v>
      </c>
      <c r="S20" s="135">
        <v>22.71238006084717</v>
      </c>
      <c r="T20" s="135">
        <v>-3.6521407456851285</v>
      </c>
      <c r="U20" s="135">
        <v>24.24782264449723</v>
      </c>
      <c r="V20" s="135">
        <v>-9.702086984228131</v>
      </c>
      <c r="W20" s="135">
        <v>5.076746647847563</v>
      </c>
      <c r="X20" s="135">
        <v>-0.923477311841503</v>
      </c>
      <c r="Y20" s="267"/>
      <c r="Z20" s="265">
        <v>0.44657850768857954</v>
      </c>
      <c r="AA20" s="265">
        <v>0.5033611672621753</v>
      </c>
      <c r="AB20" s="265">
        <v>0.43551489979742897</v>
      </c>
      <c r="AC20" s="265">
        <v>0.5261259381040704</v>
      </c>
      <c r="AD20" s="265">
        <v>0.4733481652839597</v>
      </c>
      <c r="AE20" s="265">
        <v>0.5644954231984507</v>
      </c>
      <c r="AF20" s="265">
        <v>0.5010459821071424</v>
      </c>
      <c r="AG20" s="265">
        <v>0.521378647440095</v>
      </c>
      <c r="AH20" s="265">
        <v>0.5094177426209103</v>
      </c>
      <c r="AI20" s="6"/>
      <c r="AJ20" s="287" t="s">
        <v>3</v>
      </c>
    </row>
    <row r="21" spans="1:36" ht="19.5" customHeight="1">
      <c r="A21" s="54" t="s">
        <v>113</v>
      </c>
      <c r="B21" s="3"/>
      <c r="C21" s="268">
        <v>3053</v>
      </c>
      <c r="D21" s="268">
        <v>4521</v>
      </c>
      <c r="E21" s="268">
        <v>6122</v>
      </c>
      <c r="F21" s="268">
        <v>6958</v>
      </c>
      <c r="G21" s="268">
        <v>6185</v>
      </c>
      <c r="H21" s="268">
        <v>5919</v>
      </c>
      <c r="I21" s="268">
        <v>4238</v>
      </c>
      <c r="J21" s="268">
        <v>3053</v>
      </c>
      <c r="K21" s="268">
        <v>5842</v>
      </c>
      <c r="L21" s="59"/>
      <c r="M21" s="288" t="s">
        <v>4</v>
      </c>
      <c r="N21" s="204"/>
      <c r="O21" s="54" t="s">
        <v>113</v>
      </c>
      <c r="P21" s="57"/>
      <c r="Q21" s="135">
        <v>48.08385194890272</v>
      </c>
      <c r="R21" s="135">
        <v>35.412519354125195</v>
      </c>
      <c r="S21" s="135">
        <v>13.655668082326034</v>
      </c>
      <c r="T21" s="135">
        <v>-11.109514228226502</v>
      </c>
      <c r="U21" s="135">
        <v>-4.300727566693618</v>
      </c>
      <c r="V21" s="135">
        <v>-28.400067578982934</v>
      </c>
      <c r="W21" s="135">
        <v>-27.961302501179798</v>
      </c>
      <c r="X21" s="135">
        <v>91.35276776940715</v>
      </c>
      <c r="Y21" s="264"/>
      <c r="Z21" s="265">
        <v>0.08112121044643503</v>
      </c>
      <c r="AA21" s="265">
        <v>0.1196663951828519</v>
      </c>
      <c r="AB21" s="265">
        <v>0.155992406772751</v>
      </c>
      <c r="AC21" s="265">
        <v>0.17453915692419764</v>
      </c>
      <c r="AD21" s="265">
        <v>0.14487620755548747</v>
      </c>
      <c r="AE21" s="265">
        <v>0.1330750521710861</v>
      </c>
      <c r="AF21" s="265">
        <v>0.09365882463700023</v>
      </c>
      <c r="AG21" s="265">
        <v>0.06681648031879318</v>
      </c>
      <c r="AH21" s="265">
        <v>0.12608644885782988</v>
      </c>
      <c r="AI21" s="6"/>
      <c r="AJ21" s="287" t="s">
        <v>4</v>
      </c>
    </row>
    <row r="22" spans="1:36" ht="19.5" customHeight="1">
      <c r="A22" s="54" t="s">
        <v>114</v>
      </c>
      <c r="B22" s="3"/>
      <c r="C22" s="268">
        <v>16577</v>
      </c>
      <c r="D22" s="268">
        <v>12987</v>
      </c>
      <c r="E22" s="268">
        <v>11132</v>
      </c>
      <c r="F22" s="268">
        <v>13745</v>
      </c>
      <c r="G22" s="268">
        <v>26584</v>
      </c>
      <c r="H22" s="268">
        <v>20720</v>
      </c>
      <c r="I22" s="268">
        <v>23761</v>
      </c>
      <c r="J22" s="268">
        <v>20647</v>
      </c>
      <c r="K22" s="268">
        <v>21249</v>
      </c>
      <c r="L22" s="59"/>
      <c r="M22" s="288" t="s">
        <v>5</v>
      </c>
      <c r="N22" s="204"/>
      <c r="O22" s="54" t="s">
        <v>114</v>
      </c>
      <c r="P22" s="57"/>
      <c r="Q22" s="135">
        <v>-21.65651203474693</v>
      </c>
      <c r="R22" s="135">
        <v>-14.283514283514286</v>
      </c>
      <c r="S22" s="135">
        <v>23.472871002515273</v>
      </c>
      <c r="T22" s="135">
        <v>93.40851218624955</v>
      </c>
      <c r="U22" s="135">
        <v>-22.058380981041225</v>
      </c>
      <c r="V22" s="135">
        <v>14.676640926640916</v>
      </c>
      <c r="W22" s="135">
        <v>-13.105509027397833</v>
      </c>
      <c r="X22" s="135">
        <v>2.9156778224439295</v>
      </c>
      <c r="Y22" s="267"/>
      <c r="Z22" s="265">
        <v>0.44046718164774107</v>
      </c>
      <c r="AA22" s="265">
        <v>0.3437530356646091</v>
      </c>
      <c r="AB22" s="265">
        <v>0.2836503548177498</v>
      </c>
      <c r="AC22" s="265">
        <v>0.3447888347115689</v>
      </c>
      <c r="AD22" s="265">
        <v>0.6226983187801259</v>
      </c>
      <c r="AE22" s="265">
        <v>0.4658413720197506</v>
      </c>
      <c r="AF22" s="265">
        <v>0.5251126314770558</v>
      </c>
      <c r="AG22" s="265">
        <v>0.4518702486544785</v>
      </c>
      <c r="AH22" s="265">
        <v>0.4586119397090084</v>
      </c>
      <c r="AI22" s="6"/>
      <c r="AJ22" s="287" t="s">
        <v>5</v>
      </c>
    </row>
    <row r="23" spans="1:36" ht="19.5" customHeight="1">
      <c r="A23" s="200" t="s">
        <v>268</v>
      </c>
      <c r="B23" s="3"/>
      <c r="C23" s="268">
        <v>1321</v>
      </c>
      <c r="D23" s="268">
        <v>1136</v>
      </c>
      <c r="E23" s="268">
        <v>1921</v>
      </c>
      <c r="F23" s="268">
        <v>2152</v>
      </c>
      <c r="G23" s="268">
        <v>2135</v>
      </c>
      <c r="H23" s="268">
        <v>2981</v>
      </c>
      <c r="I23" s="268">
        <v>3268</v>
      </c>
      <c r="J23" s="268">
        <v>2483</v>
      </c>
      <c r="K23" s="268">
        <v>3308</v>
      </c>
      <c r="L23" s="59"/>
      <c r="M23" s="289" t="s">
        <v>6</v>
      </c>
      <c r="N23" s="205"/>
      <c r="O23" s="200" t="s">
        <v>268</v>
      </c>
      <c r="P23" s="57"/>
      <c r="Q23" s="135">
        <v>-14.004542013626043</v>
      </c>
      <c r="R23" s="135">
        <v>69.10211267605635</v>
      </c>
      <c r="S23" s="135">
        <v>12.02498698594483</v>
      </c>
      <c r="T23" s="135">
        <v>-0.7899628252788116</v>
      </c>
      <c r="U23" s="135">
        <v>39.625292740046845</v>
      </c>
      <c r="V23" s="135">
        <v>9.627641730962754</v>
      </c>
      <c r="W23" s="135">
        <v>-24.020807833537326</v>
      </c>
      <c r="X23" s="135">
        <v>33.22593636729763</v>
      </c>
      <c r="Y23" s="264"/>
      <c r="Z23" s="265">
        <v>0.03510026826064221</v>
      </c>
      <c r="AA23" s="265">
        <v>0.03006879560445029</v>
      </c>
      <c r="AB23" s="265">
        <v>0.04894828706475901</v>
      </c>
      <c r="AC23" s="265">
        <v>0.05398221697339369</v>
      </c>
      <c r="AD23" s="265">
        <v>0.05000981457250861</v>
      </c>
      <c r="AE23" s="265">
        <v>0.06702090395708864</v>
      </c>
      <c r="AF23" s="265">
        <v>0.07222204787959338</v>
      </c>
      <c r="AG23" s="265">
        <v>0.054341736204246135</v>
      </c>
      <c r="AH23" s="265">
        <v>0.07139575022624121</v>
      </c>
      <c r="AI23" s="6"/>
      <c r="AJ23" s="287" t="s">
        <v>6</v>
      </c>
    </row>
    <row r="24" spans="1:36" ht="19.5" customHeight="1">
      <c r="A24" s="54" t="s">
        <v>269</v>
      </c>
      <c r="B24" s="3"/>
      <c r="C24" s="269" t="s">
        <v>231</v>
      </c>
      <c r="D24" s="269" t="s">
        <v>231</v>
      </c>
      <c r="E24" s="269" t="s">
        <v>231</v>
      </c>
      <c r="F24" s="269" t="s">
        <v>231</v>
      </c>
      <c r="G24" s="269" t="s">
        <v>231</v>
      </c>
      <c r="H24" s="269" t="s">
        <v>231</v>
      </c>
      <c r="I24" s="268" t="s">
        <v>231</v>
      </c>
      <c r="J24" s="268" t="s">
        <v>231</v>
      </c>
      <c r="K24" s="268" t="s">
        <v>231</v>
      </c>
      <c r="L24" s="59"/>
      <c r="M24" s="288" t="s">
        <v>21</v>
      </c>
      <c r="N24" s="204"/>
      <c r="O24" s="54" t="s">
        <v>269</v>
      </c>
      <c r="P24" s="57"/>
      <c r="Q24" s="135" t="s">
        <v>231</v>
      </c>
      <c r="R24" s="135" t="s">
        <v>231</v>
      </c>
      <c r="S24" s="135" t="s">
        <v>231</v>
      </c>
      <c r="T24" s="135" t="s">
        <v>231</v>
      </c>
      <c r="U24" s="135" t="s">
        <v>231</v>
      </c>
      <c r="V24" s="135" t="s">
        <v>231</v>
      </c>
      <c r="W24" s="135" t="s">
        <v>231</v>
      </c>
      <c r="X24" s="135" t="s">
        <v>231</v>
      </c>
      <c r="Y24" s="267"/>
      <c r="Z24" s="265" t="s">
        <v>231</v>
      </c>
      <c r="AA24" s="265" t="s">
        <v>231</v>
      </c>
      <c r="AB24" s="265" t="s">
        <v>231</v>
      </c>
      <c r="AC24" s="265" t="s">
        <v>231</v>
      </c>
      <c r="AD24" s="265" t="s">
        <v>231</v>
      </c>
      <c r="AE24" s="265" t="s">
        <v>231</v>
      </c>
      <c r="AF24" s="265" t="s">
        <v>231</v>
      </c>
      <c r="AG24" s="265" t="s">
        <v>231</v>
      </c>
      <c r="AH24" s="265" t="s">
        <v>231</v>
      </c>
      <c r="AI24" s="6"/>
      <c r="AJ24" s="287" t="s">
        <v>21</v>
      </c>
    </row>
    <row r="25" spans="1:36" ht="19.5" customHeight="1">
      <c r="A25" s="54" t="s">
        <v>115</v>
      </c>
      <c r="B25" s="3"/>
      <c r="C25" s="268">
        <v>1506</v>
      </c>
      <c r="D25" s="268">
        <v>1048</v>
      </c>
      <c r="E25" s="268">
        <v>1647</v>
      </c>
      <c r="F25" s="268">
        <v>2131</v>
      </c>
      <c r="G25" s="268">
        <v>2272</v>
      </c>
      <c r="H25" s="268">
        <v>2143</v>
      </c>
      <c r="I25" s="268">
        <v>2327</v>
      </c>
      <c r="J25" s="268">
        <v>2474</v>
      </c>
      <c r="K25" s="268">
        <v>2486</v>
      </c>
      <c r="L25" s="59"/>
      <c r="M25" s="288" t="s">
        <v>22</v>
      </c>
      <c r="N25" s="204"/>
      <c r="O25" s="54" t="s">
        <v>115</v>
      </c>
      <c r="P25" s="57"/>
      <c r="Q25" s="135">
        <v>-30.411686586985386</v>
      </c>
      <c r="R25" s="135">
        <v>57.156488549618324</v>
      </c>
      <c r="S25" s="135">
        <v>29.386763812993323</v>
      </c>
      <c r="T25" s="135">
        <v>6.61661191928673</v>
      </c>
      <c r="U25" s="135">
        <v>-5.67781690140845</v>
      </c>
      <c r="V25" s="135">
        <v>8.586094260382637</v>
      </c>
      <c r="W25" s="135">
        <v>6.317146540610219</v>
      </c>
      <c r="X25" s="135">
        <v>0.48504446240904553</v>
      </c>
      <c r="Y25" s="267"/>
      <c r="Z25" s="265">
        <v>0.040015900076099294</v>
      </c>
      <c r="AA25" s="265">
        <v>0.027739522705513997</v>
      </c>
      <c r="AB25" s="265">
        <v>0.04196659489623014</v>
      </c>
      <c r="AC25" s="265">
        <v>0.05345543883378343</v>
      </c>
      <c r="AD25" s="265">
        <v>0.05321887527341431</v>
      </c>
      <c r="AE25" s="265">
        <v>0.0481804083126605</v>
      </c>
      <c r="AF25" s="265">
        <v>0.051426164447923445</v>
      </c>
      <c r="AG25" s="265">
        <v>0.054144766560332236</v>
      </c>
      <c r="AH25" s="265">
        <v>0.053654726439672215</v>
      </c>
      <c r="AI25" s="6"/>
      <c r="AJ25" s="287" t="s">
        <v>22</v>
      </c>
    </row>
    <row r="26" spans="1:36" ht="19.5" customHeight="1">
      <c r="A26" s="54" t="s">
        <v>270</v>
      </c>
      <c r="B26" s="3"/>
      <c r="C26" s="268" t="s">
        <v>27</v>
      </c>
      <c r="D26" s="268" t="s">
        <v>27</v>
      </c>
      <c r="E26" s="268" t="s">
        <v>27</v>
      </c>
      <c r="F26" s="268" t="s">
        <v>27</v>
      </c>
      <c r="G26" s="268" t="s">
        <v>231</v>
      </c>
      <c r="H26" s="268" t="s">
        <v>231</v>
      </c>
      <c r="I26" s="268" t="s">
        <v>231</v>
      </c>
      <c r="J26" s="268" t="s">
        <v>231</v>
      </c>
      <c r="K26" s="268" t="s">
        <v>231</v>
      </c>
      <c r="L26" s="59"/>
      <c r="M26" s="288" t="s">
        <v>131</v>
      </c>
      <c r="N26" s="204"/>
      <c r="O26" s="54" t="s">
        <v>270</v>
      </c>
      <c r="P26" s="57"/>
      <c r="Q26" s="135" t="s">
        <v>27</v>
      </c>
      <c r="R26" s="135" t="s">
        <v>27</v>
      </c>
      <c r="S26" s="135" t="s">
        <v>27</v>
      </c>
      <c r="T26" s="135" t="s">
        <v>231</v>
      </c>
      <c r="U26" s="135" t="s">
        <v>231</v>
      </c>
      <c r="V26" s="135" t="s">
        <v>231</v>
      </c>
      <c r="W26" s="135" t="s">
        <v>231</v>
      </c>
      <c r="X26" s="135" t="s">
        <v>231</v>
      </c>
      <c r="Y26" s="267"/>
      <c r="Z26" s="265" t="s">
        <v>27</v>
      </c>
      <c r="AA26" s="265" t="s">
        <v>27</v>
      </c>
      <c r="AB26" s="265" t="s">
        <v>27</v>
      </c>
      <c r="AC26" s="265" t="s">
        <v>27</v>
      </c>
      <c r="AD26" s="265" t="s">
        <v>231</v>
      </c>
      <c r="AE26" s="265" t="s">
        <v>231</v>
      </c>
      <c r="AF26" s="265" t="s">
        <v>231</v>
      </c>
      <c r="AG26" s="265" t="s">
        <v>231</v>
      </c>
      <c r="AH26" s="265" t="s">
        <v>231</v>
      </c>
      <c r="AI26" s="6"/>
      <c r="AJ26" s="287" t="s">
        <v>131</v>
      </c>
    </row>
    <row r="27" spans="1:36" ht="19.5" customHeight="1">
      <c r="A27" s="54" t="s">
        <v>116</v>
      </c>
      <c r="B27" s="3"/>
      <c r="C27" s="268" t="s">
        <v>231</v>
      </c>
      <c r="D27" s="268" t="s">
        <v>231</v>
      </c>
      <c r="E27" s="268" t="s">
        <v>231</v>
      </c>
      <c r="F27" s="268" t="s">
        <v>231</v>
      </c>
      <c r="G27" s="268">
        <v>1052</v>
      </c>
      <c r="H27" s="268">
        <v>1200</v>
      </c>
      <c r="I27" s="268">
        <v>1343</v>
      </c>
      <c r="J27" s="268">
        <v>1556</v>
      </c>
      <c r="K27" s="268">
        <v>1483</v>
      </c>
      <c r="L27" s="59"/>
      <c r="M27" s="288" t="s">
        <v>132</v>
      </c>
      <c r="N27" s="204"/>
      <c r="O27" s="54" t="s">
        <v>116</v>
      </c>
      <c r="P27" s="57"/>
      <c r="Q27" s="135" t="s">
        <v>231</v>
      </c>
      <c r="R27" s="135" t="s">
        <v>231</v>
      </c>
      <c r="S27" s="135" t="s">
        <v>231</v>
      </c>
      <c r="T27" s="135" t="s">
        <v>231</v>
      </c>
      <c r="U27" s="135">
        <v>14.068441064638781</v>
      </c>
      <c r="V27" s="135">
        <v>11.916666666666664</v>
      </c>
      <c r="W27" s="135">
        <v>15.860014892032769</v>
      </c>
      <c r="X27" s="135">
        <v>-4.691516709511568</v>
      </c>
      <c r="Y27" s="267"/>
      <c r="Z27" s="265" t="s">
        <v>231</v>
      </c>
      <c r="AA27" s="265" t="s">
        <v>231</v>
      </c>
      <c r="AB27" s="265" t="s">
        <v>231</v>
      </c>
      <c r="AC27" s="265" t="s">
        <v>231</v>
      </c>
      <c r="AD27" s="265">
        <v>0.02464183837483797</v>
      </c>
      <c r="AE27" s="265">
        <v>0.026979230039753898</v>
      </c>
      <c r="AF27" s="265">
        <v>0.029679990912574634</v>
      </c>
      <c r="AG27" s="265">
        <v>0.03405386288111437</v>
      </c>
      <c r="AH27" s="265">
        <v>0.032007224179418294</v>
      </c>
      <c r="AI27" s="6"/>
      <c r="AJ27" s="287" t="s">
        <v>132</v>
      </c>
    </row>
    <row r="28" spans="1:36" ht="19.5" customHeight="1">
      <c r="A28" s="54" t="s">
        <v>117</v>
      </c>
      <c r="B28" s="3"/>
      <c r="C28" s="268">
        <v>9107</v>
      </c>
      <c r="D28" s="268">
        <v>10678</v>
      </c>
      <c r="E28" s="268">
        <v>11348</v>
      </c>
      <c r="F28" s="268">
        <v>10579</v>
      </c>
      <c r="G28" s="268">
        <v>8548</v>
      </c>
      <c r="H28" s="268">
        <v>11486</v>
      </c>
      <c r="I28" s="268">
        <v>9784</v>
      </c>
      <c r="J28" s="268">
        <v>10635</v>
      </c>
      <c r="K28" s="268">
        <v>10228</v>
      </c>
      <c r="L28" s="59"/>
      <c r="M28" s="288" t="s">
        <v>133</v>
      </c>
      <c r="N28" s="204"/>
      <c r="O28" s="54" t="s">
        <v>117</v>
      </c>
      <c r="P28" s="57"/>
      <c r="Q28" s="135">
        <v>17.25046667398704</v>
      </c>
      <c r="R28" s="135">
        <v>6.274583255291244</v>
      </c>
      <c r="S28" s="135">
        <v>-6.776524497708847</v>
      </c>
      <c r="T28" s="135">
        <v>-19.19841194819927</v>
      </c>
      <c r="U28" s="135">
        <v>34.37061300889097</v>
      </c>
      <c r="V28" s="135">
        <v>-14.81803935225492</v>
      </c>
      <c r="W28" s="135">
        <v>8.69787408013083</v>
      </c>
      <c r="X28" s="135">
        <v>-3.8269863657733882</v>
      </c>
      <c r="Y28" s="267"/>
      <c r="Z28" s="265">
        <v>0.24198194023441985</v>
      </c>
      <c r="AA28" s="265">
        <v>0.2826360910777466</v>
      </c>
      <c r="AB28" s="265">
        <v>0.28915417054184556</v>
      </c>
      <c r="AC28" s="265">
        <v>0.26537075899699436</v>
      </c>
      <c r="AD28" s="265">
        <v>0.200226648695927</v>
      </c>
      <c r="AE28" s="265">
        <v>0.25823619686384436</v>
      </c>
      <c r="AF28" s="265">
        <v>0.2162241482417202</v>
      </c>
      <c r="AG28" s="265">
        <v>0.23275246255825924</v>
      </c>
      <c r="AH28" s="265">
        <v>0.22074840789419442</v>
      </c>
      <c r="AI28" s="6"/>
      <c r="AJ28" s="287" t="s">
        <v>133</v>
      </c>
    </row>
    <row r="29" spans="1:36" ht="19.5" customHeight="1">
      <c r="A29" s="54" t="s">
        <v>118</v>
      </c>
      <c r="B29" s="3"/>
      <c r="C29" s="268">
        <v>6720</v>
      </c>
      <c r="D29" s="268">
        <v>6818</v>
      </c>
      <c r="E29" s="268">
        <v>6587</v>
      </c>
      <c r="F29" s="268">
        <v>7771</v>
      </c>
      <c r="G29" s="268">
        <v>7896</v>
      </c>
      <c r="H29" s="268">
        <v>6833</v>
      </c>
      <c r="I29" s="268">
        <v>10056</v>
      </c>
      <c r="J29" s="268">
        <v>10900</v>
      </c>
      <c r="K29" s="268">
        <v>11725</v>
      </c>
      <c r="L29" s="59"/>
      <c r="M29" s="288" t="s">
        <v>134</v>
      </c>
      <c r="N29" s="204"/>
      <c r="O29" s="54" t="s">
        <v>118</v>
      </c>
      <c r="P29" s="57"/>
      <c r="Q29" s="135">
        <v>1.4583333333333393</v>
      </c>
      <c r="R29" s="135">
        <v>-3.3880903490759784</v>
      </c>
      <c r="S29" s="135">
        <v>17.974798846212224</v>
      </c>
      <c r="T29" s="135">
        <v>1.608544588855998</v>
      </c>
      <c r="U29" s="135">
        <v>-13.462512664640325</v>
      </c>
      <c r="V29" s="135">
        <v>47.16815454412411</v>
      </c>
      <c r="W29" s="135">
        <v>8.392999204455043</v>
      </c>
      <c r="X29" s="135">
        <v>7.568807339449535</v>
      </c>
      <c r="Y29" s="264"/>
      <c r="Z29" s="265">
        <v>0.1785570043236303</v>
      </c>
      <c r="AA29" s="265">
        <v>0.1804657116471321</v>
      </c>
      <c r="AB29" s="265">
        <v>0.16784089895656826</v>
      </c>
      <c r="AC29" s="265">
        <v>0.1949329963291089</v>
      </c>
      <c r="AD29" s="265">
        <v>0.184954330615704</v>
      </c>
      <c r="AE29" s="265">
        <v>0.15362423238469866</v>
      </c>
      <c r="AF29" s="265">
        <v>0.2222352856417353</v>
      </c>
      <c r="AG29" s="265">
        <v>0.2385521242957241</v>
      </c>
      <c r="AH29" s="265">
        <v>0.25305779062958833</v>
      </c>
      <c r="AI29" s="6"/>
      <c r="AJ29" s="288" t="s">
        <v>134</v>
      </c>
    </row>
    <row r="30" spans="1:36" ht="28.5" customHeight="1">
      <c r="A30" s="201" t="s">
        <v>271</v>
      </c>
      <c r="B30" s="3"/>
      <c r="C30" s="268">
        <v>139294</v>
      </c>
      <c r="D30" s="268">
        <v>135949</v>
      </c>
      <c r="E30" s="268">
        <v>144752</v>
      </c>
      <c r="F30" s="268">
        <v>157243</v>
      </c>
      <c r="G30" s="268">
        <v>164417</v>
      </c>
      <c r="H30" s="268">
        <v>164598</v>
      </c>
      <c r="I30" s="268">
        <v>168388</v>
      </c>
      <c r="J30" s="268">
        <v>162947</v>
      </c>
      <c r="K30" s="268">
        <v>178178</v>
      </c>
      <c r="L30" s="59"/>
      <c r="M30" s="288" t="s">
        <v>49</v>
      </c>
      <c r="N30" s="204"/>
      <c r="O30" s="201" t="s">
        <v>271</v>
      </c>
      <c r="P30" s="57"/>
      <c r="Q30" s="135">
        <v>-2.401395609286827</v>
      </c>
      <c r="R30" s="135">
        <v>6.475222326019314</v>
      </c>
      <c r="S30" s="135">
        <v>8.629241737592563</v>
      </c>
      <c r="T30" s="135">
        <v>4.562365256323009</v>
      </c>
      <c r="U30" s="135">
        <v>0.11008594001837846</v>
      </c>
      <c r="V30" s="135">
        <v>2.3025796182213565</v>
      </c>
      <c r="W30" s="135">
        <v>-3.2312278784711546</v>
      </c>
      <c r="X30" s="135">
        <v>9.347211056355743</v>
      </c>
      <c r="Y30" s="264"/>
      <c r="Z30" s="265">
        <v>3.701178476228536</v>
      </c>
      <c r="AA30" s="265">
        <v>3.598435469744201</v>
      </c>
      <c r="AB30" s="265">
        <v>3.6883719152514303</v>
      </c>
      <c r="AC30" s="265">
        <v>3.9443892860350114</v>
      </c>
      <c r="AD30" s="265">
        <v>3.851271045699367</v>
      </c>
      <c r="AE30" s="265">
        <v>3.7006060884028433</v>
      </c>
      <c r="AF30" s="265">
        <v>3.721336046006417</v>
      </c>
      <c r="AG30" s="265">
        <v>3.5661791740931514</v>
      </c>
      <c r="AH30" s="265">
        <v>3.845571941901816</v>
      </c>
      <c r="AI30" s="6"/>
      <c r="AJ30" s="288" t="s">
        <v>49</v>
      </c>
    </row>
    <row r="31" spans="1:36" ht="19.5" customHeight="1">
      <c r="A31" s="54" t="s">
        <v>119</v>
      </c>
      <c r="B31" s="3"/>
      <c r="C31" s="268">
        <v>83189</v>
      </c>
      <c r="D31" s="268">
        <v>79584</v>
      </c>
      <c r="E31" s="268">
        <v>87944</v>
      </c>
      <c r="F31" s="268">
        <v>83676</v>
      </c>
      <c r="G31" s="268">
        <v>86205</v>
      </c>
      <c r="H31" s="268">
        <v>82799</v>
      </c>
      <c r="I31" s="268">
        <v>84640</v>
      </c>
      <c r="J31" s="268">
        <v>79425</v>
      </c>
      <c r="K31" s="268">
        <v>92136</v>
      </c>
      <c r="L31" s="59"/>
      <c r="M31" s="288" t="s">
        <v>10</v>
      </c>
      <c r="N31" s="204"/>
      <c r="O31" s="54" t="s">
        <v>119</v>
      </c>
      <c r="P31" s="57"/>
      <c r="Q31" s="135">
        <v>-4.333505631754198</v>
      </c>
      <c r="R31" s="135">
        <v>10.504624045034184</v>
      </c>
      <c r="S31" s="135">
        <v>-4.853088328936595</v>
      </c>
      <c r="T31" s="135">
        <v>3.022372006310059</v>
      </c>
      <c r="U31" s="135">
        <v>-3.9510469230323086</v>
      </c>
      <c r="V31" s="135">
        <v>2.2234568050338854</v>
      </c>
      <c r="W31" s="135">
        <v>-6.16138941398866</v>
      </c>
      <c r="X31" s="135">
        <v>16.00377714825307</v>
      </c>
      <c r="Y31" s="264"/>
      <c r="Z31" s="265">
        <v>2.210413487005727</v>
      </c>
      <c r="AA31" s="265">
        <v>2.1065097089652918</v>
      </c>
      <c r="AB31" s="265">
        <v>2.240868379814246</v>
      </c>
      <c r="AC31" s="265">
        <v>2.0989851242870308</v>
      </c>
      <c r="AD31" s="265">
        <v>2.0192487424932573</v>
      </c>
      <c r="AE31" s="265">
        <v>1.861544390051319</v>
      </c>
      <c r="AF31" s="265">
        <v>1.870524520357645</v>
      </c>
      <c r="AG31" s="265">
        <v>1.738257107540173</v>
      </c>
      <c r="AH31" s="265">
        <v>1.9885486223836037</v>
      </c>
      <c r="AI31" s="6"/>
      <c r="AJ31" s="288" t="s">
        <v>10</v>
      </c>
    </row>
    <row r="32" spans="1:36" ht="19.5" customHeight="1">
      <c r="A32" s="201" t="s">
        <v>272</v>
      </c>
      <c r="B32" s="3"/>
      <c r="C32" s="268">
        <v>56105</v>
      </c>
      <c r="D32" s="268">
        <v>56365</v>
      </c>
      <c r="E32" s="268">
        <v>56808</v>
      </c>
      <c r="F32" s="268">
        <v>73567</v>
      </c>
      <c r="G32" s="268">
        <v>78212</v>
      </c>
      <c r="H32" s="268">
        <v>81799</v>
      </c>
      <c r="I32" s="268">
        <v>83748</v>
      </c>
      <c r="J32" s="268">
        <v>83522</v>
      </c>
      <c r="K32" s="268">
        <v>86042</v>
      </c>
      <c r="L32" s="59"/>
      <c r="M32" s="288" t="s">
        <v>1</v>
      </c>
      <c r="N32" s="204"/>
      <c r="O32" s="201" t="s">
        <v>272</v>
      </c>
      <c r="P32" s="57"/>
      <c r="Q32" s="135">
        <v>0.46341680777113314</v>
      </c>
      <c r="R32" s="135">
        <v>0.7859487270469367</v>
      </c>
      <c r="S32" s="135">
        <v>29.501126601887062</v>
      </c>
      <c r="T32" s="135">
        <v>6.313972297361592</v>
      </c>
      <c r="U32" s="135">
        <v>4.586252748938779</v>
      </c>
      <c r="V32" s="135">
        <v>2.3826697147886877</v>
      </c>
      <c r="W32" s="135">
        <v>-0.26985719061948243</v>
      </c>
      <c r="X32" s="135">
        <v>3.0171691290917346</v>
      </c>
      <c r="Y32" s="264"/>
      <c r="Z32" s="265">
        <v>1.4907649892228094</v>
      </c>
      <c r="AA32" s="265">
        <v>1.491925760778909</v>
      </c>
      <c r="AB32" s="265">
        <v>1.447503535437184</v>
      </c>
      <c r="AC32" s="265">
        <v>1.8454041617479804</v>
      </c>
      <c r="AD32" s="265">
        <v>1.8320223032061094</v>
      </c>
      <c r="AE32" s="265">
        <v>1.839061698351524</v>
      </c>
      <c r="AF32" s="265">
        <v>1.8508115256487718</v>
      </c>
      <c r="AG32" s="265">
        <v>1.8279220665529787</v>
      </c>
      <c r="AH32" s="265">
        <v>1.8570233195182126</v>
      </c>
      <c r="AI32" s="6"/>
      <c r="AJ32" s="288" t="s">
        <v>1</v>
      </c>
    </row>
    <row r="33" spans="1:36" ht="19.5" customHeight="1">
      <c r="A33" s="54" t="s">
        <v>120</v>
      </c>
      <c r="B33" s="3"/>
      <c r="C33" s="268">
        <v>267321</v>
      </c>
      <c r="D33" s="268">
        <v>258259</v>
      </c>
      <c r="E33" s="268">
        <v>320930</v>
      </c>
      <c r="F33" s="268">
        <v>338292</v>
      </c>
      <c r="G33" s="268">
        <v>458200</v>
      </c>
      <c r="H33" s="268">
        <v>519593</v>
      </c>
      <c r="I33" s="268">
        <v>565067</v>
      </c>
      <c r="J33" s="268">
        <v>597971</v>
      </c>
      <c r="K33" s="268">
        <v>607169</v>
      </c>
      <c r="L33" s="59"/>
      <c r="M33" s="288" t="s">
        <v>50</v>
      </c>
      <c r="N33" s="204"/>
      <c r="O33" s="54" t="s">
        <v>120</v>
      </c>
      <c r="P33" s="57"/>
      <c r="Q33" s="135">
        <v>-3.3899319544667295</v>
      </c>
      <c r="R33" s="135">
        <v>24.2667244897564</v>
      </c>
      <c r="S33" s="135">
        <v>5.409902470943817</v>
      </c>
      <c r="T33" s="135">
        <v>35.44511841840776</v>
      </c>
      <c r="U33" s="135">
        <v>13.3987341772152</v>
      </c>
      <c r="V33" s="135">
        <v>8.75185000567753</v>
      </c>
      <c r="W33" s="135">
        <v>5.823026295996758</v>
      </c>
      <c r="X33" s="135">
        <v>1.538201685366003</v>
      </c>
      <c r="Y33" s="264"/>
      <c r="Z33" s="265">
        <v>7.102981689404341</v>
      </c>
      <c r="AA33" s="265">
        <v>6.835860109163491</v>
      </c>
      <c r="AB33" s="265">
        <v>8.177498057102088</v>
      </c>
      <c r="AC33" s="265">
        <v>8.485944305001533</v>
      </c>
      <c r="AD33" s="265">
        <v>10.732785497481707</v>
      </c>
      <c r="AE33" s="265">
        <v>11.681849228371538</v>
      </c>
      <c r="AF33" s="265">
        <v>12.487850651523315</v>
      </c>
      <c r="AG33" s="265">
        <v>13.086903882315454</v>
      </c>
      <c r="AH33" s="265">
        <v>13.104379162369002</v>
      </c>
      <c r="AI33" s="6"/>
      <c r="AJ33" s="288" t="s">
        <v>50</v>
      </c>
    </row>
    <row r="34" spans="1:36" ht="19.5" customHeight="1">
      <c r="A34" s="54" t="s">
        <v>273</v>
      </c>
      <c r="B34" s="3"/>
      <c r="C34" s="268">
        <v>379413</v>
      </c>
      <c r="D34" s="268">
        <v>394114</v>
      </c>
      <c r="E34" s="268">
        <v>414289</v>
      </c>
      <c r="F34" s="268">
        <v>409943</v>
      </c>
      <c r="G34" s="268">
        <v>413862</v>
      </c>
      <c r="H34" s="268">
        <v>412088</v>
      </c>
      <c r="I34" s="268">
        <v>424960</v>
      </c>
      <c r="J34" s="268">
        <v>421004</v>
      </c>
      <c r="K34" s="268">
        <v>415601</v>
      </c>
      <c r="L34" s="59"/>
      <c r="M34" s="288" t="s">
        <v>51</v>
      </c>
      <c r="N34" s="204"/>
      <c r="O34" s="54" t="s">
        <v>273</v>
      </c>
      <c r="P34" s="57"/>
      <c r="Q34" s="135">
        <v>3.8746695553394384</v>
      </c>
      <c r="R34" s="135">
        <v>5.1190772213115965</v>
      </c>
      <c r="S34" s="135">
        <v>-1.0490261628959496</v>
      </c>
      <c r="T34" s="135">
        <v>0.9559865639857223</v>
      </c>
      <c r="U34" s="135">
        <v>-0.4286452972246835</v>
      </c>
      <c r="V34" s="135">
        <v>3.1236046669643303</v>
      </c>
      <c r="W34" s="135">
        <v>-0.9309111445783169</v>
      </c>
      <c r="X34" s="135">
        <v>-1.2833607281641068</v>
      </c>
      <c r="Y34" s="264"/>
      <c r="Z34" s="265">
        <v>10.081376291881183</v>
      </c>
      <c r="AA34" s="265">
        <v>10.431807491947467</v>
      </c>
      <c r="AB34" s="265">
        <v>10.556344039444014</v>
      </c>
      <c r="AC34" s="265">
        <v>10.283286232678405</v>
      </c>
      <c r="AD34" s="265">
        <v>9.694221020425084</v>
      </c>
      <c r="AE34" s="265">
        <v>9.264847457185086</v>
      </c>
      <c r="AF34" s="265">
        <v>9.3915181967295</v>
      </c>
      <c r="AG34" s="265">
        <v>9.213889774036424</v>
      </c>
      <c r="AH34" s="265">
        <v>8.969814144430496</v>
      </c>
      <c r="AI34" s="6"/>
      <c r="AJ34" s="288" t="s">
        <v>51</v>
      </c>
    </row>
    <row r="35" spans="1:36" ht="19.5" customHeight="1">
      <c r="A35" s="54" t="s">
        <v>121</v>
      </c>
      <c r="B35" s="3"/>
      <c r="C35" s="268">
        <v>156847</v>
      </c>
      <c r="D35" s="268">
        <v>154699</v>
      </c>
      <c r="E35" s="268">
        <v>157847</v>
      </c>
      <c r="F35" s="268">
        <v>154380</v>
      </c>
      <c r="G35" s="268">
        <v>152781</v>
      </c>
      <c r="H35" s="268">
        <v>146772</v>
      </c>
      <c r="I35" s="268">
        <v>153976</v>
      </c>
      <c r="J35" s="268">
        <v>155911</v>
      </c>
      <c r="K35" s="268">
        <v>151927</v>
      </c>
      <c r="L35" s="59"/>
      <c r="M35" s="288" t="s">
        <v>10</v>
      </c>
      <c r="N35" s="204"/>
      <c r="O35" s="54" t="s">
        <v>121</v>
      </c>
      <c r="P35" s="57"/>
      <c r="Q35" s="135">
        <v>-1.369487462304031</v>
      </c>
      <c r="R35" s="135">
        <v>2.0349194241721102</v>
      </c>
      <c r="S35" s="135">
        <v>-2.196430720887943</v>
      </c>
      <c r="T35" s="135">
        <v>-1.035755926933546</v>
      </c>
      <c r="U35" s="135">
        <v>-3.9330806841164856</v>
      </c>
      <c r="V35" s="135">
        <v>4.908293134930375</v>
      </c>
      <c r="W35" s="135">
        <v>1.2566893541850588</v>
      </c>
      <c r="X35" s="135">
        <v>-2.5553039875313432</v>
      </c>
      <c r="Y35" s="264"/>
      <c r="Z35" s="265">
        <v>4.167578937075661</v>
      </c>
      <c r="AA35" s="265">
        <v>4.094729411278922</v>
      </c>
      <c r="AB35" s="265">
        <v>4.022040743524736</v>
      </c>
      <c r="AC35" s="265">
        <v>3.8725718663348134</v>
      </c>
      <c r="AD35" s="265">
        <v>3.5787117003290105</v>
      </c>
      <c r="AE35" s="265">
        <v>3.2998296261622992</v>
      </c>
      <c r="AF35" s="265">
        <v>3.4028341628850276</v>
      </c>
      <c r="AG35" s="265">
        <v>3.4121926835844625</v>
      </c>
      <c r="AH35" s="265">
        <v>3.279003066693516</v>
      </c>
      <c r="AI35" s="6"/>
      <c r="AJ35" s="288" t="s">
        <v>10</v>
      </c>
    </row>
    <row r="36" spans="1:36" ht="19.5" customHeight="1">
      <c r="A36" s="54" t="s">
        <v>122</v>
      </c>
      <c r="B36" s="3"/>
      <c r="C36" s="268">
        <v>222566</v>
      </c>
      <c r="D36" s="268">
        <v>239415</v>
      </c>
      <c r="E36" s="268">
        <v>256442</v>
      </c>
      <c r="F36" s="268">
        <v>255563</v>
      </c>
      <c r="G36" s="268">
        <v>261081</v>
      </c>
      <c r="H36" s="268">
        <v>265316</v>
      </c>
      <c r="I36" s="268">
        <v>270984</v>
      </c>
      <c r="J36" s="268">
        <v>265093</v>
      </c>
      <c r="K36" s="268">
        <v>263674</v>
      </c>
      <c r="L36" s="59"/>
      <c r="M36" s="288" t="s">
        <v>1</v>
      </c>
      <c r="N36" s="204"/>
      <c r="O36" s="54" t="s">
        <v>122</v>
      </c>
      <c r="P36" s="57"/>
      <c r="Q36" s="135">
        <v>7.57033868605268</v>
      </c>
      <c r="R36" s="135">
        <v>7.111918635006154</v>
      </c>
      <c r="S36" s="135">
        <v>-0.34276756537540143</v>
      </c>
      <c r="T36" s="135">
        <v>2.15915449419517</v>
      </c>
      <c r="U36" s="135">
        <v>1.6221019530337388</v>
      </c>
      <c r="V36" s="135">
        <v>2.1363204631458244</v>
      </c>
      <c r="W36" s="135">
        <v>-2.1739290880642415</v>
      </c>
      <c r="X36" s="135">
        <v>-0.5352838437831298</v>
      </c>
      <c r="Y36" s="264"/>
      <c r="Z36" s="265">
        <v>5.913797354805522</v>
      </c>
      <c r="AA36" s="265">
        <v>6.337078080668544</v>
      </c>
      <c r="AB36" s="265">
        <v>6.534303295919278</v>
      </c>
      <c r="AC36" s="265">
        <v>6.410714366343592</v>
      </c>
      <c r="AD36" s="265">
        <v>6.115509320096075</v>
      </c>
      <c r="AE36" s="265">
        <v>5.965017831022787</v>
      </c>
      <c r="AF36" s="265">
        <v>5.988684033844471</v>
      </c>
      <c r="AG36" s="265">
        <v>5.801697090451962</v>
      </c>
      <c r="AH36" s="265">
        <v>5.69081107773698</v>
      </c>
      <c r="AI36" s="6"/>
      <c r="AJ36" s="288" t="s">
        <v>1</v>
      </c>
    </row>
    <row r="37" spans="1:36" ht="19.5" customHeight="1">
      <c r="A37" s="54" t="s">
        <v>274</v>
      </c>
      <c r="B37" s="3"/>
      <c r="C37" s="268">
        <v>238524</v>
      </c>
      <c r="D37" s="268">
        <v>236555</v>
      </c>
      <c r="E37" s="268">
        <v>249568</v>
      </c>
      <c r="F37" s="268">
        <v>245040</v>
      </c>
      <c r="G37" s="268">
        <v>259673</v>
      </c>
      <c r="H37" s="268">
        <v>278894</v>
      </c>
      <c r="I37" s="268">
        <v>280383</v>
      </c>
      <c r="J37" s="268">
        <v>285629</v>
      </c>
      <c r="K37" s="268">
        <v>276224</v>
      </c>
      <c r="L37" s="59"/>
      <c r="M37" s="288" t="s">
        <v>23</v>
      </c>
      <c r="N37" s="204"/>
      <c r="O37" s="54" t="s">
        <v>274</v>
      </c>
      <c r="P37" s="57"/>
      <c r="Q37" s="135">
        <v>-0.8254934513927337</v>
      </c>
      <c r="R37" s="135">
        <v>5.501046268309695</v>
      </c>
      <c r="S37" s="135">
        <v>-1.814335171175796</v>
      </c>
      <c r="T37" s="135">
        <v>5.971678093372512</v>
      </c>
      <c r="U37" s="135">
        <v>7.402001748352727</v>
      </c>
      <c r="V37" s="135">
        <v>0.5338945979476151</v>
      </c>
      <c r="W37" s="135">
        <v>1.8710121512359956</v>
      </c>
      <c r="X37" s="135">
        <v>-3.2927328807649037</v>
      </c>
      <c r="Y37" s="264"/>
      <c r="Z37" s="265">
        <v>6.337817098108571</v>
      </c>
      <c r="AA37" s="265">
        <v>6.261376711453115</v>
      </c>
      <c r="AB37" s="265">
        <v>6.3591494566256</v>
      </c>
      <c r="AC37" s="265">
        <v>6.146748349052226</v>
      </c>
      <c r="AD37" s="265">
        <v>6.08252860865903</v>
      </c>
      <c r="AE37" s="265">
        <v>6.270287818922602</v>
      </c>
      <c r="AF37" s="265">
        <v>6.196399770692787</v>
      </c>
      <c r="AG37" s="265">
        <v>6.251138046831503</v>
      </c>
      <c r="AH37" s="265">
        <v>5.961674640415131</v>
      </c>
      <c r="AI37" s="6"/>
      <c r="AJ37" s="288" t="s">
        <v>23</v>
      </c>
    </row>
    <row r="38" spans="1:36" ht="19.5" customHeight="1">
      <c r="A38" s="54" t="s">
        <v>275</v>
      </c>
      <c r="B38" s="3"/>
      <c r="C38" s="268">
        <v>156384</v>
      </c>
      <c r="D38" s="268">
        <v>154891</v>
      </c>
      <c r="E38" s="268">
        <v>161849</v>
      </c>
      <c r="F38" s="268">
        <v>162790</v>
      </c>
      <c r="G38" s="268">
        <v>169888</v>
      </c>
      <c r="H38" s="268">
        <v>192611</v>
      </c>
      <c r="I38" s="268">
        <v>194592</v>
      </c>
      <c r="J38" s="268">
        <v>187109</v>
      </c>
      <c r="K38" s="268">
        <v>177826</v>
      </c>
      <c r="L38" s="59"/>
      <c r="M38" s="288" t="s">
        <v>52</v>
      </c>
      <c r="N38" s="204"/>
      <c r="O38" s="54" t="s">
        <v>275</v>
      </c>
      <c r="P38" s="57"/>
      <c r="Q38" s="135">
        <v>-0.954701248209533</v>
      </c>
      <c r="R38" s="135">
        <v>4.492191282902169</v>
      </c>
      <c r="S38" s="135">
        <v>0.5814061254626246</v>
      </c>
      <c r="T38" s="135">
        <v>4.360218686651507</v>
      </c>
      <c r="U38" s="135">
        <v>13.375282539084576</v>
      </c>
      <c r="V38" s="135">
        <v>1.02849785318595</v>
      </c>
      <c r="W38" s="135">
        <v>-3.845481828646602</v>
      </c>
      <c r="X38" s="135">
        <v>-4.96127925433838</v>
      </c>
      <c r="Y38" s="264"/>
      <c r="Z38" s="265">
        <v>4.155276572045626</v>
      </c>
      <c r="AA38" s="265">
        <v>4.099811461240237</v>
      </c>
      <c r="AB38" s="265">
        <v>4.124014218190621</v>
      </c>
      <c r="AC38" s="265">
        <v>4.083533968912063</v>
      </c>
      <c r="AD38" s="265">
        <v>3.979422659528966</v>
      </c>
      <c r="AE38" s="265">
        <v>4.330413730989198</v>
      </c>
      <c r="AF38" s="265">
        <v>4.300438415234344</v>
      </c>
      <c r="AG38" s="265">
        <v>4.094977011454003</v>
      </c>
      <c r="AH38" s="265">
        <v>3.837974812494429</v>
      </c>
      <c r="AI38" s="6"/>
      <c r="AJ38" s="288" t="s">
        <v>52</v>
      </c>
    </row>
    <row r="39" spans="1:36" ht="19.5" customHeight="1">
      <c r="A39" s="54" t="s">
        <v>123</v>
      </c>
      <c r="B39" s="3"/>
      <c r="C39" s="268">
        <v>175673</v>
      </c>
      <c r="D39" s="268">
        <v>181640</v>
      </c>
      <c r="E39" s="268">
        <v>186855</v>
      </c>
      <c r="F39" s="268">
        <v>189642</v>
      </c>
      <c r="G39" s="268">
        <v>197266</v>
      </c>
      <c r="H39" s="268">
        <v>205715</v>
      </c>
      <c r="I39" s="268">
        <v>201298</v>
      </c>
      <c r="J39" s="268">
        <v>199976</v>
      </c>
      <c r="K39" s="268">
        <v>187001</v>
      </c>
      <c r="L39" s="59"/>
      <c r="M39" s="288" t="s">
        <v>135</v>
      </c>
      <c r="N39" s="204"/>
      <c r="O39" s="54" t="s">
        <v>123</v>
      </c>
      <c r="P39" s="57"/>
      <c r="Q39" s="135">
        <v>3.3966517336187163</v>
      </c>
      <c r="R39" s="135">
        <v>2.8710636423695313</v>
      </c>
      <c r="S39" s="135">
        <v>1.4915308661796578</v>
      </c>
      <c r="T39" s="135">
        <v>4.02020649434196</v>
      </c>
      <c r="U39" s="135">
        <v>4.2830492837082845</v>
      </c>
      <c r="V39" s="135">
        <v>-2.1471453224120696</v>
      </c>
      <c r="W39" s="135">
        <v>-0.6567377718606271</v>
      </c>
      <c r="X39" s="135">
        <v>-6.4882785934312075</v>
      </c>
      <c r="Y39" s="264"/>
      <c r="Z39" s="265">
        <v>4.667804259009689</v>
      </c>
      <c r="AA39" s="265">
        <v>4.807831015486224</v>
      </c>
      <c r="AB39" s="265">
        <v>4.761182810768114</v>
      </c>
      <c r="AC39" s="265">
        <v>4.757107616760375</v>
      </c>
      <c r="AD39" s="265">
        <v>4.620719476093903</v>
      </c>
      <c r="AE39" s="265">
        <v>4.62502692302331</v>
      </c>
      <c r="AF39" s="265">
        <v>4.44863947186854</v>
      </c>
      <c r="AG39" s="265">
        <v>4.37657794570291</v>
      </c>
      <c r="AH39" s="265">
        <v>4.035996580428456</v>
      </c>
      <c r="AI39" s="6"/>
      <c r="AJ39" s="288" t="s">
        <v>135</v>
      </c>
    </row>
    <row r="40" spans="1:36" ht="19.5" customHeight="1">
      <c r="A40" s="55" t="s">
        <v>276</v>
      </c>
      <c r="B40" s="3"/>
      <c r="C40" s="268">
        <v>125559</v>
      </c>
      <c r="D40" s="268">
        <v>126214</v>
      </c>
      <c r="E40" s="268">
        <v>125904</v>
      </c>
      <c r="F40" s="268">
        <v>124477</v>
      </c>
      <c r="G40" s="268">
        <v>127987</v>
      </c>
      <c r="H40" s="268">
        <v>135466</v>
      </c>
      <c r="I40" s="268">
        <v>131144</v>
      </c>
      <c r="J40" s="268">
        <v>129328</v>
      </c>
      <c r="K40" s="268">
        <v>119692</v>
      </c>
      <c r="L40" s="59"/>
      <c r="M40" s="288" t="s">
        <v>10</v>
      </c>
      <c r="N40" s="204"/>
      <c r="O40" s="55" t="s">
        <v>276</v>
      </c>
      <c r="P40" s="57"/>
      <c r="Q40" s="135">
        <v>0.521667104707757</v>
      </c>
      <c r="R40" s="135">
        <v>-0.24561459109132544</v>
      </c>
      <c r="S40" s="135">
        <v>-1.1334032278561446</v>
      </c>
      <c r="T40" s="135">
        <v>2.8197980349783602</v>
      </c>
      <c r="U40" s="135">
        <v>5.843562236789679</v>
      </c>
      <c r="V40" s="135">
        <v>-3.1904684570298047</v>
      </c>
      <c r="W40" s="135">
        <v>-1.3847373879094738</v>
      </c>
      <c r="X40" s="135">
        <v>-7.450822714338734</v>
      </c>
      <c r="Y40" s="264"/>
      <c r="Z40" s="265">
        <v>3.3362260276593303</v>
      </c>
      <c r="AA40" s="265">
        <v>3.3407596552993737</v>
      </c>
      <c r="AB40" s="265">
        <v>3.208113032067371</v>
      </c>
      <c r="AC40" s="265">
        <v>3.122464880203126</v>
      </c>
      <c r="AD40" s="265">
        <v>2.9979419848672877</v>
      </c>
      <c r="AE40" s="265">
        <v>3.0456403138044177</v>
      </c>
      <c r="AF40" s="265">
        <v>2.8982522176014056</v>
      </c>
      <c r="AG40" s="265">
        <v>2.830410012010771</v>
      </c>
      <c r="AH40" s="265">
        <v>2.5832829915596323</v>
      </c>
      <c r="AI40" s="6"/>
      <c r="AJ40" s="288" t="s">
        <v>10</v>
      </c>
    </row>
    <row r="41" spans="1:36" ht="28.5" customHeight="1">
      <c r="A41" s="202" t="s">
        <v>277</v>
      </c>
      <c r="B41" s="3"/>
      <c r="C41" s="268">
        <v>50114</v>
      </c>
      <c r="D41" s="268">
        <v>55426</v>
      </c>
      <c r="E41" s="268">
        <v>60951</v>
      </c>
      <c r="F41" s="268">
        <v>65165</v>
      </c>
      <c r="G41" s="268">
        <v>69279</v>
      </c>
      <c r="H41" s="268">
        <v>70249</v>
      </c>
      <c r="I41" s="268">
        <v>70154</v>
      </c>
      <c r="J41" s="268">
        <v>70648</v>
      </c>
      <c r="K41" s="268">
        <v>67309</v>
      </c>
      <c r="L41" s="59"/>
      <c r="M41" s="288" t="s">
        <v>1</v>
      </c>
      <c r="N41" s="204"/>
      <c r="O41" s="202" t="s">
        <v>277</v>
      </c>
      <c r="P41" s="57"/>
      <c r="Q41" s="135">
        <v>10.59983238216866</v>
      </c>
      <c r="R41" s="135">
        <v>9.968245949554365</v>
      </c>
      <c r="S41" s="135">
        <v>6.913750389657269</v>
      </c>
      <c r="T41" s="135">
        <v>6.313204941302852</v>
      </c>
      <c r="U41" s="135">
        <v>1.4001356832517686</v>
      </c>
      <c r="V41" s="135">
        <v>-0.13523324175432894</v>
      </c>
      <c r="W41" s="135">
        <v>0.7041651224449108</v>
      </c>
      <c r="X41" s="135">
        <v>-4.726248442984938</v>
      </c>
      <c r="Y41" s="264"/>
      <c r="Z41" s="265">
        <v>1.3315782313503586</v>
      </c>
      <c r="AA41" s="265">
        <v>1.46707136018685</v>
      </c>
      <c r="AB41" s="265">
        <v>1.5530697787007428</v>
      </c>
      <c r="AC41" s="265">
        <v>1.634642736557249</v>
      </c>
      <c r="AD41" s="265">
        <v>1.6227774912266155</v>
      </c>
      <c r="AE41" s="265">
        <v>1.5793866092188926</v>
      </c>
      <c r="AF41" s="265">
        <v>1.550387254267134</v>
      </c>
      <c r="AG41" s="265">
        <v>1.546167933692139</v>
      </c>
      <c r="AH41" s="265">
        <v>1.452713588868824</v>
      </c>
      <c r="AI41" s="6"/>
      <c r="AJ41" s="288" t="s">
        <v>1</v>
      </c>
    </row>
    <row r="42" spans="1:36" ht="19.5" customHeight="1">
      <c r="A42" s="55" t="s">
        <v>278</v>
      </c>
      <c r="B42" s="3"/>
      <c r="C42" s="268">
        <v>145701</v>
      </c>
      <c r="D42" s="268">
        <v>140577</v>
      </c>
      <c r="E42" s="268">
        <v>146347</v>
      </c>
      <c r="F42" s="268">
        <v>144751</v>
      </c>
      <c r="G42" s="268">
        <v>149522</v>
      </c>
      <c r="H42" s="268">
        <v>140504</v>
      </c>
      <c r="I42" s="268">
        <v>144043</v>
      </c>
      <c r="J42" s="268">
        <v>148200</v>
      </c>
      <c r="K42" s="268">
        <v>157126</v>
      </c>
      <c r="L42" s="59"/>
      <c r="M42" s="288" t="s">
        <v>136</v>
      </c>
      <c r="N42" s="204"/>
      <c r="O42" s="55" t="s">
        <v>278</v>
      </c>
      <c r="P42" s="57"/>
      <c r="Q42" s="135">
        <v>-3.5167912368480603</v>
      </c>
      <c r="R42" s="135">
        <v>4.104512117914028</v>
      </c>
      <c r="S42" s="135">
        <v>-1.0905587405276473</v>
      </c>
      <c r="T42" s="135">
        <v>3.29600486352426</v>
      </c>
      <c r="U42" s="135">
        <v>-6.031219486095695</v>
      </c>
      <c r="V42" s="135">
        <v>2.5187895006547834</v>
      </c>
      <c r="W42" s="135">
        <v>2.885943780676614</v>
      </c>
      <c r="X42" s="135">
        <v>6.0229419703103915</v>
      </c>
      <c r="Y42" s="264"/>
      <c r="Z42" s="265">
        <v>3.8714187629400687</v>
      </c>
      <c r="AA42" s="265">
        <v>3.7209340490200775</v>
      </c>
      <c r="AB42" s="265">
        <v>3.729013517473341</v>
      </c>
      <c r="AC42" s="265">
        <v>3.631031546986854</v>
      </c>
      <c r="AD42" s="265">
        <v>3.5023735337286332</v>
      </c>
      <c r="AE42" s="265">
        <v>3.1589081145879843</v>
      </c>
      <c r="AF42" s="265">
        <v>3.1833171489352106</v>
      </c>
      <c r="AG42" s="265">
        <v>3.24343346978223</v>
      </c>
      <c r="AH42" s="265">
        <v>3.391211804730465</v>
      </c>
      <c r="AI42" s="6"/>
      <c r="AJ42" s="288" t="s">
        <v>136</v>
      </c>
    </row>
    <row r="43" spans="1:36" ht="19.5" customHeight="1">
      <c r="A43" s="55" t="s">
        <v>124</v>
      </c>
      <c r="B43" s="3"/>
      <c r="C43" s="268">
        <v>458641</v>
      </c>
      <c r="D43" s="268">
        <v>460945</v>
      </c>
      <c r="E43" s="268">
        <v>463499</v>
      </c>
      <c r="F43" s="268">
        <v>475266</v>
      </c>
      <c r="G43" s="268">
        <v>480247</v>
      </c>
      <c r="H43" s="268">
        <v>487490</v>
      </c>
      <c r="I43" s="268">
        <v>502026</v>
      </c>
      <c r="J43" s="268">
        <v>507856</v>
      </c>
      <c r="K43" s="268">
        <v>524322</v>
      </c>
      <c r="L43" s="59"/>
      <c r="M43" s="288" t="s">
        <v>137</v>
      </c>
      <c r="N43" s="204"/>
      <c r="O43" s="55" t="s">
        <v>124</v>
      </c>
      <c r="P43" s="57"/>
      <c r="Q43" s="135">
        <v>0.5023536927575067</v>
      </c>
      <c r="R43" s="135">
        <v>0.5540791200685513</v>
      </c>
      <c r="S43" s="135">
        <v>2.538732553899803</v>
      </c>
      <c r="T43" s="135">
        <v>1.0480446739299598</v>
      </c>
      <c r="U43" s="135">
        <v>1.5081822478849372</v>
      </c>
      <c r="V43" s="135">
        <v>2.9818047549693416</v>
      </c>
      <c r="W43" s="135">
        <v>1.161294434949589</v>
      </c>
      <c r="X43" s="135">
        <v>3.242257647837188</v>
      </c>
      <c r="Y43" s="264"/>
      <c r="Z43" s="265">
        <v>12.186542116070557</v>
      </c>
      <c r="AA43" s="265">
        <v>12.200757913638501</v>
      </c>
      <c r="AB43" s="265">
        <v>11.810245760660457</v>
      </c>
      <c r="AC43" s="265">
        <v>11.921892347619389</v>
      </c>
      <c r="AD43" s="265">
        <v>11.24921003232016</v>
      </c>
      <c r="AE43" s="265">
        <v>10.960087376733021</v>
      </c>
      <c r="AF43" s="265">
        <v>11.094659060220547</v>
      </c>
      <c r="AG43" s="265">
        <v>11.114690608837547</v>
      </c>
      <c r="AH43" s="265">
        <v>11.316312741875226</v>
      </c>
      <c r="AI43" s="6"/>
      <c r="AJ43" s="288" t="s">
        <v>137</v>
      </c>
    </row>
    <row r="44" spans="1:36" ht="19.5" customHeight="1">
      <c r="A44" s="194" t="s">
        <v>125</v>
      </c>
      <c r="B44" s="3"/>
      <c r="C44" s="268">
        <v>407924</v>
      </c>
      <c r="D44" s="268">
        <v>406923</v>
      </c>
      <c r="E44" s="268">
        <v>409697</v>
      </c>
      <c r="F44" s="268">
        <v>415282</v>
      </c>
      <c r="G44" s="268">
        <v>420891</v>
      </c>
      <c r="H44" s="268">
        <v>425796</v>
      </c>
      <c r="I44" s="268">
        <v>435376</v>
      </c>
      <c r="J44" s="268">
        <v>440565</v>
      </c>
      <c r="K44" s="268">
        <v>453782</v>
      </c>
      <c r="L44" s="59"/>
      <c r="M44" s="289" t="s">
        <v>10</v>
      </c>
      <c r="N44" s="205"/>
      <c r="O44" s="194" t="s">
        <v>125</v>
      </c>
      <c r="P44" s="57"/>
      <c r="Q44" s="135">
        <v>-0.24538884694207397</v>
      </c>
      <c r="R44" s="135">
        <v>0.681701452117478</v>
      </c>
      <c r="S44" s="135">
        <v>1.3632025618933064</v>
      </c>
      <c r="T44" s="135">
        <v>1.3506484750121617</v>
      </c>
      <c r="U44" s="135">
        <v>1.1653848621139495</v>
      </c>
      <c r="V44" s="135">
        <v>2.249903709757728</v>
      </c>
      <c r="W44" s="135">
        <v>1.1918433721656685</v>
      </c>
      <c r="X44" s="135">
        <v>3.0000113490631364</v>
      </c>
      <c r="Y44" s="264"/>
      <c r="Z44" s="265">
        <v>10.838941582100086</v>
      </c>
      <c r="AA44" s="265">
        <v>10.770849043793772</v>
      </c>
      <c r="AB44" s="265">
        <v>10.439336994050272</v>
      </c>
      <c r="AC44" s="265">
        <v>10.417213303505985</v>
      </c>
      <c r="AD44" s="265">
        <v>9.858866915802212</v>
      </c>
      <c r="AE44" s="265">
        <v>9.573040195005875</v>
      </c>
      <c r="AF44" s="265">
        <v>9.621709399518313</v>
      </c>
      <c r="AG44" s="265">
        <v>9.641992352325293</v>
      </c>
      <c r="AH44" s="265">
        <v>9.793865274838026</v>
      </c>
      <c r="AI44" s="6"/>
      <c r="AJ44" s="288" t="s">
        <v>10</v>
      </c>
    </row>
    <row r="45" spans="1:36" ht="19.5" customHeight="1">
      <c r="A45" s="54" t="s">
        <v>126</v>
      </c>
      <c r="B45" s="3"/>
      <c r="C45" s="268">
        <v>50717</v>
      </c>
      <c r="D45" s="268">
        <v>54022</v>
      </c>
      <c r="E45" s="268">
        <v>53802</v>
      </c>
      <c r="F45" s="268">
        <v>59984</v>
      </c>
      <c r="G45" s="268">
        <v>59356</v>
      </c>
      <c r="H45" s="268">
        <v>61694</v>
      </c>
      <c r="I45" s="268">
        <v>66650</v>
      </c>
      <c r="J45" s="268">
        <v>67291</v>
      </c>
      <c r="K45" s="268">
        <v>70540</v>
      </c>
      <c r="L45" s="59"/>
      <c r="M45" s="288" t="s">
        <v>1</v>
      </c>
      <c r="N45" s="204"/>
      <c r="O45" s="54" t="s">
        <v>126</v>
      </c>
      <c r="P45" s="57"/>
      <c r="Q45" s="135">
        <v>6.51655263521107</v>
      </c>
      <c r="R45" s="135">
        <v>-0.4072414942060676</v>
      </c>
      <c r="S45" s="135">
        <v>11.490279171778006</v>
      </c>
      <c r="T45" s="135">
        <v>-1.0469458522272657</v>
      </c>
      <c r="U45" s="135">
        <v>3.9389446728216093</v>
      </c>
      <c r="V45" s="135">
        <v>8.033196096865169</v>
      </c>
      <c r="W45" s="135">
        <v>0.961740435108771</v>
      </c>
      <c r="X45" s="135">
        <v>4.828283128501587</v>
      </c>
      <c r="Y45" s="264"/>
      <c r="Z45" s="265">
        <v>1.3476005339704702</v>
      </c>
      <c r="AA45" s="265">
        <v>1.4299088698447302</v>
      </c>
      <c r="AB45" s="265">
        <v>1.3709087666101845</v>
      </c>
      <c r="AC45" s="265">
        <v>1.5046790441134048</v>
      </c>
      <c r="AD45" s="265">
        <v>1.390343116517949</v>
      </c>
      <c r="AE45" s="265">
        <v>1.3870471817271472</v>
      </c>
      <c r="AF45" s="265">
        <v>1.4729496607022334</v>
      </c>
      <c r="AG45" s="265">
        <v>1.4726982565122542</v>
      </c>
      <c r="AH45" s="265">
        <v>1.5224474670371995</v>
      </c>
      <c r="AI45" s="6"/>
      <c r="AJ45" s="288" t="s">
        <v>1</v>
      </c>
    </row>
    <row r="46" spans="1:36" ht="28.5" customHeight="1">
      <c r="A46" s="201" t="s">
        <v>279</v>
      </c>
      <c r="B46" s="3"/>
      <c r="C46" s="268">
        <v>329061</v>
      </c>
      <c r="D46" s="268">
        <v>343541</v>
      </c>
      <c r="E46" s="268">
        <v>362698</v>
      </c>
      <c r="F46" s="268">
        <v>370540</v>
      </c>
      <c r="G46" s="268">
        <v>412422</v>
      </c>
      <c r="H46" s="268">
        <v>446056</v>
      </c>
      <c r="I46" s="268">
        <v>440783</v>
      </c>
      <c r="J46" s="268">
        <v>439304</v>
      </c>
      <c r="K46" s="268">
        <v>453129</v>
      </c>
      <c r="L46" s="59"/>
      <c r="M46" s="288" t="s">
        <v>138</v>
      </c>
      <c r="N46" s="204"/>
      <c r="O46" s="201" t="s">
        <v>279</v>
      </c>
      <c r="P46" s="57"/>
      <c r="Q46" s="135">
        <v>4.4003999258496185</v>
      </c>
      <c r="R46" s="135">
        <v>5.576335866752435</v>
      </c>
      <c r="S46" s="135">
        <v>2.1621293748518067</v>
      </c>
      <c r="T46" s="135">
        <v>11.302963242834775</v>
      </c>
      <c r="U46" s="135">
        <v>8.155239051263031</v>
      </c>
      <c r="V46" s="135">
        <v>-1.1821385655612748</v>
      </c>
      <c r="W46" s="135">
        <v>-0.33553925627802794</v>
      </c>
      <c r="X46" s="135">
        <v>3.147023473494426</v>
      </c>
      <c r="Y46" s="264"/>
      <c r="Z46" s="265">
        <v>8.743474166627696</v>
      </c>
      <c r="AA46" s="265">
        <v>9.093190238334909</v>
      </c>
      <c r="AB46" s="265">
        <v>9.241772942120754</v>
      </c>
      <c r="AC46" s="265">
        <v>9.294874850056365</v>
      </c>
      <c r="AD46" s="265">
        <v>9.660490747364472</v>
      </c>
      <c r="AE46" s="265">
        <v>10.02853952884372</v>
      </c>
      <c r="AF46" s="265">
        <v>9.741202855113466</v>
      </c>
      <c r="AG46" s="265">
        <v>9.614394716661357</v>
      </c>
      <c r="AH46" s="265">
        <v>9.779771736477164</v>
      </c>
      <c r="AI46" s="6"/>
      <c r="AJ46" s="288" t="s">
        <v>138</v>
      </c>
    </row>
    <row r="47" spans="1:36" ht="19.5" customHeight="1">
      <c r="A47" s="54" t="s">
        <v>127</v>
      </c>
      <c r="B47" s="3"/>
      <c r="C47" s="268">
        <v>372561</v>
      </c>
      <c r="D47" s="268">
        <v>370612</v>
      </c>
      <c r="E47" s="268">
        <v>361672</v>
      </c>
      <c r="F47" s="268">
        <v>374076</v>
      </c>
      <c r="G47" s="268">
        <v>384132</v>
      </c>
      <c r="H47" s="268">
        <v>391335</v>
      </c>
      <c r="I47" s="268">
        <v>401622</v>
      </c>
      <c r="J47" s="268">
        <v>414798</v>
      </c>
      <c r="K47" s="268">
        <v>434036</v>
      </c>
      <c r="L47" s="59"/>
      <c r="M47" s="288" t="s">
        <v>139</v>
      </c>
      <c r="N47" s="204"/>
      <c r="O47" s="54" t="s">
        <v>127</v>
      </c>
      <c r="P47" s="57"/>
      <c r="Q47" s="135">
        <v>-0.5231358086326798</v>
      </c>
      <c r="R47" s="135">
        <v>-2.4122262635856373</v>
      </c>
      <c r="S47" s="135">
        <v>3.429626844212441</v>
      </c>
      <c r="T47" s="135">
        <v>2.6882237834022993</v>
      </c>
      <c r="U47" s="135">
        <v>1.8751366717690843</v>
      </c>
      <c r="V47" s="135">
        <v>2.6286940856299568</v>
      </c>
      <c r="W47" s="135">
        <v>3.2806967745790727</v>
      </c>
      <c r="X47" s="135">
        <v>4.637920144262986</v>
      </c>
      <c r="Y47" s="264"/>
      <c r="Z47" s="265">
        <v>9.899311917829767</v>
      </c>
      <c r="AA47" s="265">
        <v>9.809732813870186</v>
      </c>
      <c r="AB47" s="265">
        <v>9.215629817431298</v>
      </c>
      <c r="AC47" s="265">
        <v>9.383574254897406</v>
      </c>
      <c r="AD47" s="265">
        <v>8.99783142452781</v>
      </c>
      <c r="AE47" s="265">
        <v>8.798264156339242</v>
      </c>
      <c r="AF47" s="265">
        <v>8.875753767900262</v>
      </c>
      <c r="AG47" s="265">
        <v>9.078068261799794</v>
      </c>
      <c r="AH47" s="265">
        <v>9.367692214388402</v>
      </c>
      <c r="AI47" s="6"/>
      <c r="AJ47" s="288" t="s">
        <v>139</v>
      </c>
    </row>
    <row r="48" spans="1:36" ht="19.5" customHeight="1">
      <c r="A48" s="54" t="s">
        <v>128</v>
      </c>
      <c r="B48" s="3"/>
      <c r="C48" s="268">
        <v>211967</v>
      </c>
      <c r="D48" s="268">
        <v>214432</v>
      </c>
      <c r="E48" s="268">
        <v>211897</v>
      </c>
      <c r="F48" s="268">
        <v>219988</v>
      </c>
      <c r="G48" s="268">
        <v>225450</v>
      </c>
      <c r="H48" s="268">
        <v>227468</v>
      </c>
      <c r="I48" s="268">
        <v>232269</v>
      </c>
      <c r="J48" s="268">
        <v>233828</v>
      </c>
      <c r="K48" s="268">
        <v>236193</v>
      </c>
      <c r="L48" s="59"/>
      <c r="M48" s="288" t="s">
        <v>140</v>
      </c>
      <c r="N48" s="204"/>
      <c r="O48" s="54" t="s">
        <v>128</v>
      </c>
      <c r="P48" s="57"/>
      <c r="Q48" s="135">
        <v>1.1629168691352998</v>
      </c>
      <c r="R48" s="135">
        <v>-1.1821929562751854</v>
      </c>
      <c r="S48" s="135">
        <v>3.8183645827925883</v>
      </c>
      <c r="T48" s="135">
        <v>2.4828627016018956</v>
      </c>
      <c r="U48" s="135">
        <v>0.8950986915058801</v>
      </c>
      <c r="V48" s="135">
        <v>2.110626549668515</v>
      </c>
      <c r="W48" s="135">
        <v>0.6712045085655038</v>
      </c>
      <c r="X48" s="135">
        <v>1.0114272029012827</v>
      </c>
      <c r="Y48" s="264"/>
      <c r="Z48" s="265">
        <v>5.63217150825401</v>
      </c>
      <c r="AA48" s="265">
        <v>5.675802798462573</v>
      </c>
      <c r="AB48" s="265">
        <v>5.399268705966289</v>
      </c>
      <c r="AC48" s="265">
        <v>5.518327113170507</v>
      </c>
      <c r="AD48" s="265">
        <v>5.280895876052489</v>
      </c>
      <c r="AE48" s="265">
        <v>5.114092915568949</v>
      </c>
      <c r="AF48" s="265">
        <v>5.133091443985703</v>
      </c>
      <c r="AG48" s="265">
        <v>5.117446433011062</v>
      </c>
      <c r="AH48" s="265">
        <v>5.09769541511082</v>
      </c>
      <c r="AI48" s="6"/>
      <c r="AJ48" s="288" t="s">
        <v>140</v>
      </c>
    </row>
    <row r="49" spans="1:36" ht="19.5" customHeight="1">
      <c r="A49" s="54" t="s">
        <v>280</v>
      </c>
      <c r="B49" s="3"/>
      <c r="C49" s="268">
        <v>407810</v>
      </c>
      <c r="D49" s="268">
        <v>429102</v>
      </c>
      <c r="E49" s="268">
        <v>445096</v>
      </c>
      <c r="F49" s="268">
        <v>448798</v>
      </c>
      <c r="G49" s="268">
        <v>480389</v>
      </c>
      <c r="H49" s="268">
        <v>496757</v>
      </c>
      <c r="I49" s="268">
        <v>497080</v>
      </c>
      <c r="J49" s="268">
        <v>510005</v>
      </c>
      <c r="K49" s="268">
        <v>534868</v>
      </c>
      <c r="L49" s="59"/>
      <c r="M49" s="287" t="s">
        <v>141</v>
      </c>
      <c r="N49" s="203"/>
      <c r="O49" s="54" t="s">
        <v>280</v>
      </c>
      <c r="P49" s="57"/>
      <c r="Q49" s="135">
        <v>5.22105882641426</v>
      </c>
      <c r="R49" s="135">
        <v>3.727318912519628</v>
      </c>
      <c r="S49" s="135">
        <v>0.8317306828189874</v>
      </c>
      <c r="T49" s="135">
        <v>7.039024238075919</v>
      </c>
      <c r="U49" s="135">
        <v>3.4072387169564733</v>
      </c>
      <c r="V49" s="135">
        <v>0.06502173094691255</v>
      </c>
      <c r="W49" s="135">
        <v>2.600185080872297</v>
      </c>
      <c r="X49" s="135">
        <v>4.875050244605439</v>
      </c>
      <c r="Y49" s="264"/>
      <c r="Z49" s="265">
        <v>10.835912490062451</v>
      </c>
      <c r="AA49" s="265">
        <v>11.357905221356363</v>
      </c>
      <c r="AB49" s="265">
        <v>11.34132575709317</v>
      </c>
      <c r="AC49" s="265">
        <v>11.25795121432395</v>
      </c>
      <c r="AD49" s="265">
        <v>11.252536212024749</v>
      </c>
      <c r="AE49" s="265">
        <v>11.168434480715021</v>
      </c>
      <c r="AF49" s="265">
        <v>10.985353598527626</v>
      </c>
      <c r="AG49" s="265">
        <v>11.161722582700987</v>
      </c>
      <c r="AH49" s="265">
        <v>11.543924465540867</v>
      </c>
      <c r="AI49" s="6"/>
      <c r="AJ49" s="287" t="s">
        <v>141</v>
      </c>
    </row>
    <row r="50" spans="1:36" ht="19.5" customHeight="1">
      <c r="A50" s="54" t="s">
        <v>129</v>
      </c>
      <c r="B50" s="3"/>
      <c r="C50" s="268">
        <v>220865</v>
      </c>
      <c r="D50" s="268">
        <v>226845</v>
      </c>
      <c r="E50" s="268">
        <v>221787</v>
      </c>
      <c r="F50" s="268">
        <v>220258</v>
      </c>
      <c r="G50" s="268">
        <v>229359</v>
      </c>
      <c r="H50" s="268">
        <v>231806</v>
      </c>
      <c r="I50" s="268">
        <v>233331</v>
      </c>
      <c r="J50" s="268">
        <v>226673</v>
      </c>
      <c r="K50" s="268">
        <v>228606</v>
      </c>
      <c r="L50" s="59"/>
      <c r="M50" s="288" t="s">
        <v>142</v>
      </c>
      <c r="N50" s="204"/>
      <c r="O50" s="54" t="s">
        <v>129</v>
      </c>
      <c r="P50" s="57"/>
      <c r="Q50" s="135">
        <v>2.707536277816769</v>
      </c>
      <c r="R50" s="135">
        <v>-2.2297163261257635</v>
      </c>
      <c r="S50" s="135">
        <v>-0.6894001902726488</v>
      </c>
      <c r="T50" s="135">
        <v>4.131972504971437</v>
      </c>
      <c r="U50" s="135">
        <v>1.066886409515222</v>
      </c>
      <c r="V50" s="135">
        <v>0.6578777080834763</v>
      </c>
      <c r="W50" s="135">
        <v>-2.853457105999635</v>
      </c>
      <c r="X50" s="135">
        <v>0.8527702902418888</v>
      </c>
      <c r="Y50" s="264"/>
      <c r="Z50" s="265">
        <v>5.868600113086102</v>
      </c>
      <c r="AA50" s="265">
        <v>6.004362622263667</v>
      </c>
      <c r="AB50" s="265">
        <v>5.651272120370488</v>
      </c>
      <c r="AC50" s="265">
        <v>5.525099974965496</v>
      </c>
      <c r="AD50" s="265">
        <v>5.372459513131616</v>
      </c>
      <c r="AE50" s="265">
        <v>5.211622832162659</v>
      </c>
      <c r="AF50" s="265">
        <v>5.1565613995695845</v>
      </c>
      <c r="AG50" s="265">
        <v>4.960855566099511</v>
      </c>
      <c r="AH50" s="265">
        <v>4.933947060526028</v>
      </c>
      <c r="AI50" s="6"/>
      <c r="AJ50" s="288" t="s">
        <v>142</v>
      </c>
    </row>
    <row r="51" spans="1:37" s="245" customFormat="1" ht="36" customHeight="1">
      <c r="A51" s="233" t="s">
        <v>356</v>
      </c>
      <c r="B51" s="3"/>
      <c r="C51" s="268">
        <v>3759397</v>
      </c>
      <c r="D51" s="268">
        <v>3773865</v>
      </c>
      <c r="E51" s="268">
        <v>3922472</v>
      </c>
      <c r="F51" s="268">
        <v>3989234</v>
      </c>
      <c r="G51" s="268">
        <v>4287257</v>
      </c>
      <c r="H51" s="268">
        <v>4472093</v>
      </c>
      <c r="I51" s="268">
        <v>4550302</v>
      </c>
      <c r="J51" s="268">
        <v>4596028</v>
      </c>
      <c r="K51" s="268">
        <v>4667703</v>
      </c>
      <c r="L51" s="59"/>
      <c r="M51" s="288" t="s">
        <v>143</v>
      </c>
      <c r="N51" s="204"/>
      <c r="O51" s="201" t="s">
        <v>357</v>
      </c>
      <c r="P51" s="57"/>
      <c r="Q51" s="135">
        <v>0.38484895316988066</v>
      </c>
      <c r="R51" s="135">
        <v>3.9377932172984353</v>
      </c>
      <c r="S51" s="135">
        <v>1.7020389183147744</v>
      </c>
      <c r="T51" s="135">
        <v>7.470682341522217</v>
      </c>
      <c r="U51" s="135">
        <v>4.311288080000808</v>
      </c>
      <c r="V51" s="135">
        <v>1.7488232020219652</v>
      </c>
      <c r="W51" s="135">
        <v>1.0049003340877105</v>
      </c>
      <c r="X51" s="135">
        <v>1.5594987671963656</v>
      </c>
      <c r="Y51" s="264"/>
      <c r="Z51" s="265">
        <v>99.89087297369686</v>
      </c>
      <c r="AA51" s="265">
        <v>99.89047123572956</v>
      </c>
      <c r="AB51" s="265">
        <v>99.94705125428392</v>
      </c>
      <c r="AC51" s="265">
        <v>100.06863166618922</v>
      </c>
      <c r="AD51" s="265">
        <v>100.42385367432765</v>
      </c>
      <c r="AE51" s="265">
        <v>100.54468817181092</v>
      </c>
      <c r="AF51" s="265">
        <v>100.56062696163082</v>
      </c>
      <c r="AG51" s="265">
        <v>100.58644428647965</v>
      </c>
      <c r="AH51" s="265">
        <v>100.74188558593616</v>
      </c>
      <c r="AI51" s="6"/>
      <c r="AJ51" s="288" t="s">
        <v>143</v>
      </c>
      <c r="AK51" s="244"/>
    </row>
    <row r="52" spans="1:36" ht="19.5" customHeight="1">
      <c r="A52" s="201" t="s">
        <v>281</v>
      </c>
      <c r="B52" s="3"/>
      <c r="C52" s="268">
        <v>24945</v>
      </c>
      <c r="D52" s="268">
        <v>24858</v>
      </c>
      <c r="E52" s="268">
        <v>24783</v>
      </c>
      <c r="F52" s="268">
        <v>30236</v>
      </c>
      <c r="G52" s="268">
        <v>23479</v>
      </c>
      <c r="H52" s="268">
        <v>16753</v>
      </c>
      <c r="I52" s="268">
        <v>18832</v>
      </c>
      <c r="J52" s="268">
        <v>18984</v>
      </c>
      <c r="K52" s="268">
        <v>18444</v>
      </c>
      <c r="L52" s="59"/>
      <c r="M52" s="288" t="s">
        <v>144</v>
      </c>
      <c r="N52" s="204"/>
      <c r="O52" s="201" t="s">
        <v>281</v>
      </c>
      <c r="P52" s="57"/>
      <c r="Q52" s="135">
        <v>-0.34876728803366897</v>
      </c>
      <c r="R52" s="135">
        <v>-0.301713734009168</v>
      </c>
      <c r="S52" s="135">
        <v>22.002985917766217</v>
      </c>
      <c r="T52" s="135">
        <v>-22.347532742426246</v>
      </c>
      <c r="U52" s="135">
        <v>-28.646875931683635</v>
      </c>
      <c r="V52" s="135">
        <v>12.409717662508202</v>
      </c>
      <c r="W52" s="135">
        <v>0.8071367884451952</v>
      </c>
      <c r="X52" s="135">
        <v>-2.8445006321112465</v>
      </c>
      <c r="Y52" s="264"/>
      <c r="Z52" s="265">
        <v>0.6628131656031189</v>
      </c>
      <c r="AA52" s="265">
        <v>0.6579666559290714</v>
      </c>
      <c r="AB52" s="265">
        <v>0.6314864124549312</v>
      </c>
      <c r="AC52" s="265">
        <v>0.7584601823455073</v>
      </c>
      <c r="AD52" s="265">
        <v>0.5499674174931755</v>
      </c>
      <c r="AE52" s="265">
        <v>0.37665253404666416</v>
      </c>
      <c r="AF52" s="265">
        <v>0.41618286587163483</v>
      </c>
      <c r="AG52" s="265">
        <v>0.41547463556238773</v>
      </c>
      <c r="AH52" s="265">
        <v>0.3980723147438915</v>
      </c>
      <c r="AI52" s="6"/>
      <c r="AJ52" s="288" t="s">
        <v>144</v>
      </c>
    </row>
    <row r="53" spans="1:36" ht="19.5" customHeight="1">
      <c r="A53" s="201" t="s">
        <v>205</v>
      </c>
      <c r="B53" s="3"/>
      <c r="C53" s="269">
        <v>20838</v>
      </c>
      <c r="D53" s="269">
        <v>20720</v>
      </c>
      <c r="E53" s="269">
        <v>22705</v>
      </c>
      <c r="F53" s="269">
        <v>32972</v>
      </c>
      <c r="G53" s="269">
        <v>41574</v>
      </c>
      <c r="H53" s="268">
        <v>40980</v>
      </c>
      <c r="I53" s="268">
        <v>44200</v>
      </c>
      <c r="J53" s="268">
        <v>45780</v>
      </c>
      <c r="K53" s="268">
        <v>52818</v>
      </c>
      <c r="L53" s="60"/>
      <c r="M53" s="287" t="s">
        <v>145</v>
      </c>
      <c r="N53" s="203"/>
      <c r="O53" s="201" t="s">
        <v>205</v>
      </c>
      <c r="P53" s="57"/>
      <c r="Q53" s="135">
        <v>-0.5662731548133237</v>
      </c>
      <c r="R53" s="135">
        <v>9.58011583011582</v>
      </c>
      <c r="S53" s="135">
        <v>45.21911473243778</v>
      </c>
      <c r="T53" s="135">
        <v>26.088802620405183</v>
      </c>
      <c r="U53" s="135">
        <v>-1.428777601385478</v>
      </c>
      <c r="V53" s="135">
        <v>7.857491459248411</v>
      </c>
      <c r="W53" s="135">
        <v>3.5746606334841724</v>
      </c>
      <c r="X53" s="135">
        <v>15.373525557011792</v>
      </c>
      <c r="Y53" s="264"/>
      <c r="Z53" s="265">
        <v>0.5536861392999715</v>
      </c>
      <c r="AA53" s="265">
        <v>0.5484378916586355</v>
      </c>
      <c r="AB53" s="265">
        <v>0.5785376667388618</v>
      </c>
      <c r="AC53" s="265">
        <v>0.8270918485347291</v>
      </c>
      <c r="AD53" s="265">
        <v>0.9738210918208303</v>
      </c>
      <c r="AE53" s="265">
        <v>0.9213407058575954</v>
      </c>
      <c r="AF53" s="265">
        <v>0.9768098275024564</v>
      </c>
      <c r="AG53" s="265">
        <v>1.0019189220420412</v>
      </c>
      <c r="AH53" s="265">
        <v>1.1399579006800509</v>
      </c>
      <c r="AI53" s="13"/>
      <c r="AJ53" s="287" t="s">
        <v>145</v>
      </c>
    </row>
    <row r="54" spans="1:36" ht="28.5" customHeight="1">
      <c r="A54" s="233" t="s">
        <v>282</v>
      </c>
      <c r="B54" s="3"/>
      <c r="C54" s="269">
        <v>3763504</v>
      </c>
      <c r="D54" s="269">
        <v>3778003</v>
      </c>
      <c r="E54" s="269">
        <v>3924550</v>
      </c>
      <c r="F54" s="269">
        <v>3986498</v>
      </c>
      <c r="G54" s="269">
        <v>4269162</v>
      </c>
      <c r="H54" s="268">
        <v>4447866</v>
      </c>
      <c r="I54" s="268">
        <v>4524934</v>
      </c>
      <c r="J54" s="268">
        <v>4569232</v>
      </c>
      <c r="K54" s="268">
        <v>4633329</v>
      </c>
      <c r="L54" s="60"/>
      <c r="M54" s="288" t="s">
        <v>146</v>
      </c>
      <c r="N54" s="204"/>
      <c r="O54" s="233" t="s">
        <v>282</v>
      </c>
      <c r="P54" s="57"/>
      <c r="Q54" s="135">
        <v>0.3852526794179134</v>
      </c>
      <c r="R54" s="135">
        <v>3.878954040004734</v>
      </c>
      <c r="S54" s="135">
        <v>1.5784739651679702</v>
      </c>
      <c r="T54" s="135">
        <v>7.090534097847279</v>
      </c>
      <c r="U54" s="135">
        <v>4.185926886822289</v>
      </c>
      <c r="V54" s="135">
        <v>1.7326960839197936</v>
      </c>
      <c r="W54" s="135">
        <v>0.9789756049480403</v>
      </c>
      <c r="X54" s="135">
        <v>1.402795918438815</v>
      </c>
      <c r="Y54" s="264"/>
      <c r="Z54" s="265">
        <v>100</v>
      </c>
      <c r="AA54" s="265">
        <v>100</v>
      </c>
      <c r="AB54" s="265">
        <v>100</v>
      </c>
      <c r="AC54" s="265">
        <v>100</v>
      </c>
      <c r="AD54" s="265">
        <v>100</v>
      </c>
      <c r="AE54" s="265">
        <v>100</v>
      </c>
      <c r="AF54" s="265">
        <v>100</v>
      </c>
      <c r="AG54" s="265">
        <v>100</v>
      </c>
      <c r="AH54" s="265">
        <v>100</v>
      </c>
      <c r="AI54" s="13"/>
      <c r="AJ54" s="288" t="s">
        <v>146</v>
      </c>
    </row>
    <row r="55" spans="1:36" ht="4.5" customHeight="1" thickBot="1">
      <c r="A55" s="5"/>
      <c r="B55" s="4"/>
      <c r="C55" s="196"/>
      <c r="D55" s="196"/>
      <c r="E55" s="196"/>
      <c r="F55" s="195"/>
      <c r="G55" s="195"/>
      <c r="H55" s="195"/>
      <c r="I55" s="195"/>
      <c r="J55" s="195"/>
      <c r="K55" s="195"/>
      <c r="L55" s="14"/>
      <c r="M55" s="2"/>
      <c r="N55" s="208"/>
      <c r="O55" s="5"/>
      <c r="P55" s="4"/>
      <c r="Q55" s="15"/>
      <c r="R55" s="15"/>
      <c r="S55" s="15"/>
      <c r="T55" s="16"/>
      <c r="U55" s="16"/>
      <c r="V55" s="16"/>
      <c r="W55" s="16"/>
      <c r="X55" s="16"/>
      <c r="Y55" s="64"/>
      <c r="Z55" s="50"/>
      <c r="AA55" s="15"/>
      <c r="AB55" s="15"/>
      <c r="AC55" s="15"/>
      <c r="AD55" s="15"/>
      <c r="AE55" s="15"/>
      <c r="AF55" s="15"/>
      <c r="AG55" s="15"/>
      <c r="AH55" s="15"/>
      <c r="AI55" s="14"/>
      <c r="AJ55" s="290"/>
    </row>
    <row r="56" spans="1:36" ht="4.5" customHeight="1">
      <c r="A56" s="7"/>
      <c r="B56" s="7"/>
      <c r="C56" s="45"/>
      <c r="D56" s="45"/>
      <c r="E56" s="45"/>
      <c r="F56" s="9"/>
      <c r="G56" s="9"/>
      <c r="H56" s="8"/>
      <c r="I56" s="1"/>
      <c r="J56" s="1"/>
      <c r="K56" s="1"/>
      <c r="L56" s="1"/>
      <c r="M56" s="1"/>
      <c r="N56" s="1"/>
      <c r="O56" s="1"/>
      <c r="P56" s="1"/>
      <c r="Q56" s="1"/>
      <c r="R56" s="1"/>
      <c r="S56" s="1"/>
      <c r="T56" s="10"/>
      <c r="U56" s="10"/>
      <c r="V56" s="10"/>
      <c r="W56" s="10"/>
      <c r="X56" s="10"/>
      <c r="Y56" s="10"/>
      <c r="Z56" s="51"/>
      <c r="AA56" s="7"/>
      <c r="AB56" s="7"/>
      <c r="AC56" s="1"/>
      <c r="AD56" s="1"/>
      <c r="AE56" s="1"/>
      <c r="AF56" s="1"/>
      <c r="AG56" s="1"/>
      <c r="AH56" s="1"/>
      <c r="AI56" s="1"/>
      <c r="AJ56" s="1"/>
    </row>
    <row r="57" spans="1:36" ht="12" customHeight="1">
      <c r="A57" s="234" t="s">
        <v>354</v>
      </c>
      <c r="B57" s="28"/>
      <c r="C57" s="46"/>
      <c r="D57" s="46"/>
      <c r="E57" s="46"/>
      <c r="F57" s="28"/>
      <c r="G57" s="28"/>
      <c r="H57" s="28"/>
      <c r="I57" s="30"/>
      <c r="J57" s="30"/>
      <c r="K57" s="30"/>
      <c r="L57" s="30"/>
      <c r="M57" s="30"/>
      <c r="N57" s="30"/>
      <c r="O57" s="234" t="s">
        <v>354</v>
      </c>
      <c r="P57" s="1"/>
      <c r="Q57" s="1"/>
      <c r="R57" s="1"/>
      <c r="S57" s="1"/>
      <c r="T57" s="10"/>
      <c r="U57" s="10"/>
      <c r="V57" s="10"/>
      <c r="W57" s="10"/>
      <c r="X57" s="10"/>
      <c r="Y57" s="10"/>
      <c r="Z57" s="51"/>
      <c r="AA57" s="7"/>
      <c r="AB57" s="7"/>
      <c r="AC57" s="7"/>
      <c r="AD57" s="7"/>
      <c r="AE57" s="7"/>
      <c r="AF57" s="7"/>
      <c r="AG57" s="7"/>
      <c r="AH57" s="7"/>
      <c r="AI57" s="7"/>
      <c r="AJ57" s="7"/>
    </row>
    <row r="58" spans="1:28" ht="12" customHeight="1">
      <c r="A58" s="235" t="s">
        <v>234</v>
      </c>
      <c r="B58" s="29"/>
      <c r="C58" s="47"/>
      <c r="D58" s="47"/>
      <c r="E58" s="47"/>
      <c r="F58" s="29"/>
      <c r="G58" s="29"/>
      <c r="H58" s="28"/>
      <c r="I58" s="28"/>
      <c r="J58" s="28"/>
      <c r="K58" s="28"/>
      <c r="L58" s="28"/>
      <c r="M58" s="28"/>
      <c r="N58" s="28"/>
      <c r="O58" s="235" t="s">
        <v>234</v>
      </c>
      <c r="P58" s="7"/>
      <c r="Q58" s="7"/>
      <c r="R58" s="7"/>
      <c r="S58" s="7"/>
      <c r="AB58" s="7"/>
    </row>
    <row r="59" spans="8:19" ht="11.25">
      <c r="H59" s="7"/>
      <c r="I59" s="7"/>
      <c r="J59" s="7"/>
      <c r="K59" s="7"/>
      <c r="L59" s="7"/>
      <c r="M59" s="7"/>
      <c r="N59" s="7"/>
      <c r="O59" s="7"/>
      <c r="P59" s="7"/>
      <c r="Q59" s="7"/>
      <c r="R59" s="7"/>
      <c r="S59" s="7"/>
    </row>
  </sheetData>
  <sheetProtection/>
  <mergeCells count="13">
    <mergeCell ref="A6:A8"/>
    <mergeCell ref="M6:M8"/>
    <mergeCell ref="O6:O8"/>
    <mergeCell ref="O3:W3"/>
    <mergeCell ref="F3:J3"/>
    <mergeCell ref="A3:D3"/>
    <mergeCell ref="A1:E1"/>
    <mergeCell ref="Q6:Y6"/>
    <mergeCell ref="AJ6:AJ8"/>
    <mergeCell ref="L3:M3"/>
    <mergeCell ref="D6:L6"/>
    <mergeCell ref="Z3:AG3"/>
    <mergeCell ref="Z6:AI6"/>
  </mergeCells>
  <printOptions horizontalCentered="1"/>
  <pageMargins left="0.5905511811023623" right="0.5905511811023623" top="0.5118110236220472" bottom="0.3937007874015748" header="0.31496062992125984" footer="0.5118110236220472"/>
  <pageSetup horizontalDpi="600" verticalDpi="600" orientation="portrait" paperSize="9" scale="68" r:id="rId1"/>
  <headerFooter differentOddEven="1" scaleWithDoc="0" alignWithMargins="0">
    <oddHeader>&amp;L&amp;"+,標準"&amp;9 19　県民経済計算</oddHeader>
    <evenHeader>&amp;R&amp;"+,標準"&amp;9 19　県民経済計算</evenHeader>
  </headerFooter>
  <colBreaks count="2" manualBreakCount="2">
    <brk id="5" max="57" man="1"/>
    <brk id="14" max="58" man="1"/>
  </colBreaks>
  <ignoredErrors>
    <ignoredError sqref="M9 M10:M51 M52:M54 AJ9:AJ54" numberStoredAsText="1"/>
  </ignoredErrors>
</worksheet>
</file>

<file path=xl/worksheets/sheet3.xml><?xml version="1.0" encoding="utf-8"?>
<worksheet xmlns="http://schemas.openxmlformats.org/spreadsheetml/2006/main" xmlns:r="http://schemas.openxmlformats.org/officeDocument/2006/relationships">
  <dimension ref="A2:N63"/>
  <sheetViews>
    <sheetView showGridLines="0" view="pageBreakPreview" zoomScaleSheetLayoutView="100" zoomScalePageLayoutView="0" workbookViewId="0" topLeftCell="A1">
      <selection activeCell="A1" sqref="A1"/>
    </sheetView>
  </sheetViews>
  <sheetFormatPr defaultColWidth="8.796875" defaultRowHeight="14.25"/>
  <cols>
    <col min="1" max="1" width="52.5" style="25" customWidth="1"/>
    <col min="2" max="2" width="0.8984375" style="25" customWidth="1"/>
    <col min="3" max="5" width="22.19921875" style="25" customWidth="1"/>
    <col min="6" max="11" width="20.69921875" style="25" customWidth="1"/>
    <col min="12" max="12" width="0.4921875" style="25" customWidth="1"/>
    <col min="13" max="13" width="4.5" style="24" bestFit="1" customWidth="1"/>
    <col min="14" max="14" width="5" style="24" customWidth="1"/>
    <col min="15" max="16384" width="9" style="25" customWidth="1"/>
  </cols>
  <sheetData>
    <row r="1" ht="15.75" customHeight="1"/>
    <row r="2" spans="1:13" s="22" customFormat="1" ht="33" customHeight="1">
      <c r="A2" s="323" t="s">
        <v>26</v>
      </c>
      <c r="B2" s="323"/>
      <c r="C2" s="323"/>
      <c r="D2" s="323"/>
      <c r="E2" s="323"/>
      <c r="F2" s="323" t="s">
        <v>65</v>
      </c>
      <c r="G2" s="323"/>
      <c r="H2" s="323"/>
      <c r="I2" s="323"/>
      <c r="J2" s="323"/>
      <c r="K2" s="323"/>
      <c r="L2" s="323"/>
      <c r="M2" s="323"/>
    </row>
    <row r="3" spans="1:14" s="22" customFormat="1" ht="24" customHeight="1">
      <c r="A3" s="65"/>
      <c r="B3" s="65"/>
      <c r="C3" s="65"/>
      <c r="D3" s="65"/>
      <c r="E3" s="65"/>
      <c r="F3" s="65"/>
      <c r="G3" s="65"/>
      <c r="H3" s="65"/>
      <c r="I3" s="65"/>
      <c r="J3" s="65"/>
      <c r="K3" s="65"/>
      <c r="L3" s="65"/>
      <c r="M3" s="65"/>
      <c r="N3" s="65"/>
    </row>
    <row r="4" spans="1:13" ht="19.5" customHeight="1">
      <c r="A4" s="295" t="s">
        <v>284</v>
      </c>
      <c r="B4" s="24"/>
      <c r="D4" s="27"/>
      <c r="E4" s="24"/>
      <c r="F4" s="24"/>
      <c r="G4" s="24"/>
      <c r="H4" s="24"/>
      <c r="I4" s="24"/>
      <c r="J4" s="24"/>
      <c r="K4" s="27"/>
      <c r="L4" s="24"/>
      <c r="M4" s="232" t="s">
        <v>262</v>
      </c>
    </row>
    <row r="5" spans="1:12" ht="4.5" customHeight="1" thickBot="1">
      <c r="A5" s="26"/>
      <c r="B5" s="26"/>
      <c r="C5" s="26"/>
      <c r="D5" s="26"/>
      <c r="F5" s="27"/>
      <c r="G5" s="27"/>
      <c r="H5" s="27"/>
      <c r="I5" s="27"/>
      <c r="J5" s="27"/>
      <c r="K5" s="27"/>
      <c r="L5" s="27"/>
    </row>
    <row r="6" spans="1:14" ht="22.5" customHeight="1">
      <c r="A6" s="320" t="s">
        <v>352</v>
      </c>
      <c r="B6" s="32"/>
      <c r="C6" s="324" t="s">
        <v>317</v>
      </c>
      <c r="D6" s="325"/>
      <c r="E6" s="325"/>
      <c r="F6" s="291" t="s">
        <v>318</v>
      </c>
      <c r="G6" s="291"/>
      <c r="H6" s="291"/>
      <c r="I6" s="291"/>
      <c r="J6" s="291"/>
      <c r="K6" s="291"/>
      <c r="L6" s="33"/>
      <c r="M6" s="312" t="s">
        <v>352</v>
      </c>
      <c r="N6" s="207"/>
    </row>
    <row r="7" spans="1:14" ht="18.75" customHeight="1">
      <c r="A7" s="321"/>
      <c r="B7" s="34"/>
      <c r="C7" s="36" t="s">
        <v>8</v>
      </c>
      <c r="D7" s="36" t="s">
        <v>11</v>
      </c>
      <c r="E7" s="36" t="s">
        <v>13</v>
      </c>
      <c r="F7" s="36" t="s">
        <v>14</v>
      </c>
      <c r="G7" s="36" t="s">
        <v>130</v>
      </c>
      <c r="H7" s="36" t="s">
        <v>194</v>
      </c>
      <c r="I7" s="36" t="s">
        <v>199</v>
      </c>
      <c r="J7" s="37" t="s">
        <v>207</v>
      </c>
      <c r="K7" s="37" t="s">
        <v>229</v>
      </c>
      <c r="L7" s="36"/>
      <c r="M7" s="313"/>
      <c r="N7" s="63"/>
    </row>
    <row r="8" spans="1:14" ht="15.75" customHeight="1">
      <c r="A8" s="322"/>
      <c r="B8" s="38"/>
      <c r="C8" s="41">
        <v>2011</v>
      </c>
      <c r="D8" s="41">
        <v>2012</v>
      </c>
      <c r="E8" s="41">
        <v>2013</v>
      </c>
      <c r="F8" s="41">
        <v>2014</v>
      </c>
      <c r="G8" s="41">
        <v>2015</v>
      </c>
      <c r="H8" s="41">
        <v>2016</v>
      </c>
      <c r="I8" s="41">
        <v>2017</v>
      </c>
      <c r="J8" s="40">
        <v>2018</v>
      </c>
      <c r="K8" s="40">
        <v>2019</v>
      </c>
      <c r="L8" s="41"/>
      <c r="M8" s="314"/>
      <c r="N8" s="63"/>
    </row>
    <row r="9" spans="1:14" s="48" customFormat="1" ht="20.25" customHeight="1">
      <c r="A9" s="54" t="s">
        <v>107</v>
      </c>
      <c r="B9" s="66"/>
      <c r="C9" s="241">
        <v>61031.189628199514</v>
      </c>
      <c r="D9" s="241">
        <v>64600.418235467754</v>
      </c>
      <c r="E9" s="241">
        <v>63160.137515545466</v>
      </c>
      <c r="F9" s="241">
        <v>67445.20595223742</v>
      </c>
      <c r="G9" s="241">
        <v>58958.06842709175</v>
      </c>
      <c r="H9" s="241">
        <v>67291.97373306435</v>
      </c>
      <c r="I9" s="241">
        <v>55374.37372373813</v>
      </c>
      <c r="J9" s="241">
        <v>52970.88333842302</v>
      </c>
      <c r="K9" s="241">
        <v>53623.466081171944</v>
      </c>
      <c r="L9" s="67"/>
      <c r="M9" s="292" t="s">
        <v>43</v>
      </c>
      <c r="N9" s="68"/>
    </row>
    <row r="10" spans="1:14" s="48" customFormat="1" ht="20.25" customHeight="1">
      <c r="A10" s="54" t="s">
        <v>263</v>
      </c>
      <c r="B10" s="66"/>
      <c r="C10" s="241">
        <v>52328.06264092546</v>
      </c>
      <c r="D10" s="241">
        <v>53710.071703021415</v>
      </c>
      <c r="E10" s="241">
        <v>52752.75597237432</v>
      </c>
      <c r="F10" s="241">
        <v>57166.99163167094</v>
      </c>
      <c r="G10" s="241">
        <v>47802.58062709241</v>
      </c>
      <c r="H10" s="241">
        <v>57918.380371844774</v>
      </c>
      <c r="I10" s="241">
        <v>47149.3606948615</v>
      </c>
      <c r="J10" s="241">
        <v>42945.43909252058</v>
      </c>
      <c r="K10" s="241">
        <v>44286.004883357775</v>
      </c>
      <c r="L10" s="67"/>
      <c r="M10" s="293" t="s">
        <v>10</v>
      </c>
      <c r="N10" s="69"/>
    </row>
    <row r="11" spans="1:14" s="48" customFormat="1" ht="20.25" customHeight="1">
      <c r="A11" s="54" t="s">
        <v>264</v>
      </c>
      <c r="B11" s="66"/>
      <c r="C11" s="241">
        <v>331.32551621165885</v>
      </c>
      <c r="D11" s="241">
        <v>314.31714385791514</v>
      </c>
      <c r="E11" s="241">
        <v>294.5169769096409</v>
      </c>
      <c r="F11" s="241">
        <v>366.0214183436623</v>
      </c>
      <c r="G11" s="241">
        <v>368.7078265391513</v>
      </c>
      <c r="H11" s="241">
        <v>336.78538877817084</v>
      </c>
      <c r="I11" s="241">
        <v>296.5071287972867</v>
      </c>
      <c r="J11" s="241">
        <v>285.0995831048626</v>
      </c>
      <c r="K11" s="241">
        <v>355.5150301059314</v>
      </c>
      <c r="L11" s="67"/>
      <c r="M11" s="292" t="s">
        <v>1</v>
      </c>
      <c r="N11" s="68"/>
    </row>
    <row r="12" spans="1:14" s="48" customFormat="1" ht="20.25" customHeight="1">
      <c r="A12" s="54" t="s">
        <v>108</v>
      </c>
      <c r="B12" s="66"/>
      <c r="C12" s="241">
        <v>8595.8893268303</v>
      </c>
      <c r="D12" s="241">
        <v>10819.696832670368</v>
      </c>
      <c r="E12" s="241">
        <v>10301.406983879602</v>
      </c>
      <c r="F12" s="241">
        <v>9975.881509340932</v>
      </c>
      <c r="G12" s="241">
        <v>10786.779973460192</v>
      </c>
      <c r="H12" s="241">
        <v>8992.415271074484</v>
      </c>
      <c r="I12" s="241">
        <v>7875.1400328098425</v>
      </c>
      <c r="J12" s="241">
        <v>9235.136879300018</v>
      </c>
      <c r="K12" s="241">
        <v>8537.449905344489</v>
      </c>
      <c r="L12" s="70"/>
      <c r="M12" s="292" t="s">
        <v>2</v>
      </c>
      <c r="N12" s="68"/>
    </row>
    <row r="13" spans="1:14" s="48" customFormat="1" ht="20.25" customHeight="1">
      <c r="A13" s="54" t="s">
        <v>109</v>
      </c>
      <c r="B13" s="66"/>
      <c r="C13" s="241">
        <v>3938.3533563405467</v>
      </c>
      <c r="D13" s="241">
        <v>3816.145955463725</v>
      </c>
      <c r="E13" s="241">
        <v>4450.50178484939</v>
      </c>
      <c r="F13" s="241">
        <v>4652.801029895337</v>
      </c>
      <c r="G13" s="241">
        <v>5846.846846846838</v>
      </c>
      <c r="H13" s="241">
        <v>6489.827622218358</v>
      </c>
      <c r="I13" s="241">
        <v>6767.594407009556</v>
      </c>
      <c r="J13" s="241">
        <v>6456.520264292007</v>
      </c>
      <c r="K13" s="241">
        <v>6500.878275719059</v>
      </c>
      <c r="L13" s="67"/>
      <c r="M13" s="292" t="s">
        <v>44</v>
      </c>
      <c r="N13" s="68"/>
    </row>
    <row r="14" spans="1:14" s="48" customFormat="1" ht="20.25" customHeight="1">
      <c r="A14" s="54" t="s">
        <v>110</v>
      </c>
      <c r="B14" s="66"/>
      <c r="C14" s="241">
        <v>206608.50189491455</v>
      </c>
      <c r="D14" s="241">
        <v>175024.50738198296</v>
      </c>
      <c r="E14" s="241">
        <v>191883.6283009584</v>
      </c>
      <c r="F14" s="241">
        <v>173244.26628585873</v>
      </c>
      <c r="G14" s="241">
        <v>195061.97662240616</v>
      </c>
      <c r="H14" s="241">
        <v>190582.07219153782</v>
      </c>
      <c r="I14" s="241">
        <v>193645.43062603247</v>
      </c>
      <c r="J14" s="241">
        <v>193868.4497023028</v>
      </c>
      <c r="K14" s="241">
        <v>188518.35234980058</v>
      </c>
      <c r="L14" s="67"/>
      <c r="M14" s="293" t="s">
        <v>47</v>
      </c>
      <c r="N14" s="69"/>
    </row>
    <row r="15" spans="1:14" s="48" customFormat="1" ht="20.25" customHeight="1">
      <c r="A15" s="54" t="s">
        <v>111</v>
      </c>
      <c r="B15" s="66"/>
      <c r="C15" s="241">
        <v>84542.58050542645</v>
      </c>
      <c r="D15" s="241">
        <v>79854.26751516887</v>
      </c>
      <c r="E15" s="241">
        <v>89031.85241897948</v>
      </c>
      <c r="F15" s="241">
        <v>87945.02340195767</v>
      </c>
      <c r="G15" s="241">
        <v>102085.92442111202</v>
      </c>
      <c r="H15" s="241">
        <v>99792.22865996759</v>
      </c>
      <c r="I15" s="241">
        <v>102452.89926418955</v>
      </c>
      <c r="J15" s="241">
        <v>105622.12260132418</v>
      </c>
      <c r="K15" s="241">
        <v>98302.4524489797</v>
      </c>
      <c r="L15" s="67"/>
      <c r="M15" s="293" t="s">
        <v>10</v>
      </c>
      <c r="N15" s="69"/>
    </row>
    <row r="16" spans="1:14" s="48" customFormat="1" ht="20.25" customHeight="1">
      <c r="A16" s="54" t="s">
        <v>353</v>
      </c>
      <c r="B16" s="66"/>
      <c r="C16" s="241">
        <v>2792.1202544063544</v>
      </c>
      <c r="D16" s="241">
        <v>1718.5233061592314</v>
      </c>
      <c r="E16" s="241">
        <v>1718.8793019507582</v>
      </c>
      <c r="F16" s="241">
        <v>2130.2512366001743</v>
      </c>
      <c r="G16" s="241">
        <v>2976.6057525493934</v>
      </c>
      <c r="H16" s="241">
        <v>2848.993092890028</v>
      </c>
      <c r="I16" s="241">
        <v>2624.1845887575614</v>
      </c>
      <c r="J16" s="241">
        <v>3091.593272178934</v>
      </c>
      <c r="K16" s="241">
        <v>2432.2692664971564</v>
      </c>
      <c r="L16" s="67"/>
      <c r="M16" s="292" t="s">
        <v>1</v>
      </c>
      <c r="N16" s="68"/>
    </row>
    <row r="17" spans="1:14" s="48" customFormat="1" ht="20.25" customHeight="1">
      <c r="A17" s="54" t="s">
        <v>265</v>
      </c>
      <c r="B17" s="66"/>
      <c r="C17" s="241">
        <v>3264.536663002114</v>
      </c>
      <c r="D17" s="241">
        <v>1998.3046348995906</v>
      </c>
      <c r="E17" s="241">
        <v>2492.465811406864</v>
      </c>
      <c r="F17" s="241">
        <v>2196.0236952047667</v>
      </c>
      <c r="G17" s="241">
        <v>2349.0413450828387</v>
      </c>
      <c r="H17" s="241">
        <v>2053.172119145278</v>
      </c>
      <c r="I17" s="241">
        <v>2291.0520486399696</v>
      </c>
      <c r="J17" s="241">
        <v>2199.8844185876656</v>
      </c>
      <c r="K17" s="241">
        <v>1986.5997578416516</v>
      </c>
      <c r="L17" s="67"/>
      <c r="M17" s="292" t="s">
        <v>2</v>
      </c>
      <c r="N17" s="68"/>
    </row>
    <row r="18" spans="1:14" s="48" customFormat="1" ht="20.25" customHeight="1">
      <c r="A18" s="54" t="s">
        <v>112</v>
      </c>
      <c r="B18" s="66"/>
      <c r="C18" s="241">
        <v>5869.931827506373</v>
      </c>
      <c r="D18" s="241">
        <v>6838.147488476301</v>
      </c>
      <c r="E18" s="241">
        <v>7066.069774357372</v>
      </c>
      <c r="F18" s="241">
        <v>6926.543933379086</v>
      </c>
      <c r="G18" s="241">
        <v>5164.667561945478</v>
      </c>
      <c r="H18" s="241">
        <v>5197.811384563638</v>
      </c>
      <c r="I18" s="241">
        <v>5187.565667557135</v>
      </c>
      <c r="J18" s="241">
        <v>4817.732166450374</v>
      </c>
      <c r="K18" s="241">
        <v>4744.582187132867</v>
      </c>
      <c r="L18" s="67"/>
      <c r="M18" s="292" t="s">
        <v>19</v>
      </c>
      <c r="N18" s="68"/>
    </row>
    <row r="19" spans="1:14" s="48" customFormat="1" ht="20.25" customHeight="1">
      <c r="A19" s="54" t="s">
        <v>266</v>
      </c>
      <c r="B19" s="66"/>
      <c r="C19" s="241">
        <v>-34886.13591121116</v>
      </c>
      <c r="D19" s="241">
        <v>-17058.522138476164</v>
      </c>
      <c r="E19" s="241">
        <v>-22294.78101129286</v>
      </c>
      <c r="F19" s="241">
        <v>5255.268214302553</v>
      </c>
      <c r="G19" s="241">
        <v>7585.320809128623</v>
      </c>
      <c r="H19" s="241">
        <v>4984.359689350306</v>
      </c>
      <c r="I19" s="241">
        <v>2339.672333235668</v>
      </c>
      <c r="J19" s="241">
        <v>2590.624695319792</v>
      </c>
      <c r="K19" s="241">
        <v>2861.959569493502</v>
      </c>
      <c r="L19" s="67"/>
      <c r="M19" s="292" t="s">
        <v>20</v>
      </c>
      <c r="N19" s="68"/>
    </row>
    <row r="20" spans="1:14" s="48" customFormat="1" ht="20.25" customHeight="1">
      <c r="A20" s="54" t="s">
        <v>267</v>
      </c>
      <c r="B20" s="66"/>
      <c r="C20" s="241">
        <v>17357.551121065208</v>
      </c>
      <c r="D20" s="241">
        <v>20060.660211717273</v>
      </c>
      <c r="E20" s="241">
        <v>18655.41087368444</v>
      </c>
      <c r="F20" s="241">
        <v>22690.462699656047</v>
      </c>
      <c r="G20" s="241">
        <v>19976.118107901144</v>
      </c>
      <c r="H20" s="241">
        <v>24784.237691192044</v>
      </c>
      <c r="I20" s="241">
        <v>23259.656043465246</v>
      </c>
      <c r="J20" s="241">
        <v>22863.29756024213</v>
      </c>
      <c r="K20" s="241">
        <v>21665.054312178097</v>
      </c>
      <c r="L20" s="67"/>
      <c r="M20" s="292" t="s">
        <v>3</v>
      </c>
      <c r="N20" s="68"/>
    </row>
    <row r="21" spans="1:14" s="48" customFormat="1" ht="20.25" customHeight="1">
      <c r="A21" s="54" t="s">
        <v>113</v>
      </c>
      <c r="B21" s="66"/>
      <c r="C21" s="241">
        <v>3201.6037559172146</v>
      </c>
      <c r="D21" s="241">
        <v>4785.303984194965</v>
      </c>
      <c r="E21" s="241">
        <v>6733.386245690805</v>
      </c>
      <c r="F21" s="241">
        <v>7137.9892949718915</v>
      </c>
      <c r="G21" s="241">
        <v>6180.44599146731</v>
      </c>
      <c r="H21" s="241">
        <v>6019.978106121848</v>
      </c>
      <c r="I21" s="241">
        <v>4213.460046145907</v>
      </c>
      <c r="J21" s="241">
        <v>2810.1785536373104</v>
      </c>
      <c r="K21" s="241">
        <v>5429.043375142098</v>
      </c>
      <c r="L21" s="67"/>
      <c r="M21" s="292" t="s">
        <v>4</v>
      </c>
      <c r="N21" s="68"/>
    </row>
    <row r="22" spans="1:14" s="48" customFormat="1" ht="20.25" customHeight="1">
      <c r="A22" s="54" t="s">
        <v>114</v>
      </c>
      <c r="B22" s="66"/>
      <c r="C22" s="241">
        <v>20473.066042997743</v>
      </c>
      <c r="D22" s="241">
        <v>14331.679559929911</v>
      </c>
      <c r="E22" s="241">
        <v>12062.338540011573</v>
      </c>
      <c r="F22" s="241">
        <v>14308.264272484372</v>
      </c>
      <c r="G22" s="241">
        <v>26172.768357595487</v>
      </c>
      <c r="H22" s="241">
        <v>19875.678182010008</v>
      </c>
      <c r="I22" s="241">
        <v>23457.7739896541</v>
      </c>
      <c r="J22" s="241">
        <v>20077.040527457764</v>
      </c>
      <c r="K22" s="241">
        <v>19834.980487389308</v>
      </c>
      <c r="L22" s="67"/>
      <c r="M22" s="292" t="s">
        <v>5</v>
      </c>
      <c r="N22" s="68"/>
    </row>
    <row r="23" spans="1:14" s="48" customFormat="1" ht="20.25" customHeight="1">
      <c r="A23" s="200" t="s">
        <v>268</v>
      </c>
      <c r="B23" s="66"/>
      <c r="C23" s="241">
        <v>1521.0832978422818</v>
      </c>
      <c r="D23" s="241">
        <v>1225.349996232633</v>
      </c>
      <c r="E23" s="241">
        <v>2032.4969733798732</v>
      </c>
      <c r="F23" s="241">
        <v>2236.7665215087045</v>
      </c>
      <c r="G23" s="241">
        <v>2112.754648848273</v>
      </c>
      <c r="H23" s="241">
        <v>2924.862753270127</v>
      </c>
      <c r="I23" s="241">
        <v>3335.0809888058093</v>
      </c>
      <c r="J23" s="241">
        <v>2658.8827476412575</v>
      </c>
      <c r="K23" s="241">
        <v>3567.166490687774</v>
      </c>
      <c r="L23" s="67"/>
      <c r="M23" s="292" t="s">
        <v>6</v>
      </c>
      <c r="N23" s="68"/>
    </row>
    <row r="24" spans="1:14" s="48" customFormat="1" ht="20.25" customHeight="1">
      <c r="A24" s="54" t="s">
        <v>269</v>
      </c>
      <c r="B24" s="66"/>
      <c r="C24" s="179" t="s">
        <v>231</v>
      </c>
      <c r="D24" s="179" t="s">
        <v>231</v>
      </c>
      <c r="E24" s="179" t="s">
        <v>231</v>
      </c>
      <c r="F24" s="241" t="s">
        <v>231</v>
      </c>
      <c r="G24" s="241" t="s">
        <v>231</v>
      </c>
      <c r="H24" s="241" t="s">
        <v>231</v>
      </c>
      <c r="I24" s="241" t="s">
        <v>231</v>
      </c>
      <c r="J24" s="241" t="s">
        <v>231</v>
      </c>
      <c r="K24" s="241" t="s">
        <v>231</v>
      </c>
      <c r="L24" s="67"/>
      <c r="M24" s="292" t="s">
        <v>21</v>
      </c>
      <c r="N24" s="68"/>
    </row>
    <row r="25" spans="1:14" s="48" customFormat="1" ht="20.25" customHeight="1">
      <c r="A25" s="54" t="s">
        <v>115</v>
      </c>
      <c r="B25" s="66"/>
      <c r="C25" s="241">
        <v>1479.0160029340832</v>
      </c>
      <c r="D25" s="241">
        <v>1059.4116190634822</v>
      </c>
      <c r="E25" s="241">
        <v>1646.5766629866177</v>
      </c>
      <c r="F25" s="241">
        <v>2157.2915332560715</v>
      </c>
      <c r="G25" s="241">
        <v>2267.6518828425524</v>
      </c>
      <c r="H25" s="241">
        <v>2235.60928124038</v>
      </c>
      <c r="I25" s="241">
        <v>2515.4097056280107</v>
      </c>
      <c r="J25" s="241">
        <v>2684.9754130930955</v>
      </c>
      <c r="K25" s="241">
        <v>2753.3092472711596</v>
      </c>
      <c r="L25" s="67"/>
      <c r="M25" s="292" t="s">
        <v>22</v>
      </c>
      <c r="N25" s="68"/>
    </row>
    <row r="26" spans="1:14" s="48" customFormat="1" ht="20.25" customHeight="1">
      <c r="A26" s="54" t="s">
        <v>270</v>
      </c>
      <c r="B26" s="66"/>
      <c r="C26" s="241" t="s">
        <v>27</v>
      </c>
      <c r="D26" s="241" t="s">
        <v>27</v>
      </c>
      <c r="E26" s="241" t="s">
        <v>27</v>
      </c>
      <c r="F26" s="241" t="s">
        <v>27</v>
      </c>
      <c r="G26" s="241" t="s">
        <v>231</v>
      </c>
      <c r="H26" s="241" t="s">
        <v>231</v>
      </c>
      <c r="I26" s="241" t="s">
        <v>231</v>
      </c>
      <c r="J26" s="241" t="s">
        <v>231</v>
      </c>
      <c r="K26" s="241" t="s">
        <v>231</v>
      </c>
      <c r="L26" s="67"/>
      <c r="M26" s="292" t="s">
        <v>131</v>
      </c>
      <c r="N26" s="68"/>
    </row>
    <row r="27" spans="1:14" s="48" customFormat="1" ht="20.25" customHeight="1">
      <c r="A27" s="54" t="s">
        <v>116</v>
      </c>
      <c r="B27" s="66"/>
      <c r="C27" s="241" t="s">
        <v>231</v>
      </c>
      <c r="D27" s="241" t="s">
        <v>231</v>
      </c>
      <c r="E27" s="241" t="s">
        <v>231</v>
      </c>
      <c r="F27" s="241" t="s">
        <v>231</v>
      </c>
      <c r="G27" s="241">
        <v>1053.6538545286026</v>
      </c>
      <c r="H27" s="241">
        <v>1241.6474545308708</v>
      </c>
      <c r="I27" s="241">
        <v>1396.6397347307482</v>
      </c>
      <c r="J27" s="241">
        <v>1635.6110521162284</v>
      </c>
      <c r="K27" s="241">
        <v>1580.4740748649106</v>
      </c>
      <c r="L27" s="67"/>
      <c r="M27" s="292" t="s">
        <v>132</v>
      </c>
      <c r="N27" s="68"/>
    </row>
    <row r="28" spans="1:14" s="48" customFormat="1" ht="20.25" customHeight="1">
      <c r="A28" s="54" t="s">
        <v>117</v>
      </c>
      <c r="B28" s="66"/>
      <c r="C28" s="241">
        <v>8919.056988922746</v>
      </c>
      <c r="D28" s="241">
        <v>10753.927454568255</v>
      </c>
      <c r="E28" s="241">
        <v>11535.787504844267</v>
      </c>
      <c r="F28" s="241">
        <v>10615.940843547383</v>
      </c>
      <c r="G28" s="241">
        <v>8541.571925076012</v>
      </c>
      <c r="H28" s="241">
        <v>11150.901223892793</v>
      </c>
      <c r="I28" s="241">
        <v>9485.021930157727</v>
      </c>
      <c r="J28" s="241">
        <v>10361.604114467278</v>
      </c>
      <c r="K28" s="241">
        <v>9894.589207930183</v>
      </c>
      <c r="L28" s="67"/>
      <c r="M28" s="292" t="s">
        <v>133</v>
      </c>
      <c r="N28" s="68"/>
    </row>
    <row r="29" spans="1:14" s="48" customFormat="1" ht="20.25" customHeight="1">
      <c r="A29" s="54" t="s">
        <v>118</v>
      </c>
      <c r="B29" s="66"/>
      <c r="C29" s="241">
        <v>7050.995419767514</v>
      </c>
      <c r="D29" s="241">
        <v>7149.26135924908</v>
      </c>
      <c r="E29" s="241">
        <v>6942.324191292789</v>
      </c>
      <c r="F29" s="241">
        <v>8056.164894409968</v>
      </c>
      <c r="G29" s="241">
        <v>7943.681808062029</v>
      </c>
      <c r="H29" s="241">
        <v>6788.9887613670335</v>
      </c>
      <c r="I29" s="241">
        <v>10240.767486752608</v>
      </c>
      <c r="J29" s="241">
        <v>11241.079437044475</v>
      </c>
      <c r="K29" s="241">
        <v>11922.910607742464</v>
      </c>
      <c r="L29" s="67"/>
      <c r="M29" s="293" t="s">
        <v>134</v>
      </c>
      <c r="N29" s="69"/>
    </row>
    <row r="30" spans="1:14" s="48" customFormat="1" ht="20.25" customHeight="1">
      <c r="A30" s="201" t="s">
        <v>271</v>
      </c>
      <c r="B30" s="66"/>
      <c r="C30" s="241">
        <v>183132.86194963712</v>
      </c>
      <c r="D30" s="241">
        <v>170860.4514029352</v>
      </c>
      <c r="E30" s="241">
        <v>171940.72890294032</v>
      </c>
      <c r="F30" s="241">
        <v>174354.3084748275</v>
      </c>
      <c r="G30" s="241">
        <v>173654.30632351217</v>
      </c>
      <c r="H30" s="241">
        <v>166957.00857733964</v>
      </c>
      <c r="I30" s="241">
        <v>170521.7380761218</v>
      </c>
      <c r="J30" s="241">
        <v>164259.2945086789</v>
      </c>
      <c r="K30" s="241">
        <v>178286.63128934562</v>
      </c>
      <c r="L30" s="67"/>
      <c r="M30" s="293" t="s">
        <v>49</v>
      </c>
      <c r="N30" s="69"/>
    </row>
    <row r="31" spans="1:14" s="48" customFormat="1" ht="20.25" customHeight="1">
      <c r="A31" s="54" t="s">
        <v>119</v>
      </c>
      <c r="B31" s="66"/>
      <c r="C31" s="241">
        <v>133104.39432421885</v>
      </c>
      <c r="D31" s="241">
        <v>117599.44375841506</v>
      </c>
      <c r="E31" s="241">
        <v>119180.65190680083</v>
      </c>
      <c r="F31" s="241">
        <v>101050.71281720785</v>
      </c>
      <c r="G31" s="241">
        <v>90996.62271408875</v>
      </c>
      <c r="H31" s="241">
        <v>82459.03781830861</v>
      </c>
      <c r="I31" s="241">
        <v>85603.55737995151</v>
      </c>
      <c r="J31" s="241">
        <v>80650.8152585161</v>
      </c>
      <c r="K31" s="241">
        <v>91928.26871044774</v>
      </c>
      <c r="L31" s="67"/>
      <c r="M31" s="293" t="s">
        <v>10</v>
      </c>
      <c r="N31" s="69"/>
    </row>
    <row r="32" spans="1:14" s="48" customFormat="1" ht="20.25" customHeight="1">
      <c r="A32" s="201" t="s">
        <v>272</v>
      </c>
      <c r="B32" s="66"/>
      <c r="C32" s="241">
        <v>58711.93896354066</v>
      </c>
      <c r="D32" s="241">
        <v>59084.3159956792</v>
      </c>
      <c r="E32" s="241">
        <v>58863.64355728581</v>
      </c>
      <c r="F32" s="241">
        <v>74831.36713459574</v>
      </c>
      <c r="G32" s="241">
        <v>82657.68360942339</v>
      </c>
      <c r="H32" s="241">
        <v>84503.96023986874</v>
      </c>
      <c r="I32" s="241">
        <v>84872.63970711136</v>
      </c>
      <c r="J32" s="241">
        <v>83568.2678053614</v>
      </c>
      <c r="K32" s="241">
        <v>86379.0471371088</v>
      </c>
      <c r="L32" s="67"/>
      <c r="M32" s="293" t="s">
        <v>1</v>
      </c>
      <c r="N32" s="69"/>
    </row>
    <row r="33" spans="1:14" s="48" customFormat="1" ht="20.25" customHeight="1">
      <c r="A33" s="54" t="s">
        <v>120</v>
      </c>
      <c r="B33" s="66"/>
      <c r="C33" s="241">
        <v>279030.6822168603</v>
      </c>
      <c r="D33" s="241">
        <v>269984.59016389184</v>
      </c>
      <c r="E33" s="241">
        <v>332658.0037633296</v>
      </c>
      <c r="F33" s="241">
        <v>341254.07984847936</v>
      </c>
      <c r="G33" s="241">
        <v>458543.7359339836</v>
      </c>
      <c r="H33" s="241">
        <v>516013.6205314351</v>
      </c>
      <c r="I33" s="241">
        <v>556345.3240955208</v>
      </c>
      <c r="J33" s="241">
        <v>585075.6106490039</v>
      </c>
      <c r="K33" s="241">
        <v>578514.5015738718</v>
      </c>
      <c r="L33" s="67"/>
      <c r="M33" s="293" t="s">
        <v>50</v>
      </c>
      <c r="N33" s="69"/>
    </row>
    <row r="34" spans="1:14" s="48" customFormat="1" ht="20.25" customHeight="1">
      <c r="A34" s="54" t="s">
        <v>273</v>
      </c>
      <c r="B34" s="66"/>
      <c r="C34" s="241">
        <v>386639.87474468024</v>
      </c>
      <c r="D34" s="241">
        <v>404615.9537685003</v>
      </c>
      <c r="E34" s="241">
        <v>424895.88731501374</v>
      </c>
      <c r="F34" s="241">
        <v>408273.1758338691</v>
      </c>
      <c r="G34" s="241">
        <v>414276.27627627633</v>
      </c>
      <c r="H34" s="241">
        <v>406424.5664728758</v>
      </c>
      <c r="I34" s="241">
        <v>420006.62253327953</v>
      </c>
      <c r="J34" s="241">
        <v>413808.84611490223</v>
      </c>
      <c r="K34" s="241">
        <v>403777.3805013286</v>
      </c>
      <c r="L34" s="67"/>
      <c r="M34" s="293" t="s">
        <v>51</v>
      </c>
      <c r="N34" s="69"/>
    </row>
    <row r="35" spans="1:14" s="48" customFormat="1" ht="20.25" customHeight="1">
      <c r="A35" s="54" t="s">
        <v>121</v>
      </c>
      <c r="B35" s="66"/>
      <c r="C35" s="241">
        <v>156677.26037533587</v>
      </c>
      <c r="D35" s="241">
        <v>156627.55933844036</v>
      </c>
      <c r="E35" s="241">
        <v>157997.64164858003</v>
      </c>
      <c r="F35" s="241">
        <v>150722.9579769082</v>
      </c>
      <c r="G35" s="241">
        <v>152933.93393393393</v>
      </c>
      <c r="H35" s="241">
        <v>147123.18421177112</v>
      </c>
      <c r="I35" s="241">
        <v>156708.60660385614</v>
      </c>
      <c r="J35" s="241">
        <v>157917.0804733258</v>
      </c>
      <c r="K35" s="241">
        <v>151569.52743936566</v>
      </c>
      <c r="L35" s="67"/>
      <c r="M35" s="293" t="s">
        <v>10</v>
      </c>
      <c r="N35" s="69"/>
    </row>
    <row r="36" spans="1:14" s="48" customFormat="1" ht="20.25" customHeight="1">
      <c r="A36" s="54" t="s">
        <v>122</v>
      </c>
      <c r="B36" s="66"/>
      <c r="C36" s="241">
        <v>229561.76616542472</v>
      </c>
      <c r="D36" s="241">
        <v>247807.63296244905</v>
      </c>
      <c r="E36" s="241">
        <v>266853.0006324152</v>
      </c>
      <c r="F36" s="241">
        <v>257550.05271486554</v>
      </c>
      <c r="G36" s="241">
        <v>261342.34234234237</v>
      </c>
      <c r="H36" s="241">
        <v>259301.38226110456</v>
      </c>
      <c r="I36" s="241">
        <v>263414.74780675943</v>
      </c>
      <c r="J36" s="241">
        <v>256164.8043105962</v>
      </c>
      <c r="K36" s="241">
        <v>252358.49550376428</v>
      </c>
      <c r="L36" s="67"/>
      <c r="M36" s="293" t="s">
        <v>1</v>
      </c>
      <c r="N36" s="69"/>
    </row>
    <row r="37" spans="1:14" s="48" customFormat="1" ht="20.25" customHeight="1">
      <c r="A37" s="54" t="s">
        <v>274</v>
      </c>
      <c r="B37" s="66"/>
      <c r="C37" s="241">
        <v>264481.9266789549</v>
      </c>
      <c r="D37" s="241">
        <v>258331.69525734245</v>
      </c>
      <c r="E37" s="241">
        <v>276416.95215547306</v>
      </c>
      <c r="F37" s="241">
        <v>260727.92671204414</v>
      </c>
      <c r="G37" s="241">
        <v>261293.14236132268</v>
      </c>
      <c r="H37" s="241">
        <v>270209.75548404595</v>
      </c>
      <c r="I37" s="241">
        <v>275737.9066624419</v>
      </c>
      <c r="J37" s="241">
        <v>276728.0665073545</v>
      </c>
      <c r="K37" s="241">
        <v>260235.49631691407</v>
      </c>
      <c r="L37" s="67"/>
      <c r="M37" s="293" t="s">
        <v>23</v>
      </c>
      <c r="N37" s="69"/>
    </row>
    <row r="38" spans="1:14" s="48" customFormat="1" ht="20.25" customHeight="1">
      <c r="A38" s="54" t="s">
        <v>275</v>
      </c>
      <c r="B38" s="66"/>
      <c r="C38" s="241">
        <v>161199.71227315368</v>
      </c>
      <c r="D38" s="241">
        <v>160072.72261951177</v>
      </c>
      <c r="E38" s="241">
        <v>171698.90605200612</v>
      </c>
      <c r="F38" s="241">
        <v>167656.0418458043</v>
      </c>
      <c r="G38" s="241">
        <v>168166.34425555155</v>
      </c>
      <c r="H38" s="241">
        <v>183104.91259716992</v>
      </c>
      <c r="I38" s="241">
        <v>185522.2693650784</v>
      </c>
      <c r="J38" s="241">
        <v>177302.10339224015</v>
      </c>
      <c r="K38" s="241">
        <v>162528.73689285506</v>
      </c>
      <c r="L38" s="67"/>
      <c r="M38" s="293" t="s">
        <v>52</v>
      </c>
      <c r="N38" s="69"/>
    </row>
    <row r="39" spans="1:14" s="48" customFormat="1" ht="20.25" customHeight="1">
      <c r="A39" s="54" t="s">
        <v>123</v>
      </c>
      <c r="B39" s="66"/>
      <c r="C39" s="241">
        <v>173268.6230456551</v>
      </c>
      <c r="D39" s="241">
        <v>179618.95559335058</v>
      </c>
      <c r="E39" s="241">
        <v>188854.0050022687</v>
      </c>
      <c r="F39" s="241">
        <v>189094.9374019963</v>
      </c>
      <c r="G39" s="241">
        <v>197529.4969560157</v>
      </c>
      <c r="H39" s="241">
        <v>205136.35848889942</v>
      </c>
      <c r="I39" s="241">
        <v>205148.4933646561</v>
      </c>
      <c r="J39" s="241">
        <v>207772.34399697155</v>
      </c>
      <c r="K39" s="241">
        <v>195971.51480937595</v>
      </c>
      <c r="L39" s="67"/>
      <c r="M39" s="293" t="s">
        <v>135</v>
      </c>
      <c r="N39" s="69"/>
    </row>
    <row r="40" spans="1:14" s="48" customFormat="1" ht="20.25" customHeight="1">
      <c r="A40" s="55" t="s">
        <v>276</v>
      </c>
      <c r="B40" s="66"/>
      <c r="C40" s="241">
        <v>123118.12088994503</v>
      </c>
      <c r="D40" s="241">
        <v>123865.63572214686</v>
      </c>
      <c r="E40" s="241">
        <v>126654.40499989159</v>
      </c>
      <c r="F40" s="241">
        <v>124285.5074798085</v>
      </c>
      <c r="G40" s="241">
        <v>128373.89535660046</v>
      </c>
      <c r="H40" s="241">
        <v>136188.229251136</v>
      </c>
      <c r="I40" s="241">
        <v>136266.11546425393</v>
      </c>
      <c r="J40" s="241">
        <v>139067.2513664099</v>
      </c>
      <c r="K40" s="241">
        <v>131931.44895303104</v>
      </c>
      <c r="L40" s="67"/>
      <c r="M40" s="293" t="s">
        <v>10</v>
      </c>
      <c r="N40" s="69"/>
    </row>
    <row r="41" spans="1:14" s="48" customFormat="1" ht="27.75" customHeight="1">
      <c r="A41" s="202" t="s">
        <v>277</v>
      </c>
      <c r="B41" s="66"/>
      <c r="C41" s="241">
        <v>49985.009072286746</v>
      </c>
      <c r="D41" s="241">
        <v>55646.51781785132</v>
      </c>
      <c r="E41" s="241">
        <v>62169.68732825378</v>
      </c>
      <c r="F41" s="241">
        <v>64814.78243091279</v>
      </c>
      <c r="G41" s="241">
        <v>69155.6015994152</v>
      </c>
      <c r="H41" s="241">
        <v>68961.87860846541</v>
      </c>
      <c r="I41" s="241">
        <v>68897.7710634434</v>
      </c>
      <c r="J41" s="241">
        <v>68778.7010591072</v>
      </c>
      <c r="K41" s="241">
        <v>64181.68314417322</v>
      </c>
      <c r="L41" s="67"/>
      <c r="M41" s="293" t="s">
        <v>1</v>
      </c>
      <c r="N41" s="69"/>
    </row>
    <row r="42" spans="1:14" s="48" customFormat="1" ht="20.25" customHeight="1">
      <c r="A42" s="55" t="s">
        <v>278</v>
      </c>
      <c r="B42" s="66"/>
      <c r="C42" s="241">
        <v>125981.70860847374</v>
      </c>
      <c r="D42" s="241">
        <v>128928.61842139009</v>
      </c>
      <c r="E42" s="241">
        <v>140497.14974265272</v>
      </c>
      <c r="F42" s="241">
        <v>140915.95714684582</v>
      </c>
      <c r="G42" s="241">
        <v>149671.67167167168</v>
      </c>
      <c r="H42" s="241">
        <v>142429.77918015432</v>
      </c>
      <c r="I42" s="241">
        <v>148319.43489684782</v>
      </c>
      <c r="J42" s="241">
        <v>150559.1779416113</v>
      </c>
      <c r="K42" s="241">
        <v>157471.86019168585</v>
      </c>
      <c r="L42" s="67"/>
      <c r="M42" s="293" t="s">
        <v>136</v>
      </c>
      <c r="N42" s="69"/>
    </row>
    <row r="43" spans="1:14" s="48" customFormat="1" ht="20.25" customHeight="1">
      <c r="A43" s="55" t="s">
        <v>124</v>
      </c>
      <c r="B43" s="66"/>
      <c r="C43" s="241">
        <v>451890.92489111266</v>
      </c>
      <c r="D43" s="241">
        <v>456451.52407425543</v>
      </c>
      <c r="E43" s="241">
        <v>461971.3821345258</v>
      </c>
      <c r="F43" s="241">
        <v>475443.95455532393</v>
      </c>
      <c r="G43" s="241">
        <v>479897.43425713654</v>
      </c>
      <c r="H43" s="241">
        <v>487609.95936173847</v>
      </c>
      <c r="I43" s="241">
        <v>501943.1084800697</v>
      </c>
      <c r="J43" s="241">
        <v>510776.62534294964</v>
      </c>
      <c r="K43" s="241">
        <v>529091.8027131583</v>
      </c>
      <c r="L43" s="67"/>
      <c r="M43" s="293" t="s">
        <v>137</v>
      </c>
      <c r="N43" s="69"/>
    </row>
    <row r="44" spans="1:14" s="48" customFormat="1" ht="20.25" customHeight="1">
      <c r="A44" s="194" t="s">
        <v>125</v>
      </c>
      <c r="B44" s="66"/>
      <c r="C44" s="241">
        <v>401659.64651864604</v>
      </c>
      <c r="D44" s="241">
        <v>401533.6676215536</v>
      </c>
      <c r="E44" s="241">
        <v>406284.20859652123</v>
      </c>
      <c r="F44" s="241">
        <v>415145.1397064733</v>
      </c>
      <c r="G44" s="241">
        <v>420814.05505505507</v>
      </c>
      <c r="H44" s="241">
        <v>427460.29964047356</v>
      </c>
      <c r="I44" s="241">
        <v>438032.47201605013</v>
      </c>
      <c r="J44" s="241">
        <v>446886.88280290033</v>
      </c>
      <c r="K44" s="241">
        <v>463118.7356193149</v>
      </c>
      <c r="L44" s="67"/>
      <c r="M44" s="293" t="s">
        <v>10</v>
      </c>
      <c r="N44" s="69"/>
    </row>
    <row r="45" spans="1:14" s="48" customFormat="1" ht="20.25" customHeight="1">
      <c r="A45" s="54" t="s">
        <v>126</v>
      </c>
      <c r="B45" s="66"/>
      <c r="C45" s="241">
        <v>50105.85180272681</v>
      </c>
      <c r="D45" s="241">
        <v>54805.199549451565</v>
      </c>
      <c r="E45" s="241">
        <v>55576.111802546526</v>
      </c>
      <c r="F45" s="241">
        <v>60308.95420314401</v>
      </c>
      <c r="G45" s="241">
        <v>59083.37920208153</v>
      </c>
      <c r="H45" s="241">
        <v>60149.14478451514</v>
      </c>
      <c r="I45" s="241">
        <v>63852.638116114336</v>
      </c>
      <c r="J45" s="241">
        <v>63885.46298534466</v>
      </c>
      <c r="K45" s="241">
        <v>65981.92887440648</v>
      </c>
      <c r="L45" s="67"/>
      <c r="M45" s="293" t="s">
        <v>1</v>
      </c>
      <c r="N45" s="69"/>
    </row>
    <row r="46" spans="1:14" s="48" customFormat="1" ht="27.75" customHeight="1">
      <c r="A46" s="201" t="s">
        <v>279</v>
      </c>
      <c r="B46" s="66"/>
      <c r="C46" s="241">
        <v>348528.2188688568</v>
      </c>
      <c r="D46" s="241">
        <v>363508.65207313455</v>
      </c>
      <c r="E46" s="241">
        <v>385540.05255121825</v>
      </c>
      <c r="F46" s="241">
        <v>376371.6248194891</v>
      </c>
      <c r="G46" s="241">
        <v>413424.94687864353</v>
      </c>
      <c r="H46" s="241">
        <v>444620.6297872605</v>
      </c>
      <c r="I46" s="241">
        <v>433591.02765061695</v>
      </c>
      <c r="J46" s="241">
        <v>420770.9332064408</v>
      </c>
      <c r="K46" s="241">
        <v>430982.03643471224</v>
      </c>
      <c r="L46" s="67"/>
      <c r="M46" s="293" t="s">
        <v>138</v>
      </c>
      <c r="N46" s="69"/>
    </row>
    <row r="47" spans="1:14" s="48" customFormat="1" ht="20.25" customHeight="1">
      <c r="A47" s="54" t="s">
        <v>127</v>
      </c>
      <c r="B47" s="66"/>
      <c r="C47" s="241">
        <v>377096.5951660227</v>
      </c>
      <c r="D47" s="241">
        <v>380069.41168070794</v>
      </c>
      <c r="E47" s="241">
        <v>372972.3420011598</v>
      </c>
      <c r="F47" s="241">
        <v>375030.3817110908</v>
      </c>
      <c r="G47" s="241">
        <v>384022.60360360355</v>
      </c>
      <c r="H47" s="241">
        <v>391538.4590794072</v>
      </c>
      <c r="I47" s="241">
        <v>397908.7932491436</v>
      </c>
      <c r="J47" s="241">
        <v>407073.15501989715</v>
      </c>
      <c r="K47" s="241">
        <v>422908.4373977147</v>
      </c>
      <c r="L47" s="67"/>
      <c r="M47" s="293" t="s">
        <v>139</v>
      </c>
      <c r="N47" s="69"/>
    </row>
    <row r="48" spans="1:14" s="48" customFormat="1" ht="20.25" customHeight="1">
      <c r="A48" s="54" t="s">
        <v>128</v>
      </c>
      <c r="B48" s="66"/>
      <c r="C48" s="241">
        <v>213688.43597996488</v>
      </c>
      <c r="D48" s="241">
        <v>219447.73927085326</v>
      </c>
      <c r="E48" s="241">
        <v>218573.27853944528</v>
      </c>
      <c r="F48" s="241">
        <v>221584.7164989344</v>
      </c>
      <c r="G48" s="241">
        <v>225772.78527785864</v>
      </c>
      <c r="H48" s="241">
        <v>226214.45106002837</v>
      </c>
      <c r="I48" s="241">
        <v>229606.59705420677</v>
      </c>
      <c r="J48" s="241">
        <v>230359.26227111754</v>
      </c>
      <c r="K48" s="241">
        <v>233171.2613552942</v>
      </c>
      <c r="L48" s="67"/>
      <c r="M48" s="293" t="s">
        <v>140</v>
      </c>
      <c r="N48" s="69"/>
    </row>
    <row r="49" spans="1:14" s="48" customFormat="1" ht="20.25" customHeight="1">
      <c r="A49" s="54" t="s">
        <v>280</v>
      </c>
      <c r="B49" s="66"/>
      <c r="C49" s="241">
        <v>406070.2182943708</v>
      </c>
      <c r="D49" s="241">
        <v>425339.12834124506</v>
      </c>
      <c r="E49" s="241">
        <v>443333.2216918215</v>
      </c>
      <c r="F49" s="241">
        <v>446493.72701442044</v>
      </c>
      <c r="G49" s="241">
        <v>478494.0607852455</v>
      </c>
      <c r="H49" s="241">
        <v>493079.11758535315</v>
      </c>
      <c r="I49" s="241">
        <v>489898.04559476953</v>
      </c>
      <c r="J49" s="241">
        <v>505232.0473764095</v>
      </c>
      <c r="K49" s="241">
        <v>530827.2814980627</v>
      </c>
      <c r="L49" s="67"/>
      <c r="M49" s="293" t="s">
        <v>141</v>
      </c>
      <c r="N49" s="69"/>
    </row>
    <row r="50" spans="1:14" s="48" customFormat="1" ht="20.25" customHeight="1">
      <c r="A50" s="54" t="s">
        <v>129</v>
      </c>
      <c r="B50" s="66"/>
      <c r="C50" s="241">
        <v>231112.3293006672</v>
      </c>
      <c r="D50" s="241">
        <v>238125.85889723492</v>
      </c>
      <c r="E50" s="241">
        <v>230688.0677393562</v>
      </c>
      <c r="F50" s="241">
        <v>223508.1939686121</v>
      </c>
      <c r="G50" s="241">
        <v>229037.30520847006</v>
      </c>
      <c r="H50" s="241">
        <v>231071.32453868983</v>
      </c>
      <c r="I50" s="241">
        <v>230383.6802447525</v>
      </c>
      <c r="J50" s="241">
        <v>223521.02699432865</v>
      </c>
      <c r="K50" s="241">
        <v>223697.76650380288</v>
      </c>
      <c r="L50" s="67"/>
      <c r="M50" s="293" t="s">
        <v>142</v>
      </c>
      <c r="N50" s="69"/>
    </row>
    <row r="51" spans="1:14" s="48" customFormat="1" ht="39" customHeight="1">
      <c r="A51" s="201" t="s">
        <v>338</v>
      </c>
      <c r="B51" s="66"/>
      <c r="C51" s="282">
        <v>3864569.326553766</v>
      </c>
      <c r="D51" s="282">
        <v>3894059.0483494108</v>
      </c>
      <c r="E51" s="282">
        <v>4074697.2623165506</v>
      </c>
      <c r="F51" s="282">
        <v>4043678.260198376</v>
      </c>
      <c r="G51" s="282">
        <v>4293651.001685636</v>
      </c>
      <c r="H51" s="282">
        <v>4429460.27156004</v>
      </c>
      <c r="I51" s="282">
        <v>4499411.796274431</v>
      </c>
      <c r="J51" s="282">
        <v>4524495.1938772</v>
      </c>
      <c r="K51" s="282">
        <v>4553181.257797754</v>
      </c>
      <c r="L51" s="224"/>
      <c r="M51" s="294" t="s">
        <v>143</v>
      </c>
      <c r="N51" s="69"/>
    </row>
    <row r="52" spans="1:14" s="48" customFormat="1" ht="20.25" customHeight="1">
      <c r="A52" s="201" t="s">
        <v>281</v>
      </c>
      <c r="B52" s="66"/>
      <c r="C52" s="241">
        <v>36369.22407869604</v>
      </c>
      <c r="D52" s="241">
        <v>35420.859884822356</v>
      </c>
      <c r="E52" s="241">
        <v>31724.22968630523</v>
      </c>
      <c r="F52" s="241">
        <v>29719.419630437802</v>
      </c>
      <c r="G52" s="241">
        <v>24330.569948186527</v>
      </c>
      <c r="H52" s="241">
        <v>19120.06015041674</v>
      </c>
      <c r="I52" s="241">
        <v>19733.029377748393</v>
      </c>
      <c r="J52" s="241">
        <v>18743.544985938206</v>
      </c>
      <c r="K52" s="241">
        <v>18441.83414608155</v>
      </c>
      <c r="L52" s="67"/>
      <c r="M52" s="293" t="s">
        <v>144</v>
      </c>
      <c r="N52" s="69"/>
    </row>
    <row r="53" spans="1:14" s="48" customFormat="1" ht="20.25" customHeight="1">
      <c r="A53" s="201" t="s">
        <v>205</v>
      </c>
      <c r="B53" s="66"/>
      <c r="C53" s="241">
        <v>33720.57187971906</v>
      </c>
      <c r="D53" s="241">
        <v>33994.13142667249</v>
      </c>
      <c r="E53" s="241">
        <v>37428.64756039301</v>
      </c>
      <c r="F53" s="241">
        <v>36479.83170256097</v>
      </c>
      <c r="G53" s="241">
        <v>41643.23371927315</v>
      </c>
      <c r="H53" s="241">
        <v>40488.4517072612</v>
      </c>
      <c r="I53" s="241">
        <v>43073.21338008465</v>
      </c>
      <c r="J53" s="241">
        <v>43646.905220451255</v>
      </c>
      <c r="K53" s="241">
        <v>47518.89258552346</v>
      </c>
      <c r="L53" s="67"/>
      <c r="M53" s="293" t="s">
        <v>145</v>
      </c>
      <c r="N53" s="69"/>
    </row>
    <row r="54" spans="1:14" s="48" customFormat="1" ht="27.75" customHeight="1">
      <c r="A54" s="233" t="s">
        <v>282</v>
      </c>
      <c r="B54" s="66"/>
      <c r="C54" s="283">
        <v>3864685.4296880327</v>
      </c>
      <c r="D54" s="283">
        <v>3893302.307460169</v>
      </c>
      <c r="E54" s="241">
        <v>4068876.8912802637</v>
      </c>
      <c r="F54" s="241">
        <v>4036891.580613559</v>
      </c>
      <c r="G54" s="241">
        <v>4276338.337914549</v>
      </c>
      <c r="H54" s="241">
        <v>4408291.521332704</v>
      </c>
      <c r="I54" s="241">
        <v>4476227.3789096065</v>
      </c>
      <c r="J54" s="241">
        <v>4499804.925563686</v>
      </c>
      <c r="K54" s="241">
        <v>4524201.310947668</v>
      </c>
      <c r="L54" s="71"/>
      <c r="M54" s="292" t="s">
        <v>146</v>
      </c>
      <c r="N54" s="68"/>
    </row>
    <row r="55" spans="1:14" s="48" customFormat="1" ht="25.5" customHeight="1">
      <c r="A55" s="206" t="s">
        <v>283</v>
      </c>
      <c r="B55" s="66"/>
      <c r="C55" s="283">
        <v>-2532.549064710416</v>
      </c>
      <c r="D55" s="283">
        <v>-2183.469347391787</v>
      </c>
      <c r="E55" s="241">
        <v>-115.95316219915549</v>
      </c>
      <c r="F55" s="241">
        <v>-26.26751269385568</v>
      </c>
      <c r="G55" s="241">
        <v>-6.83940015733242E-10</v>
      </c>
      <c r="H55" s="241">
        <v>199.64132950861676</v>
      </c>
      <c r="I55" s="241">
        <v>155.7666375116969</v>
      </c>
      <c r="J55" s="241">
        <v>213.09192099898064</v>
      </c>
      <c r="K55" s="241">
        <v>97.11158935535059</v>
      </c>
      <c r="L55" s="71"/>
      <c r="M55" s="293" t="s">
        <v>148</v>
      </c>
      <c r="N55" s="69"/>
    </row>
    <row r="56" spans="1:14" ht="4.5" customHeight="1" thickBot="1">
      <c r="A56" s="72"/>
      <c r="B56" s="73"/>
      <c r="C56" s="74"/>
      <c r="D56" s="74"/>
      <c r="E56" s="74"/>
      <c r="F56" s="74"/>
      <c r="G56" s="74"/>
      <c r="H56" s="74"/>
      <c r="I56" s="74"/>
      <c r="J56" s="74"/>
      <c r="K56" s="74"/>
      <c r="L56" s="75"/>
      <c r="M56" s="76"/>
      <c r="N56" s="209"/>
    </row>
    <row r="57" spans="1:14" ht="4.5" customHeight="1">
      <c r="A57" s="28"/>
      <c r="B57" s="28"/>
      <c r="C57" s="77"/>
      <c r="D57" s="77"/>
      <c r="E57" s="78"/>
      <c r="F57" s="30"/>
      <c r="G57" s="30"/>
      <c r="H57" s="30"/>
      <c r="I57" s="30"/>
      <c r="J57" s="30"/>
      <c r="K57" s="30"/>
      <c r="L57" s="30"/>
      <c r="M57" s="79"/>
      <c r="N57" s="79"/>
    </row>
    <row r="58" spans="1:14" ht="13.5">
      <c r="A58" s="234" t="s">
        <v>358</v>
      </c>
      <c r="B58" s="80"/>
      <c r="C58" s="80"/>
      <c r="D58" s="28"/>
      <c r="E58" s="28"/>
      <c r="F58" s="30"/>
      <c r="G58" s="30"/>
      <c r="H58" s="30"/>
      <c r="I58" s="30"/>
      <c r="J58" s="30"/>
      <c r="K58" s="30"/>
      <c r="L58" s="30"/>
      <c r="M58" s="29"/>
      <c r="N58" s="28"/>
    </row>
    <row r="59" spans="1:14" ht="13.5">
      <c r="A59" s="234" t="s">
        <v>359</v>
      </c>
      <c r="B59" s="80"/>
      <c r="C59" s="80"/>
      <c r="D59" s="28"/>
      <c r="E59" s="28"/>
      <c r="F59" s="30"/>
      <c r="G59" s="30"/>
      <c r="H59" s="30"/>
      <c r="I59" s="30"/>
      <c r="J59" s="30"/>
      <c r="K59" s="30"/>
      <c r="L59" s="30"/>
      <c r="M59" s="29"/>
      <c r="N59" s="28"/>
    </row>
    <row r="60" spans="1:14" ht="12">
      <c r="A60" s="235" t="s">
        <v>234</v>
      </c>
      <c r="B60" s="31"/>
      <c r="C60" s="31"/>
      <c r="D60" s="31"/>
      <c r="E60" s="28"/>
      <c r="F60" s="28"/>
      <c r="G60" s="28"/>
      <c r="H60" s="28"/>
      <c r="I60" s="28"/>
      <c r="J60" s="28"/>
      <c r="K60" s="28"/>
      <c r="L60" s="28"/>
      <c r="M60" s="29"/>
      <c r="N60" s="29"/>
    </row>
    <row r="61" spans="5:12" ht="11.25">
      <c r="E61" s="1"/>
      <c r="F61" s="1"/>
      <c r="G61" s="1"/>
      <c r="H61" s="1"/>
      <c r="I61" s="1"/>
      <c r="J61" s="1"/>
      <c r="K61" s="1"/>
      <c r="L61" s="1"/>
    </row>
    <row r="62" spans="5:12" ht="11.25">
      <c r="E62" s="81"/>
      <c r="F62" s="81"/>
      <c r="G62" s="81"/>
      <c r="H62" s="81"/>
      <c r="I62" s="81"/>
      <c r="J62" s="81"/>
      <c r="K62" s="81"/>
      <c r="L62" s="81"/>
    </row>
    <row r="63" spans="5:12" ht="11.25">
      <c r="E63" s="7"/>
      <c r="F63" s="7"/>
      <c r="G63" s="7"/>
      <c r="H63" s="7"/>
      <c r="I63" s="7"/>
      <c r="J63" s="7"/>
      <c r="K63" s="7"/>
      <c r="L63" s="7"/>
    </row>
  </sheetData>
  <sheetProtection/>
  <mergeCells count="5">
    <mergeCell ref="A6:A8"/>
    <mergeCell ref="M6:M8"/>
    <mergeCell ref="A2:E2"/>
    <mergeCell ref="F2:M2"/>
    <mergeCell ref="C6:E6"/>
  </mergeCells>
  <printOptions horizontalCentered="1"/>
  <pageMargins left="0.5905511811023623" right="0.5905511811023623" top="0.5118110236220472" bottom="0.3937007874015748" header="0.31496062992125984" footer="0.5118110236220472"/>
  <pageSetup fitToWidth="3" horizontalDpi="600" verticalDpi="600" orientation="portrait" paperSize="9" scale="65" r:id="rId1"/>
  <headerFooter differentOddEven="1" scaleWithDoc="0" alignWithMargins="0">
    <oddHeader>&amp;L&amp;"+,標準"&amp;9 19　県民経済計算</oddHeader>
    <evenHeader>&amp;R&amp;"+,標準"&amp;9 19　県民経済計算</evenHeader>
  </headerFooter>
  <colBreaks count="1" manualBreakCount="1">
    <brk id="5" max="59" man="1"/>
  </colBreaks>
  <ignoredErrors>
    <ignoredError sqref="M9:M55" numberStoredAsText="1"/>
  </ignoredErrors>
</worksheet>
</file>

<file path=xl/worksheets/sheet4.xml><?xml version="1.0" encoding="utf-8"?>
<worksheet xmlns="http://schemas.openxmlformats.org/spreadsheetml/2006/main" xmlns:r="http://schemas.openxmlformats.org/officeDocument/2006/relationships">
  <dimension ref="A2:M54"/>
  <sheetViews>
    <sheetView showGridLines="0" view="pageBreakPreview" zoomScaleSheetLayoutView="100" zoomScalePageLayoutView="0" workbookViewId="0" topLeftCell="A1">
      <selection activeCell="A1" sqref="A1"/>
    </sheetView>
  </sheetViews>
  <sheetFormatPr defaultColWidth="8.796875" defaultRowHeight="14.25"/>
  <cols>
    <col min="1" max="1" width="46" style="85" customWidth="1"/>
    <col min="2" max="2" width="0.8984375" style="85" customWidth="1"/>
    <col min="3" max="5" width="19.69921875" style="85" customWidth="1"/>
    <col min="6" max="11" width="18.09765625" style="85" customWidth="1"/>
    <col min="12" max="12" width="0.8984375" style="85" customWidth="1"/>
    <col min="13" max="13" width="4.3984375" style="85" customWidth="1"/>
    <col min="14" max="16384" width="9" style="85" customWidth="1"/>
  </cols>
  <sheetData>
    <row r="1" ht="15.75" customHeight="1"/>
    <row r="2" spans="1:13" s="86" customFormat="1" ht="34.5" customHeight="1">
      <c r="A2" s="333" t="s">
        <v>342</v>
      </c>
      <c r="B2" s="333"/>
      <c r="C2" s="333"/>
      <c r="D2" s="333"/>
      <c r="E2" s="223" t="s">
        <v>216</v>
      </c>
      <c r="F2" s="332" t="s">
        <v>65</v>
      </c>
      <c r="G2" s="332"/>
      <c r="H2" s="332"/>
      <c r="I2" s="332"/>
      <c r="J2" s="332"/>
      <c r="K2" s="332" t="s">
        <v>213</v>
      </c>
      <c r="L2" s="332"/>
      <c r="M2" s="332"/>
    </row>
    <row r="3" spans="1:13" s="86" customFormat="1" ht="19.5" customHeight="1">
      <c r="A3" s="82"/>
      <c r="B3" s="82"/>
      <c r="C3" s="82"/>
      <c r="D3" s="82"/>
      <c r="E3" s="82"/>
      <c r="F3" s="82"/>
      <c r="G3" s="82"/>
      <c r="H3" s="82"/>
      <c r="I3" s="82"/>
      <c r="J3" s="82"/>
      <c r="L3" s="82"/>
      <c r="M3" s="82"/>
    </row>
    <row r="4" spans="1:13" ht="18" customHeight="1" thickBot="1">
      <c r="A4" s="89"/>
      <c r="B4" s="89"/>
      <c r="C4" s="27"/>
      <c r="D4" s="89"/>
      <c r="E4" s="89"/>
      <c r="F4" s="89"/>
      <c r="G4" s="89"/>
      <c r="H4" s="89"/>
      <c r="I4" s="89"/>
      <c r="J4" s="89"/>
      <c r="L4" s="89"/>
      <c r="M4" s="242" t="s">
        <v>221</v>
      </c>
    </row>
    <row r="5" spans="1:13" ht="21.75" customHeight="1">
      <c r="A5" s="326" t="s">
        <v>360</v>
      </c>
      <c r="B5" s="93"/>
      <c r="C5" s="334" t="s">
        <v>309</v>
      </c>
      <c r="D5" s="335"/>
      <c r="E5" s="335"/>
      <c r="F5" s="226" t="s">
        <v>310</v>
      </c>
      <c r="G5" s="296"/>
      <c r="H5" s="296"/>
      <c r="I5" s="296"/>
      <c r="J5" s="296"/>
      <c r="K5" s="296"/>
      <c r="L5" s="230"/>
      <c r="M5" s="329" t="s">
        <v>28</v>
      </c>
    </row>
    <row r="6" spans="1:13" ht="19.5" customHeight="1">
      <c r="A6" s="327"/>
      <c r="B6" s="94"/>
      <c r="C6" s="95" t="s">
        <v>29</v>
      </c>
      <c r="D6" s="95" t="s">
        <v>30</v>
      </c>
      <c r="E6" s="95" t="s">
        <v>31</v>
      </c>
      <c r="F6" s="95" t="s">
        <v>32</v>
      </c>
      <c r="G6" s="95" t="s">
        <v>149</v>
      </c>
      <c r="H6" s="95" t="s">
        <v>196</v>
      </c>
      <c r="I6" s="95" t="s">
        <v>201</v>
      </c>
      <c r="J6" s="96" t="s">
        <v>209</v>
      </c>
      <c r="K6" s="96" t="s">
        <v>228</v>
      </c>
      <c r="L6" s="97"/>
      <c r="M6" s="330"/>
    </row>
    <row r="7" spans="1:13" ht="19.5" customHeight="1">
      <c r="A7" s="328"/>
      <c r="B7" s="98"/>
      <c r="C7" s="99">
        <v>2011</v>
      </c>
      <c r="D7" s="99">
        <v>2012</v>
      </c>
      <c r="E7" s="99">
        <v>2013</v>
      </c>
      <c r="F7" s="99">
        <v>2014</v>
      </c>
      <c r="G7" s="99">
        <v>2015</v>
      </c>
      <c r="H7" s="99">
        <v>2016</v>
      </c>
      <c r="I7" s="99">
        <v>2017</v>
      </c>
      <c r="J7" s="102">
        <v>2018</v>
      </c>
      <c r="K7" s="102">
        <v>2019</v>
      </c>
      <c r="L7" s="103"/>
      <c r="M7" s="331"/>
    </row>
    <row r="8" spans="1:13" s="108" customFormat="1" ht="4.5" customHeight="1">
      <c r="A8" s="104"/>
      <c r="B8" s="105"/>
      <c r="C8" s="106"/>
      <c r="D8" s="106"/>
      <c r="E8" s="106"/>
      <c r="F8" s="106"/>
      <c r="G8" s="106"/>
      <c r="H8" s="106"/>
      <c r="I8" s="106"/>
      <c r="J8" s="106"/>
      <c r="K8" s="106"/>
      <c r="L8" s="107"/>
      <c r="M8" s="238"/>
    </row>
    <row r="9" spans="1:13" ht="18.75" customHeight="1">
      <c r="A9" s="110" t="s">
        <v>311</v>
      </c>
      <c r="B9" s="151"/>
      <c r="C9" s="241">
        <v>2265243</v>
      </c>
      <c r="D9" s="241">
        <v>2300785</v>
      </c>
      <c r="E9" s="241">
        <v>2402749</v>
      </c>
      <c r="F9" s="241">
        <v>2437253</v>
      </c>
      <c r="G9" s="241">
        <v>2504982</v>
      </c>
      <c r="H9" s="241">
        <v>2515947</v>
      </c>
      <c r="I9" s="241">
        <v>2582790</v>
      </c>
      <c r="J9" s="241">
        <v>2614917</v>
      </c>
      <c r="K9" s="241">
        <v>2645104</v>
      </c>
      <c r="L9" s="109"/>
      <c r="M9" s="238" t="s">
        <v>43</v>
      </c>
    </row>
    <row r="10" spans="1:13" ht="18.75" customHeight="1">
      <c r="A10" s="110" t="s">
        <v>285</v>
      </c>
      <c r="B10" s="151"/>
      <c r="C10" s="241">
        <v>2219262</v>
      </c>
      <c r="D10" s="241">
        <v>2247952</v>
      </c>
      <c r="E10" s="241">
        <v>2348597</v>
      </c>
      <c r="F10" s="241">
        <v>2388970</v>
      </c>
      <c r="G10" s="241">
        <v>2448156</v>
      </c>
      <c r="H10" s="241">
        <v>2453472</v>
      </c>
      <c r="I10" s="241">
        <v>2520349</v>
      </c>
      <c r="J10" s="241">
        <v>2563379</v>
      </c>
      <c r="K10" s="241">
        <v>2586358</v>
      </c>
      <c r="L10" s="109"/>
      <c r="M10" s="239" t="s">
        <v>10</v>
      </c>
    </row>
    <row r="11" spans="1:13" ht="18.75" customHeight="1">
      <c r="A11" s="110" t="s">
        <v>361</v>
      </c>
      <c r="B11" s="151"/>
      <c r="C11" s="241">
        <v>352678</v>
      </c>
      <c r="D11" s="241">
        <v>362787</v>
      </c>
      <c r="E11" s="241">
        <v>374333</v>
      </c>
      <c r="F11" s="241">
        <v>389850</v>
      </c>
      <c r="G11" s="241">
        <v>415036</v>
      </c>
      <c r="H11" s="241">
        <v>426311</v>
      </c>
      <c r="I11" s="241">
        <v>440025</v>
      </c>
      <c r="J11" s="241">
        <v>449389</v>
      </c>
      <c r="K11" s="241">
        <v>461647</v>
      </c>
      <c r="L11" s="109"/>
      <c r="M11" s="238" t="s">
        <v>150</v>
      </c>
    </row>
    <row r="12" spans="1:13" ht="18.75" customHeight="1">
      <c r="A12" s="110" t="s">
        <v>286</v>
      </c>
      <c r="B12" s="151"/>
      <c r="C12" s="241">
        <v>68843</v>
      </c>
      <c r="D12" s="241">
        <v>67865</v>
      </c>
      <c r="E12" s="241">
        <v>68995</v>
      </c>
      <c r="F12" s="241">
        <v>66060</v>
      </c>
      <c r="G12" s="241">
        <v>70425</v>
      </c>
      <c r="H12" s="241">
        <v>71010</v>
      </c>
      <c r="I12" s="241">
        <v>71877</v>
      </c>
      <c r="J12" s="241">
        <v>70576</v>
      </c>
      <c r="K12" s="241">
        <v>73085</v>
      </c>
      <c r="L12" s="109"/>
      <c r="M12" s="238" t="s">
        <v>151</v>
      </c>
    </row>
    <row r="13" spans="1:13" ht="18.75" customHeight="1">
      <c r="A13" s="141" t="s">
        <v>287</v>
      </c>
      <c r="B13" s="151"/>
      <c r="C13" s="241">
        <v>63307</v>
      </c>
      <c r="D13" s="241">
        <v>65558</v>
      </c>
      <c r="E13" s="241">
        <v>73089</v>
      </c>
      <c r="F13" s="241">
        <v>74665</v>
      </c>
      <c r="G13" s="241">
        <v>76238</v>
      </c>
      <c r="H13" s="241">
        <v>69382</v>
      </c>
      <c r="I13" s="241">
        <v>70434</v>
      </c>
      <c r="J13" s="241">
        <v>73320</v>
      </c>
      <c r="K13" s="241">
        <v>71124</v>
      </c>
      <c r="L13" s="109"/>
      <c r="M13" s="238" t="s">
        <v>48</v>
      </c>
    </row>
    <row r="14" spans="1:13" ht="18.75" customHeight="1">
      <c r="A14" s="141" t="s">
        <v>288</v>
      </c>
      <c r="B14" s="151"/>
      <c r="C14" s="241">
        <v>593746</v>
      </c>
      <c r="D14" s="241">
        <v>601211</v>
      </c>
      <c r="E14" s="241">
        <v>609286</v>
      </c>
      <c r="F14" s="241">
        <v>615325</v>
      </c>
      <c r="G14" s="241">
        <v>610663</v>
      </c>
      <c r="H14" s="241">
        <v>612612</v>
      </c>
      <c r="I14" s="241">
        <v>629049</v>
      </c>
      <c r="J14" s="241">
        <v>635231</v>
      </c>
      <c r="K14" s="241">
        <v>649564</v>
      </c>
      <c r="L14" s="109"/>
      <c r="M14" s="238" t="s">
        <v>152</v>
      </c>
    </row>
    <row r="15" spans="1:13" ht="18.75" customHeight="1">
      <c r="A15" s="110" t="s">
        <v>289</v>
      </c>
      <c r="B15" s="151"/>
      <c r="C15" s="241">
        <v>86242</v>
      </c>
      <c r="D15" s="241">
        <v>87591</v>
      </c>
      <c r="E15" s="241">
        <v>99339</v>
      </c>
      <c r="F15" s="241">
        <v>95502</v>
      </c>
      <c r="G15" s="241">
        <v>94028</v>
      </c>
      <c r="H15" s="241">
        <v>90806</v>
      </c>
      <c r="I15" s="241">
        <v>90131</v>
      </c>
      <c r="J15" s="241">
        <v>89100</v>
      </c>
      <c r="K15" s="241">
        <v>87554</v>
      </c>
      <c r="L15" s="109"/>
      <c r="M15" s="238" t="s">
        <v>153</v>
      </c>
    </row>
    <row r="16" spans="1:13" ht="18.75" customHeight="1">
      <c r="A16" s="110" t="s">
        <v>290</v>
      </c>
      <c r="B16" s="151"/>
      <c r="C16" s="241">
        <v>97662</v>
      </c>
      <c r="D16" s="241">
        <v>96823</v>
      </c>
      <c r="E16" s="241">
        <v>99591</v>
      </c>
      <c r="F16" s="241">
        <v>100104</v>
      </c>
      <c r="G16" s="241">
        <v>103835</v>
      </c>
      <c r="H16" s="241">
        <v>101988</v>
      </c>
      <c r="I16" s="241">
        <v>105028</v>
      </c>
      <c r="J16" s="241">
        <v>107342</v>
      </c>
      <c r="K16" s="241">
        <v>108600</v>
      </c>
      <c r="L16" s="109"/>
      <c r="M16" s="238" t="s">
        <v>154</v>
      </c>
    </row>
    <row r="17" spans="1:13" ht="18.75" customHeight="1">
      <c r="A17" s="110" t="s">
        <v>33</v>
      </c>
      <c r="B17" s="151"/>
      <c r="C17" s="241">
        <v>218123</v>
      </c>
      <c r="D17" s="241">
        <v>230912</v>
      </c>
      <c r="E17" s="241">
        <v>251088</v>
      </c>
      <c r="F17" s="241">
        <v>261024</v>
      </c>
      <c r="G17" s="241">
        <v>256249</v>
      </c>
      <c r="H17" s="241">
        <v>265050</v>
      </c>
      <c r="I17" s="241">
        <v>273196</v>
      </c>
      <c r="J17" s="241">
        <v>288767</v>
      </c>
      <c r="K17" s="241">
        <v>282301</v>
      </c>
      <c r="L17" s="109"/>
      <c r="M17" s="238" t="s">
        <v>155</v>
      </c>
    </row>
    <row r="18" spans="1:13" ht="18.75" customHeight="1">
      <c r="A18" s="110" t="s">
        <v>291</v>
      </c>
      <c r="B18" s="151"/>
      <c r="C18" s="241">
        <v>135241</v>
      </c>
      <c r="D18" s="241">
        <v>130319</v>
      </c>
      <c r="E18" s="241">
        <v>144901</v>
      </c>
      <c r="F18" s="241">
        <v>149684</v>
      </c>
      <c r="G18" s="241">
        <v>146111</v>
      </c>
      <c r="H18" s="241">
        <v>144842</v>
      </c>
      <c r="I18" s="241">
        <v>146039</v>
      </c>
      <c r="J18" s="241">
        <v>147432</v>
      </c>
      <c r="K18" s="241">
        <v>141697</v>
      </c>
      <c r="L18" s="109"/>
      <c r="M18" s="238" t="s">
        <v>156</v>
      </c>
    </row>
    <row r="19" spans="1:13" ht="18.75" customHeight="1">
      <c r="A19" s="110" t="s">
        <v>292</v>
      </c>
      <c r="B19" s="151"/>
      <c r="C19" s="241">
        <v>132533</v>
      </c>
      <c r="D19" s="241">
        <v>137240</v>
      </c>
      <c r="E19" s="241">
        <v>143488</v>
      </c>
      <c r="F19" s="241">
        <v>150346</v>
      </c>
      <c r="G19" s="241">
        <v>154000</v>
      </c>
      <c r="H19" s="241">
        <v>146504</v>
      </c>
      <c r="I19" s="241">
        <v>145263</v>
      </c>
      <c r="J19" s="241">
        <v>144287</v>
      </c>
      <c r="K19" s="241">
        <v>139450</v>
      </c>
      <c r="L19" s="109"/>
      <c r="M19" s="238" t="s">
        <v>157</v>
      </c>
    </row>
    <row r="20" spans="1:13" ht="18.75" customHeight="1">
      <c r="A20" s="110" t="s">
        <v>239</v>
      </c>
      <c r="B20" s="151"/>
      <c r="C20" s="241">
        <v>44919</v>
      </c>
      <c r="D20" s="241">
        <v>43491</v>
      </c>
      <c r="E20" s="241">
        <v>41887</v>
      </c>
      <c r="F20" s="241">
        <v>42014</v>
      </c>
      <c r="G20" s="241">
        <v>45198</v>
      </c>
      <c r="H20" s="241">
        <v>48006</v>
      </c>
      <c r="I20" s="241">
        <v>50638</v>
      </c>
      <c r="J20" s="241">
        <v>54206</v>
      </c>
      <c r="K20" s="241">
        <v>55995</v>
      </c>
      <c r="L20" s="109"/>
      <c r="M20" s="238" t="s">
        <v>158</v>
      </c>
    </row>
    <row r="21" spans="1:13" ht="18.75" customHeight="1">
      <c r="A21" s="110" t="s">
        <v>293</v>
      </c>
      <c r="B21" s="151"/>
      <c r="C21" s="241">
        <v>171842</v>
      </c>
      <c r="D21" s="241">
        <v>173674</v>
      </c>
      <c r="E21" s="241">
        <v>176372</v>
      </c>
      <c r="F21" s="241">
        <v>181458</v>
      </c>
      <c r="G21" s="241">
        <v>187185</v>
      </c>
      <c r="H21" s="241">
        <v>191075</v>
      </c>
      <c r="I21" s="241">
        <v>190933</v>
      </c>
      <c r="J21" s="241">
        <v>189269</v>
      </c>
      <c r="K21" s="241">
        <v>185737</v>
      </c>
      <c r="L21" s="109"/>
      <c r="M21" s="238" t="s">
        <v>159</v>
      </c>
    </row>
    <row r="22" spans="1:13" ht="18.75" customHeight="1">
      <c r="A22" s="110" t="s">
        <v>294</v>
      </c>
      <c r="B22" s="151"/>
      <c r="C22" s="241">
        <v>88358</v>
      </c>
      <c r="D22" s="241">
        <v>86065</v>
      </c>
      <c r="E22" s="241">
        <v>95232</v>
      </c>
      <c r="F22" s="241">
        <v>95112</v>
      </c>
      <c r="G22" s="241">
        <v>107829</v>
      </c>
      <c r="H22" s="241">
        <v>105390</v>
      </c>
      <c r="I22" s="241">
        <v>111301</v>
      </c>
      <c r="J22" s="241">
        <v>109947</v>
      </c>
      <c r="K22" s="241">
        <v>115376</v>
      </c>
      <c r="L22" s="109"/>
      <c r="M22" s="238" t="s">
        <v>260</v>
      </c>
    </row>
    <row r="23" spans="1:13" ht="18.75" customHeight="1">
      <c r="A23" s="110" t="s">
        <v>295</v>
      </c>
      <c r="B23" s="151"/>
      <c r="C23" s="241">
        <v>165768</v>
      </c>
      <c r="D23" s="241">
        <v>164416</v>
      </c>
      <c r="E23" s="241">
        <v>170996</v>
      </c>
      <c r="F23" s="241">
        <v>167826</v>
      </c>
      <c r="G23" s="241">
        <v>181359</v>
      </c>
      <c r="H23" s="241">
        <v>180496</v>
      </c>
      <c r="I23" s="241">
        <v>196435</v>
      </c>
      <c r="J23" s="241">
        <v>204513</v>
      </c>
      <c r="K23" s="241">
        <v>214228</v>
      </c>
      <c r="L23" s="109"/>
      <c r="M23" s="238" t="s">
        <v>261</v>
      </c>
    </row>
    <row r="24" spans="1:13" ht="18.75" customHeight="1">
      <c r="A24" s="110" t="s">
        <v>240</v>
      </c>
      <c r="B24" s="151"/>
      <c r="C24" s="241"/>
      <c r="D24" s="241"/>
      <c r="E24" s="241"/>
      <c r="F24" s="241"/>
      <c r="G24" s="241"/>
      <c r="H24" s="241"/>
      <c r="I24" s="241"/>
      <c r="J24" s="241"/>
      <c r="K24" s="241"/>
      <c r="L24" s="109"/>
      <c r="M24" s="238"/>
    </row>
    <row r="25" spans="1:13" ht="18.75" customHeight="1">
      <c r="A25" s="110" t="s">
        <v>296</v>
      </c>
      <c r="B25" s="151"/>
      <c r="C25" s="241">
        <v>1888866</v>
      </c>
      <c r="D25" s="241">
        <v>1918197</v>
      </c>
      <c r="E25" s="241">
        <v>2018857</v>
      </c>
      <c r="F25" s="241">
        <v>2055577</v>
      </c>
      <c r="G25" s="241">
        <v>2111166</v>
      </c>
      <c r="H25" s="241">
        <v>2113461</v>
      </c>
      <c r="I25" s="241">
        <v>2176719</v>
      </c>
      <c r="J25" s="241">
        <v>2216370</v>
      </c>
      <c r="K25" s="241">
        <v>2231183</v>
      </c>
      <c r="L25" s="109"/>
      <c r="M25" s="238"/>
    </row>
    <row r="26" spans="1:13" ht="18.75" customHeight="1">
      <c r="A26" s="110" t="s">
        <v>297</v>
      </c>
      <c r="B26" s="151"/>
      <c r="C26" s="241">
        <v>330396</v>
      </c>
      <c r="D26" s="241">
        <v>329755</v>
      </c>
      <c r="E26" s="241">
        <v>329740</v>
      </c>
      <c r="F26" s="241">
        <v>333393</v>
      </c>
      <c r="G26" s="241">
        <v>336990</v>
      </c>
      <c r="H26" s="241">
        <v>340011</v>
      </c>
      <c r="I26" s="241">
        <v>343630</v>
      </c>
      <c r="J26" s="241">
        <v>347009</v>
      </c>
      <c r="K26" s="241">
        <v>355175</v>
      </c>
      <c r="L26" s="109"/>
      <c r="M26" s="238"/>
    </row>
    <row r="27" spans="1:13" ht="18.75" customHeight="1">
      <c r="A27" s="110" t="s">
        <v>339</v>
      </c>
      <c r="B27" s="151"/>
      <c r="C27" s="241">
        <v>45981</v>
      </c>
      <c r="D27" s="241">
        <v>52833</v>
      </c>
      <c r="E27" s="241">
        <v>54152</v>
      </c>
      <c r="F27" s="241">
        <v>48283</v>
      </c>
      <c r="G27" s="241">
        <v>56826</v>
      </c>
      <c r="H27" s="241">
        <v>62475</v>
      </c>
      <c r="I27" s="241">
        <v>62441</v>
      </c>
      <c r="J27" s="241">
        <v>51538</v>
      </c>
      <c r="K27" s="241">
        <v>58746</v>
      </c>
      <c r="L27" s="109"/>
      <c r="M27" s="239" t="s">
        <v>1</v>
      </c>
    </row>
    <row r="28" spans="1:13" ht="18.75" customHeight="1">
      <c r="A28" s="110" t="s">
        <v>312</v>
      </c>
      <c r="B28" s="151"/>
      <c r="C28" s="241">
        <v>887515</v>
      </c>
      <c r="D28" s="241">
        <v>904968</v>
      </c>
      <c r="E28" s="241">
        <v>911923</v>
      </c>
      <c r="F28" s="241">
        <v>924114</v>
      </c>
      <c r="G28" s="241">
        <v>930189</v>
      </c>
      <c r="H28" s="241">
        <v>948576</v>
      </c>
      <c r="I28" s="241">
        <v>966267</v>
      </c>
      <c r="J28" s="241">
        <v>986610</v>
      </c>
      <c r="K28" s="241">
        <v>1006676</v>
      </c>
      <c r="L28" s="109"/>
      <c r="M28" s="238" t="s">
        <v>44</v>
      </c>
    </row>
    <row r="29" spans="1:13" ht="18.75" customHeight="1">
      <c r="A29" s="110" t="s">
        <v>313</v>
      </c>
      <c r="B29" s="151"/>
      <c r="C29" s="241">
        <v>1028345</v>
      </c>
      <c r="D29" s="241">
        <v>1062704</v>
      </c>
      <c r="E29" s="241">
        <v>1192089</v>
      </c>
      <c r="F29" s="241">
        <v>1245201</v>
      </c>
      <c r="G29" s="241">
        <v>1334049</v>
      </c>
      <c r="H29" s="241">
        <v>1326134</v>
      </c>
      <c r="I29" s="241">
        <v>1375244</v>
      </c>
      <c r="J29" s="241">
        <v>1343189</v>
      </c>
      <c r="K29" s="241">
        <v>1476086</v>
      </c>
      <c r="L29" s="109"/>
      <c r="M29" s="238" t="s">
        <v>47</v>
      </c>
    </row>
    <row r="30" spans="1:13" ht="18.75" customHeight="1">
      <c r="A30" s="110" t="s">
        <v>235</v>
      </c>
      <c r="B30" s="151"/>
      <c r="C30" s="241">
        <v>1012765</v>
      </c>
      <c r="D30" s="241">
        <v>1049972</v>
      </c>
      <c r="E30" s="241">
        <v>1177053</v>
      </c>
      <c r="F30" s="241">
        <v>1241707</v>
      </c>
      <c r="G30" s="241">
        <v>1301314</v>
      </c>
      <c r="H30" s="241">
        <v>1324828</v>
      </c>
      <c r="I30" s="241">
        <v>1361103</v>
      </c>
      <c r="J30" s="241">
        <v>1324250</v>
      </c>
      <c r="K30" s="241">
        <v>1438899</v>
      </c>
      <c r="L30" s="109"/>
      <c r="M30" s="239" t="s">
        <v>10</v>
      </c>
    </row>
    <row r="31" spans="1:13" ht="18.75" customHeight="1">
      <c r="A31" s="110" t="s">
        <v>298</v>
      </c>
      <c r="B31" s="151"/>
      <c r="C31" s="241">
        <v>653284</v>
      </c>
      <c r="D31" s="241">
        <v>682050</v>
      </c>
      <c r="E31" s="241">
        <v>786516</v>
      </c>
      <c r="F31" s="241">
        <v>791868</v>
      </c>
      <c r="G31" s="241">
        <v>857239</v>
      </c>
      <c r="H31" s="241">
        <v>874665</v>
      </c>
      <c r="I31" s="241">
        <v>896765</v>
      </c>
      <c r="J31" s="241">
        <v>900852</v>
      </c>
      <c r="K31" s="241">
        <v>924064</v>
      </c>
      <c r="L31" s="109"/>
      <c r="M31" s="238" t="s">
        <v>150</v>
      </c>
    </row>
    <row r="32" spans="1:13" ht="18.75" customHeight="1">
      <c r="A32" s="110" t="s">
        <v>299</v>
      </c>
      <c r="B32" s="151"/>
      <c r="C32" s="241">
        <v>190992</v>
      </c>
      <c r="D32" s="241">
        <v>220014</v>
      </c>
      <c r="E32" s="241">
        <v>275482</v>
      </c>
      <c r="F32" s="241">
        <v>263466</v>
      </c>
      <c r="G32" s="241">
        <v>294661</v>
      </c>
      <c r="H32" s="241">
        <v>295155</v>
      </c>
      <c r="I32" s="241">
        <v>291198</v>
      </c>
      <c r="J32" s="241">
        <v>290485</v>
      </c>
      <c r="K32" s="241">
        <v>305489</v>
      </c>
      <c r="L32" s="109"/>
      <c r="M32" s="238" t="s">
        <v>161</v>
      </c>
    </row>
    <row r="33" spans="1:13" ht="18.75" customHeight="1">
      <c r="A33" s="110" t="s">
        <v>300</v>
      </c>
      <c r="B33" s="151"/>
      <c r="C33" s="241">
        <v>462292</v>
      </c>
      <c r="D33" s="241">
        <v>462036</v>
      </c>
      <c r="E33" s="241">
        <v>511034</v>
      </c>
      <c r="F33" s="241">
        <v>528402</v>
      </c>
      <c r="G33" s="241">
        <v>562578</v>
      </c>
      <c r="H33" s="241">
        <v>579510</v>
      </c>
      <c r="I33" s="241">
        <v>605567</v>
      </c>
      <c r="J33" s="241">
        <v>610367</v>
      </c>
      <c r="K33" s="241">
        <v>618575</v>
      </c>
      <c r="L33" s="109"/>
      <c r="M33" s="238" t="s">
        <v>162</v>
      </c>
    </row>
    <row r="34" spans="1:13" ht="18.75" customHeight="1">
      <c r="A34" s="110" t="s">
        <v>301</v>
      </c>
      <c r="B34" s="151"/>
      <c r="C34" s="241">
        <v>359481</v>
      </c>
      <c r="D34" s="241">
        <v>367922</v>
      </c>
      <c r="E34" s="241">
        <v>390537</v>
      </c>
      <c r="F34" s="241">
        <v>449839</v>
      </c>
      <c r="G34" s="241">
        <v>444075</v>
      </c>
      <c r="H34" s="241">
        <v>450163</v>
      </c>
      <c r="I34" s="241">
        <v>464338</v>
      </c>
      <c r="J34" s="241">
        <v>423398</v>
      </c>
      <c r="K34" s="241">
        <v>514835</v>
      </c>
      <c r="L34" s="109"/>
      <c r="M34" s="238" t="s">
        <v>46</v>
      </c>
    </row>
    <row r="35" spans="1:13" ht="18.75" customHeight="1">
      <c r="A35" s="110" t="s">
        <v>299</v>
      </c>
      <c r="B35" s="151"/>
      <c r="C35" s="241">
        <v>7703</v>
      </c>
      <c r="D35" s="241">
        <v>10868</v>
      </c>
      <c r="E35" s="241">
        <v>9925</v>
      </c>
      <c r="F35" s="241">
        <v>11938</v>
      </c>
      <c r="G35" s="241">
        <v>11767</v>
      </c>
      <c r="H35" s="241">
        <v>12502</v>
      </c>
      <c r="I35" s="241">
        <v>10856</v>
      </c>
      <c r="J35" s="241">
        <v>11479</v>
      </c>
      <c r="K35" s="241">
        <v>13932</v>
      </c>
      <c r="L35" s="109"/>
      <c r="M35" s="238" t="s">
        <v>161</v>
      </c>
    </row>
    <row r="36" spans="1:13" ht="18.75" customHeight="1">
      <c r="A36" s="110" t="s">
        <v>300</v>
      </c>
      <c r="B36" s="151"/>
      <c r="C36" s="241">
        <v>28407</v>
      </c>
      <c r="D36" s="241">
        <v>37868</v>
      </c>
      <c r="E36" s="241">
        <v>36920</v>
      </c>
      <c r="F36" s="241">
        <v>41022</v>
      </c>
      <c r="G36" s="241">
        <v>35884</v>
      </c>
      <c r="H36" s="241">
        <v>37073</v>
      </c>
      <c r="I36" s="241">
        <v>43930</v>
      </c>
      <c r="J36" s="241">
        <v>41827</v>
      </c>
      <c r="K36" s="241">
        <v>71697</v>
      </c>
      <c r="L36" s="109"/>
      <c r="M36" s="238" t="s">
        <v>162</v>
      </c>
    </row>
    <row r="37" spans="1:13" ht="18.75" customHeight="1">
      <c r="A37" s="110" t="s">
        <v>305</v>
      </c>
      <c r="B37" s="151"/>
      <c r="C37" s="241">
        <v>323371</v>
      </c>
      <c r="D37" s="241">
        <v>319186</v>
      </c>
      <c r="E37" s="241">
        <v>343692</v>
      </c>
      <c r="F37" s="241">
        <v>396879</v>
      </c>
      <c r="G37" s="241">
        <v>396424</v>
      </c>
      <c r="H37" s="241">
        <v>400588</v>
      </c>
      <c r="I37" s="241">
        <v>409552</v>
      </c>
      <c r="J37" s="241">
        <v>370092</v>
      </c>
      <c r="K37" s="241">
        <v>429206</v>
      </c>
      <c r="L37" s="109"/>
      <c r="M37" s="238" t="s">
        <v>163</v>
      </c>
    </row>
    <row r="38" spans="1:13" ht="18.75" customHeight="1">
      <c r="A38" s="110" t="s">
        <v>302</v>
      </c>
      <c r="B38" s="151"/>
      <c r="C38" s="241">
        <v>15580</v>
      </c>
      <c r="D38" s="241">
        <v>12732</v>
      </c>
      <c r="E38" s="241">
        <v>15036</v>
      </c>
      <c r="F38" s="241">
        <v>3494</v>
      </c>
      <c r="G38" s="241">
        <v>32735</v>
      </c>
      <c r="H38" s="241">
        <v>1306</v>
      </c>
      <c r="I38" s="241">
        <v>14141</v>
      </c>
      <c r="J38" s="241">
        <v>18939</v>
      </c>
      <c r="K38" s="241">
        <v>37187</v>
      </c>
      <c r="L38" s="109"/>
      <c r="M38" s="239" t="s">
        <v>1</v>
      </c>
    </row>
    <row r="39" spans="1:13" ht="18.75" customHeight="1">
      <c r="A39" s="110" t="s">
        <v>303</v>
      </c>
      <c r="B39" s="151"/>
      <c r="C39" s="241">
        <v>15896</v>
      </c>
      <c r="D39" s="241">
        <v>11201</v>
      </c>
      <c r="E39" s="241">
        <v>9556</v>
      </c>
      <c r="F39" s="241">
        <v>-994</v>
      </c>
      <c r="G39" s="241">
        <v>33637</v>
      </c>
      <c r="H39" s="241">
        <v>5560</v>
      </c>
      <c r="I39" s="241">
        <v>10841</v>
      </c>
      <c r="J39" s="241">
        <v>21644</v>
      </c>
      <c r="K39" s="241">
        <v>28312</v>
      </c>
      <c r="L39" s="109"/>
      <c r="M39" s="238" t="s">
        <v>45</v>
      </c>
    </row>
    <row r="40" spans="1:13" ht="18.75" customHeight="1">
      <c r="A40" s="138" t="s">
        <v>304</v>
      </c>
      <c r="B40" s="151"/>
      <c r="C40" s="241">
        <v>-316</v>
      </c>
      <c r="D40" s="241">
        <v>1531</v>
      </c>
      <c r="E40" s="241">
        <v>5480</v>
      </c>
      <c r="F40" s="241">
        <v>4488</v>
      </c>
      <c r="G40" s="241">
        <v>-902</v>
      </c>
      <c r="H40" s="241">
        <v>-4254</v>
      </c>
      <c r="I40" s="241">
        <v>3300</v>
      </c>
      <c r="J40" s="241">
        <v>-2705</v>
      </c>
      <c r="K40" s="241">
        <v>8875</v>
      </c>
      <c r="L40" s="109"/>
      <c r="M40" s="238" t="s">
        <v>46</v>
      </c>
    </row>
    <row r="41" spans="1:13" ht="18.75" customHeight="1">
      <c r="A41" s="141" t="s">
        <v>314</v>
      </c>
      <c r="B41" s="151"/>
      <c r="C41" s="241">
        <v>-417599</v>
      </c>
      <c r="D41" s="241">
        <v>-490454</v>
      </c>
      <c r="E41" s="241">
        <v>-582211</v>
      </c>
      <c r="F41" s="241">
        <v>-620070</v>
      </c>
      <c r="G41" s="241">
        <v>-500058</v>
      </c>
      <c r="H41" s="241">
        <v>-342791</v>
      </c>
      <c r="I41" s="241">
        <v>-399367</v>
      </c>
      <c r="J41" s="241">
        <v>-375484</v>
      </c>
      <c r="K41" s="241">
        <v>-494537</v>
      </c>
      <c r="L41" s="109"/>
      <c r="M41" s="238" t="s">
        <v>49</v>
      </c>
    </row>
    <row r="42" spans="1:13" ht="18.75" customHeight="1">
      <c r="A42" s="139" t="s">
        <v>306</v>
      </c>
      <c r="B42" s="151"/>
      <c r="C42" s="241"/>
      <c r="D42" s="241"/>
      <c r="E42" s="241"/>
      <c r="F42" s="241"/>
      <c r="G42" s="241"/>
      <c r="H42" s="241"/>
      <c r="I42" s="241"/>
      <c r="J42" s="241"/>
      <c r="K42" s="241"/>
      <c r="L42" s="109"/>
      <c r="M42" s="238"/>
    </row>
    <row r="43" spans="1:13" ht="18.75" customHeight="1">
      <c r="A43" s="110" t="s">
        <v>307</v>
      </c>
      <c r="B43" s="151"/>
      <c r="C43" s="241">
        <v>-232833</v>
      </c>
      <c r="D43" s="241">
        <v>-336431</v>
      </c>
      <c r="E43" s="241">
        <v>-487964</v>
      </c>
      <c r="F43" s="241">
        <v>-596140</v>
      </c>
      <c r="G43" s="241">
        <v>-617587</v>
      </c>
      <c r="H43" s="241">
        <v>-591650</v>
      </c>
      <c r="I43" s="241">
        <v>-653974</v>
      </c>
      <c r="J43" s="241">
        <v>-681364</v>
      </c>
      <c r="K43" s="241">
        <v>-708261</v>
      </c>
      <c r="L43" s="109"/>
      <c r="M43" s="239" t="s">
        <v>10</v>
      </c>
    </row>
    <row r="44" spans="1:13" ht="18.75" customHeight="1">
      <c r="A44" s="110" t="s">
        <v>308</v>
      </c>
      <c r="B44" s="151"/>
      <c r="C44" s="241">
        <v>-184766</v>
      </c>
      <c r="D44" s="241">
        <v>-154023</v>
      </c>
      <c r="E44" s="241">
        <v>-94247</v>
      </c>
      <c r="F44" s="241">
        <v>-23930</v>
      </c>
      <c r="G44" s="241">
        <v>117529</v>
      </c>
      <c r="H44" s="241">
        <v>248859</v>
      </c>
      <c r="I44" s="241">
        <v>254607</v>
      </c>
      <c r="J44" s="241">
        <v>305880</v>
      </c>
      <c r="K44" s="241">
        <v>213724</v>
      </c>
      <c r="L44" s="109"/>
      <c r="M44" s="239" t="s">
        <v>1</v>
      </c>
    </row>
    <row r="45" spans="1:13" s="108" customFormat="1" ht="18.75" customHeight="1">
      <c r="A45" s="140" t="s">
        <v>315</v>
      </c>
      <c r="B45" s="151"/>
      <c r="C45" s="241">
        <v>3763504</v>
      </c>
      <c r="D45" s="241">
        <v>3778003</v>
      </c>
      <c r="E45" s="241">
        <v>3924550</v>
      </c>
      <c r="F45" s="241">
        <v>3986498</v>
      </c>
      <c r="G45" s="241">
        <v>4269162</v>
      </c>
      <c r="H45" s="241">
        <v>4447866</v>
      </c>
      <c r="I45" s="241">
        <v>4524934</v>
      </c>
      <c r="J45" s="241">
        <v>4569232</v>
      </c>
      <c r="K45" s="241">
        <v>4633329</v>
      </c>
      <c r="L45" s="109"/>
      <c r="M45" s="238" t="s">
        <v>50</v>
      </c>
    </row>
    <row r="46" spans="1:13" ht="18.75" customHeight="1">
      <c r="A46" s="110" t="s">
        <v>236</v>
      </c>
      <c r="B46" s="151"/>
      <c r="C46" s="241"/>
      <c r="D46" s="241"/>
      <c r="E46" s="241"/>
      <c r="F46" s="241"/>
      <c r="G46" s="241"/>
      <c r="H46" s="241"/>
      <c r="I46" s="241"/>
      <c r="J46" s="241"/>
      <c r="K46" s="241"/>
      <c r="L46" s="109"/>
      <c r="M46" s="238"/>
    </row>
    <row r="47" spans="1:13" ht="18.75" customHeight="1">
      <c r="A47" s="141" t="s">
        <v>237</v>
      </c>
      <c r="B47" s="151"/>
      <c r="C47" s="241">
        <v>220538</v>
      </c>
      <c r="D47" s="241">
        <v>207712</v>
      </c>
      <c r="E47" s="241">
        <v>235736</v>
      </c>
      <c r="F47" s="241">
        <v>240246</v>
      </c>
      <c r="G47" s="241">
        <v>240562</v>
      </c>
      <c r="H47" s="241">
        <v>260374</v>
      </c>
      <c r="I47" s="241">
        <v>253371</v>
      </c>
      <c r="J47" s="241">
        <v>265085</v>
      </c>
      <c r="K47" s="241">
        <v>279669</v>
      </c>
      <c r="L47" s="109"/>
      <c r="M47" s="238" t="s">
        <v>164</v>
      </c>
    </row>
    <row r="48" spans="1:13" ht="18.75" customHeight="1">
      <c r="A48" s="141" t="s">
        <v>238</v>
      </c>
      <c r="B48" s="151"/>
      <c r="C48" s="241">
        <v>3984042</v>
      </c>
      <c r="D48" s="241">
        <v>3985715</v>
      </c>
      <c r="E48" s="241">
        <v>4160286</v>
      </c>
      <c r="F48" s="241">
        <v>4226744</v>
      </c>
      <c r="G48" s="241">
        <v>4509724</v>
      </c>
      <c r="H48" s="241">
        <v>4708240</v>
      </c>
      <c r="I48" s="241">
        <v>4778305</v>
      </c>
      <c r="J48" s="241">
        <v>4834317</v>
      </c>
      <c r="K48" s="241">
        <v>4912998</v>
      </c>
      <c r="L48" s="109"/>
      <c r="M48" s="238" t="s">
        <v>165</v>
      </c>
    </row>
    <row r="49" spans="1:13" ht="4.5" customHeight="1" thickBot="1">
      <c r="A49" s="111"/>
      <c r="B49" s="112"/>
      <c r="C49" s="113"/>
      <c r="D49" s="113"/>
      <c r="E49" s="114"/>
      <c r="F49" s="114"/>
      <c r="G49" s="114"/>
      <c r="H49" s="114"/>
      <c r="I49" s="114"/>
      <c r="J49" s="114"/>
      <c r="K49" s="114"/>
      <c r="L49" s="115"/>
      <c r="M49" s="116"/>
    </row>
    <row r="50" spans="1:13" ht="4.5" customHeight="1">
      <c r="A50" s="108"/>
      <c r="B50" s="108"/>
      <c r="C50" s="108"/>
      <c r="D50" s="108"/>
      <c r="E50" s="83"/>
      <c r="F50" s="83"/>
      <c r="G50" s="83"/>
      <c r="H50" s="83"/>
      <c r="I50" s="83"/>
      <c r="J50" s="83"/>
      <c r="K50" s="83"/>
      <c r="L50" s="83"/>
      <c r="M50" s="83"/>
    </row>
    <row r="51" spans="1:13" s="88" customFormat="1" ht="12" customHeight="1">
      <c r="A51" s="234" t="s">
        <v>358</v>
      </c>
      <c r="B51" s="117"/>
      <c r="C51" s="117"/>
      <c r="D51" s="117"/>
      <c r="E51" s="1"/>
      <c r="F51" s="1"/>
      <c r="G51" s="1"/>
      <c r="H51" s="1"/>
      <c r="I51" s="1"/>
      <c r="J51" s="1"/>
      <c r="K51" s="1"/>
      <c r="L51" s="1"/>
      <c r="M51" s="1"/>
    </row>
    <row r="52" spans="1:13" s="88" customFormat="1" ht="12" customHeight="1">
      <c r="A52" s="234" t="s">
        <v>362</v>
      </c>
      <c r="B52" s="117"/>
      <c r="C52" s="117"/>
      <c r="D52" s="117"/>
      <c r="E52" s="1"/>
      <c r="F52" s="1"/>
      <c r="G52" s="1"/>
      <c r="H52" s="1"/>
      <c r="I52" s="1"/>
      <c r="J52" s="1"/>
      <c r="K52" s="1"/>
      <c r="L52" s="1"/>
      <c r="M52" s="1"/>
    </row>
    <row r="53" spans="1:13" s="88" customFormat="1" ht="12" customHeight="1">
      <c r="A53" s="243" t="s">
        <v>251</v>
      </c>
      <c r="B53" s="117"/>
      <c r="C53" s="117"/>
      <c r="D53" s="117"/>
      <c r="E53" s="1"/>
      <c r="F53" s="1"/>
      <c r="G53" s="1"/>
      <c r="H53" s="1"/>
      <c r="I53" s="1"/>
      <c r="J53" s="1"/>
      <c r="K53" s="1"/>
      <c r="L53" s="1"/>
      <c r="M53" s="1"/>
    </row>
    <row r="54" spans="2:13" s="92" customFormat="1" ht="12" customHeight="1">
      <c r="B54" s="90"/>
      <c r="C54" s="90"/>
      <c r="D54" s="91"/>
      <c r="E54" s="91"/>
      <c r="F54" s="91"/>
      <c r="G54" s="91"/>
      <c r="H54" s="91"/>
      <c r="I54" s="91"/>
      <c r="J54" s="91"/>
      <c r="K54" s="91"/>
      <c r="L54" s="91"/>
      <c r="M54" s="91"/>
    </row>
  </sheetData>
  <sheetProtection/>
  <mergeCells count="6">
    <mergeCell ref="A5:A7"/>
    <mergeCell ref="M5:M7"/>
    <mergeCell ref="K2:M2"/>
    <mergeCell ref="A2:D2"/>
    <mergeCell ref="C5:E5"/>
    <mergeCell ref="F2:J2"/>
  </mergeCells>
  <printOptions horizontalCentered="1"/>
  <pageMargins left="0.5905511811023623" right="0.5905511811023623" top="0.5118110236220472" bottom="0.3937007874015748" header="0.31496062992125984" footer="0.5118110236220472"/>
  <pageSetup fitToWidth="2" horizontalDpi="600" verticalDpi="600" orientation="portrait" paperSize="9" scale="80" r:id="rId2"/>
  <headerFooter differentOddEven="1" scaleWithDoc="0" alignWithMargins="0">
    <oddHeader>&amp;L&amp;"+,標準"&amp;9 19　県民経済計算</oddHeader>
    <evenHeader>&amp;R&amp;"+,標準"&amp;9 19　県民経済計算</evenHeader>
  </headerFooter>
  <ignoredErrors>
    <ignoredError sqref="M24:M27 M9:M21 M28 M29:M46" numberStoredAsText="1"/>
  </ignoredErrors>
  <drawing r:id="rId1"/>
</worksheet>
</file>

<file path=xl/worksheets/sheet5.xml><?xml version="1.0" encoding="utf-8"?>
<worksheet xmlns="http://schemas.openxmlformats.org/spreadsheetml/2006/main" xmlns:r="http://schemas.openxmlformats.org/officeDocument/2006/relationships">
  <dimension ref="A2:V59"/>
  <sheetViews>
    <sheetView showGridLines="0" view="pageBreakPreview" zoomScaleNormal="110" zoomScaleSheetLayoutView="100" zoomScalePageLayoutView="0" workbookViewId="0" topLeftCell="A1">
      <selection activeCell="A1" sqref="A1"/>
    </sheetView>
  </sheetViews>
  <sheetFormatPr defaultColWidth="8.796875" defaultRowHeight="14.25"/>
  <cols>
    <col min="1" max="1" width="40.5" style="126" customWidth="1"/>
    <col min="2" max="2" width="0.59375" style="126" customWidth="1"/>
    <col min="3" max="10" width="7.8984375" style="126" customWidth="1"/>
    <col min="11" max="11" width="0.4921875" style="126" customWidth="1"/>
    <col min="12" max="20" width="9.8984375" style="126" customWidth="1"/>
    <col min="21" max="21" width="0.8984375" style="126" customWidth="1"/>
    <col min="22" max="22" width="3.69921875" style="125" bestFit="1" customWidth="1"/>
    <col min="23" max="23" width="5.09765625" style="126" customWidth="1"/>
    <col min="24" max="16384" width="9" style="126" customWidth="1"/>
  </cols>
  <sheetData>
    <row r="1" ht="18" customHeight="1"/>
    <row r="2" spans="1:22" s="121" customFormat="1" ht="33.75" customHeight="1">
      <c r="A2" s="339" t="s">
        <v>220</v>
      </c>
      <c r="B2" s="339"/>
      <c r="C2" s="339"/>
      <c r="D2" s="339"/>
      <c r="E2" s="339"/>
      <c r="F2" s="339"/>
      <c r="G2" s="339"/>
      <c r="H2" s="339"/>
      <c r="I2" s="339"/>
      <c r="J2" s="284" t="s">
        <v>212</v>
      </c>
      <c r="K2" s="212"/>
      <c r="L2" s="339" t="s">
        <v>65</v>
      </c>
      <c r="M2" s="339"/>
      <c r="N2" s="339"/>
      <c r="O2" s="339"/>
      <c r="P2" s="339"/>
      <c r="Q2" s="339"/>
      <c r="R2" s="339"/>
      <c r="S2" s="339"/>
      <c r="T2" s="339" t="s">
        <v>206</v>
      </c>
      <c r="U2" s="339"/>
      <c r="V2" s="339"/>
    </row>
    <row r="3" spans="1:22" s="121" customFormat="1" ht="18.75">
      <c r="A3" s="119"/>
      <c r="B3" s="119"/>
      <c r="C3" s="119"/>
      <c r="D3" s="119"/>
      <c r="E3" s="119"/>
      <c r="F3" s="119"/>
      <c r="G3" s="120"/>
      <c r="H3" s="120"/>
      <c r="I3" s="120"/>
      <c r="J3" s="120"/>
      <c r="K3" s="212"/>
      <c r="L3" s="120"/>
      <c r="M3" s="120"/>
      <c r="N3" s="120"/>
      <c r="O3" s="120"/>
      <c r="P3" s="120"/>
      <c r="Q3" s="120"/>
      <c r="R3" s="120"/>
      <c r="T3" s="120"/>
      <c r="U3" s="120"/>
      <c r="V3" s="122"/>
    </row>
    <row r="4" spans="1:22" ht="15.75" customHeight="1" thickBot="1">
      <c r="A4" s="123"/>
      <c r="B4" s="123"/>
      <c r="C4" s="123"/>
      <c r="D4" s="123"/>
      <c r="E4" s="123"/>
      <c r="F4" s="123"/>
      <c r="G4" s="124"/>
      <c r="H4" s="124"/>
      <c r="I4" s="124"/>
      <c r="J4" s="27"/>
      <c r="K4" s="213"/>
      <c r="L4" s="124"/>
      <c r="M4" s="124"/>
      <c r="N4" s="124"/>
      <c r="O4" s="124"/>
      <c r="P4" s="124"/>
      <c r="Q4" s="124"/>
      <c r="R4" s="124"/>
      <c r="S4" s="124"/>
      <c r="U4" s="124"/>
      <c r="V4" s="242" t="s">
        <v>222</v>
      </c>
    </row>
    <row r="5" spans="1:22" ht="19.5" customHeight="1">
      <c r="A5" s="326" t="s">
        <v>360</v>
      </c>
      <c r="B5" s="127"/>
      <c r="C5" s="310"/>
      <c r="D5" s="310"/>
      <c r="E5" s="310"/>
      <c r="F5" s="310"/>
      <c r="G5" s="310"/>
      <c r="H5" s="310"/>
      <c r="I5" s="310"/>
      <c r="J5" s="310"/>
      <c r="K5" s="340" t="s">
        <v>233</v>
      </c>
      <c r="L5" s="340"/>
      <c r="M5" s="340"/>
      <c r="N5" s="340"/>
      <c r="O5" s="340"/>
      <c r="P5" s="340"/>
      <c r="Q5" s="340"/>
      <c r="R5" s="340"/>
      <c r="S5" s="340"/>
      <c r="T5" s="340"/>
      <c r="U5" s="341"/>
      <c r="V5" s="336" t="s">
        <v>316</v>
      </c>
    </row>
    <row r="6" spans="1:22" ht="19.5" customHeight="1">
      <c r="A6" s="327"/>
      <c r="B6" s="128"/>
      <c r="C6" s="35" t="s">
        <v>12</v>
      </c>
      <c r="D6" s="35" t="s">
        <v>24</v>
      </c>
      <c r="E6" s="35" t="s">
        <v>25</v>
      </c>
      <c r="F6" s="35" t="s">
        <v>147</v>
      </c>
      <c r="G6" s="37" t="s">
        <v>195</v>
      </c>
      <c r="H6" s="37" t="s">
        <v>200</v>
      </c>
      <c r="I6" s="35" t="s">
        <v>208</v>
      </c>
      <c r="J6" s="35" t="s">
        <v>224</v>
      </c>
      <c r="K6" s="211"/>
      <c r="L6" s="35" t="s">
        <v>9</v>
      </c>
      <c r="M6" s="37" t="s">
        <v>12</v>
      </c>
      <c r="N6" s="37" t="s">
        <v>24</v>
      </c>
      <c r="O6" s="37" t="s">
        <v>25</v>
      </c>
      <c r="P6" s="37" t="s">
        <v>147</v>
      </c>
      <c r="Q6" s="37" t="s">
        <v>195</v>
      </c>
      <c r="R6" s="37" t="s">
        <v>200</v>
      </c>
      <c r="S6" s="37" t="s">
        <v>208</v>
      </c>
      <c r="T6" s="37" t="s">
        <v>224</v>
      </c>
      <c r="U6" s="129"/>
      <c r="V6" s="337"/>
    </row>
    <row r="7" spans="1:22" ht="19.5" customHeight="1">
      <c r="A7" s="328"/>
      <c r="B7" s="99"/>
      <c r="C7" s="99">
        <v>2012</v>
      </c>
      <c r="D7" s="99">
        <v>2013</v>
      </c>
      <c r="E7" s="100">
        <v>2014</v>
      </c>
      <c r="F7" s="100">
        <v>2015</v>
      </c>
      <c r="G7" s="102">
        <v>2016</v>
      </c>
      <c r="H7" s="102">
        <v>2017</v>
      </c>
      <c r="I7" s="100">
        <v>2018</v>
      </c>
      <c r="J7" s="100">
        <v>2019</v>
      </c>
      <c r="K7" s="101"/>
      <c r="L7" s="100">
        <v>2011</v>
      </c>
      <c r="M7" s="99">
        <v>2012</v>
      </c>
      <c r="N7" s="99">
        <v>2013</v>
      </c>
      <c r="O7" s="101">
        <v>2014</v>
      </c>
      <c r="P7" s="102">
        <v>2015</v>
      </c>
      <c r="Q7" s="102">
        <v>2016</v>
      </c>
      <c r="R7" s="102">
        <v>2017</v>
      </c>
      <c r="S7" s="102">
        <v>2018</v>
      </c>
      <c r="T7" s="102">
        <v>2019</v>
      </c>
      <c r="U7" s="99"/>
      <c r="V7" s="338"/>
    </row>
    <row r="8" spans="1:22" s="134" customFormat="1" ht="4.5" customHeight="1">
      <c r="A8" s="130"/>
      <c r="B8" s="131"/>
      <c r="C8" s="132"/>
      <c r="D8" s="132"/>
      <c r="E8" s="132"/>
      <c r="F8" s="132"/>
      <c r="G8" s="132"/>
      <c r="H8" s="132"/>
      <c r="I8" s="132"/>
      <c r="J8" s="132"/>
      <c r="K8" s="132"/>
      <c r="L8" s="132"/>
      <c r="M8" s="132"/>
      <c r="N8" s="132"/>
      <c r="O8" s="132"/>
      <c r="P8" s="132"/>
      <c r="Q8" s="132"/>
      <c r="R8" s="132"/>
      <c r="S8" s="132"/>
      <c r="T8" s="132"/>
      <c r="U8" s="133"/>
      <c r="V8" s="238"/>
    </row>
    <row r="9" spans="1:22" ht="18" customHeight="1">
      <c r="A9" s="110" t="s">
        <v>311</v>
      </c>
      <c r="B9" s="109"/>
      <c r="C9" s="135">
        <v>1.5690148915590951</v>
      </c>
      <c r="D9" s="135">
        <v>4.431704831177186</v>
      </c>
      <c r="E9" s="135">
        <v>1.4360218233365307</v>
      </c>
      <c r="F9" s="135">
        <v>2.778907236958994</v>
      </c>
      <c r="G9" s="135">
        <v>0.43772769624692565</v>
      </c>
      <c r="H9" s="135">
        <v>2.6567729765372583</v>
      </c>
      <c r="I9" s="135">
        <v>1.2438874240646713</v>
      </c>
      <c r="J9" s="135">
        <v>1.1544152261811824</v>
      </c>
      <c r="K9" s="135"/>
      <c r="L9" s="135">
        <v>60.18973275968354</v>
      </c>
      <c r="M9" s="135">
        <v>60.899501667944676</v>
      </c>
      <c r="N9" s="135">
        <v>61.22355429284886</v>
      </c>
      <c r="O9" s="135">
        <v>61.13769529045292</v>
      </c>
      <c r="P9" s="135">
        <v>58.676199216614414</v>
      </c>
      <c r="Q9" s="135">
        <v>56.565260734023916</v>
      </c>
      <c r="R9" s="135">
        <v>57.07906457862148</v>
      </c>
      <c r="S9" s="135">
        <v>57.228807817156145</v>
      </c>
      <c r="T9" s="135">
        <v>57.088628931811236</v>
      </c>
      <c r="U9" s="136"/>
      <c r="V9" s="238" t="s">
        <v>43</v>
      </c>
    </row>
    <row r="10" spans="1:22" ht="18" customHeight="1">
      <c r="A10" s="110" t="s">
        <v>285</v>
      </c>
      <c r="B10" s="109"/>
      <c r="C10" s="135">
        <v>1.2927721017166993</v>
      </c>
      <c r="D10" s="135">
        <v>4.477186345615913</v>
      </c>
      <c r="E10" s="135">
        <v>1.719026295273296</v>
      </c>
      <c r="F10" s="135">
        <v>2.477469369644658</v>
      </c>
      <c r="G10" s="135">
        <v>0.21714302519937334</v>
      </c>
      <c r="H10" s="135">
        <v>2.7258106063570375</v>
      </c>
      <c r="I10" s="135">
        <v>1.7073032345917172</v>
      </c>
      <c r="J10" s="135">
        <v>0.8964339647004937</v>
      </c>
      <c r="K10" s="135"/>
      <c r="L10" s="135">
        <v>58.96797240018876</v>
      </c>
      <c r="M10" s="135">
        <v>59.5010644512458</v>
      </c>
      <c r="N10" s="135">
        <v>59.84372730631537</v>
      </c>
      <c r="O10" s="135">
        <v>59.92653200879568</v>
      </c>
      <c r="P10" s="135">
        <v>57.345118315959894</v>
      </c>
      <c r="Q10" s="135">
        <v>55.160654570079224</v>
      </c>
      <c r="R10" s="135">
        <v>55.6991328492305</v>
      </c>
      <c r="S10" s="135">
        <v>56.100872094041186</v>
      </c>
      <c r="T10" s="135">
        <v>55.820728465429504</v>
      </c>
      <c r="U10" s="136"/>
      <c r="V10" s="239" t="s">
        <v>10</v>
      </c>
    </row>
    <row r="11" spans="1:22" ht="18" customHeight="1">
      <c r="A11" s="110" t="s">
        <v>361</v>
      </c>
      <c r="B11" s="109"/>
      <c r="C11" s="135">
        <v>2.86635401130777</v>
      </c>
      <c r="D11" s="135">
        <v>3.182583719923815</v>
      </c>
      <c r="E11" s="135">
        <v>4.145239666286438</v>
      </c>
      <c r="F11" s="135">
        <v>6.460433500064133</v>
      </c>
      <c r="G11" s="135">
        <v>2.716631810252612</v>
      </c>
      <c r="H11" s="135">
        <v>3.2169003380161376</v>
      </c>
      <c r="I11" s="135">
        <v>2.128060905630358</v>
      </c>
      <c r="J11" s="135">
        <v>2.727703615353283</v>
      </c>
      <c r="K11" s="135"/>
      <c r="L11" s="135">
        <v>9.371001067090669</v>
      </c>
      <c r="M11" s="135">
        <v>9.602612808936362</v>
      </c>
      <c r="N11" s="135">
        <v>9.538240052999706</v>
      </c>
      <c r="O11" s="135">
        <v>9.779259891764653</v>
      </c>
      <c r="P11" s="135">
        <v>9.721720562489782</v>
      </c>
      <c r="Q11" s="135">
        <v>9.584618781231269</v>
      </c>
      <c r="R11" s="135">
        <v>9.724451229564895</v>
      </c>
      <c r="S11" s="135">
        <v>9.835110145424876</v>
      </c>
      <c r="T11" s="135">
        <v>9.963613635034335</v>
      </c>
      <c r="U11" s="136"/>
      <c r="V11" s="238" t="s">
        <v>150</v>
      </c>
    </row>
    <row r="12" spans="1:22" ht="18" customHeight="1">
      <c r="A12" s="110" t="s">
        <v>286</v>
      </c>
      <c r="B12" s="109"/>
      <c r="C12" s="135">
        <v>-1.420623738070681</v>
      </c>
      <c r="D12" s="135">
        <v>1.665070360274079</v>
      </c>
      <c r="E12" s="135">
        <v>-4.2539314443075575</v>
      </c>
      <c r="F12" s="135">
        <v>6.607629427792916</v>
      </c>
      <c r="G12" s="135">
        <v>0.8306709265175627</v>
      </c>
      <c r="H12" s="135">
        <v>1.2209547950992716</v>
      </c>
      <c r="I12" s="135">
        <v>-1.8100365902861792</v>
      </c>
      <c r="J12" s="135">
        <v>3.5550328723645386</v>
      </c>
      <c r="K12" s="135"/>
      <c r="L12" s="135">
        <v>1.8292261679541195</v>
      </c>
      <c r="M12" s="135">
        <v>1.7963193782535376</v>
      </c>
      <c r="N12" s="135">
        <v>1.7580359531666052</v>
      </c>
      <c r="O12" s="135">
        <v>1.6570935191739715</v>
      </c>
      <c r="P12" s="135">
        <v>1.6496211668706877</v>
      </c>
      <c r="Q12" s="135">
        <v>1.5964959376024368</v>
      </c>
      <c r="R12" s="135">
        <v>1.5884651577238476</v>
      </c>
      <c r="S12" s="135">
        <v>1.5445921765408277</v>
      </c>
      <c r="T12" s="135">
        <v>1.5773755759627688</v>
      </c>
      <c r="U12" s="136"/>
      <c r="V12" s="238" t="s">
        <v>151</v>
      </c>
    </row>
    <row r="13" spans="1:22" ht="18" customHeight="1">
      <c r="A13" s="141" t="s">
        <v>287</v>
      </c>
      <c r="B13" s="109"/>
      <c r="C13" s="135">
        <v>3.5556889443505435</v>
      </c>
      <c r="D13" s="135">
        <v>11.487537752829557</v>
      </c>
      <c r="E13" s="135">
        <v>2.1562752260942064</v>
      </c>
      <c r="F13" s="135">
        <v>2.1067434540949614</v>
      </c>
      <c r="G13" s="135">
        <v>-8.992890684435583</v>
      </c>
      <c r="H13" s="135">
        <v>1.5162434060707497</v>
      </c>
      <c r="I13" s="135">
        <v>4.097452934662238</v>
      </c>
      <c r="J13" s="135">
        <v>-2.9950900163666083</v>
      </c>
      <c r="K13" s="135"/>
      <c r="L13" s="135">
        <v>1.6821292072494145</v>
      </c>
      <c r="M13" s="135">
        <v>1.7352553716871055</v>
      </c>
      <c r="N13" s="135">
        <v>1.8623536456409013</v>
      </c>
      <c r="O13" s="135">
        <v>1.8729471330476022</v>
      </c>
      <c r="P13" s="135">
        <v>1.7857837205521834</v>
      </c>
      <c r="Q13" s="135">
        <v>1.5598941155151707</v>
      </c>
      <c r="R13" s="135">
        <v>1.5565751898259732</v>
      </c>
      <c r="S13" s="135">
        <v>1.604646032418577</v>
      </c>
      <c r="T13" s="135">
        <v>1.5350517953721827</v>
      </c>
      <c r="U13" s="136"/>
      <c r="V13" s="238" t="s">
        <v>48</v>
      </c>
    </row>
    <row r="14" spans="1:22" ht="18" customHeight="1">
      <c r="A14" s="141" t="s">
        <v>288</v>
      </c>
      <c r="B14" s="109"/>
      <c r="C14" s="135">
        <v>1.2572716279351859</v>
      </c>
      <c r="D14" s="135">
        <v>1.3431224644925077</v>
      </c>
      <c r="E14" s="135">
        <v>0.9911601448252538</v>
      </c>
      <c r="F14" s="135">
        <v>-0.7576483971884818</v>
      </c>
      <c r="G14" s="135">
        <v>0.31916130500784234</v>
      </c>
      <c r="H14" s="135">
        <v>2.683101212512984</v>
      </c>
      <c r="I14" s="135">
        <v>0.9827533308216063</v>
      </c>
      <c r="J14" s="135">
        <v>2.256344542379063</v>
      </c>
      <c r="K14" s="135"/>
      <c r="L14" s="135">
        <v>15.776414745407472</v>
      </c>
      <c r="M14" s="135">
        <v>15.913460100481657</v>
      </c>
      <c r="N14" s="135">
        <v>15.524990126256514</v>
      </c>
      <c r="O14" s="135">
        <v>15.435226607413325</v>
      </c>
      <c r="P14" s="135">
        <v>14.3040484291765</v>
      </c>
      <c r="Q14" s="135">
        <v>13.77316672759476</v>
      </c>
      <c r="R14" s="135">
        <v>13.901838126257754</v>
      </c>
      <c r="S14" s="135">
        <v>13.902358208119</v>
      </c>
      <c r="T14" s="135">
        <v>14.019380018125197</v>
      </c>
      <c r="U14" s="136"/>
      <c r="V14" s="238" t="s">
        <v>152</v>
      </c>
    </row>
    <row r="15" spans="1:22" ht="18" customHeight="1">
      <c r="A15" s="110" t="s">
        <v>289</v>
      </c>
      <c r="B15" s="109"/>
      <c r="C15" s="135">
        <v>1.5642030565153897</v>
      </c>
      <c r="D15" s="135">
        <v>13.412336883926423</v>
      </c>
      <c r="E15" s="135">
        <v>-3.8625313321052124</v>
      </c>
      <c r="F15" s="135">
        <v>-1.5434231743837845</v>
      </c>
      <c r="G15" s="135">
        <v>-3.4266388735270326</v>
      </c>
      <c r="H15" s="135">
        <v>-0.7433429509063227</v>
      </c>
      <c r="I15" s="135">
        <v>-1.1438905592970228</v>
      </c>
      <c r="J15" s="135">
        <v>-1.7351290684624043</v>
      </c>
      <c r="K15" s="135"/>
      <c r="L15" s="135">
        <v>2.2915346974521618</v>
      </c>
      <c r="M15" s="135">
        <v>2.3184470737582794</v>
      </c>
      <c r="N15" s="135">
        <v>2.53122013988865</v>
      </c>
      <c r="O15" s="135">
        <v>2.395636470907548</v>
      </c>
      <c r="P15" s="135">
        <v>2.2024931356551942</v>
      </c>
      <c r="Q15" s="135">
        <v>2.041563302491577</v>
      </c>
      <c r="R15" s="135">
        <v>1.9918743566204502</v>
      </c>
      <c r="S15" s="135">
        <v>1.9499994747476164</v>
      </c>
      <c r="T15" s="135">
        <v>1.8896564435635803</v>
      </c>
      <c r="U15" s="136"/>
      <c r="V15" s="238" t="s">
        <v>153</v>
      </c>
    </row>
    <row r="16" spans="1:22" ht="18" customHeight="1">
      <c r="A16" s="110" t="s">
        <v>290</v>
      </c>
      <c r="B16" s="109"/>
      <c r="C16" s="135">
        <v>-0.8590854170506423</v>
      </c>
      <c r="D16" s="135">
        <v>2.858824865992582</v>
      </c>
      <c r="E16" s="135">
        <v>0.5151067867578352</v>
      </c>
      <c r="F16" s="135">
        <v>3.727123791257103</v>
      </c>
      <c r="G16" s="135">
        <v>-1.7787836471324647</v>
      </c>
      <c r="H16" s="135">
        <v>2.980742832490102</v>
      </c>
      <c r="I16" s="135">
        <v>2.2032219979434053</v>
      </c>
      <c r="J16" s="135">
        <v>1.1719550595293615</v>
      </c>
      <c r="K16" s="135"/>
      <c r="L16" s="135">
        <v>2.594975320871188</v>
      </c>
      <c r="M16" s="135">
        <v>2.5628089760648685</v>
      </c>
      <c r="N16" s="135">
        <v>2.537641258233428</v>
      </c>
      <c r="O16" s="135">
        <v>2.5110761375021386</v>
      </c>
      <c r="P16" s="135">
        <v>2.432210349478422</v>
      </c>
      <c r="Q16" s="135">
        <v>2.2929647610786836</v>
      </c>
      <c r="R16" s="135">
        <v>2.3210946281205427</v>
      </c>
      <c r="S16" s="135">
        <v>2.349235057445102</v>
      </c>
      <c r="T16" s="135">
        <v>2.3438870842109423</v>
      </c>
      <c r="U16" s="136"/>
      <c r="V16" s="238" t="s">
        <v>154</v>
      </c>
    </row>
    <row r="17" spans="1:22" ht="18" customHeight="1">
      <c r="A17" s="110" t="s">
        <v>33</v>
      </c>
      <c r="B17" s="109"/>
      <c r="C17" s="135">
        <v>5.863205622515744</v>
      </c>
      <c r="D17" s="135">
        <v>8.737527716186255</v>
      </c>
      <c r="E17" s="135">
        <v>3.957178359778246</v>
      </c>
      <c r="F17" s="135">
        <v>-1.8293337011156097</v>
      </c>
      <c r="G17" s="135">
        <v>3.434549988487756</v>
      </c>
      <c r="H17" s="135">
        <v>3.0733823806828875</v>
      </c>
      <c r="I17" s="135">
        <v>5.6995710039678515</v>
      </c>
      <c r="J17" s="135">
        <v>-2.239175529059756</v>
      </c>
      <c r="K17" s="135"/>
      <c r="L17" s="135">
        <v>5.795742478286193</v>
      </c>
      <c r="M17" s="135">
        <v>6.112012086808825</v>
      </c>
      <c r="N17" s="135">
        <v>6.39788001172109</v>
      </c>
      <c r="O17" s="135">
        <v>6.547701767315574</v>
      </c>
      <c r="P17" s="135">
        <v>6.002325514937123</v>
      </c>
      <c r="Q17" s="135">
        <v>5.959037435030642</v>
      </c>
      <c r="R17" s="135">
        <v>6.037568724759301</v>
      </c>
      <c r="S17" s="135">
        <v>6.3198147960094815</v>
      </c>
      <c r="T17" s="135">
        <v>6.092833036462552</v>
      </c>
      <c r="U17" s="136"/>
      <c r="V17" s="238" t="s">
        <v>155</v>
      </c>
    </row>
    <row r="18" spans="1:22" ht="18" customHeight="1">
      <c r="A18" s="110" t="s">
        <v>291</v>
      </c>
      <c r="B18" s="109"/>
      <c r="C18" s="135">
        <v>-3.6394288714221235</v>
      </c>
      <c r="D18" s="135">
        <v>11.189465849185453</v>
      </c>
      <c r="E18" s="135">
        <v>3.3008743901008275</v>
      </c>
      <c r="F18" s="135">
        <v>-2.3870286737393442</v>
      </c>
      <c r="G18" s="135">
        <v>-0.8685177707359437</v>
      </c>
      <c r="H18" s="135">
        <v>0.8264177517570914</v>
      </c>
      <c r="I18" s="135">
        <v>0.953854792213038</v>
      </c>
      <c r="J18" s="135">
        <v>-3.8899289163817907</v>
      </c>
      <c r="K18" s="135"/>
      <c r="L18" s="135">
        <v>3.5934862829958463</v>
      </c>
      <c r="M18" s="135">
        <v>3.4494149422327083</v>
      </c>
      <c r="N18" s="135">
        <v>3.6921685288759223</v>
      </c>
      <c r="O18" s="135">
        <v>3.754774240448634</v>
      </c>
      <c r="P18" s="135">
        <v>3.4224749494163023</v>
      </c>
      <c r="Q18" s="135">
        <v>3.256438031181695</v>
      </c>
      <c r="R18" s="135">
        <v>3.227428289561793</v>
      </c>
      <c r="S18" s="135">
        <v>3.2266253935015774</v>
      </c>
      <c r="T18" s="135">
        <v>3.0582114932913247</v>
      </c>
      <c r="U18" s="136"/>
      <c r="V18" s="238" t="s">
        <v>156</v>
      </c>
    </row>
    <row r="19" spans="1:22" ht="18" customHeight="1">
      <c r="A19" s="110" t="s">
        <v>292</v>
      </c>
      <c r="B19" s="109"/>
      <c r="C19" s="135">
        <v>3.55156828865264</v>
      </c>
      <c r="D19" s="135">
        <v>4.552608568930339</v>
      </c>
      <c r="E19" s="135">
        <v>4.779493755575381</v>
      </c>
      <c r="F19" s="135">
        <v>2.4303938914237877</v>
      </c>
      <c r="G19" s="135">
        <v>-4.867532467532465</v>
      </c>
      <c r="H19" s="135">
        <v>-0.8470758477584273</v>
      </c>
      <c r="I19" s="135">
        <v>-0.6718847882805634</v>
      </c>
      <c r="J19" s="135">
        <v>-3.3523463652304075</v>
      </c>
      <c r="K19" s="135"/>
      <c r="L19" s="135">
        <v>3.5215320616106696</v>
      </c>
      <c r="M19" s="135">
        <v>3.6326069619320047</v>
      </c>
      <c r="N19" s="135">
        <v>3.656164401014129</v>
      </c>
      <c r="O19" s="135">
        <v>3.7713802941830146</v>
      </c>
      <c r="P19" s="135">
        <v>3.60726531342685</v>
      </c>
      <c r="Q19" s="135">
        <v>3.293804264786754</v>
      </c>
      <c r="R19" s="135">
        <v>3.210278868155867</v>
      </c>
      <c r="S19" s="135">
        <v>3.157795445711664</v>
      </c>
      <c r="T19" s="135">
        <v>3.0097150450572365</v>
      </c>
      <c r="U19" s="136"/>
      <c r="V19" s="238" t="s">
        <v>157</v>
      </c>
    </row>
    <row r="20" spans="1:22" ht="18" customHeight="1">
      <c r="A20" s="110" t="s">
        <v>239</v>
      </c>
      <c r="B20" s="109"/>
      <c r="C20" s="135">
        <v>-3.179055633473582</v>
      </c>
      <c r="D20" s="135">
        <v>-3.6881193810213597</v>
      </c>
      <c r="E20" s="135">
        <v>0.303196695872221</v>
      </c>
      <c r="F20" s="135">
        <v>7.578426238872749</v>
      </c>
      <c r="G20" s="135">
        <v>6.212664277180413</v>
      </c>
      <c r="H20" s="135">
        <v>5.482648002333046</v>
      </c>
      <c r="I20" s="135">
        <v>7.046091867767279</v>
      </c>
      <c r="J20" s="135">
        <v>3.300372652473893</v>
      </c>
      <c r="K20" s="135"/>
      <c r="L20" s="135">
        <v>1.1935419757757666</v>
      </c>
      <c r="M20" s="135">
        <v>1.1511637232686156</v>
      </c>
      <c r="N20" s="135">
        <v>1.0673070797925877</v>
      </c>
      <c r="O20" s="135">
        <v>1.0539074646469158</v>
      </c>
      <c r="P20" s="135">
        <v>1.058708945690044</v>
      </c>
      <c r="Q20" s="135">
        <v>1.0793040977403545</v>
      </c>
      <c r="R20" s="135">
        <v>1.1190881458160495</v>
      </c>
      <c r="S20" s="135">
        <v>1.186326279777433</v>
      </c>
      <c r="T20" s="135">
        <v>1.2085263101325203</v>
      </c>
      <c r="U20" s="136"/>
      <c r="V20" s="238" t="s">
        <v>158</v>
      </c>
    </row>
    <row r="21" spans="1:22" ht="18" customHeight="1">
      <c r="A21" s="110" t="s">
        <v>293</v>
      </c>
      <c r="B21" s="109"/>
      <c r="C21" s="135">
        <v>1.066095599445993</v>
      </c>
      <c r="D21" s="135">
        <v>1.553485265497434</v>
      </c>
      <c r="E21" s="135">
        <v>2.883677681264607</v>
      </c>
      <c r="F21" s="135">
        <v>3.1561022385345305</v>
      </c>
      <c r="G21" s="135">
        <v>2.0781579720597243</v>
      </c>
      <c r="H21" s="135">
        <v>-0.07431636791835894</v>
      </c>
      <c r="I21" s="135">
        <v>-0.8715099013790195</v>
      </c>
      <c r="J21" s="135">
        <v>-1.866127046690158</v>
      </c>
      <c r="K21" s="135"/>
      <c r="L21" s="135">
        <v>4.566010823955548</v>
      </c>
      <c r="M21" s="135">
        <v>4.596978880112059</v>
      </c>
      <c r="N21" s="135">
        <v>4.494069383751003</v>
      </c>
      <c r="O21" s="135">
        <v>4.551814650352264</v>
      </c>
      <c r="P21" s="135">
        <v>4.3845841408688635</v>
      </c>
      <c r="Q21" s="135">
        <v>4.295880316538312</v>
      </c>
      <c r="R21" s="135">
        <v>4.2195753573422285</v>
      </c>
      <c r="S21" s="135">
        <v>4.14224972599334</v>
      </c>
      <c r="T21" s="135">
        <v>4.008715979374657</v>
      </c>
      <c r="U21" s="136"/>
      <c r="V21" s="238" t="s">
        <v>159</v>
      </c>
    </row>
    <row r="22" spans="1:22" ht="18" customHeight="1">
      <c r="A22" s="110" t="s">
        <v>294</v>
      </c>
      <c r="B22" s="109"/>
      <c r="C22" s="135">
        <v>-2.595124380361713</v>
      </c>
      <c r="D22" s="135">
        <v>10.65125196072736</v>
      </c>
      <c r="E22" s="135">
        <v>-0.12600806451612545</v>
      </c>
      <c r="F22" s="135">
        <v>13.370552611657827</v>
      </c>
      <c r="G22" s="135">
        <v>-2.2619146982722604</v>
      </c>
      <c r="H22" s="135">
        <v>5.608691526710308</v>
      </c>
      <c r="I22" s="135">
        <v>-1.2165209656696652</v>
      </c>
      <c r="J22" s="135">
        <v>4.937833683502046</v>
      </c>
      <c r="K22" s="135"/>
      <c r="L22" s="135">
        <v>2.347758897027876</v>
      </c>
      <c r="M22" s="135">
        <v>2.278055364169907</v>
      </c>
      <c r="N22" s="135">
        <v>2.4265711992457732</v>
      </c>
      <c r="O22" s="135">
        <v>2.3858534483147866</v>
      </c>
      <c r="P22" s="135">
        <v>2.525765009620155</v>
      </c>
      <c r="Q22" s="135">
        <v>2.369450878241386</v>
      </c>
      <c r="R22" s="135">
        <v>2.4597264844083915</v>
      </c>
      <c r="S22" s="135">
        <v>2.4062468266001815</v>
      </c>
      <c r="T22" s="135">
        <v>2.4901318253031457</v>
      </c>
      <c r="U22" s="136"/>
      <c r="V22" s="238" t="s">
        <v>160</v>
      </c>
    </row>
    <row r="23" spans="1:22" ht="18" customHeight="1">
      <c r="A23" s="110" t="s">
        <v>295</v>
      </c>
      <c r="B23" s="109"/>
      <c r="C23" s="135">
        <v>-0.8155977028135752</v>
      </c>
      <c r="D23" s="135">
        <v>4.002043596730243</v>
      </c>
      <c r="E23" s="135">
        <v>-1.853844534375071</v>
      </c>
      <c r="F23" s="135">
        <v>8.06370884129992</v>
      </c>
      <c r="G23" s="135">
        <v>-0.4758517636290427</v>
      </c>
      <c r="H23" s="135">
        <v>8.830666607570258</v>
      </c>
      <c r="I23" s="135">
        <v>4.112301779214489</v>
      </c>
      <c r="J23" s="135">
        <v>4.750309271293274</v>
      </c>
      <c r="K23" s="135"/>
      <c r="L23" s="135">
        <v>4.404618674511838</v>
      </c>
      <c r="M23" s="135">
        <v>4.351928783539876</v>
      </c>
      <c r="N23" s="135">
        <v>4.357085525729064</v>
      </c>
      <c r="O23" s="135">
        <v>4.209860383725265</v>
      </c>
      <c r="P23" s="135">
        <v>4.248117077777793</v>
      </c>
      <c r="Q23" s="135">
        <v>4.058035921046183</v>
      </c>
      <c r="R23" s="135">
        <v>4.341168291073417</v>
      </c>
      <c r="S23" s="135">
        <v>4.475872531751507</v>
      </c>
      <c r="T23" s="135">
        <v>4.623630223539058</v>
      </c>
      <c r="U23" s="136"/>
      <c r="V23" s="238"/>
    </row>
    <row r="24" spans="1:22" ht="18" customHeight="1">
      <c r="A24" s="110" t="s">
        <v>240</v>
      </c>
      <c r="B24" s="109"/>
      <c r="C24" s="135"/>
      <c r="D24" s="135"/>
      <c r="E24" s="135"/>
      <c r="F24" s="135"/>
      <c r="G24" s="135"/>
      <c r="H24" s="135"/>
      <c r="I24" s="135"/>
      <c r="J24" s="135"/>
      <c r="K24" s="135"/>
      <c r="L24" s="135"/>
      <c r="M24" s="135"/>
      <c r="N24" s="135"/>
      <c r="O24" s="135"/>
      <c r="P24" s="135"/>
      <c r="Q24" s="135"/>
      <c r="R24" s="135"/>
      <c r="S24" s="135"/>
      <c r="T24" s="135"/>
      <c r="U24" s="136"/>
      <c r="V24" s="238"/>
    </row>
    <row r="25" spans="1:22" ht="18" customHeight="1">
      <c r="A25" s="110" t="s">
        <v>296</v>
      </c>
      <c r="B25" s="109"/>
      <c r="C25" s="135">
        <v>1.552836463783036</v>
      </c>
      <c r="D25" s="135">
        <v>5.2476361916945935</v>
      </c>
      <c r="E25" s="135">
        <v>1.8188509636888561</v>
      </c>
      <c r="F25" s="135">
        <v>2.7043015172868667</v>
      </c>
      <c r="G25" s="135">
        <v>0.10870769991560003</v>
      </c>
      <c r="H25" s="135">
        <v>2.9930999436469374</v>
      </c>
      <c r="I25" s="135">
        <v>1.821594794734649</v>
      </c>
      <c r="J25" s="135">
        <v>0.6683450867860596</v>
      </c>
      <c r="K25" s="135"/>
      <c r="L25" s="135">
        <v>50.18902597154141</v>
      </c>
      <c r="M25" s="135">
        <v>50.77277598773744</v>
      </c>
      <c r="N25" s="135">
        <v>51.44174491342957</v>
      </c>
      <c r="O25" s="135">
        <v>51.56347751836323</v>
      </c>
      <c r="P25" s="135">
        <v>49.451531705753965</v>
      </c>
      <c r="Q25" s="135">
        <v>47.516292082540254</v>
      </c>
      <c r="R25" s="135">
        <v>48.104988934645235</v>
      </c>
      <c r="S25" s="135">
        <v>48.50640107571688</v>
      </c>
      <c r="T25" s="135">
        <v>48.15507381409781</v>
      </c>
      <c r="U25" s="136"/>
      <c r="V25" s="238"/>
    </row>
    <row r="26" spans="1:22" ht="18" customHeight="1">
      <c r="A26" s="110" t="s">
        <v>297</v>
      </c>
      <c r="B26" s="109"/>
      <c r="C26" s="135">
        <v>-0.19400961270717998</v>
      </c>
      <c r="D26" s="135">
        <v>-0.00454883170838416</v>
      </c>
      <c r="E26" s="135">
        <v>1.1078425426093386</v>
      </c>
      <c r="F26" s="135">
        <v>1.07890687566925</v>
      </c>
      <c r="G26" s="135">
        <v>0.8964657704976453</v>
      </c>
      <c r="H26" s="135">
        <v>1.0643773289687797</v>
      </c>
      <c r="I26" s="135">
        <v>0.9833250880307398</v>
      </c>
      <c r="J26" s="135">
        <v>2.3532530856548384</v>
      </c>
      <c r="K26" s="135"/>
      <c r="L26" s="135">
        <v>8.778946428647345</v>
      </c>
      <c r="M26" s="135">
        <v>8.728288463508367</v>
      </c>
      <c r="N26" s="135">
        <v>8.401982392885808</v>
      </c>
      <c r="O26" s="135">
        <v>8.363054490432456</v>
      </c>
      <c r="P26" s="135">
        <v>7.893586610205936</v>
      </c>
      <c r="Q26" s="135">
        <v>7.6443624875389675</v>
      </c>
      <c r="R26" s="135">
        <v>7.594143914585273</v>
      </c>
      <c r="S26" s="135">
        <v>7.594471018324304</v>
      </c>
      <c r="T26" s="135">
        <v>7.665654651331688</v>
      </c>
      <c r="U26" s="136"/>
      <c r="V26" s="238"/>
    </row>
    <row r="27" spans="1:22" ht="18" customHeight="1">
      <c r="A27" s="110" t="s">
        <v>340</v>
      </c>
      <c r="B27" s="109"/>
      <c r="C27" s="135">
        <v>14.90180726821948</v>
      </c>
      <c r="D27" s="135">
        <v>2.496545719531351</v>
      </c>
      <c r="E27" s="135">
        <v>-10.838011523120105</v>
      </c>
      <c r="F27" s="135">
        <v>17.693598160843372</v>
      </c>
      <c r="G27" s="135">
        <v>9.940872135994084</v>
      </c>
      <c r="H27" s="135">
        <v>-0.054421768707479945</v>
      </c>
      <c r="I27" s="135">
        <v>-17.46128345157829</v>
      </c>
      <c r="J27" s="135">
        <v>13.985796887733315</v>
      </c>
      <c r="K27" s="135"/>
      <c r="L27" s="135">
        <v>1.2217603594947688</v>
      </c>
      <c r="M27" s="135">
        <v>1.3984372166988752</v>
      </c>
      <c r="N27" s="135">
        <v>1.3798269865334878</v>
      </c>
      <c r="O27" s="135">
        <v>1.211163281657234</v>
      </c>
      <c r="P27" s="135">
        <v>1.331080900654508</v>
      </c>
      <c r="Q27" s="135">
        <v>1.4046061639446872</v>
      </c>
      <c r="R27" s="135">
        <v>1.37993172939097</v>
      </c>
      <c r="S27" s="135">
        <v>1.1279357231149567</v>
      </c>
      <c r="T27" s="135">
        <v>1.267900466381731</v>
      </c>
      <c r="U27" s="136"/>
      <c r="V27" s="239" t="s">
        <v>1</v>
      </c>
    </row>
    <row r="28" spans="1:22" ht="18" customHeight="1">
      <c r="A28" s="110" t="s">
        <v>312</v>
      </c>
      <c r="B28" s="109"/>
      <c r="C28" s="135">
        <v>1.9665019746145207</v>
      </c>
      <c r="D28" s="135">
        <v>0.7685354620273976</v>
      </c>
      <c r="E28" s="135">
        <v>1.3368453257566637</v>
      </c>
      <c r="F28" s="135">
        <v>0.657386426350004</v>
      </c>
      <c r="G28" s="135">
        <v>1.9766950587461363</v>
      </c>
      <c r="H28" s="135">
        <v>1.8650060722599004</v>
      </c>
      <c r="I28" s="135">
        <v>2.1053187162554554</v>
      </c>
      <c r="J28" s="135">
        <v>2.033833024193954</v>
      </c>
      <c r="K28" s="135"/>
      <c r="L28" s="135">
        <v>23.582145787542675</v>
      </c>
      <c r="M28" s="135">
        <v>23.953607236415642</v>
      </c>
      <c r="N28" s="135">
        <v>23.236371048910065</v>
      </c>
      <c r="O28" s="135">
        <v>23.18109779560908</v>
      </c>
      <c r="P28" s="135">
        <v>21.788561783319537</v>
      </c>
      <c r="Q28" s="135">
        <v>21.32654176182466</v>
      </c>
      <c r="R28" s="135">
        <v>21.35427831654561</v>
      </c>
      <c r="S28" s="135">
        <v>21.592468931321502</v>
      </c>
      <c r="T28" s="135">
        <v>21.726840463951515</v>
      </c>
      <c r="U28" s="136"/>
      <c r="V28" s="238" t="s">
        <v>44</v>
      </c>
    </row>
    <row r="29" spans="1:22" ht="18" customHeight="1">
      <c r="A29" s="110" t="s">
        <v>313</v>
      </c>
      <c r="B29" s="109"/>
      <c r="C29" s="135">
        <v>3.3411938600372393</v>
      </c>
      <c r="D29" s="135">
        <v>12.17507415046899</v>
      </c>
      <c r="E29" s="135">
        <v>4.455372040174854</v>
      </c>
      <c r="F29" s="135">
        <v>7.135233588794088</v>
      </c>
      <c r="G29" s="135">
        <v>-0.5933065427132012</v>
      </c>
      <c r="H29" s="135">
        <v>3.703245675022293</v>
      </c>
      <c r="I29" s="135">
        <v>-2.330859105729599</v>
      </c>
      <c r="J29" s="135">
        <v>9.894139990723572</v>
      </c>
      <c r="K29" s="135"/>
      <c r="L29" s="135">
        <v>27.324137293330896</v>
      </c>
      <c r="M29" s="135">
        <v>28.128723031718078</v>
      </c>
      <c r="N29" s="135">
        <v>30.37517677185919</v>
      </c>
      <c r="O29" s="135">
        <v>31.235460296229924</v>
      </c>
      <c r="P29" s="135">
        <v>31.24849794877777</v>
      </c>
      <c r="Q29" s="135">
        <v>29.81506187461583</v>
      </c>
      <c r="R29" s="135">
        <v>30.392575891714664</v>
      </c>
      <c r="S29" s="135">
        <v>29.396384337674252</v>
      </c>
      <c r="T29" s="135">
        <v>31.858001018274333</v>
      </c>
      <c r="U29" s="136"/>
      <c r="V29" s="238" t="s">
        <v>47</v>
      </c>
    </row>
    <row r="30" spans="1:22" ht="18" customHeight="1">
      <c r="A30" s="110" t="s">
        <v>235</v>
      </c>
      <c r="B30" s="109"/>
      <c r="C30" s="135">
        <v>3.673803893302008</v>
      </c>
      <c r="D30" s="135">
        <v>12.103275134955972</v>
      </c>
      <c r="E30" s="135">
        <v>5.492870754333068</v>
      </c>
      <c r="F30" s="135">
        <v>4.800407825678676</v>
      </c>
      <c r="G30" s="135">
        <v>1.8069428285563571</v>
      </c>
      <c r="H30" s="135">
        <v>2.7380912843025573</v>
      </c>
      <c r="I30" s="135">
        <v>-2.707583481926057</v>
      </c>
      <c r="J30" s="135">
        <v>8.657655276571653</v>
      </c>
      <c r="K30" s="135"/>
      <c r="L30" s="135">
        <v>26.910161381521053</v>
      </c>
      <c r="M30" s="135">
        <v>27.791719593658343</v>
      </c>
      <c r="N30" s="135">
        <v>29.992050043954084</v>
      </c>
      <c r="O30" s="135">
        <v>31.147814447668104</v>
      </c>
      <c r="P30" s="135">
        <v>30.4817198316672</v>
      </c>
      <c r="Q30" s="135">
        <v>29.785699479255896</v>
      </c>
      <c r="R30" s="135">
        <v>30.080063046223437</v>
      </c>
      <c r="S30" s="135">
        <v>28.981894550331432</v>
      </c>
      <c r="T30" s="135">
        <v>31.05540314534107</v>
      </c>
      <c r="U30" s="136"/>
      <c r="V30" s="239" t="s">
        <v>10</v>
      </c>
    </row>
    <row r="31" spans="1:22" ht="18" customHeight="1">
      <c r="A31" s="110" t="s">
        <v>298</v>
      </c>
      <c r="B31" s="109"/>
      <c r="C31" s="135">
        <v>4.403291677126631</v>
      </c>
      <c r="D31" s="135">
        <v>15.316472399384207</v>
      </c>
      <c r="E31" s="135">
        <v>0.6804693102238302</v>
      </c>
      <c r="F31" s="135">
        <v>8.25529002308465</v>
      </c>
      <c r="G31" s="135">
        <v>2.0328053203365615</v>
      </c>
      <c r="H31" s="135">
        <v>2.5266816438293427</v>
      </c>
      <c r="I31" s="135">
        <v>0.4557492765663307</v>
      </c>
      <c r="J31" s="135">
        <v>2.5766718617486584</v>
      </c>
      <c r="K31" s="135"/>
      <c r="L31" s="135">
        <v>17.35839791853549</v>
      </c>
      <c r="M31" s="135">
        <v>18.053188417267005</v>
      </c>
      <c r="N31" s="135">
        <v>20.040921889133788</v>
      </c>
      <c r="O31" s="135">
        <v>19.863750088423473</v>
      </c>
      <c r="P31" s="135">
        <v>20.07979551958909</v>
      </c>
      <c r="Q31" s="135">
        <v>19.664823535601116</v>
      </c>
      <c r="R31" s="135">
        <v>19.81830011222263</v>
      </c>
      <c r="S31" s="135">
        <v>19.715610851013913</v>
      </c>
      <c r="T31" s="135">
        <v>19.94384599064733</v>
      </c>
      <c r="U31" s="136"/>
      <c r="V31" s="238" t="s">
        <v>150</v>
      </c>
    </row>
    <row r="32" spans="1:22" ht="18" customHeight="1">
      <c r="A32" s="110" t="s">
        <v>299</v>
      </c>
      <c r="B32" s="109"/>
      <c r="C32" s="135">
        <v>15.195400854486053</v>
      </c>
      <c r="D32" s="135">
        <v>25.21112292854091</v>
      </c>
      <c r="E32" s="135">
        <v>-4.361809483015222</v>
      </c>
      <c r="F32" s="135">
        <v>11.840237449993541</v>
      </c>
      <c r="G32" s="135">
        <v>0.16765028286742645</v>
      </c>
      <c r="H32" s="135">
        <v>-1.340651522081615</v>
      </c>
      <c r="I32" s="135">
        <v>-0.24485058276498828</v>
      </c>
      <c r="J32" s="135">
        <v>5.165154827271623</v>
      </c>
      <c r="K32" s="135"/>
      <c r="L32" s="135">
        <v>5.074845144312322</v>
      </c>
      <c r="M32" s="135">
        <v>5.8235528134837375</v>
      </c>
      <c r="N32" s="135">
        <v>7.019454459746978</v>
      </c>
      <c r="O32" s="135">
        <v>6.608958539550251</v>
      </c>
      <c r="P32" s="135">
        <v>6.90208054882902</v>
      </c>
      <c r="Q32" s="135">
        <v>6.635878868652966</v>
      </c>
      <c r="R32" s="135">
        <v>6.4354087816529475</v>
      </c>
      <c r="S32" s="135">
        <v>6.357414112481047</v>
      </c>
      <c r="T32" s="135">
        <v>6.593293936174185</v>
      </c>
      <c r="U32" s="136"/>
      <c r="V32" s="238" t="s">
        <v>161</v>
      </c>
    </row>
    <row r="33" spans="1:22" ht="18" customHeight="1">
      <c r="A33" s="110" t="s">
        <v>300</v>
      </c>
      <c r="B33" s="109"/>
      <c r="C33" s="135">
        <v>-0.05537625569985716</v>
      </c>
      <c r="D33" s="135">
        <v>10.604801357469974</v>
      </c>
      <c r="E33" s="135">
        <v>3.398599701781091</v>
      </c>
      <c r="F33" s="135">
        <v>6.4678029227747125</v>
      </c>
      <c r="G33" s="135">
        <v>3.0097159860499323</v>
      </c>
      <c r="H33" s="135">
        <v>4.496384876878734</v>
      </c>
      <c r="I33" s="135">
        <v>0.7926455701846358</v>
      </c>
      <c r="J33" s="135">
        <v>1.3447647071352264</v>
      </c>
      <c r="K33" s="135"/>
      <c r="L33" s="135">
        <v>12.283552774223171</v>
      </c>
      <c r="M33" s="135">
        <v>12.229635603783269</v>
      </c>
      <c r="N33" s="135">
        <v>13.02146742938681</v>
      </c>
      <c r="O33" s="135">
        <v>13.254791548873222</v>
      </c>
      <c r="P33" s="135">
        <v>13.177714970760068</v>
      </c>
      <c r="Q33" s="135">
        <v>13.02894466694815</v>
      </c>
      <c r="R33" s="135">
        <v>13.382891330569683</v>
      </c>
      <c r="S33" s="135">
        <v>13.358196738532865</v>
      </c>
      <c r="T33" s="135">
        <v>13.350552054473145</v>
      </c>
      <c r="U33" s="136"/>
      <c r="V33" s="238" t="s">
        <v>162</v>
      </c>
    </row>
    <row r="34" spans="1:22" ht="18" customHeight="1">
      <c r="A34" s="110" t="s">
        <v>301</v>
      </c>
      <c r="B34" s="109"/>
      <c r="C34" s="135">
        <v>2.3481074104055644</v>
      </c>
      <c r="D34" s="135">
        <v>6.146683264387565</v>
      </c>
      <c r="E34" s="135">
        <v>15.184732816608925</v>
      </c>
      <c r="F34" s="135">
        <v>-1.281347326487925</v>
      </c>
      <c r="G34" s="135">
        <v>1.370939593537135</v>
      </c>
      <c r="H34" s="135">
        <v>3.1488594131459102</v>
      </c>
      <c r="I34" s="135">
        <v>-8.816853240527378</v>
      </c>
      <c r="J34" s="135">
        <v>21.595992423204645</v>
      </c>
      <c r="K34" s="135"/>
      <c r="L34" s="135">
        <v>9.551763462985557</v>
      </c>
      <c r="M34" s="135">
        <v>9.738531176391337</v>
      </c>
      <c r="N34" s="135">
        <v>9.951128154820298</v>
      </c>
      <c r="O34" s="135">
        <v>11.284064359244631</v>
      </c>
      <c r="P34" s="135">
        <v>10.401924312078108</v>
      </c>
      <c r="Q34" s="135">
        <v>10.120875943654777</v>
      </c>
      <c r="R34" s="135">
        <v>10.261762934000805</v>
      </c>
      <c r="S34" s="135">
        <v>9.266283699317523</v>
      </c>
      <c r="T34" s="135">
        <v>11.111557154693742</v>
      </c>
      <c r="U34" s="136"/>
      <c r="V34" s="238" t="s">
        <v>46</v>
      </c>
    </row>
    <row r="35" spans="1:22" ht="18" customHeight="1">
      <c r="A35" s="110" t="s">
        <v>299</v>
      </c>
      <c r="B35" s="109"/>
      <c r="C35" s="135">
        <v>41.08788783590809</v>
      </c>
      <c r="D35" s="135">
        <v>-8.676849466323155</v>
      </c>
      <c r="E35" s="135">
        <v>20.282115869017623</v>
      </c>
      <c r="F35" s="135">
        <v>-1.4324007371419034</v>
      </c>
      <c r="G35" s="135">
        <v>6.246281975014867</v>
      </c>
      <c r="H35" s="135">
        <v>-13.165893457046874</v>
      </c>
      <c r="I35" s="135">
        <v>5.738761974944739</v>
      </c>
      <c r="J35" s="135">
        <v>21.36945726979702</v>
      </c>
      <c r="K35" s="135"/>
      <c r="L35" s="135">
        <v>0.2046762804025185</v>
      </c>
      <c r="M35" s="135">
        <v>0.2876652030186318</v>
      </c>
      <c r="N35" s="135">
        <v>0.25289523639652955</v>
      </c>
      <c r="O35" s="135">
        <v>0.29946083003177226</v>
      </c>
      <c r="P35" s="135">
        <v>0.2756278632668425</v>
      </c>
      <c r="Q35" s="135">
        <v>0.28107861163083603</v>
      </c>
      <c r="R35" s="135">
        <v>0.23991510152413273</v>
      </c>
      <c r="S35" s="135">
        <v>0.251223838054185</v>
      </c>
      <c r="T35" s="135">
        <v>0.30069092870374625</v>
      </c>
      <c r="U35" s="136"/>
      <c r="V35" s="238" t="s">
        <v>161</v>
      </c>
    </row>
    <row r="36" spans="1:22" ht="18" customHeight="1">
      <c r="A36" s="110" t="s">
        <v>300</v>
      </c>
      <c r="B36" s="109"/>
      <c r="C36" s="135">
        <v>33.30517126060477</v>
      </c>
      <c r="D36" s="135">
        <v>-2.50343297771205</v>
      </c>
      <c r="E36" s="135">
        <v>11.11050920910075</v>
      </c>
      <c r="F36" s="135">
        <v>-12.524986592560094</v>
      </c>
      <c r="G36" s="135">
        <v>3.313454464385246</v>
      </c>
      <c r="H36" s="135">
        <v>18.49594044183098</v>
      </c>
      <c r="I36" s="135">
        <v>-4.7871613931254275</v>
      </c>
      <c r="J36" s="135">
        <v>71.41320199870897</v>
      </c>
      <c r="K36" s="135"/>
      <c r="L36" s="135">
        <v>0.7548019080091319</v>
      </c>
      <c r="M36" s="135">
        <v>1.0023284788286297</v>
      </c>
      <c r="N36" s="135">
        <v>0.9407447987667376</v>
      </c>
      <c r="O36" s="135">
        <v>1.02902346871866</v>
      </c>
      <c r="P36" s="135">
        <v>0.8405396656299292</v>
      </c>
      <c r="Q36" s="135">
        <v>0.8335008293864968</v>
      </c>
      <c r="R36" s="135">
        <v>0.9708428896421474</v>
      </c>
      <c r="S36" s="135">
        <v>0.915405477331858</v>
      </c>
      <c r="T36" s="135">
        <v>1.5474187134131852</v>
      </c>
      <c r="U36" s="136"/>
      <c r="V36" s="238" t="s">
        <v>162</v>
      </c>
    </row>
    <row r="37" spans="1:22" ht="18" customHeight="1">
      <c r="A37" s="110" t="s">
        <v>305</v>
      </c>
      <c r="B37" s="109"/>
      <c r="C37" s="135">
        <v>-1.2941791317093942</v>
      </c>
      <c r="D37" s="135">
        <v>7.677655034995268</v>
      </c>
      <c r="E37" s="135">
        <v>15.475192905275659</v>
      </c>
      <c r="F37" s="135">
        <v>-0.11464451381907326</v>
      </c>
      <c r="G37" s="135">
        <v>1.0503904909894501</v>
      </c>
      <c r="H37" s="135">
        <v>2.2377105654687535</v>
      </c>
      <c r="I37" s="135">
        <v>-9.634918154471228</v>
      </c>
      <c r="J37" s="135">
        <v>15.972785145315216</v>
      </c>
      <c r="K37" s="135"/>
      <c r="L37" s="135">
        <v>8.592285274573907</v>
      </c>
      <c r="M37" s="135">
        <v>8.448537494544075</v>
      </c>
      <c r="N37" s="135">
        <v>8.757488119657031</v>
      </c>
      <c r="O37" s="135">
        <v>9.9555800604942</v>
      </c>
      <c r="P37" s="135">
        <v>9.285756783181336</v>
      </c>
      <c r="Q37" s="135">
        <v>9.006296502637444</v>
      </c>
      <c r="R37" s="135">
        <v>9.051004942834526</v>
      </c>
      <c r="S37" s="135">
        <v>8.09965438393148</v>
      </c>
      <c r="T37" s="135">
        <v>9.26344751257681</v>
      </c>
      <c r="U37" s="136"/>
      <c r="V37" s="238" t="s">
        <v>163</v>
      </c>
    </row>
    <row r="38" spans="1:22" ht="18" customHeight="1">
      <c r="A38" s="110" t="s">
        <v>302</v>
      </c>
      <c r="B38" s="109"/>
      <c r="C38" s="135" t="s">
        <v>27</v>
      </c>
      <c r="D38" s="135" t="s">
        <v>27</v>
      </c>
      <c r="E38" s="135" t="s">
        <v>27</v>
      </c>
      <c r="F38" s="135" t="s">
        <v>27</v>
      </c>
      <c r="G38" s="135" t="s">
        <v>27</v>
      </c>
      <c r="H38" s="135" t="s">
        <v>27</v>
      </c>
      <c r="I38" s="135" t="s">
        <v>27</v>
      </c>
      <c r="J38" s="135" t="s">
        <v>27</v>
      </c>
      <c r="K38" s="135"/>
      <c r="L38" s="135">
        <v>0.4139759118098453</v>
      </c>
      <c r="M38" s="135">
        <v>0.3370034380597368</v>
      </c>
      <c r="N38" s="135">
        <v>0.38312672790511015</v>
      </c>
      <c r="O38" s="135">
        <v>0.08764584856182042</v>
      </c>
      <c r="P38" s="135">
        <v>0.7667781171105712</v>
      </c>
      <c r="Q38" s="135">
        <v>0.029362395359932153</v>
      </c>
      <c r="R38" s="135">
        <v>0.31251284549122704</v>
      </c>
      <c r="S38" s="135">
        <v>0.4144897873428182</v>
      </c>
      <c r="T38" s="135">
        <v>0.8025978729332626</v>
      </c>
      <c r="U38" s="136"/>
      <c r="V38" s="239" t="s">
        <v>1</v>
      </c>
    </row>
    <row r="39" spans="1:22" ht="18" customHeight="1">
      <c r="A39" s="110" t="s">
        <v>303</v>
      </c>
      <c r="B39" s="109"/>
      <c r="C39" s="135" t="s">
        <v>27</v>
      </c>
      <c r="D39" s="135" t="s">
        <v>27</v>
      </c>
      <c r="E39" s="135" t="s">
        <v>27</v>
      </c>
      <c r="F39" s="135" t="s">
        <v>27</v>
      </c>
      <c r="G39" s="135" t="s">
        <v>27</v>
      </c>
      <c r="H39" s="135" t="s">
        <v>27</v>
      </c>
      <c r="I39" s="135" t="s">
        <v>27</v>
      </c>
      <c r="J39" s="135" t="s">
        <v>27</v>
      </c>
      <c r="K39" s="135"/>
      <c r="L39" s="135">
        <v>0.42237234237030175</v>
      </c>
      <c r="M39" s="135">
        <v>0.29647938342028846</v>
      </c>
      <c r="N39" s="135">
        <v>0.2434928845345326</v>
      </c>
      <c r="O39" s="135">
        <v>-0.024934165274885376</v>
      </c>
      <c r="P39" s="135">
        <v>0.7879063853749283</v>
      </c>
      <c r="Q39" s="135">
        <v>0.1250037658508597</v>
      </c>
      <c r="R39" s="135">
        <v>0.23958360497633777</v>
      </c>
      <c r="S39" s="135">
        <v>0.47369010809694057</v>
      </c>
      <c r="T39" s="135">
        <v>0.6110509311987127</v>
      </c>
      <c r="U39" s="136"/>
      <c r="V39" s="238" t="s">
        <v>45</v>
      </c>
    </row>
    <row r="40" spans="1:22" ht="18" customHeight="1">
      <c r="A40" s="138" t="s">
        <v>304</v>
      </c>
      <c r="B40" s="109"/>
      <c r="C40" s="135" t="s">
        <v>27</v>
      </c>
      <c r="D40" s="135" t="s">
        <v>27</v>
      </c>
      <c r="E40" s="135" t="s">
        <v>27</v>
      </c>
      <c r="F40" s="135" t="s">
        <v>27</v>
      </c>
      <c r="G40" s="135" t="s">
        <v>27</v>
      </c>
      <c r="H40" s="135" t="s">
        <v>27</v>
      </c>
      <c r="I40" s="135" t="s">
        <v>27</v>
      </c>
      <c r="J40" s="135" t="s">
        <v>27</v>
      </c>
      <c r="K40" s="135"/>
      <c r="L40" s="135">
        <v>-0.008396430560456426</v>
      </c>
      <c r="M40" s="135">
        <v>0.04052405463944841</v>
      </c>
      <c r="N40" s="135">
        <v>0.13963384337057752</v>
      </c>
      <c r="O40" s="135">
        <v>0.1125800138367058</v>
      </c>
      <c r="P40" s="135">
        <v>-0.021128268264357267</v>
      </c>
      <c r="Q40" s="135">
        <v>-0.09564137049092757</v>
      </c>
      <c r="R40" s="135">
        <v>0.07292924051488928</v>
      </c>
      <c r="S40" s="135">
        <v>-0.05920032075412236</v>
      </c>
      <c r="T40" s="135">
        <v>0.1915469417345498</v>
      </c>
      <c r="U40" s="136"/>
      <c r="V40" s="238" t="s">
        <v>46</v>
      </c>
    </row>
    <row r="41" spans="1:22" ht="18" customHeight="1">
      <c r="A41" s="141" t="s">
        <v>314</v>
      </c>
      <c r="B41" s="109"/>
      <c r="C41" s="135">
        <v>-17.446162466864145</v>
      </c>
      <c r="D41" s="135">
        <v>-18.7085842912893</v>
      </c>
      <c r="E41" s="135">
        <v>-6.502625336862411</v>
      </c>
      <c r="F41" s="135">
        <v>19.354588998016354</v>
      </c>
      <c r="G41" s="135">
        <v>31.449751828787864</v>
      </c>
      <c r="H41" s="135">
        <v>-16.504517329801537</v>
      </c>
      <c r="I41" s="135">
        <v>5.980213688161518</v>
      </c>
      <c r="J41" s="135">
        <v>-31.706544087098255</v>
      </c>
      <c r="K41" s="135"/>
      <c r="L41" s="135">
        <v>-11.096015840557099</v>
      </c>
      <c r="M41" s="135">
        <v>-12.9818319360784</v>
      </c>
      <c r="N41" s="135">
        <v>-14.83510211361812</v>
      </c>
      <c r="O41" s="135">
        <v>-15.554253382291927</v>
      </c>
      <c r="P41" s="135">
        <v>-11.713258948711715</v>
      </c>
      <c r="Q41" s="135">
        <v>-7.706864370464397</v>
      </c>
      <c r="R41" s="135">
        <v>-8.825918786881754</v>
      </c>
      <c r="S41" s="135">
        <v>-8.217661086151896</v>
      </c>
      <c r="T41" s="135">
        <v>-10.673470414037078</v>
      </c>
      <c r="U41" s="136"/>
      <c r="V41" s="238" t="s">
        <v>49</v>
      </c>
    </row>
    <row r="42" spans="1:22" ht="18" customHeight="1">
      <c r="A42" s="139" t="s">
        <v>306</v>
      </c>
      <c r="B42" s="109"/>
      <c r="C42" s="135"/>
      <c r="D42" s="135"/>
      <c r="E42" s="135"/>
      <c r="F42" s="135"/>
      <c r="G42" s="135"/>
      <c r="H42" s="135"/>
      <c r="I42" s="135"/>
      <c r="J42" s="135"/>
      <c r="K42" s="135"/>
      <c r="L42" s="135"/>
      <c r="M42" s="135"/>
      <c r="N42" s="135"/>
      <c r="O42" s="135"/>
      <c r="P42" s="135"/>
      <c r="Q42" s="135"/>
      <c r="R42" s="135"/>
      <c r="S42" s="135"/>
      <c r="T42" s="135"/>
      <c r="U42" s="136"/>
      <c r="V42" s="238"/>
    </row>
    <row r="43" spans="1:22" ht="18" customHeight="1">
      <c r="A43" s="110" t="s">
        <v>307</v>
      </c>
      <c r="B43" s="109"/>
      <c r="C43" s="135">
        <v>-44.494551889122235</v>
      </c>
      <c r="D43" s="135">
        <v>-45.04133091183631</v>
      </c>
      <c r="E43" s="135">
        <v>-22.16884852161225</v>
      </c>
      <c r="F43" s="135">
        <v>-3.5976448485255164</v>
      </c>
      <c r="G43" s="135">
        <v>4.199732183481841</v>
      </c>
      <c r="H43" s="135">
        <v>-10.533930533254466</v>
      </c>
      <c r="I43" s="135">
        <v>-4.188239899445545</v>
      </c>
      <c r="J43" s="135">
        <v>-3.9475229099277254</v>
      </c>
      <c r="K43" s="135"/>
      <c r="L43" s="135">
        <v>-6.186601635071997</v>
      </c>
      <c r="M43" s="135">
        <v>-8.904995575704943</v>
      </c>
      <c r="N43" s="135">
        <v>-12.43362933329936</v>
      </c>
      <c r="O43" s="135">
        <v>-14.953977149869385</v>
      </c>
      <c r="P43" s="135">
        <v>-14.466234825476288</v>
      </c>
      <c r="Q43" s="135">
        <v>-13.30188454418366</v>
      </c>
      <c r="R43" s="135">
        <v>-14.452674889843697</v>
      </c>
      <c r="S43" s="135">
        <v>-14.912002717305665</v>
      </c>
      <c r="T43" s="135">
        <v>-15.286222929561013</v>
      </c>
      <c r="U43" s="136"/>
      <c r="V43" s="239" t="s">
        <v>10</v>
      </c>
    </row>
    <row r="44" spans="1:22" ht="18" customHeight="1">
      <c r="A44" s="110" t="s">
        <v>308</v>
      </c>
      <c r="B44" s="109"/>
      <c r="C44" s="135" t="s">
        <v>27</v>
      </c>
      <c r="D44" s="135" t="s">
        <v>27</v>
      </c>
      <c r="E44" s="135" t="s">
        <v>27</v>
      </c>
      <c r="F44" s="135" t="s">
        <v>27</v>
      </c>
      <c r="G44" s="135" t="s">
        <v>27</v>
      </c>
      <c r="H44" s="135" t="s">
        <v>27</v>
      </c>
      <c r="I44" s="135" t="s">
        <v>27</v>
      </c>
      <c r="J44" s="135" t="s">
        <v>27</v>
      </c>
      <c r="K44" s="135"/>
      <c r="L44" s="135">
        <v>-4.909414205485101</v>
      </c>
      <c r="M44" s="135">
        <v>-4.0768363603734565</v>
      </c>
      <c r="N44" s="135">
        <v>-2.4014727803187625</v>
      </c>
      <c r="O44" s="135">
        <v>-0.6002762324225422</v>
      </c>
      <c r="P44" s="135">
        <v>2.752975876764573</v>
      </c>
      <c r="Q44" s="135">
        <v>5.595020173719263</v>
      </c>
      <c r="R44" s="135">
        <v>5.626756102961944</v>
      </c>
      <c r="S44" s="135">
        <v>6.694341631153769</v>
      </c>
      <c r="T44" s="135">
        <v>4.612752515523935</v>
      </c>
      <c r="U44" s="136"/>
      <c r="V44" s="239" t="s">
        <v>1</v>
      </c>
    </row>
    <row r="45" spans="1:22" s="134" customFormat="1" ht="18" customHeight="1">
      <c r="A45" s="140" t="s">
        <v>315</v>
      </c>
      <c r="B45" s="109"/>
      <c r="C45" s="135">
        <v>0.3852526794179134</v>
      </c>
      <c r="D45" s="135">
        <v>3.878954040004734</v>
      </c>
      <c r="E45" s="135">
        <v>1.5784739651679702</v>
      </c>
      <c r="F45" s="135">
        <v>7.090534097847279</v>
      </c>
      <c r="G45" s="135">
        <v>4.185926886822289</v>
      </c>
      <c r="H45" s="135">
        <v>1.7326960839197936</v>
      </c>
      <c r="I45" s="135">
        <v>0.9789756049480403</v>
      </c>
      <c r="J45" s="135">
        <v>1.402795918438815</v>
      </c>
      <c r="K45" s="135"/>
      <c r="L45" s="135">
        <v>100</v>
      </c>
      <c r="M45" s="135">
        <v>100</v>
      </c>
      <c r="N45" s="135">
        <v>100</v>
      </c>
      <c r="O45" s="135">
        <v>100</v>
      </c>
      <c r="P45" s="135">
        <v>100</v>
      </c>
      <c r="Q45" s="135">
        <v>100</v>
      </c>
      <c r="R45" s="135">
        <v>100</v>
      </c>
      <c r="S45" s="135">
        <v>100</v>
      </c>
      <c r="T45" s="135">
        <v>100</v>
      </c>
      <c r="U45" s="136"/>
      <c r="V45" s="238" t="s">
        <v>50</v>
      </c>
    </row>
    <row r="46" spans="1:22" ht="18" customHeight="1">
      <c r="A46" s="110" t="s">
        <v>236</v>
      </c>
      <c r="B46" s="109"/>
      <c r="C46" s="135"/>
      <c r="D46" s="135"/>
      <c r="E46" s="135"/>
      <c r="F46" s="135"/>
      <c r="G46" s="135"/>
      <c r="H46" s="135"/>
      <c r="I46" s="135"/>
      <c r="J46" s="135"/>
      <c r="K46" s="135"/>
      <c r="L46" s="135"/>
      <c r="M46" s="135"/>
      <c r="N46" s="135"/>
      <c r="O46" s="135"/>
      <c r="P46" s="135"/>
      <c r="Q46" s="135"/>
      <c r="R46" s="135"/>
      <c r="S46" s="135"/>
      <c r="T46" s="135"/>
      <c r="U46" s="136"/>
      <c r="V46" s="238"/>
    </row>
    <row r="47" spans="1:22" ht="18" customHeight="1">
      <c r="A47" s="141" t="s">
        <v>237</v>
      </c>
      <c r="B47" s="109"/>
      <c r="C47" s="135">
        <v>-5.815777779793052</v>
      </c>
      <c r="D47" s="135">
        <v>13.491757818517947</v>
      </c>
      <c r="E47" s="135">
        <v>1.913157090983142</v>
      </c>
      <c r="F47" s="135">
        <v>0.131531846523969</v>
      </c>
      <c r="G47" s="135">
        <v>8.235714701407538</v>
      </c>
      <c r="H47" s="135">
        <v>-2.689592662861884</v>
      </c>
      <c r="I47" s="135">
        <v>4.62325996266344</v>
      </c>
      <c r="J47" s="135">
        <v>5.501631552143649</v>
      </c>
      <c r="K47" s="135"/>
      <c r="L47" s="135">
        <v>5.859911401714998</v>
      </c>
      <c r="M47" s="135">
        <v>5.49793104981653</v>
      </c>
      <c r="N47" s="135">
        <v>6.006701405256654</v>
      </c>
      <c r="O47" s="135">
        <v>6.026492425181199</v>
      </c>
      <c r="P47" s="135">
        <v>5.634876352783052</v>
      </c>
      <c r="Q47" s="135">
        <v>5.853908368642401</v>
      </c>
      <c r="R47" s="135">
        <v>5.59944078742364</v>
      </c>
      <c r="S47" s="135">
        <v>5.8015220063240385</v>
      </c>
      <c r="T47" s="135">
        <v>6.036027227939134</v>
      </c>
      <c r="U47" s="136"/>
      <c r="V47" s="238" t="s">
        <v>164</v>
      </c>
    </row>
    <row r="48" spans="1:22" ht="18" customHeight="1">
      <c r="A48" s="141" t="s">
        <v>238</v>
      </c>
      <c r="B48" s="109"/>
      <c r="C48" s="135">
        <v>0.041992529195233885</v>
      </c>
      <c r="D48" s="135">
        <v>4.379916777792703</v>
      </c>
      <c r="E48" s="135">
        <v>1.5974382530431708</v>
      </c>
      <c r="F48" s="135">
        <v>6.694987915047612</v>
      </c>
      <c r="G48" s="135">
        <v>4.4019545320290066</v>
      </c>
      <c r="H48" s="135">
        <v>1.4881356940172896</v>
      </c>
      <c r="I48" s="135">
        <v>1.1722148335026716</v>
      </c>
      <c r="J48" s="135">
        <v>1.6275515238243665</v>
      </c>
      <c r="K48" s="135"/>
      <c r="L48" s="135">
        <v>105.859911401715</v>
      </c>
      <c r="M48" s="135">
        <v>105.49793104981653</v>
      </c>
      <c r="N48" s="135">
        <v>106.00670140525665</v>
      </c>
      <c r="O48" s="135">
        <v>106.0264924251812</v>
      </c>
      <c r="P48" s="135">
        <v>105.63487635278305</v>
      </c>
      <c r="Q48" s="135">
        <v>105.8539083686424</v>
      </c>
      <c r="R48" s="135">
        <v>105.59944078742365</v>
      </c>
      <c r="S48" s="135">
        <v>105.80152200632405</v>
      </c>
      <c r="T48" s="135">
        <v>106.03602722793914</v>
      </c>
      <c r="U48" s="136"/>
      <c r="V48" s="238" t="s">
        <v>165</v>
      </c>
    </row>
    <row r="49" spans="1:22" ht="4.5" customHeight="1" thickBot="1">
      <c r="A49" s="142"/>
      <c r="B49" s="115"/>
      <c r="C49" s="143"/>
      <c r="D49" s="143"/>
      <c r="E49" s="143"/>
      <c r="F49" s="143"/>
      <c r="G49" s="143"/>
      <c r="H49" s="143"/>
      <c r="I49" s="143"/>
      <c r="J49" s="143"/>
      <c r="K49" s="143"/>
      <c r="L49" s="144"/>
      <c r="M49" s="144"/>
      <c r="N49" s="144"/>
      <c r="O49" s="144"/>
      <c r="P49" s="144"/>
      <c r="Q49" s="144"/>
      <c r="R49" s="144"/>
      <c r="S49" s="144"/>
      <c r="T49" s="144"/>
      <c r="U49" s="145"/>
      <c r="V49" s="146"/>
    </row>
    <row r="50" spans="1:21" ht="4.5" customHeight="1">
      <c r="A50" s="83"/>
      <c r="B50" s="83"/>
      <c r="C50" s="83"/>
      <c r="D50" s="83"/>
      <c r="E50" s="83"/>
      <c r="F50" s="84"/>
      <c r="G50" s="84"/>
      <c r="H50" s="84"/>
      <c r="I50" s="84"/>
      <c r="J50" s="84"/>
      <c r="K50" s="84"/>
      <c r="L50" s="84"/>
      <c r="M50" s="84"/>
      <c r="N50" s="84"/>
      <c r="O50" s="84"/>
      <c r="P50" s="84"/>
      <c r="Q50" s="84"/>
      <c r="R50" s="84"/>
      <c r="S50" s="84"/>
      <c r="T50" s="84"/>
      <c r="U50" s="84"/>
    </row>
    <row r="51" spans="1:22" s="7" customFormat="1" ht="12" customHeight="1">
      <c r="A51" s="234" t="s">
        <v>358</v>
      </c>
      <c r="B51" s="1"/>
      <c r="C51" s="1"/>
      <c r="D51" s="1"/>
      <c r="E51" s="10"/>
      <c r="F51" s="10"/>
      <c r="G51" s="87"/>
      <c r="H51" s="87"/>
      <c r="I51" s="87"/>
      <c r="J51" s="87"/>
      <c r="K51" s="87"/>
      <c r="L51" s="87"/>
      <c r="M51" s="87"/>
      <c r="N51" s="87"/>
      <c r="O51" s="87"/>
      <c r="P51" s="87"/>
      <c r="Q51" s="87"/>
      <c r="R51" s="87"/>
      <c r="S51" s="87"/>
      <c r="T51" s="87"/>
      <c r="U51" s="87"/>
      <c r="V51" s="91"/>
    </row>
    <row r="52" spans="1:22" s="7" customFormat="1" ht="12" customHeight="1">
      <c r="A52" s="234" t="s">
        <v>362</v>
      </c>
      <c r="B52" s="1"/>
      <c r="C52" s="1"/>
      <c r="D52" s="1"/>
      <c r="E52" s="10"/>
      <c r="F52" s="10"/>
      <c r="G52" s="87"/>
      <c r="H52" s="87"/>
      <c r="I52" s="87"/>
      <c r="J52" s="87"/>
      <c r="K52" s="87"/>
      <c r="L52" s="87"/>
      <c r="M52" s="87"/>
      <c r="N52" s="87"/>
      <c r="O52" s="87"/>
      <c r="P52" s="87"/>
      <c r="Q52" s="87"/>
      <c r="R52" s="87"/>
      <c r="S52" s="87"/>
      <c r="T52" s="87"/>
      <c r="U52" s="87"/>
      <c r="V52" s="91"/>
    </row>
    <row r="53" spans="1:22" s="7" customFormat="1" ht="12" customHeight="1">
      <c r="A53" s="243" t="s">
        <v>251</v>
      </c>
      <c r="B53" s="1"/>
      <c r="C53" s="1"/>
      <c r="D53" s="1"/>
      <c r="E53" s="10"/>
      <c r="F53" s="10"/>
      <c r="G53" s="87"/>
      <c r="H53" s="87"/>
      <c r="I53" s="87"/>
      <c r="J53" s="87"/>
      <c r="K53" s="87"/>
      <c r="L53" s="87"/>
      <c r="M53" s="87"/>
      <c r="N53" s="87"/>
      <c r="O53" s="87"/>
      <c r="P53" s="87"/>
      <c r="Q53" s="87"/>
      <c r="R53" s="87"/>
      <c r="S53" s="87"/>
      <c r="T53" s="87"/>
      <c r="U53" s="87"/>
      <c r="V53" s="91"/>
    </row>
    <row r="54" ht="11.25">
      <c r="K54" s="134"/>
    </row>
    <row r="55" ht="11.25">
      <c r="K55" s="134"/>
    </row>
    <row r="56" ht="11.25">
      <c r="K56" s="134"/>
    </row>
    <row r="57" ht="11.25">
      <c r="K57" s="134"/>
    </row>
    <row r="58" ht="11.25">
      <c r="K58" s="134"/>
    </row>
    <row r="59" ht="11.25">
      <c r="K59" s="134"/>
    </row>
  </sheetData>
  <sheetProtection/>
  <mergeCells count="7">
    <mergeCell ref="A5:A7"/>
    <mergeCell ref="V5:V7"/>
    <mergeCell ref="T2:V2"/>
    <mergeCell ref="C5:J5"/>
    <mergeCell ref="K5:U5"/>
    <mergeCell ref="A2:I2"/>
    <mergeCell ref="L2:S2"/>
  </mergeCells>
  <printOptions horizontalCentered="1"/>
  <pageMargins left="0.5905511811023623" right="0.5905511811023623" top="0.5118110236220472" bottom="0.3937007874015748" header="0.31496062992125984" footer="0.5118110236220472"/>
  <pageSetup fitToWidth="2" horizontalDpi="600" verticalDpi="600" orientation="portrait" paperSize="9" scale="85" r:id="rId2"/>
  <headerFooter differentOddEven="1" scaleWithDoc="0" alignWithMargins="0">
    <oddHeader>&amp;L&amp;"+,標準"&amp;9 19　県民経済計算</oddHeader>
    <evenHeader>&amp;R&amp;"+,標準"&amp;9 19　県民経済計算</evenHeader>
  </headerFooter>
  <colBreaks count="2" manualBreakCount="2">
    <brk id="11" max="53" man="1"/>
    <brk id="22" max="60" man="1"/>
  </colBreaks>
  <ignoredErrors>
    <ignoredError sqref="V24:V27 V9:V22 V28 V29:V47" numberStoredAsText="1"/>
  </ignoredErrors>
  <drawing r:id="rId1"/>
</worksheet>
</file>

<file path=xl/worksheets/sheet6.xml><?xml version="1.0" encoding="utf-8"?>
<worksheet xmlns="http://schemas.openxmlformats.org/spreadsheetml/2006/main" xmlns:r="http://schemas.openxmlformats.org/officeDocument/2006/relationships">
  <dimension ref="A2:M49"/>
  <sheetViews>
    <sheetView showGridLines="0" view="pageBreakPreview" zoomScaleSheetLayoutView="100" zoomScalePageLayoutView="0" workbookViewId="0" topLeftCell="A1">
      <selection activeCell="A1" sqref="A1"/>
    </sheetView>
  </sheetViews>
  <sheetFormatPr defaultColWidth="8.796875" defaultRowHeight="14.25"/>
  <cols>
    <col min="1" max="1" width="40.8984375" style="126" customWidth="1"/>
    <col min="2" max="2" width="0.8984375" style="126" customWidth="1"/>
    <col min="3" max="5" width="19" style="126" customWidth="1"/>
    <col min="6" max="11" width="15.8984375" style="126" customWidth="1"/>
    <col min="12" max="12" width="0.8984375" style="126" customWidth="1"/>
    <col min="13" max="13" width="3.69921875" style="126" bestFit="1" customWidth="1"/>
    <col min="14" max="16384" width="9" style="126" customWidth="1"/>
  </cols>
  <sheetData>
    <row r="1" ht="18" customHeight="1"/>
    <row r="2" spans="1:13" s="121" customFormat="1" ht="25.5" customHeight="1">
      <c r="A2" s="339" t="s">
        <v>166</v>
      </c>
      <c r="B2" s="339"/>
      <c r="C2" s="339"/>
      <c r="D2" s="339"/>
      <c r="E2" s="339"/>
      <c r="F2" s="339" t="s">
        <v>67</v>
      </c>
      <c r="G2" s="339"/>
      <c r="H2" s="339"/>
      <c r="I2" s="339"/>
      <c r="J2" s="339"/>
      <c r="K2" s="339"/>
      <c r="L2" s="120"/>
      <c r="M2" s="120"/>
    </row>
    <row r="3" spans="1:13" s="121" customFormat="1" ht="18.75">
      <c r="A3" s="119"/>
      <c r="B3" s="119"/>
      <c r="C3" s="119"/>
      <c r="D3" s="119"/>
      <c r="E3" s="119"/>
      <c r="F3" s="119"/>
      <c r="G3" s="119"/>
      <c r="H3" s="119"/>
      <c r="I3" s="119"/>
      <c r="J3" s="119"/>
      <c r="L3" s="119"/>
      <c r="M3" s="119"/>
    </row>
    <row r="4" spans="1:13" ht="21.75" customHeight="1" thickBot="1">
      <c r="A4" s="280" t="s">
        <v>321</v>
      </c>
      <c r="B4" s="123"/>
      <c r="C4" s="225"/>
      <c r="D4" s="123"/>
      <c r="E4" s="123"/>
      <c r="F4" s="123"/>
      <c r="G4" s="123"/>
      <c r="H4" s="123"/>
      <c r="I4" s="123"/>
      <c r="J4" s="123"/>
      <c r="L4" s="123"/>
      <c r="M4" s="242" t="s">
        <v>221</v>
      </c>
    </row>
    <row r="5" spans="1:13" ht="19.5" customHeight="1">
      <c r="A5" s="326" t="s">
        <v>360</v>
      </c>
      <c r="B5" s="166"/>
      <c r="C5" s="324" t="s">
        <v>309</v>
      </c>
      <c r="D5" s="325"/>
      <c r="E5" s="325"/>
      <c r="F5" s="315" t="s">
        <v>320</v>
      </c>
      <c r="G5" s="315"/>
      <c r="H5" s="315"/>
      <c r="I5" s="315"/>
      <c r="J5" s="315"/>
      <c r="K5" s="315"/>
      <c r="L5" s="297"/>
      <c r="M5" s="336" t="s">
        <v>360</v>
      </c>
    </row>
    <row r="6" spans="1:13" ht="19.5" customHeight="1">
      <c r="A6" s="327"/>
      <c r="B6" s="163"/>
      <c r="C6" s="161" t="s">
        <v>29</v>
      </c>
      <c r="D6" s="161" t="s">
        <v>30</v>
      </c>
      <c r="E6" s="161" t="s">
        <v>31</v>
      </c>
      <c r="F6" s="161" t="s">
        <v>32</v>
      </c>
      <c r="G6" s="161" t="s">
        <v>149</v>
      </c>
      <c r="H6" s="161" t="s">
        <v>196</v>
      </c>
      <c r="I6" s="161" t="s">
        <v>201</v>
      </c>
      <c r="J6" s="162" t="s">
        <v>209</v>
      </c>
      <c r="K6" s="162" t="s">
        <v>227</v>
      </c>
      <c r="L6" s="161"/>
      <c r="M6" s="337"/>
    </row>
    <row r="7" spans="1:13" ht="19.5" customHeight="1">
      <c r="A7" s="328"/>
      <c r="B7" s="158"/>
      <c r="C7" s="155">
        <v>2011</v>
      </c>
      <c r="D7" s="155">
        <v>2012</v>
      </c>
      <c r="E7" s="155">
        <v>2013</v>
      </c>
      <c r="F7" s="155">
        <v>2014</v>
      </c>
      <c r="G7" s="155">
        <v>2015</v>
      </c>
      <c r="H7" s="155">
        <v>2016</v>
      </c>
      <c r="I7" s="155">
        <v>2017</v>
      </c>
      <c r="J7" s="156">
        <v>2018</v>
      </c>
      <c r="K7" s="156">
        <v>2019</v>
      </c>
      <c r="L7" s="155"/>
      <c r="M7" s="338"/>
    </row>
    <row r="8" spans="1:13" s="134" customFormat="1" ht="7.5" customHeight="1">
      <c r="A8" s="154"/>
      <c r="B8" s="131"/>
      <c r="C8" s="106"/>
      <c r="D8" s="106"/>
      <c r="E8" s="106"/>
      <c r="F8" s="106"/>
      <c r="G8" s="106"/>
      <c r="H8" s="106"/>
      <c r="I8" s="106"/>
      <c r="J8" s="106"/>
      <c r="K8" s="106"/>
      <c r="L8" s="107"/>
      <c r="M8" s="153"/>
    </row>
    <row r="9" spans="1:13" ht="25.5" customHeight="1">
      <c r="A9" s="110" t="s">
        <v>311</v>
      </c>
      <c r="B9" s="151"/>
      <c r="C9" s="241">
        <v>2304513</v>
      </c>
      <c r="D9" s="241">
        <v>2360233</v>
      </c>
      <c r="E9" s="241">
        <v>2460661</v>
      </c>
      <c r="F9" s="241">
        <v>2440648</v>
      </c>
      <c r="G9" s="241">
        <v>2506348</v>
      </c>
      <c r="H9" s="241">
        <v>2521228</v>
      </c>
      <c r="I9" s="241">
        <v>2575198</v>
      </c>
      <c r="J9" s="241">
        <v>2594402</v>
      </c>
      <c r="K9" s="241">
        <v>2607789</v>
      </c>
      <c r="L9" s="109"/>
      <c r="M9" s="153" t="s">
        <v>43</v>
      </c>
    </row>
    <row r="10" spans="1:13" ht="25.5" customHeight="1">
      <c r="A10" s="110" t="s">
        <v>285</v>
      </c>
      <c r="B10" s="151"/>
      <c r="C10" s="241">
        <v>2258362</v>
      </c>
      <c r="D10" s="241">
        <v>2306359</v>
      </c>
      <c r="E10" s="241">
        <v>2405447</v>
      </c>
      <c r="F10" s="241">
        <v>2392041</v>
      </c>
      <c r="G10" s="241">
        <v>2449293</v>
      </c>
      <c r="H10" s="241">
        <v>2458269</v>
      </c>
      <c r="I10" s="241">
        <v>2512703</v>
      </c>
      <c r="J10" s="241">
        <v>2542981</v>
      </c>
      <c r="K10" s="241">
        <v>2549099</v>
      </c>
      <c r="L10" s="109"/>
      <c r="M10" s="240" t="s">
        <v>10</v>
      </c>
    </row>
    <row r="11" spans="1:13" ht="25.5" customHeight="1">
      <c r="A11" s="110" t="s">
        <v>361</v>
      </c>
      <c r="B11" s="151"/>
      <c r="C11" s="241">
        <v>375989</v>
      </c>
      <c r="D11" s="241">
        <v>389256</v>
      </c>
      <c r="E11" s="241">
        <v>399076</v>
      </c>
      <c r="F11" s="241">
        <v>398212</v>
      </c>
      <c r="G11" s="241">
        <v>412561</v>
      </c>
      <c r="H11" s="241">
        <v>417134</v>
      </c>
      <c r="I11" s="241">
        <v>426381</v>
      </c>
      <c r="J11" s="241">
        <v>433773</v>
      </c>
      <c r="K11" s="241">
        <v>441767</v>
      </c>
      <c r="L11" s="109"/>
      <c r="M11" s="153" t="s">
        <v>150</v>
      </c>
    </row>
    <row r="12" spans="1:13" ht="25.5" customHeight="1">
      <c r="A12" s="110" t="s">
        <v>286</v>
      </c>
      <c r="B12" s="151"/>
      <c r="C12" s="241">
        <v>70608</v>
      </c>
      <c r="D12" s="241">
        <v>69892</v>
      </c>
      <c r="E12" s="241">
        <v>71350</v>
      </c>
      <c r="F12" s="241">
        <v>65928</v>
      </c>
      <c r="G12" s="241">
        <v>70495</v>
      </c>
      <c r="H12" s="241">
        <v>70307</v>
      </c>
      <c r="I12" s="241">
        <v>69783</v>
      </c>
      <c r="J12" s="241">
        <v>67087</v>
      </c>
      <c r="K12" s="241">
        <v>67422</v>
      </c>
      <c r="L12" s="109"/>
      <c r="M12" s="153" t="s">
        <v>151</v>
      </c>
    </row>
    <row r="13" spans="1:13" ht="25.5" customHeight="1">
      <c r="A13" s="141" t="s">
        <v>287</v>
      </c>
      <c r="B13" s="151"/>
      <c r="C13" s="241">
        <v>66499</v>
      </c>
      <c r="D13" s="241">
        <v>68791</v>
      </c>
      <c r="E13" s="241">
        <v>76214</v>
      </c>
      <c r="F13" s="241">
        <v>75495</v>
      </c>
      <c r="G13" s="241">
        <v>75859</v>
      </c>
      <c r="H13" s="241">
        <v>68088</v>
      </c>
      <c r="I13" s="241">
        <v>68850</v>
      </c>
      <c r="J13" s="241">
        <v>71812</v>
      </c>
      <c r="K13" s="241">
        <v>69052</v>
      </c>
      <c r="L13" s="109"/>
      <c r="M13" s="153" t="s">
        <v>48</v>
      </c>
    </row>
    <row r="14" spans="1:13" ht="25.5" customHeight="1">
      <c r="A14" s="141" t="s">
        <v>288</v>
      </c>
      <c r="B14" s="151"/>
      <c r="C14" s="241">
        <v>589034</v>
      </c>
      <c r="D14" s="241">
        <v>598220</v>
      </c>
      <c r="E14" s="241">
        <v>606255</v>
      </c>
      <c r="F14" s="241">
        <v>611048</v>
      </c>
      <c r="G14" s="241">
        <v>613732</v>
      </c>
      <c r="H14" s="241">
        <v>623841</v>
      </c>
      <c r="I14" s="241">
        <v>639928</v>
      </c>
      <c r="J14" s="241">
        <v>645560</v>
      </c>
      <c r="K14" s="241">
        <v>661470</v>
      </c>
      <c r="L14" s="109"/>
      <c r="M14" s="153" t="s">
        <v>152</v>
      </c>
    </row>
    <row r="15" spans="1:13" ht="25.5" customHeight="1">
      <c r="A15" s="110" t="s">
        <v>289</v>
      </c>
      <c r="B15" s="151"/>
      <c r="C15" s="241">
        <v>82292</v>
      </c>
      <c r="D15" s="241">
        <v>88565</v>
      </c>
      <c r="E15" s="241">
        <v>102517</v>
      </c>
      <c r="F15" s="241">
        <v>95598</v>
      </c>
      <c r="G15" s="241">
        <v>94028</v>
      </c>
      <c r="H15" s="241">
        <v>91079</v>
      </c>
      <c r="I15" s="241">
        <v>91133</v>
      </c>
      <c r="J15" s="241">
        <v>90826</v>
      </c>
      <c r="K15" s="241">
        <v>87032</v>
      </c>
      <c r="L15" s="109"/>
      <c r="M15" s="153" t="s">
        <v>153</v>
      </c>
    </row>
    <row r="16" spans="1:13" ht="25.5" customHeight="1">
      <c r="A16" s="110" t="s">
        <v>290</v>
      </c>
      <c r="B16" s="151"/>
      <c r="C16" s="241">
        <v>98153</v>
      </c>
      <c r="D16" s="241">
        <v>97407</v>
      </c>
      <c r="E16" s="241">
        <v>100293</v>
      </c>
      <c r="F16" s="241">
        <v>100204</v>
      </c>
      <c r="G16" s="241">
        <v>103835</v>
      </c>
      <c r="H16" s="241">
        <v>102604</v>
      </c>
      <c r="I16" s="241">
        <v>105662</v>
      </c>
      <c r="J16" s="241">
        <v>108977</v>
      </c>
      <c r="K16" s="241">
        <v>109919</v>
      </c>
      <c r="L16" s="109"/>
      <c r="M16" s="153" t="s">
        <v>154</v>
      </c>
    </row>
    <row r="17" spans="1:13" ht="25.5" customHeight="1">
      <c r="A17" s="110" t="s">
        <v>33</v>
      </c>
      <c r="B17" s="151"/>
      <c r="C17" s="241">
        <v>222348</v>
      </c>
      <c r="D17" s="241">
        <v>235145</v>
      </c>
      <c r="E17" s="241">
        <v>252604</v>
      </c>
      <c r="F17" s="241">
        <v>253668</v>
      </c>
      <c r="G17" s="241">
        <v>258576</v>
      </c>
      <c r="H17" s="241">
        <v>269908</v>
      </c>
      <c r="I17" s="241">
        <v>272651</v>
      </c>
      <c r="J17" s="241">
        <v>280902</v>
      </c>
      <c r="K17" s="241">
        <v>272755</v>
      </c>
      <c r="L17" s="109"/>
      <c r="M17" s="153" t="s">
        <v>155</v>
      </c>
    </row>
    <row r="18" spans="1:13" ht="25.5" customHeight="1">
      <c r="A18" s="110" t="s">
        <v>291</v>
      </c>
      <c r="B18" s="151"/>
      <c r="C18" s="241">
        <v>132980</v>
      </c>
      <c r="D18" s="241">
        <v>133114</v>
      </c>
      <c r="E18" s="241">
        <v>147707</v>
      </c>
      <c r="F18" s="241">
        <v>150436</v>
      </c>
      <c r="G18" s="241">
        <v>145384</v>
      </c>
      <c r="H18" s="241">
        <v>148100</v>
      </c>
      <c r="I18" s="241">
        <v>152442</v>
      </c>
      <c r="J18" s="241">
        <v>157345</v>
      </c>
      <c r="K18" s="241">
        <v>154860</v>
      </c>
      <c r="L18" s="109"/>
      <c r="M18" s="153" t="s">
        <v>156</v>
      </c>
    </row>
    <row r="19" spans="1:13" ht="25.5" customHeight="1">
      <c r="A19" s="110" t="s">
        <v>292</v>
      </c>
      <c r="B19" s="151"/>
      <c r="C19" s="241">
        <v>136491</v>
      </c>
      <c r="D19" s="241">
        <v>141923</v>
      </c>
      <c r="E19" s="241">
        <v>148231</v>
      </c>
      <c r="F19" s="241">
        <v>151102</v>
      </c>
      <c r="G19" s="241">
        <v>153846</v>
      </c>
      <c r="H19" s="241">
        <v>145197</v>
      </c>
      <c r="I19" s="241">
        <v>143682</v>
      </c>
      <c r="J19" s="241">
        <v>141597</v>
      </c>
      <c r="K19" s="241">
        <v>134734</v>
      </c>
      <c r="L19" s="109"/>
      <c r="M19" s="153" t="s">
        <v>157</v>
      </c>
    </row>
    <row r="20" spans="1:13" ht="25.5" customHeight="1">
      <c r="A20" s="110" t="s">
        <v>239</v>
      </c>
      <c r="B20" s="151"/>
      <c r="C20" s="241">
        <v>45099</v>
      </c>
      <c r="D20" s="241">
        <v>44288</v>
      </c>
      <c r="E20" s="241">
        <v>42742</v>
      </c>
      <c r="F20" s="241">
        <v>42225</v>
      </c>
      <c r="G20" s="241">
        <v>45198</v>
      </c>
      <c r="H20" s="241">
        <v>48247</v>
      </c>
      <c r="I20" s="241">
        <v>50638</v>
      </c>
      <c r="J20" s="241">
        <v>54206</v>
      </c>
      <c r="K20" s="241">
        <v>56276</v>
      </c>
      <c r="L20" s="109"/>
      <c r="M20" s="153" t="s">
        <v>158</v>
      </c>
    </row>
    <row r="21" spans="1:13" ht="25.5" customHeight="1">
      <c r="A21" s="110" t="s">
        <v>293</v>
      </c>
      <c r="B21" s="151"/>
      <c r="C21" s="241">
        <v>181651</v>
      </c>
      <c r="D21" s="241">
        <v>183200</v>
      </c>
      <c r="E21" s="241">
        <v>186440</v>
      </c>
      <c r="F21" s="241">
        <v>184034</v>
      </c>
      <c r="G21" s="241">
        <v>186625</v>
      </c>
      <c r="H21" s="241">
        <v>188996</v>
      </c>
      <c r="I21" s="241">
        <v>187926</v>
      </c>
      <c r="J21" s="241">
        <v>184114</v>
      </c>
      <c r="K21" s="241">
        <v>177569</v>
      </c>
      <c r="L21" s="109"/>
      <c r="M21" s="153" t="s">
        <v>159</v>
      </c>
    </row>
    <row r="22" spans="1:13" ht="25.5" customHeight="1">
      <c r="A22" s="110" t="s">
        <v>294</v>
      </c>
      <c r="B22" s="151"/>
      <c r="C22" s="241">
        <v>85535</v>
      </c>
      <c r="D22" s="241">
        <v>85552</v>
      </c>
      <c r="E22" s="241">
        <v>95614</v>
      </c>
      <c r="F22" s="241">
        <v>95398</v>
      </c>
      <c r="G22" s="241">
        <v>107614</v>
      </c>
      <c r="H22" s="241">
        <v>104243</v>
      </c>
      <c r="I22" s="241">
        <v>108269</v>
      </c>
      <c r="J22" s="241">
        <v>104911</v>
      </c>
      <c r="K22" s="241">
        <v>107828</v>
      </c>
      <c r="L22" s="109"/>
      <c r="M22" s="153" t="s">
        <v>260</v>
      </c>
    </row>
    <row r="23" spans="1:13" ht="25.5" customHeight="1">
      <c r="A23" s="110" t="s">
        <v>295</v>
      </c>
      <c r="B23" s="151"/>
      <c r="C23" s="241">
        <v>171959</v>
      </c>
      <c r="D23" s="241">
        <v>171445</v>
      </c>
      <c r="E23" s="241">
        <v>176649</v>
      </c>
      <c r="F23" s="241">
        <v>168500</v>
      </c>
      <c r="G23" s="241">
        <v>181541</v>
      </c>
      <c r="H23" s="241">
        <v>180677</v>
      </c>
      <c r="I23" s="241">
        <v>195652</v>
      </c>
      <c r="J23" s="241">
        <v>202488</v>
      </c>
      <c r="K23" s="241">
        <v>209207</v>
      </c>
      <c r="L23" s="109"/>
      <c r="M23" s="153" t="s">
        <v>261</v>
      </c>
    </row>
    <row r="24" spans="1:13" ht="25.5" customHeight="1">
      <c r="A24" s="110" t="s">
        <v>34</v>
      </c>
      <c r="B24" s="151"/>
      <c r="C24" s="241">
        <v>46166</v>
      </c>
      <c r="D24" s="241">
        <v>53801</v>
      </c>
      <c r="E24" s="241">
        <v>55145</v>
      </c>
      <c r="F24" s="241">
        <v>48574</v>
      </c>
      <c r="G24" s="241">
        <v>57054</v>
      </c>
      <c r="H24" s="241">
        <v>62979</v>
      </c>
      <c r="I24" s="241">
        <v>62504</v>
      </c>
      <c r="J24" s="241">
        <v>51384</v>
      </c>
      <c r="K24" s="241">
        <v>58687</v>
      </c>
      <c r="L24" s="109"/>
      <c r="M24" s="240" t="s">
        <v>1</v>
      </c>
    </row>
    <row r="25" spans="1:13" ht="25.5" customHeight="1">
      <c r="A25" s="110" t="s">
        <v>66</v>
      </c>
      <c r="B25" s="151"/>
      <c r="C25" s="241"/>
      <c r="D25" s="241"/>
      <c r="E25" s="241"/>
      <c r="F25" s="241"/>
      <c r="G25" s="241"/>
      <c r="H25" s="241"/>
      <c r="I25" s="241"/>
      <c r="J25" s="241"/>
      <c r="K25" s="241"/>
      <c r="L25" s="109"/>
      <c r="M25" s="153"/>
    </row>
    <row r="26" spans="1:13" ht="25.5" customHeight="1">
      <c r="A26" s="110" t="s">
        <v>312</v>
      </c>
      <c r="B26" s="151"/>
      <c r="C26" s="241">
        <v>891975</v>
      </c>
      <c r="D26" s="241">
        <v>916888</v>
      </c>
      <c r="E26" s="241">
        <v>926751</v>
      </c>
      <c r="F26" s="241">
        <v>922269</v>
      </c>
      <c r="G26" s="241">
        <v>930189</v>
      </c>
      <c r="H26" s="241">
        <v>952386</v>
      </c>
      <c r="I26" s="241">
        <v>964338</v>
      </c>
      <c r="J26" s="241">
        <v>982679</v>
      </c>
      <c r="K26" s="241">
        <v>998687</v>
      </c>
      <c r="L26" s="109"/>
      <c r="M26" s="153" t="s">
        <v>44</v>
      </c>
    </row>
    <row r="27" spans="1:13" ht="25.5" customHeight="1">
      <c r="A27" s="110" t="s">
        <v>313</v>
      </c>
      <c r="B27" s="151"/>
      <c r="C27" s="241">
        <v>1070796</v>
      </c>
      <c r="D27" s="241">
        <v>1109971</v>
      </c>
      <c r="E27" s="241">
        <v>1227024</v>
      </c>
      <c r="F27" s="241">
        <v>1249622</v>
      </c>
      <c r="G27" s="241">
        <v>1336197</v>
      </c>
      <c r="H27" s="241">
        <v>1334483</v>
      </c>
      <c r="I27" s="241">
        <v>1365862</v>
      </c>
      <c r="J27" s="241">
        <v>1316924</v>
      </c>
      <c r="K27" s="241">
        <v>1434337</v>
      </c>
      <c r="L27" s="109"/>
      <c r="M27" s="153" t="s">
        <v>47</v>
      </c>
    </row>
    <row r="28" spans="1:13" ht="25.5" customHeight="1">
      <c r="A28" s="110" t="s">
        <v>235</v>
      </c>
      <c r="B28" s="151"/>
      <c r="C28" s="241">
        <v>1055117</v>
      </c>
      <c r="D28" s="241">
        <v>1097154</v>
      </c>
      <c r="E28" s="241">
        <v>1212679</v>
      </c>
      <c r="F28" s="241">
        <v>1246669</v>
      </c>
      <c r="G28" s="241">
        <v>1303062</v>
      </c>
      <c r="H28" s="241">
        <v>1332656</v>
      </c>
      <c r="I28" s="241">
        <v>1351809</v>
      </c>
      <c r="J28" s="241">
        <v>1298049</v>
      </c>
      <c r="K28" s="241">
        <v>1396273</v>
      </c>
      <c r="L28" s="109"/>
      <c r="M28" s="240" t="s">
        <v>10</v>
      </c>
    </row>
    <row r="29" spans="1:13" ht="25.5" customHeight="1">
      <c r="A29" s="110" t="s">
        <v>298</v>
      </c>
      <c r="B29" s="151"/>
      <c r="C29" s="241">
        <v>675290</v>
      </c>
      <c r="D29" s="241">
        <v>707702</v>
      </c>
      <c r="E29" s="241">
        <v>805258</v>
      </c>
      <c r="F29" s="241">
        <v>795023</v>
      </c>
      <c r="G29" s="241">
        <v>858097</v>
      </c>
      <c r="H29" s="241">
        <v>880519</v>
      </c>
      <c r="I29" s="241">
        <v>892692</v>
      </c>
      <c r="J29" s="241">
        <v>886852</v>
      </c>
      <c r="K29" s="241">
        <v>903305</v>
      </c>
      <c r="L29" s="109"/>
      <c r="M29" s="153" t="s">
        <v>150</v>
      </c>
    </row>
    <row r="30" spans="1:13" ht="25.5" customHeight="1">
      <c r="A30" s="110" t="s">
        <v>299</v>
      </c>
      <c r="B30" s="151"/>
      <c r="C30" s="241">
        <v>201681</v>
      </c>
      <c r="D30" s="241">
        <v>233561</v>
      </c>
      <c r="E30" s="241">
        <v>285770</v>
      </c>
      <c r="F30" s="241">
        <v>263994</v>
      </c>
      <c r="G30" s="241">
        <v>294956</v>
      </c>
      <c r="H30" s="241">
        <v>295746</v>
      </c>
      <c r="I30" s="241">
        <v>286612</v>
      </c>
      <c r="J30" s="241">
        <v>281478</v>
      </c>
      <c r="K30" s="241">
        <v>291497</v>
      </c>
      <c r="L30" s="109"/>
      <c r="M30" s="153" t="s">
        <v>161</v>
      </c>
    </row>
    <row r="31" spans="1:13" ht="25.5" customHeight="1">
      <c r="A31" s="110" t="s">
        <v>300</v>
      </c>
      <c r="B31" s="151"/>
      <c r="C31" s="241">
        <v>472691</v>
      </c>
      <c r="D31" s="241">
        <v>473883</v>
      </c>
      <c r="E31" s="241">
        <v>519872</v>
      </c>
      <c r="F31" s="241">
        <v>531057</v>
      </c>
      <c r="G31" s="241">
        <v>563141</v>
      </c>
      <c r="H31" s="241">
        <v>584773</v>
      </c>
      <c r="I31" s="241">
        <v>606173</v>
      </c>
      <c r="J31" s="241">
        <v>605523</v>
      </c>
      <c r="K31" s="241">
        <v>611845</v>
      </c>
      <c r="L31" s="109"/>
      <c r="M31" s="153" t="s">
        <v>162</v>
      </c>
    </row>
    <row r="32" spans="1:13" ht="25.5" customHeight="1">
      <c r="A32" s="110" t="s">
        <v>301</v>
      </c>
      <c r="B32" s="151"/>
      <c r="C32" s="241">
        <v>379858</v>
      </c>
      <c r="D32" s="241">
        <v>389362</v>
      </c>
      <c r="E32" s="241">
        <v>406862</v>
      </c>
      <c r="F32" s="241">
        <v>451646</v>
      </c>
      <c r="G32" s="241">
        <v>444965</v>
      </c>
      <c r="H32" s="241">
        <v>452134</v>
      </c>
      <c r="I32" s="241">
        <v>459113</v>
      </c>
      <c r="J32" s="241">
        <v>411393</v>
      </c>
      <c r="K32" s="241">
        <v>492519</v>
      </c>
      <c r="L32" s="109"/>
      <c r="M32" s="153" t="s">
        <v>46</v>
      </c>
    </row>
    <row r="33" spans="1:13" ht="25.5" customHeight="1">
      <c r="A33" s="110" t="s">
        <v>299</v>
      </c>
      <c r="B33" s="151"/>
      <c r="C33" s="241">
        <v>8126</v>
      </c>
      <c r="D33" s="241">
        <v>11525</v>
      </c>
      <c r="E33" s="241">
        <v>10306</v>
      </c>
      <c r="F33" s="241">
        <v>11950</v>
      </c>
      <c r="G33" s="241">
        <v>11791</v>
      </c>
      <c r="H33" s="241">
        <v>12565</v>
      </c>
      <c r="I33" s="241">
        <v>10727</v>
      </c>
      <c r="J33" s="241">
        <v>11145</v>
      </c>
      <c r="K33" s="241">
        <v>13256</v>
      </c>
      <c r="L33" s="109"/>
      <c r="M33" s="153" t="s">
        <v>161</v>
      </c>
    </row>
    <row r="34" spans="1:13" ht="25.5" customHeight="1">
      <c r="A34" s="110" t="s">
        <v>300</v>
      </c>
      <c r="B34" s="151"/>
      <c r="C34" s="241">
        <v>29346</v>
      </c>
      <c r="D34" s="241">
        <v>39282</v>
      </c>
      <c r="E34" s="241">
        <v>37789</v>
      </c>
      <c r="F34" s="241">
        <v>41228</v>
      </c>
      <c r="G34" s="241">
        <v>35956</v>
      </c>
      <c r="H34" s="241">
        <v>37372</v>
      </c>
      <c r="I34" s="241">
        <v>43711</v>
      </c>
      <c r="J34" s="241">
        <v>40967</v>
      </c>
      <c r="K34" s="241">
        <v>69541</v>
      </c>
      <c r="L34" s="109"/>
      <c r="M34" s="153" t="s">
        <v>162</v>
      </c>
    </row>
    <row r="35" spans="1:13" ht="25.5" customHeight="1">
      <c r="A35" s="110" t="s">
        <v>305</v>
      </c>
      <c r="B35" s="151"/>
      <c r="C35" s="241">
        <v>342554</v>
      </c>
      <c r="D35" s="241">
        <v>338479</v>
      </c>
      <c r="E35" s="241">
        <v>358760</v>
      </c>
      <c r="F35" s="241">
        <v>398473</v>
      </c>
      <c r="G35" s="241">
        <v>397218</v>
      </c>
      <c r="H35" s="241">
        <v>402197</v>
      </c>
      <c r="I35" s="241">
        <v>404696</v>
      </c>
      <c r="J35" s="241">
        <v>359313</v>
      </c>
      <c r="K35" s="241">
        <v>409939</v>
      </c>
      <c r="L35" s="109"/>
      <c r="M35" s="153" t="s">
        <v>163</v>
      </c>
    </row>
    <row r="36" spans="1:13" ht="25.5" customHeight="1">
      <c r="A36" s="110" t="s">
        <v>302</v>
      </c>
      <c r="B36" s="151"/>
      <c r="C36" s="241">
        <v>14041</v>
      </c>
      <c r="D36" s="241">
        <v>11583</v>
      </c>
      <c r="E36" s="241">
        <v>12958</v>
      </c>
      <c r="F36" s="241">
        <v>3446</v>
      </c>
      <c r="G36" s="241">
        <v>33135</v>
      </c>
      <c r="H36" s="241">
        <v>1488</v>
      </c>
      <c r="I36" s="241">
        <v>15320</v>
      </c>
      <c r="J36" s="241">
        <v>20582</v>
      </c>
      <c r="K36" s="241">
        <v>41825</v>
      </c>
      <c r="L36" s="109"/>
      <c r="M36" s="240" t="s">
        <v>1</v>
      </c>
    </row>
    <row r="37" spans="1:13" ht="25.5" customHeight="1">
      <c r="A37" s="110" t="s">
        <v>303</v>
      </c>
      <c r="B37" s="151"/>
      <c r="C37" s="241">
        <v>15860</v>
      </c>
      <c r="D37" s="241">
        <v>11334</v>
      </c>
      <c r="E37" s="241">
        <v>9410</v>
      </c>
      <c r="F37" s="241">
        <v>-974</v>
      </c>
      <c r="G37" s="241">
        <v>34089</v>
      </c>
      <c r="H37" s="241">
        <v>5765</v>
      </c>
      <c r="I37" s="241">
        <v>10915</v>
      </c>
      <c r="J37" s="241">
        <v>21558</v>
      </c>
      <c r="K37" s="241">
        <v>28794</v>
      </c>
      <c r="L37" s="109"/>
      <c r="M37" s="153" t="s">
        <v>45</v>
      </c>
    </row>
    <row r="38" spans="1:13" ht="25.5" customHeight="1">
      <c r="A38" s="138" t="s">
        <v>304</v>
      </c>
      <c r="B38" s="151"/>
      <c r="C38" s="241">
        <v>-260</v>
      </c>
      <c r="D38" s="241">
        <v>1229</v>
      </c>
      <c r="E38" s="241">
        <v>3968</v>
      </c>
      <c r="F38" s="241">
        <v>3612</v>
      </c>
      <c r="G38" s="241">
        <v>-954</v>
      </c>
      <c r="H38" s="241">
        <v>-4461</v>
      </c>
      <c r="I38" s="241">
        <v>3063</v>
      </c>
      <c r="J38" s="241">
        <v>-2241</v>
      </c>
      <c r="K38" s="241">
        <v>7935</v>
      </c>
      <c r="L38" s="109"/>
      <c r="M38" s="153" t="s">
        <v>46</v>
      </c>
    </row>
    <row r="39" spans="1:13" ht="27.75" customHeight="1">
      <c r="A39" s="141" t="s">
        <v>323</v>
      </c>
      <c r="B39" s="151"/>
      <c r="C39" s="241">
        <v>-402599</v>
      </c>
      <c r="D39" s="241">
        <v>-493790</v>
      </c>
      <c r="E39" s="241">
        <v>-545559</v>
      </c>
      <c r="F39" s="241">
        <v>-575648</v>
      </c>
      <c r="G39" s="241">
        <v>-496395</v>
      </c>
      <c r="H39" s="241">
        <v>-399805</v>
      </c>
      <c r="I39" s="241">
        <v>-429170</v>
      </c>
      <c r="J39" s="241">
        <v>-394201</v>
      </c>
      <c r="K39" s="241">
        <v>-516612</v>
      </c>
      <c r="L39" s="109"/>
      <c r="M39" s="153" t="s">
        <v>49</v>
      </c>
    </row>
    <row r="40" spans="1:13" ht="17.25" customHeight="1">
      <c r="A40" s="139"/>
      <c r="B40" s="151"/>
      <c r="C40" s="241"/>
      <c r="D40" s="241"/>
      <c r="E40" s="241"/>
      <c r="F40" s="241"/>
      <c r="G40" s="241"/>
      <c r="H40" s="241"/>
      <c r="I40" s="241"/>
      <c r="J40" s="241"/>
      <c r="K40" s="241"/>
      <c r="L40" s="109"/>
      <c r="M40" s="153"/>
    </row>
    <row r="41" spans="1:13" s="134" customFormat="1" ht="29.25" customHeight="1">
      <c r="A41" s="140" t="s">
        <v>322</v>
      </c>
      <c r="B41" s="151"/>
      <c r="C41" s="241">
        <v>3864685</v>
      </c>
      <c r="D41" s="241">
        <v>3893302</v>
      </c>
      <c r="E41" s="241">
        <v>4068877</v>
      </c>
      <c r="F41" s="241">
        <v>4036892</v>
      </c>
      <c r="G41" s="241">
        <v>4276338</v>
      </c>
      <c r="H41" s="241">
        <v>4408292</v>
      </c>
      <c r="I41" s="241">
        <v>4476227</v>
      </c>
      <c r="J41" s="241">
        <v>4499805</v>
      </c>
      <c r="K41" s="241">
        <v>4524201</v>
      </c>
      <c r="L41" s="109"/>
      <c r="M41" s="153" t="s">
        <v>50</v>
      </c>
    </row>
    <row r="42" spans="1:13" ht="9" customHeight="1" thickBot="1">
      <c r="A42" s="142"/>
      <c r="B42" s="150"/>
      <c r="C42" s="149"/>
      <c r="D42" s="149"/>
      <c r="E42" s="114"/>
      <c r="F42" s="114"/>
      <c r="G42" s="114"/>
      <c r="H42" s="114"/>
      <c r="I42" s="114"/>
      <c r="J42" s="114"/>
      <c r="K42" s="114"/>
      <c r="L42" s="115"/>
      <c r="M42" s="146"/>
    </row>
    <row r="43" spans="1:13" ht="4.5" customHeight="1">
      <c r="A43" s="134"/>
      <c r="B43" s="134"/>
      <c r="C43" s="134"/>
      <c r="D43" s="134"/>
      <c r="E43" s="83"/>
      <c r="F43" s="83"/>
      <c r="G43" s="83"/>
      <c r="H43" s="83"/>
      <c r="I43" s="83"/>
      <c r="J43" s="83"/>
      <c r="K43" s="83"/>
      <c r="L43" s="83"/>
      <c r="M43" s="83"/>
    </row>
    <row r="44" spans="1:13" s="7" customFormat="1" ht="13.5" customHeight="1">
      <c r="A44" s="234" t="s">
        <v>358</v>
      </c>
      <c r="B44" s="148"/>
      <c r="C44" s="148"/>
      <c r="D44" s="148"/>
      <c r="E44" s="1"/>
      <c r="F44" s="1"/>
      <c r="G44" s="1"/>
      <c r="H44" s="1"/>
      <c r="I44" s="1"/>
      <c r="J44" s="1"/>
      <c r="K44" s="1"/>
      <c r="L44" s="1"/>
      <c r="M44" s="1"/>
    </row>
    <row r="45" spans="1:13" s="147" customFormat="1" ht="13.5" customHeight="1">
      <c r="A45" s="234" t="s">
        <v>363</v>
      </c>
      <c r="B45" s="118"/>
      <c r="C45" s="118"/>
      <c r="D45" s="91"/>
      <c r="E45" s="91"/>
      <c r="F45" s="91"/>
      <c r="G45" s="91"/>
      <c r="H45" s="91"/>
      <c r="I45" s="91"/>
      <c r="J45" s="91"/>
      <c r="K45" s="91"/>
      <c r="L45" s="91"/>
      <c r="M45" s="91"/>
    </row>
    <row r="46" ht="11.25">
      <c r="A46" s="234" t="s">
        <v>319</v>
      </c>
    </row>
    <row r="47" ht="11.25">
      <c r="A47" s="243" t="s">
        <v>251</v>
      </c>
    </row>
    <row r="49" spans="3:11" ht="11.25">
      <c r="C49" s="273">
        <f aca="true" t="shared" si="0" ref="C49:K49">C9+C26+C27+C39</f>
        <v>3864685</v>
      </c>
      <c r="D49" s="273">
        <f t="shared" si="0"/>
        <v>3893302</v>
      </c>
      <c r="E49" s="273">
        <f t="shared" si="0"/>
        <v>4068877</v>
      </c>
      <c r="F49" s="273">
        <f t="shared" si="0"/>
        <v>4036891</v>
      </c>
      <c r="G49" s="273">
        <f t="shared" si="0"/>
        <v>4276339</v>
      </c>
      <c r="H49" s="273">
        <f t="shared" si="0"/>
        <v>4408292</v>
      </c>
      <c r="I49" s="273">
        <f t="shared" si="0"/>
        <v>4476228</v>
      </c>
      <c r="J49" s="273">
        <f t="shared" si="0"/>
        <v>4499804</v>
      </c>
      <c r="K49" s="273">
        <f t="shared" si="0"/>
        <v>4524201</v>
      </c>
    </row>
  </sheetData>
  <sheetProtection/>
  <mergeCells count="6">
    <mergeCell ref="A5:A7"/>
    <mergeCell ref="M5:M7"/>
    <mergeCell ref="F5:K5"/>
    <mergeCell ref="C5:E5"/>
    <mergeCell ref="F2:K2"/>
    <mergeCell ref="A2:E2"/>
  </mergeCells>
  <printOptions horizontalCentered="1"/>
  <pageMargins left="0.5905511811023623" right="0.5905511811023623" top="0.5118110236220472" bottom="0.3937007874015748" header="0.31496062992125984" footer="0.5118110236220472"/>
  <pageSetup fitToWidth="4" horizontalDpi="600" verticalDpi="600" orientation="portrait" paperSize="9" scale="78" r:id="rId2"/>
  <headerFooter differentOddEven="1" scaleWithDoc="0" alignWithMargins="0">
    <oddHeader>&amp;L&amp;"+,標準"&amp;9 19　県民経済計算</oddHeader>
    <evenHeader>&amp;R&amp;"+,標準"&amp;9 19　県民経済計算</evenHeader>
  </headerFooter>
  <colBreaks count="1" manualBreakCount="1">
    <brk id="5" max="46" man="1"/>
  </colBreaks>
  <ignoredErrors>
    <ignoredError sqref="M24:M41 M9:M21" numberStoredAsText="1"/>
  </ignoredErrors>
  <drawing r:id="rId1"/>
</worksheet>
</file>

<file path=xl/worksheets/sheet7.xml><?xml version="1.0" encoding="utf-8"?>
<worksheet xmlns="http://schemas.openxmlformats.org/spreadsheetml/2006/main" xmlns:r="http://schemas.openxmlformats.org/officeDocument/2006/relationships">
  <dimension ref="A2:BE75"/>
  <sheetViews>
    <sheetView showGridLines="0" view="pageBreakPreview" zoomScaleSheetLayoutView="100" zoomScalePageLayoutView="0" workbookViewId="0" topLeftCell="A1">
      <selection activeCell="A1" sqref="A1"/>
    </sheetView>
  </sheetViews>
  <sheetFormatPr defaultColWidth="8.796875" defaultRowHeight="14.25"/>
  <cols>
    <col min="1" max="1" width="51.19921875" style="126" customWidth="1"/>
    <col min="2" max="2" width="0.8984375" style="126" customWidth="1"/>
    <col min="3" max="5" width="18.59765625" style="126" customWidth="1"/>
    <col min="6" max="11" width="15.69921875" style="126" customWidth="1"/>
    <col min="12" max="12" width="0.8984375" style="126" customWidth="1"/>
    <col min="13" max="13" width="3.59765625" style="126" customWidth="1"/>
    <col min="14" max="14" width="39.3984375" style="126" customWidth="1"/>
    <col min="15" max="15" width="0.8984375" style="126" customWidth="1"/>
    <col min="16" max="23" width="9.5" style="126" customWidth="1"/>
    <col min="24" max="32" width="11.3984375" style="126" customWidth="1"/>
    <col min="33" max="33" width="0.8984375" style="126" customWidth="1"/>
    <col min="34" max="34" width="3.69921875" style="125" bestFit="1" customWidth="1"/>
    <col min="35" max="35" width="4.19921875" style="126" customWidth="1"/>
    <col min="36" max="36" width="5" style="126" customWidth="1"/>
    <col min="37" max="37" width="4.5" style="126" customWidth="1"/>
    <col min="38" max="45" width="6.8984375" style="126" customWidth="1"/>
    <col min="46" max="46" width="2.19921875" style="126" customWidth="1"/>
    <col min="47" max="57" width="4.8984375" style="126" bestFit="1" customWidth="1"/>
    <col min="58" max="16384" width="9" style="126" customWidth="1"/>
  </cols>
  <sheetData>
    <row r="1" ht="18" customHeight="1"/>
    <row r="2" spans="1:34" s="121" customFormat="1" ht="36" customHeight="1">
      <c r="A2" s="339" t="s">
        <v>343</v>
      </c>
      <c r="B2" s="339"/>
      <c r="C2" s="339"/>
      <c r="D2" s="339"/>
      <c r="E2" s="120" t="s">
        <v>217</v>
      </c>
      <c r="F2" s="339" t="s">
        <v>369</v>
      </c>
      <c r="G2" s="339"/>
      <c r="H2" s="339"/>
      <c r="I2" s="339"/>
      <c r="J2" s="339"/>
      <c r="K2" s="339" t="s">
        <v>213</v>
      </c>
      <c r="L2" s="339"/>
      <c r="M2" s="339"/>
      <c r="N2" s="339" t="s">
        <v>218</v>
      </c>
      <c r="O2" s="339"/>
      <c r="P2" s="339"/>
      <c r="Q2" s="339"/>
      <c r="R2" s="339"/>
      <c r="S2" s="339"/>
      <c r="T2" s="339"/>
      <c r="U2" s="339"/>
      <c r="V2" s="120" t="s">
        <v>212</v>
      </c>
      <c r="W2" s="120"/>
      <c r="X2" s="339" t="s">
        <v>65</v>
      </c>
      <c r="Y2" s="339"/>
      <c r="Z2" s="339"/>
      <c r="AA2" s="339"/>
      <c r="AB2" s="339"/>
      <c r="AC2" s="339"/>
      <c r="AD2" s="339"/>
      <c r="AE2" s="339"/>
      <c r="AF2" s="339" t="s">
        <v>206</v>
      </c>
      <c r="AG2" s="339"/>
      <c r="AH2" s="339"/>
    </row>
    <row r="3" spans="1:34" s="121" customFormat="1" ht="18.75">
      <c r="A3" s="119"/>
      <c r="B3" s="119"/>
      <c r="C3" s="119"/>
      <c r="D3" s="119"/>
      <c r="E3" s="119"/>
      <c r="F3" s="119"/>
      <c r="G3" s="119"/>
      <c r="H3" s="119"/>
      <c r="I3" s="119"/>
      <c r="K3" s="119"/>
      <c r="L3" s="119"/>
      <c r="M3" s="119"/>
      <c r="N3" s="119"/>
      <c r="O3" s="119"/>
      <c r="P3" s="119"/>
      <c r="Q3" s="119"/>
      <c r="R3" s="119"/>
      <c r="S3" s="119"/>
      <c r="T3" s="120"/>
      <c r="U3" s="120"/>
      <c r="V3" s="120"/>
      <c r="W3" s="120"/>
      <c r="X3" s="120"/>
      <c r="Y3" s="120"/>
      <c r="Z3" s="120"/>
      <c r="AA3" s="120"/>
      <c r="AB3" s="120"/>
      <c r="AC3" s="120"/>
      <c r="AD3" s="120"/>
      <c r="AE3" s="120"/>
      <c r="AG3" s="120"/>
      <c r="AH3" s="122"/>
    </row>
    <row r="4" spans="1:34" ht="13.5" customHeight="1" thickBot="1">
      <c r="A4" s="124"/>
      <c r="B4" s="123"/>
      <c r="C4" s="225"/>
      <c r="D4" s="123"/>
      <c r="E4" s="123"/>
      <c r="F4" s="123"/>
      <c r="G4" s="123"/>
      <c r="H4" s="123"/>
      <c r="I4" s="123"/>
      <c r="J4" s="123"/>
      <c r="L4" s="123"/>
      <c r="M4" s="242" t="s">
        <v>221</v>
      </c>
      <c r="N4" s="123"/>
      <c r="O4" s="123"/>
      <c r="P4" s="123"/>
      <c r="Q4" s="123"/>
      <c r="R4" s="123"/>
      <c r="S4" s="123"/>
      <c r="T4" s="124"/>
      <c r="U4" s="124"/>
      <c r="V4" s="124"/>
      <c r="W4" s="242"/>
      <c r="X4" s="124"/>
      <c r="Y4" s="124"/>
      <c r="Z4" s="124"/>
      <c r="AA4" s="124"/>
      <c r="AB4" s="124"/>
      <c r="AC4" s="124"/>
      <c r="AD4" s="124"/>
      <c r="AE4" s="124"/>
      <c r="AG4" s="124"/>
      <c r="AH4" s="242" t="s">
        <v>222</v>
      </c>
    </row>
    <row r="5" spans="1:34" ht="18.75" customHeight="1">
      <c r="A5" s="326" t="s">
        <v>360</v>
      </c>
      <c r="B5" s="166"/>
      <c r="C5" s="324" t="s">
        <v>324</v>
      </c>
      <c r="D5" s="325"/>
      <c r="E5" s="325"/>
      <c r="F5" s="315" t="s">
        <v>310</v>
      </c>
      <c r="G5" s="315"/>
      <c r="H5" s="315"/>
      <c r="I5" s="315"/>
      <c r="J5" s="315"/>
      <c r="K5" s="315"/>
      <c r="L5" s="33"/>
      <c r="M5" s="329" t="s">
        <v>360</v>
      </c>
      <c r="N5" s="326" t="s">
        <v>360</v>
      </c>
      <c r="O5" s="165"/>
      <c r="P5" s="309" t="s">
        <v>232</v>
      </c>
      <c r="Q5" s="310"/>
      <c r="R5" s="310"/>
      <c r="S5" s="310"/>
      <c r="T5" s="310"/>
      <c r="U5" s="310"/>
      <c r="V5" s="310"/>
      <c r="W5" s="311"/>
      <c r="X5" s="342" t="s">
        <v>233</v>
      </c>
      <c r="Y5" s="340"/>
      <c r="Z5" s="340"/>
      <c r="AA5" s="340"/>
      <c r="AB5" s="340"/>
      <c r="AC5" s="340"/>
      <c r="AD5" s="340"/>
      <c r="AE5" s="340"/>
      <c r="AF5" s="340"/>
      <c r="AG5" s="164"/>
      <c r="AH5" s="329" t="s">
        <v>360</v>
      </c>
    </row>
    <row r="6" spans="1:34" ht="18.75" customHeight="1">
      <c r="A6" s="327"/>
      <c r="B6" s="163"/>
      <c r="C6" s="161" t="s">
        <v>39</v>
      </c>
      <c r="D6" s="161" t="s">
        <v>40</v>
      </c>
      <c r="E6" s="161" t="s">
        <v>41</v>
      </c>
      <c r="F6" s="161" t="s">
        <v>42</v>
      </c>
      <c r="G6" s="161" t="s">
        <v>191</v>
      </c>
      <c r="H6" s="161" t="s">
        <v>198</v>
      </c>
      <c r="I6" s="161" t="s">
        <v>203</v>
      </c>
      <c r="J6" s="162" t="s">
        <v>210</v>
      </c>
      <c r="K6" s="162" t="s">
        <v>225</v>
      </c>
      <c r="L6" s="161"/>
      <c r="M6" s="330"/>
      <c r="N6" s="327"/>
      <c r="O6" s="160"/>
      <c r="P6" s="221" t="s">
        <v>37</v>
      </c>
      <c r="Q6" s="221" t="s">
        <v>36</v>
      </c>
      <c r="R6" s="221" t="s">
        <v>35</v>
      </c>
      <c r="S6" s="221" t="s">
        <v>167</v>
      </c>
      <c r="T6" s="221" t="s">
        <v>197</v>
      </c>
      <c r="U6" s="221" t="s">
        <v>202</v>
      </c>
      <c r="V6" s="221" t="s">
        <v>211</v>
      </c>
      <c r="W6" s="221" t="s">
        <v>226</v>
      </c>
      <c r="X6" s="221" t="s">
        <v>38</v>
      </c>
      <c r="Y6" s="221" t="s">
        <v>37</v>
      </c>
      <c r="Z6" s="221" t="s">
        <v>36</v>
      </c>
      <c r="AA6" s="221" t="s">
        <v>35</v>
      </c>
      <c r="AB6" s="221" t="s">
        <v>167</v>
      </c>
      <c r="AC6" s="221" t="s">
        <v>197</v>
      </c>
      <c r="AD6" s="221" t="s">
        <v>202</v>
      </c>
      <c r="AE6" s="221" t="s">
        <v>211</v>
      </c>
      <c r="AF6" s="221" t="s">
        <v>226</v>
      </c>
      <c r="AG6" s="159"/>
      <c r="AH6" s="330"/>
    </row>
    <row r="7" spans="1:34" ht="18.75" customHeight="1">
      <c r="A7" s="328"/>
      <c r="B7" s="158"/>
      <c r="C7" s="155">
        <v>2011</v>
      </c>
      <c r="D7" s="155">
        <v>2012</v>
      </c>
      <c r="E7" s="155">
        <v>2013</v>
      </c>
      <c r="F7" s="155">
        <v>2014</v>
      </c>
      <c r="G7" s="155">
        <v>2015</v>
      </c>
      <c r="H7" s="155">
        <v>2016</v>
      </c>
      <c r="I7" s="155">
        <v>2017</v>
      </c>
      <c r="J7" s="156">
        <v>2018</v>
      </c>
      <c r="K7" s="156">
        <v>2019</v>
      </c>
      <c r="L7" s="155"/>
      <c r="M7" s="331"/>
      <c r="N7" s="328"/>
      <c r="O7" s="155"/>
      <c r="P7" s="222">
        <v>2012</v>
      </c>
      <c r="Q7" s="222">
        <v>2013</v>
      </c>
      <c r="R7" s="222">
        <v>2014</v>
      </c>
      <c r="S7" s="222">
        <v>2015</v>
      </c>
      <c r="T7" s="222">
        <v>2016</v>
      </c>
      <c r="U7" s="222">
        <v>2017</v>
      </c>
      <c r="V7" s="222">
        <v>2018</v>
      </c>
      <c r="W7" s="222">
        <v>2019</v>
      </c>
      <c r="X7" s="155">
        <v>2011</v>
      </c>
      <c r="Y7" s="155">
        <v>2012</v>
      </c>
      <c r="Z7" s="155">
        <v>2013</v>
      </c>
      <c r="AA7" s="157">
        <v>2014</v>
      </c>
      <c r="AB7" s="156">
        <v>2015</v>
      </c>
      <c r="AC7" s="156">
        <v>2016</v>
      </c>
      <c r="AD7" s="156">
        <v>2017</v>
      </c>
      <c r="AE7" s="156">
        <v>2018</v>
      </c>
      <c r="AF7" s="156">
        <v>2019</v>
      </c>
      <c r="AG7" s="155"/>
      <c r="AH7" s="331"/>
    </row>
    <row r="8" spans="1:34" s="134" customFormat="1" ht="9.75" customHeight="1">
      <c r="A8" s="154"/>
      <c r="B8" s="131"/>
      <c r="C8" s="106"/>
      <c r="D8" s="106"/>
      <c r="E8" s="106"/>
      <c r="F8" s="106"/>
      <c r="G8" s="106"/>
      <c r="H8" s="106"/>
      <c r="I8" s="106"/>
      <c r="J8" s="106"/>
      <c r="K8" s="106"/>
      <c r="L8" s="107"/>
      <c r="M8" s="238"/>
      <c r="N8" s="152"/>
      <c r="O8" s="131"/>
      <c r="P8" s="132"/>
      <c r="Q8" s="132"/>
      <c r="R8" s="132"/>
      <c r="S8" s="132"/>
      <c r="T8" s="132"/>
      <c r="U8" s="132"/>
      <c r="V8" s="132"/>
      <c r="W8" s="132"/>
      <c r="X8" s="132"/>
      <c r="Y8" s="132"/>
      <c r="Z8" s="132"/>
      <c r="AA8" s="132"/>
      <c r="AB8" s="132"/>
      <c r="AC8" s="132"/>
      <c r="AD8" s="132"/>
      <c r="AE8" s="132"/>
      <c r="AF8" s="132"/>
      <c r="AG8" s="133"/>
      <c r="AH8" s="238"/>
    </row>
    <row r="9" spans="1:57" ht="17.25" customHeight="1">
      <c r="A9" s="110" t="s">
        <v>241</v>
      </c>
      <c r="B9" s="151"/>
      <c r="C9" s="241">
        <v>1948928</v>
      </c>
      <c r="D9" s="241">
        <v>1943929</v>
      </c>
      <c r="E9" s="241">
        <v>2023932</v>
      </c>
      <c r="F9" s="241">
        <v>2113143</v>
      </c>
      <c r="G9" s="241">
        <v>2168716</v>
      </c>
      <c r="H9" s="241">
        <v>2239189</v>
      </c>
      <c r="I9" s="241">
        <v>2327934</v>
      </c>
      <c r="J9" s="241">
        <v>2399767</v>
      </c>
      <c r="K9" s="241">
        <v>2457087</v>
      </c>
      <c r="L9" s="109"/>
      <c r="M9" s="238" t="s">
        <v>43</v>
      </c>
      <c r="N9" s="247" t="s">
        <v>241</v>
      </c>
      <c r="O9" s="109"/>
      <c r="P9" s="135">
        <v>-0.2564999835807158</v>
      </c>
      <c r="Q9" s="135">
        <v>4.115530968466441</v>
      </c>
      <c r="R9" s="135">
        <v>4.407806191117092</v>
      </c>
      <c r="S9" s="135">
        <v>2.629874078564498</v>
      </c>
      <c r="T9" s="135">
        <v>3.249526447907436</v>
      </c>
      <c r="U9" s="135">
        <v>3.963265271488914</v>
      </c>
      <c r="V9" s="135">
        <v>3.085697446748914</v>
      </c>
      <c r="W9" s="135">
        <v>2.3885652232070953</v>
      </c>
      <c r="X9" s="135">
        <v>69.24295012156158</v>
      </c>
      <c r="Y9" s="135">
        <v>68.8032191455489</v>
      </c>
      <c r="Z9" s="135">
        <v>67.96174404290598</v>
      </c>
      <c r="AA9" s="135">
        <v>71.3324664645323</v>
      </c>
      <c r="AB9" s="135">
        <v>68.00252103211808</v>
      </c>
      <c r="AC9" s="135">
        <v>66.25511480932772</v>
      </c>
      <c r="AD9" s="135">
        <v>67.96236739955998</v>
      </c>
      <c r="AE9" s="135">
        <v>69.3488693736351</v>
      </c>
      <c r="AF9" s="135">
        <v>70.15516104707653</v>
      </c>
      <c r="AG9" s="136"/>
      <c r="AH9" s="238" t="s">
        <v>43</v>
      </c>
      <c r="AJ9" s="270" t="e">
        <f>(#REF!/#REF!-1)*100</f>
        <v>#REF!</v>
      </c>
      <c r="AK9" s="272" t="e">
        <f>(C9/#REF!-1)*100</f>
        <v>#REF!</v>
      </c>
      <c r="AL9" s="270">
        <f aca="true" t="shared" si="0" ref="AL9:AO13">(D9/C9-1)*100</f>
        <v>-0.2564999835807158</v>
      </c>
      <c r="AM9" s="270">
        <f t="shared" si="0"/>
        <v>4.115530968466441</v>
      </c>
      <c r="AN9" s="270">
        <f t="shared" si="0"/>
        <v>4.407806191117092</v>
      </c>
      <c r="AO9" s="270">
        <f t="shared" si="0"/>
        <v>2.629874078564498</v>
      </c>
      <c r="AP9" s="270">
        <f aca="true" t="shared" si="1" ref="AP9:AS13">(H9/G9-1)*100</f>
        <v>3.249526447907436</v>
      </c>
      <c r="AQ9" s="270">
        <f t="shared" si="1"/>
        <v>3.963265271488914</v>
      </c>
      <c r="AR9" s="270">
        <f t="shared" si="1"/>
        <v>3.085697446748914</v>
      </c>
      <c r="AS9" s="270">
        <f t="shared" si="1"/>
        <v>2.3885652232070953</v>
      </c>
      <c r="AU9" s="270" t="e">
        <f>#REF!/#REF!*100</f>
        <v>#REF!</v>
      </c>
      <c r="AV9" s="270" t="e">
        <f>#REF!/#REF!*100</f>
        <v>#REF!</v>
      </c>
      <c r="AW9" s="270">
        <f>C9/$C$44*100</f>
        <v>69.24295012156158</v>
      </c>
      <c r="AX9" s="270">
        <f>D9/$D$44*100</f>
        <v>68.8032191455489</v>
      </c>
      <c r="AY9" s="270">
        <f>E9/$E$44*100</f>
        <v>67.96174404290598</v>
      </c>
      <c r="AZ9" s="270">
        <f>F9/$F$44*100</f>
        <v>71.3324664645323</v>
      </c>
      <c r="BA9" s="270">
        <f>G9/$G$44*100</f>
        <v>68.00252103211808</v>
      </c>
      <c r="BB9" s="270">
        <f>H9/$H$44*100</f>
        <v>66.25511480932772</v>
      </c>
      <c r="BC9" s="270">
        <f>I9/$I$44*100</f>
        <v>67.96236739955998</v>
      </c>
      <c r="BD9" s="270">
        <f>J9/$J$44*100</f>
        <v>69.3488693736351</v>
      </c>
      <c r="BE9" s="270">
        <f>K9/$K$44*100</f>
        <v>70.15516104707653</v>
      </c>
    </row>
    <row r="10" spans="1:57" ht="17.25" customHeight="1">
      <c r="A10" s="110" t="s">
        <v>325</v>
      </c>
      <c r="B10" s="151"/>
      <c r="C10" s="241">
        <v>1669666</v>
      </c>
      <c r="D10" s="241">
        <v>1657934</v>
      </c>
      <c r="E10" s="241">
        <v>1734849</v>
      </c>
      <c r="F10" s="241">
        <v>1818048</v>
      </c>
      <c r="G10" s="241">
        <v>1861652</v>
      </c>
      <c r="H10" s="241">
        <v>1925134</v>
      </c>
      <c r="I10" s="241">
        <v>2002639</v>
      </c>
      <c r="J10" s="241">
        <v>2061201</v>
      </c>
      <c r="K10" s="241">
        <v>2106905</v>
      </c>
      <c r="L10" s="109"/>
      <c r="M10" s="239" t="s">
        <v>10</v>
      </c>
      <c r="N10" s="247" t="s">
        <v>325</v>
      </c>
      <c r="O10" s="109"/>
      <c r="P10" s="135">
        <v>-0.7026555011601099</v>
      </c>
      <c r="Q10" s="135">
        <v>4.63920759209957</v>
      </c>
      <c r="R10" s="135">
        <v>4.795748794275467</v>
      </c>
      <c r="S10" s="135">
        <v>2.398396521984014</v>
      </c>
      <c r="T10" s="135">
        <v>3.4099821019180743</v>
      </c>
      <c r="U10" s="135">
        <v>4.025953518040826</v>
      </c>
      <c r="V10" s="135">
        <v>2.9242414633890546</v>
      </c>
      <c r="W10" s="135">
        <v>2.217348041263323</v>
      </c>
      <c r="X10" s="135">
        <v>59.32112400133162</v>
      </c>
      <c r="Y10" s="135">
        <v>58.680742110877745</v>
      </c>
      <c r="Z10" s="135">
        <v>58.25460721560379</v>
      </c>
      <c r="AA10" s="135">
        <v>61.371070481699554</v>
      </c>
      <c r="AB10" s="135">
        <v>58.374185132808854</v>
      </c>
      <c r="AC10" s="135">
        <v>56.96257626906005</v>
      </c>
      <c r="AD10" s="135">
        <v>58.465612636220534</v>
      </c>
      <c r="AE10" s="135">
        <v>59.56493230459709</v>
      </c>
      <c r="AF10" s="135">
        <v>60.15670571937045</v>
      </c>
      <c r="AG10" s="136"/>
      <c r="AH10" s="239" t="s">
        <v>10</v>
      </c>
      <c r="AJ10" s="270" t="e">
        <f>(#REF!/#REF!-1)*100</f>
        <v>#REF!</v>
      </c>
      <c r="AK10" s="272" t="e">
        <f>(C10/#REF!-1)*100</f>
        <v>#REF!</v>
      </c>
      <c r="AL10" s="270">
        <f t="shared" si="0"/>
        <v>-0.7026555011601099</v>
      </c>
      <c r="AM10" s="270">
        <f t="shared" si="0"/>
        <v>4.63920759209957</v>
      </c>
      <c r="AN10" s="270">
        <f t="shared" si="0"/>
        <v>4.795748794275467</v>
      </c>
      <c r="AO10" s="270">
        <f t="shared" si="0"/>
        <v>2.398396521984014</v>
      </c>
      <c r="AP10" s="270">
        <f t="shared" si="1"/>
        <v>3.4099821019180743</v>
      </c>
      <c r="AQ10" s="270">
        <f t="shared" si="1"/>
        <v>4.025953518040826</v>
      </c>
      <c r="AR10" s="270">
        <f t="shared" si="1"/>
        <v>2.9242414633890546</v>
      </c>
      <c r="AS10" s="270">
        <f t="shared" si="1"/>
        <v>2.217348041263323</v>
      </c>
      <c r="AU10" s="270" t="e">
        <f>#REF!/#REF!*100</f>
        <v>#REF!</v>
      </c>
      <c r="AV10" s="270" t="e">
        <f>#REF!/#REF!*100</f>
        <v>#REF!</v>
      </c>
      <c r="AW10" s="270">
        <f aca="true" t="shared" si="2" ref="AW10:AW16">C10/$C$44*100</f>
        <v>59.32112400133162</v>
      </c>
      <c r="AX10" s="270">
        <f aca="true" t="shared" si="3" ref="AX10:AX16">D10/$D$44*100</f>
        <v>58.680742110877745</v>
      </c>
      <c r="AY10" s="270">
        <f aca="true" t="shared" si="4" ref="AY10:AY16">E10/$E$44*100</f>
        <v>58.25460721560379</v>
      </c>
      <c r="AZ10" s="270">
        <f aca="true" t="shared" si="5" ref="AZ10:AZ16">F10/$F$44*100</f>
        <v>61.371070481699554</v>
      </c>
      <c r="BA10" s="270">
        <f aca="true" t="shared" si="6" ref="BA10:BA16">G10/$G$44*100</f>
        <v>58.374185132808854</v>
      </c>
      <c r="BB10" s="270">
        <f aca="true" t="shared" si="7" ref="BB10:BB16">H10/$H$44*100</f>
        <v>56.96257626906005</v>
      </c>
      <c r="BC10" s="270">
        <f aca="true" t="shared" si="8" ref="BC10:BC16">I10/$I$44*100</f>
        <v>58.465612636220534</v>
      </c>
      <c r="BD10" s="270">
        <f aca="true" t="shared" si="9" ref="BD10:BD16">J10/$J$44*100</f>
        <v>59.56493230459709</v>
      </c>
      <c r="BE10" s="270">
        <f aca="true" t="shared" si="10" ref="BE10:BE16">K10/$K$44*100</f>
        <v>60.15670571937045</v>
      </c>
    </row>
    <row r="11" spans="1:57" ht="17.25" customHeight="1">
      <c r="A11" s="110" t="s">
        <v>168</v>
      </c>
      <c r="B11" s="151"/>
      <c r="C11" s="241">
        <v>279262</v>
      </c>
      <c r="D11" s="241">
        <v>285995</v>
      </c>
      <c r="E11" s="241">
        <v>289083</v>
      </c>
      <c r="F11" s="241">
        <v>295095</v>
      </c>
      <c r="G11" s="241">
        <v>307064</v>
      </c>
      <c r="H11" s="241">
        <v>314055</v>
      </c>
      <c r="I11" s="241">
        <v>325295</v>
      </c>
      <c r="J11" s="241">
        <v>338566</v>
      </c>
      <c r="K11" s="241">
        <v>350182</v>
      </c>
      <c r="L11" s="109"/>
      <c r="M11" s="238" t="s">
        <v>1</v>
      </c>
      <c r="N11" s="247" t="s">
        <v>168</v>
      </c>
      <c r="O11" s="109"/>
      <c r="P11" s="135">
        <v>2.410997557848904</v>
      </c>
      <c r="Q11" s="135">
        <v>1.0797391562789471</v>
      </c>
      <c r="R11" s="135">
        <v>2.079679538402468</v>
      </c>
      <c r="S11" s="135">
        <v>4.055981971907352</v>
      </c>
      <c r="T11" s="135">
        <v>2.276724070552061</v>
      </c>
      <c r="U11" s="135">
        <v>3.578990941077209</v>
      </c>
      <c r="V11" s="135">
        <v>4.079681519851208</v>
      </c>
      <c r="W11" s="135">
        <v>3.430941086819117</v>
      </c>
      <c r="X11" s="135">
        <v>9.921826120229957</v>
      </c>
      <c r="Y11" s="135">
        <v>10.122477034671151</v>
      </c>
      <c r="Z11" s="135">
        <v>9.707136827302197</v>
      </c>
      <c r="AA11" s="135">
        <v>9.961395982832757</v>
      </c>
      <c r="AB11" s="135">
        <v>9.628335899309224</v>
      </c>
      <c r="AC11" s="135">
        <v>9.292538540267667</v>
      </c>
      <c r="AD11" s="135">
        <v>9.496754763339453</v>
      </c>
      <c r="AE11" s="135">
        <v>9.783937069038013</v>
      </c>
      <c r="AF11" s="135">
        <v>9.998455327706083</v>
      </c>
      <c r="AG11" s="136"/>
      <c r="AH11" s="238" t="s">
        <v>1</v>
      </c>
      <c r="AJ11" s="270" t="e">
        <f>(#REF!/#REF!-1)*100</f>
        <v>#REF!</v>
      </c>
      <c r="AK11" s="272" t="e">
        <f>(C11/#REF!-1)*100</f>
        <v>#REF!</v>
      </c>
      <c r="AL11" s="270">
        <f t="shared" si="0"/>
        <v>2.410997557848904</v>
      </c>
      <c r="AM11" s="270">
        <f t="shared" si="0"/>
        <v>1.0797391562789471</v>
      </c>
      <c r="AN11" s="270">
        <f t="shared" si="0"/>
        <v>2.079679538402468</v>
      </c>
      <c r="AO11" s="270">
        <f t="shared" si="0"/>
        <v>4.055981971907352</v>
      </c>
      <c r="AP11" s="270">
        <f t="shared" si="1"/>
        <v>2.276724070552061</v>
      </c>
      <c r="AQ11" s="270">
        <f t="shared" si="1"/>
        <v>3.578990941077209</v>
      </c>
      <c r="AR11" s="270">
        <f t="shared" si="1"/>
        <v>4.079681519851208</v>
      </c>
      <c r="AS11" s="270">
        <f t="shared" si="1"/>
        <v>3.430941086819117</v>
      </c>
      <c r="AU11" s="270" t="e">
        <f>#REF!/#REF!*100</f>
        <v>#REF!</v>
      </c>
      <c r="AV11" s="270" t="e">
        <f>#REF!/#REF!*100</f>
        <v>#REF!</v>
      </c>
      <c r="AW11" s="270">
        <f t="shared" si="2"/>
        <v>9.921826120229957</v>
      </c>
      <c r="AX11" s="270">
        <f t="shared" si="3"/>
        <v>10.122477034671151</v>
      </c>
      <c r="AY11" s="270">
        <f t="shared" si="4"/>
        <v>9.707136827302197</v>
      </c>
      <c r="AZ11" s="270">
        <f t="shared" si="5"/>
        <v>9.961395982832757</v>
      </c>
      <c r="BA11" s="270">
        <f t="shared" si="6"/>
        <v>9.628335899309224</v>
      </c>
      <c r="BB11" s="270">
        <f t="shared" si="7"/>
        <v>9.292538540267667</v>
      </c>
      <c r="BC11" s="270">
        <f t="shared" si="8"/>
        <v>9.496754763339453</v>
      </c>
      <c r="BD11" s="270">
        <f t="shared" si="9"/>
        <v>9.783937069038013</v>
      </c>
      <c r="BE11" s="270">
        <f t="shared" si="10"/>
        <v>9.998455327706083</v>
      </c>
    </row>
    <row r="12" spans="1:57" ht="17.25" customHeight="1">
      <c r="A12" s="110" t="s">
        <v>169</v>
      </c>
      <c r="B12" s="151"/>
      <c r="C12" s="241">
        <v>252684</v>
      </c>
      <c r="D12" s="241">
        <v>253152</v>
      </c>
      <c r="E12" s="241">
        <v>260076</v>
      </c>
      <c r="F12" s="241">
        <v>261785</v>
      </c>
      <c r="G12" s="241">
        <v>281880</v>
      </c>
      <c r="H12" s="241">
        <v>279223</v>
      </c>
      <c r="I12" s="241">
        <v>301954</v>
      </c>
      <c r="J12" s="241">
        <v>306310</v>
      </c>
      <c r="K12" s="241">
        <v>315944</v>
      </c>
      <c r="L12" s="109"/>
      <c r="M12" s="238" t="s">
        <v>68</v>
      </c>
      <c r="N12" s="247" t="s">
        <v>169</v>
      </c>
      <c r="O12" s="109"/>
      <c r="P12" s="135">
        <v>0.18521156859951926</v>
      </c>
      <c r="Q12" s="135">
        <v>2.735115661736831</v>
      </c>
      <c r="R12" s="135">
        <v>0.6571156123594601</v>
      </c>
      <c r="S12" s="135">
        <v>7.676146456061272</v>
      </c>
      <c r="T12" s="135">
        <v>-0.9425996878104193</v>
      </c>
      <c r="U12" s="135">
        <v>8.140805019643803</v>
      </c>
      <c r="V12" s="135">
        <v>1.4426038403200447</v>
      </c>
      <c r="W12" s="135">
        <v>3.145179719891611</v>
      </c>
      <c r="X12" s="135">
        <v>8.97754335127653</v>
      </c>
      <c r="Y12" s="135">
        <v>8.960035337264888</v>
      </c>
      <c r="Z12" s="135">
        <v>8.733108890863338</v>
      </c>
      <c r="AA12" s="135">
        <v>8.836964527917699</v>
      </c>
      <c r="AB12" s="135">
        <v>8.838663351279488</v>
      </c>
      <c r="AC12" s="135">
        <v>8.261898358023782</v>
      </c>
      <c r="AD12" s="135">
        <v>8.815330969764064</v>
      </c>
      <c r="AE12" s="135">
        <v>8.851797769466023</v>
      </c>
      <c r="AF12" s="135">
        <v>9.020886196482888</v>
      </c>
      <c r="AG12" s="136"/>
      <c r="AH12" s="238" t="s">
        <v>68</v>
      </c>
      <c r="AJ12" s="270" t="e">
        <f>(#REF!/#REF!-1)*100</f>
        <v>#REF!</v>
      </c>
      <c r="AK12" s="272" t="e">
        <f>(C12/#REF!-1)*100</f>
        <v>#REF!</v>
      </c>
      <c r="AL12" s="270">
        <f t="shared" si="0"/>
        <v>0.18521156859951926</v>
      </c>
      <c r="AM12" s="270">
        <f t="shared" si="0"/>
        <v>2.735115661736831</v>
      </c>
      <c r="AN12" s="270">
        <f t="shared" si="0"/>
        <v>0.6571156123594601</v>
      </c>
      <c r="AO12" s="270">
        <f t="shared" si="0"/>
        <v>7.676146456061272</v>
      </c>
      <c r="AP12" s="270">
        <f t="shared" si="1"/>
        <v>-0.9425996878104193</v>
      </c>
      <c r="AQ12" s="270">
        <f t="shared" si="1"/>
        <v>8.140805019643803</v>
      </c>
      <c r="AR12" s="270">
        <f t="shared" si="1"/>
        <v>1.4426038403200447</v>
      </c>
      <c r="AS12" s="270">
        <f t="shared" si="1"/>
        <v>3.145179719891611</v>
      </c>
      <c r="AU12" s="270" t="e">
        <f>#REF!/#REF!*100</f>
        <v>#REF!</v>
      </c>
      <c r="AV12" s="270" t="e">
        <f>#REF!/#REF!*100</f>
        <v>#REF!</v>
      </c>
      <c r="AW12" s="270">
        <f t="shared" si="2"/>
        <v>8.97754335127653</v>
      </c>
      <c r="AX12" s="270">
        <f t="shared" si="3"/>
        <v>8.960035337264888</v>
      </c>
      <c r="AY12" s="270">
        <f t="shared" si="4"/>
        <v>8.733108890863338</v>
      </c>
      <c r="AZ12" s="270">
        <f t="shared" si="5"/>
        <v>8.836964527917699</v>
      </c>
      <c r="BA12" s="270">
        <f t="shared" si="6"/>
        <v>8.838663351279488</v>
      </c>
      <c r="BB12" s="270">
        <f t="shared" si="7"/>
        <v>8.261898358023782</v>
      </c>
      <c r="BC12" s="270">
        <f t="shared" si="8"/>
        <v>8.815330969764064</v>
      </c>
      <c r="BD12" s="270">
        <f t="shared" si="9"/>
        <v>8.851797769466023</v>
      </c>
      <c r="BE12" s="270">
        <f t="shared" si="10"/>
        <v>9.020886196482888</v>
      </c>
    </row>
    <row r="13" spans="1:57" ht="17.25" customHeight="1">
      <c r="A13" s="141" t="s">
        <v>170</v>
      </c>
      <c r="B13" s="151"/>
      <c r="C13" s="241">
        <v>26578</v>
      </c>
      <c r="D13" s="241">
        <v>32843</v>
      </c>
      <c r="E13" s="241">
        <v>29007</v>
      </c>
      <c r="F13" s="241">
        <v>33310</v>
      </c>
      <c r="G13" s="241">
        <v>25184</v>
      </c>
      <c r="H13" s="241">
        <v>34832</v>
      </c>
      <c r="I13" s="241">
        <v>23341</v>
      </c>
      <c r="J13" s="241">
        <v>32256</v>
      </c>
      <c r="K13" s="241">
        <v>34238</v>
      </c>
      <c r="L13" s="109"/>
      <c r="M13" s="238" t="s">
        <v>69</v>
      </c>
      <c r="N13" s="246" t="s">
        <v>170</v>
      </c>
      <c r="O13" s="109"/>
      <c r="P13" s="135">
        <v>23.572127323350145</v>
      </c>
      <c r="Q13" s="135">
        <v>-11.679810005176138</v>
      </c>
      <c r="R13" s="135">
        <v>14.834350329230883</v>
      </c>
      <c r="S13" s="135">
        <v>-24.395076553587515</v>
      </c>
      <c r="T13" s="135">
        <v>38.31003811944092</v>
      </c>
      <c r="U13" s="135">
        <v>-32.98977951309141</v>
      </c>
      <c r="V13" s="135">
        <v>38.19459320508975</v>
      </c>
      <c r="W13" s="135">
        <v>6.144593253968256</v>
      </c>
      <c r="X13" s="135">
        <v>0.9442827689534263</v>
      </c>
      <c r="Y13" s="135">
        <v>1.1624416974062646</v>
      </c>
      <c r="Z13" s="135">
        <v>0.9740279364388595</v>
      </c>
      <c r="AA13" s="135">
        <v>1.1244314549150582</v>
      </c>
      <c r="AB13" s="135">
        <v>0.7896725480297382</v>
      </c>
      <c r="AC13" s="135">
        <v>1.0306401822438853</v>
      </c>
      <c r="AD13" s="135">
        <v>0.681423793575389</v>
      </c>
      <c r="AE13" s="135">
        <v>0.9321392995719893</v>
      </c>
      <c r="AF13" s="135">
        <v>0.9775691312231948</v>
      </c>
      <c r="AG13" s="136"/>
      <c r="AH13" s="238" t="s">
        <v>69</v>
      </c>
      <c r="AJ13" s="270" t="e">
        <f>(#REF!/#REF!-1)*100</f>
        <v>#REF!</v>
      </c>
      <c r="AK13" s="272" t="e">
        <f>(C13/#REF!-1)*100</f>
        <v>#REF!</v>
      </c>
      <c r="AL13" s="270">
        <f t="shared" si="0"/>
        <v>23.572127323350145</v>
      </c>
      <c r="AM13" s="270">
        <f t="shared" si="0"/>
        <v>-11.679810005176138</v>
      </c>
      <c r="AN13" s="270">
        <f t="shared" si="0"/>
        <v>14.834350329230883</v>
      </c>
      <c r="AO13" s="270">
        <f t="shared" si="0"/>
        <v>-24.395076553587515</v>
      </c>
      <c r="AP13" s="270">
        <f t="shared" si="1"/>
        <v>38.31003811944092</v>
      </c>
      <c r="AQ13" s="270">
        <f t="shared" si="1"/>
        <v>-32.98977951309141</v>
      </c>
      <c r="AR13" s="270">
        <f t="shared" si="1"/>
        <v>38.19459320508975</v>
      </c>
      <c r="AS13" s="270">
        <f t="shared" si="1"/>
        <v>6.144593253968256</v>
      </c>
      <c r="AU13" s="270" t="e">
        <f>#REF!/#REF!*100</f>
        <v>#REF!</v>
      </c>
      <c r="AV13" s="270" t="e">
        <f>#REF!/#REF!*100</f>
        <v>#REF!</v>
      </c>
      <c r="AW13" s="270">
        <f t="shared" si="2"/>
        <v>0.9442827689534263</v>
      </c>
      <c r="AX13" s="270">
        <f t="shared" si="3"/>
        <v>1.1624416974062646</v>
      </c>
      <c r="AY13" s="270">
        <f t="shared" si="4"/>
        <v>0.9740279364388595</v>
      </c>
      <c r="AZ13" s="270">
        <f t="shared" si="5"/>
        <v>1.1244314549150582</v>
      </c>
      <c r="BA13" s="270">
        <f t="shared" si="6"/>
        <v>0.7896725480297382</v>
      </c>
      <c r="BB13" s="270">
        <f t="shared" si="7"/>
        <v>1.0306401822438853</v>
      </c>
      <c r="BC13" s="270">
        <f t="shared" si="8"/>
        <v>0.681423793575389</v>
      </c>
      <c r="BD13" s="270">
        <f t="shared" si="9"/>
        <v>0.9321392995719893</v>
      </c>
      <c r="BE13" s="270">
        <f t="shared" si="10"/>
        <v>0.9775691312231948</v>
      </c>
    </row>
    <row r="14" spans="1:57" ht="9.75" customHeight="1">
      <c r="A14" s="141"/>
      <c r="B14" s="151"/>
      <c r="C14" s="241"/>
      <c r="D14" s="241"/>
      <c r="E14" s="241"/>
      <c r="F14" s="241"/>
      <c r="G14" s="241"/>
      <c r="H14" s="241"/>
      <c r="I14" s="241"/>
      <c r="J14" s="241"/>
      <c r="K14" s="241"/>
      <c r="L14" s="109"/>
      <c r="M14" s="238"/>
      <c r="N14" s="246"/>
      <c r="O14" s="109"/>
      <c r="P14" s="135"/>
      <c r="Q14" s="135"/>
      <c r="R14" s="135"/>
      <c r="S14" s="135"/>
      <c r="T14" s="135"/>
      <c r="U14" s="135"/>
      <c r="V14" s="135"/>
      <c r="W14" s="135"/>
      <c r="X14" s="135"/>
      <c r="Y14" s="135"/>
      <c r="Z14" s="135"/>
      <c r="AA14" s="135"/>
      <c r="AB14" s="135"/>
      <c r="AC14" s="135"/>
      <c r="AD14" s="135"/>
      <c r="AE14" s="135"/>
      <c r="AF14" s="135"/>
      <c r="AG14" s="136"/>
      <c r="AH14" s="238"/>
      <c r="AJ14" s="270"/>
      <c r="AK14" s="272"/>
      <c r="AL14" s="270"/>
      <c r="AM14" s="270"/>
      <c r="AN14" s="270"/>
      <c r="AO14" s="270"/>
      <c r="AP14" s="270"/>
      <c r="AQ14" s="270"/>
      <c r="AR14" s="270"/>
      <c r="AS14" s="270"/>
      <c r="AU14" s="270"/>
      <c r="AV14" s="270"/>
      <c r="AW14" s="270"/>
      <c r="AX14" s="270"/>
      <c r="AY14" s="270"/>
      <c r="AZ14" s="270"/>
      <c r="BA14" s="270"/>
      <c r="BB14" s="270"/>
      <c r="BC14" s="270"/>
      <c r="BD14" s="270"/>
      <c r="BE14" s="270"/>
    </row>
    <row r="15" spans="1:57" ht="17.25" customHeight="1">
      <c r="A15" s="110" t="s">
        <v>171</v>
      </c>
      <c r="B15" s="151"/>
      <c r="C15" s="241">
        <v>224989</v>
      </c>
      <c r="D15" s="241">
        <v>224406</v>
      </c>
      <c r="E15" s="241">
        <v>226113</v>
      </c>
      <c r="F15" s="241">
        <v>238817</v>
      </c>
      <c r="G15" s="241">
        <v>244712</v>
      </c>
      <c r="H15" s="241">
        <v>251495</v>
      </c>
      <c r="I15" s="241">
        <v>242076</v>
      </c>
      <c r="J15" s="241">
        <v>250399</v>
      </c>
      <c r="K15" s="241">
        <v>251105</v>
      </c>
      <c r="L15" s="109"/>
      <c r="M15" s="238" t="s">
        <v>44</v>
      </c>
      <c r="N15" s="247" t="s">
        <v>171</v>
      </c>
      <c r="O15" s="109"/>
      <c r="P15" s="135">
        <v>-0.2591237793847734</v>
      </c>
      <c r="Q15" s="135">
        <v>0.7606748482660963</v>
      </c>
      <c r="R15" s="135">
        <v>5.618429723191509</v>
      </c>
      <c r="S15" s="135">
        <v>2.4684172399787263</v>
      </c>
      <c r="T15" s="135">
        <v>2.7718297427179683</v>
      </c>
      <c r="U15" s="135">
        <v>-3.745203681981746</v>
      </c>
      <c r="V15" s="135">
        <v>3.4381764404567194</v>
      </c>
      <c r="W15" s="135">
        <v>0.28195000778756807</v>
      </c>
      <c r="X15" s="135">
        <v>7.993574983221555</v>
      </c>
      <c r="Y15" s="135">
        <v>7.94260242816278</v>
      </c>
      <c r="Z15" s="135">
        <v>7.592663108628947</v>
      </c>
      <c r="AA15" s="135">
        <v>8.061643553540963</v>
      </c>
      <c r="AB15" s="135">
        <v>7.673219050724797</v>
      </c>
      <c r="AC15" s="135">
        <v>7.441457643357427</v>
      </c>
      <c r="AD15" s="135">
        <v>7.067235604882219</v>
      </c>
      <c r="AE15" s="135">
        <v>7.236072311307246</v>
      </c>
      <c r="AF15" s="135">
        <v>7.169592169396586</v>
      </c>
      <c r="AG15" s="136"/>
      <c r="AH15" s="238" t="s">
        <v>44</v>
      </c>
      <c r="AJ15" s="270" t="e">
        <f>(#REF!/#REF!-1)*100</f>
        <v>#REF!</v>
      </c>
      <c r="AK15" s="272" t="e">
        <f>(C15/#REF!-1)*100</f>
        <v>#REF!</v>
      </c>
      <c r="AL15" s="270">
        <f aca="true" t="shared" si="11" ref="AL15:AL30">(D15/C15-1)*100</f>
        <v>-0.2591237793847734</v>
      </c>
      <c r="AM15" s="270">
        <f aca="true" t="shared" si="12" ref="AM15:AM30">(E15/D15-1)*100</f>
        <v>0.7606748482660963</v>
      </c>
      <c r="AN15" s="270">
        <f aca="true" t="shared" si="13" ref="AN15:AN30">(F15/E15-1)*100</f>
        <v>5.618429723191509</v>
      </c>
      <c r="AO15" s="270">
        <f aca="true" t="shared" si="14" ref="AO15:AO30">(G15/F15-1)*100</f>
        <v>2.4684172399787263</v>
      </c>
      <c r="AP15" s="270">
        <f aca="true" t="shared" si="15" ref="AP15:AP30">(H15/G15-1)*100</f>
        <v>2.7718297427179683</v>
      </c>
      <c r="AQ15" s="270">
        <f aca="true" t="shared" si="16" ref="AQ15:AQ30">(I15/H15-1)*100</f>
        <v>-3.745203681981746</v>
      </c>
      <c r="AR15" s="270">
        <f aca="true" t="shared" si="17" ref="AR15:AR30">(J15/I15-1)*100</f>
        <v>3.4381764404567194</v>
      </c>
      <c r="AS15" s="270">
        <f aca="true" t="shared" si="18" ref="AS15:AS30">(K15/J15-1)*100</f>
        <v>0.28195000778756807</v>
      </c>
      <c r="AU15" s="270" t="e">
        <f>#REF!/#REF!*100</f>
        <v>#REF!</v>
      </c>
      <c r="AV15" s="270" t="e">
        <f>#REF!/#REF!*100</f>
        <v>#REF!</v>
      </c>
      <c r="AW15" s="270">
        <f t="shared" si="2"/>
        <v>7.993574983221555</v>
      </c>
      <c r="AX15" s="270">
        <f t="shared" si="3"/>
        <v>7.94260242816278</v>
      </c>
      <c r="AY15" s="270">
        <f t="shared" si="4"/>
        <v>7.592663108628947</v>
      </c>
      <c r="AZ15" s="270">
        <f t="shared" si="5"/>
        <v>8.061643553540963</v>
      </c>
      <c r="BA15" s="270">
        <f t="shared" si="6"/>
        <v>7.673219050724797</v>
      </c>
      <c r="BB15" s="270">
        <f t="shared" si="7"/>
        <v>7.441457643357427</v>
      </c>
      <c r="BC15" s="270">
        <f t="shared" si="8"/>
        <v>7.067235604882219</v>
      </c>
      <c r="BD15" s="270">
        <f t="shared" si="9"/>
        <v>7.236072311307246</v>
      </c>
      <c r="BE15" s="270">
        <f t="shared" si="10"/>
        <v>7.169592169396586</v>
      </c>
    </row>
    <row r="16" spans="1:57" ht="17.25" customHeight="1">
      <c r="A16" s="110" t="s">
        <v>172</v>
      </c>
      <c r="B16" s="151"/>
      <c r="C16" s="241">
        <v>252360</v>
      </c>
      <c r="D16" s="241">
        <v>247186</v>
      </c>
      <c r="E16" s="241">
        <v>244917</v>
      </c>
      <c r="F16" s="241">
        <v>255125</v>
      </c>
      <c r="G16" s="241">
        <v>259379</v>
      </c>
      <c r="H16" s="241">
        <v>265251</v>
      </c>
      <c r="I16" s="241">
        <v>255413</v>
      </c>
      <c r="J16" s="241">
        <v>261913</v>
      </c>
      <c r="K16" s="241">
        <v>260739</v>
      </c>
      <c r="L16" s="109"/>
      <c r="M16" s="238" t="s">
        <v>68</v>
      </c>
      <c r="N16" s="247" t="s">
        <v>172</v>
      </c>
      <c r="O16" s="109"/>
      <c r="P16" s="135">
        <v>-2.0502456807734992</v>
      </c>
      <c r="Q16" s="135">
        <v>-0.9179322453537031</v>
      </c>
      <c r="R16" s="135">
        <v>4.167942609128805</v>
      </c>
      <c r="S16" s="135">
        <v>1.667417932386095</v>
      </c>
      <c r="T16" s="135">
        <v>2.2638687017838777</v>
      </c>
      <c r="U16" s="135">
        <v>-3.7089398343455815</v>
      </c>
      <c r="V16" s="135">
        <v>2.544897871290819</v>
      </c>
      <c r="W16" s="135">
        <v>-0.4482404462550549</v>
      </c>
      <c r="X16" s="135">
        <v>8.966032040525498</v>
      </c>
      <c r="Y16" s="135">
        <v>8.748875358982582</v>
      </c>
      <c r="Z16" s="135">
        <v>8.22408384558197</v>
      </c>
      <c r="AA16" s="135">
        <v>8.612145750081185</v>
      </c>
      <c r="AB16" s="135">
        <v>8.133119275548184</v>
      </c>
      <c r="AC16" s="135">
        <v>7.848482400676756</v>
      </c>
      <c r="AD16" s="135">
        <v>7.456599776722113</v>
      </c>
      <c r="AE16" s="135">
        <v>7.568805815004912</v>
      </c>
      <c r="AF16" s="135">
        <v>7.444663756820042</v>
      </c>
      <c r="AG16" s="136"/>
      <c r="AH16" s="238" t="s">
        <v>68</v>
      </c>
      <c r="AJ16" s="270" t="e">
        <f>(#REF!/#REF!-1)*100</f>
        <v>#REF!</v>
      </c>
      <c r="AK16" s="272" t="e">
        <f>(C16/#REF!-1)*100</f>
        <v>#REF!</v>
      </c>
      <c r="AL16" s="270">
        <f t="shared" si="11"/>
        <v>-2.0502456807734992</v>
      </c>
      <c r="AM16" s="270">
        <f t="shared" si="12"/>
        <v>-0.9179322453537031</v>
      </c>
      <c r="AN16" s="270">
        <f t="shared" si="13"/>
        <v>4.167942609128805</v>
      </c>
      <c r="AO16" s="270">
        <f t="shared" si="14"/>
        <v>1.667417932386095</v>
      </c>
      <c r="AP16" s="270">
        <f t="shared" si="15"/>
        <v>2.2638687017838777</v>
      </c>
      <c r="AQ16" s="270">
        <f t="shared" si="16"/>
        <v>-3.7089398343455815</v>
      </c>
      <c r="AR16" s="270">
        <f t="shared" si="17"/>
        <v>2.544897871290819</v>
      </c>
      <c r="AS16" s="270">
        <f t="shared" si="18"/>
        <v>-0.4482404462550549</v>
      </c>
      <c r="AU16" s="270" t="e">
        <f>#REF!/#REF!*100</f>
        <v>#REF!</v>
      </c>
      <c r="AV16" s="270" t="e">
        <f>#REF!/#REF!*100</f>
        <v>#REF!</v>
      </c>
      <c r="AW16" s="270">
        <f t="shared" si="2"/>
        <v>8.966032040525498</v>
      </c>
      <c r="AX16" s="270">
        <f t="shared" si="3"/>
        <v>8.748875358982582</v>
      </c>
      <c r="AY16" s="270">
        <f t="shared" si="4"/>
        <v>8.22408384558197</v>
      </c>
      <c r="AZ16" s="270">
        <f t="shared" si="5"/>
        <v>8.612145750081185</v>
      </c>
      <c r="BA16" s="270">
        <f t="shared" si="6"/>
        <v>8.133119275548184</v>
      </c>
      <c r="BB16" s="270">
        <f t="shared" si="7"/>
        <v>7.848482400676756</v>
      </c>
      <c r="BC16" s="270">
        <f t="shared" si="8"/>
        <v>7.456599776722113</v>
      </c>
      <c r="BD16" s="270">
        <f t="shared" si="9"/>
        <v>7.568805815004912</v>
      </c>
      <c r="BE16" s="270">
        <f t="shared" si="10"/>
        <v>7.444663756820042</v>
      </c>
    </row>
    <row r="17" spans="1:57" ht="17.25" customHeight="1">
      <c r="A17" s="110" t="s">
        <v>173</v>
      </c>
      <c r="B17" s="151"/>
      <c r="C17" s="241">
        <v>27371</v>
      </c>
      <c r="D17" s="241">
        <v>22780</v>
      </c>
      <c r="E17" s="241">
        <v>18804</v>
      </c>
      <c r="F17" s="241">
        <v>16308</v>
      </c>
      <c r="G17" s="241">
        <v>14667</v>
      </c>
      <c r="H17" s="241">
        <v>13756</v>
      </c>
      <c r="I17" s="241">
        <v>13337</v>
      </c>
      <c r="J17" s="241">
        <v>11514</v>
      </c>
      <c r="K17" s="241">
        <v>9634</v>
      </c>
      <c r="L17" s="109"/>
      <c r="M17" s="238" t="s">
        <v>69</v>
      </c>
      <c r="N17" s="247" t="s">
        <v>173</v>
      </c>
      <c r="O17" s="109"/>
      <c r="P17" s="135">
        <v>-16.773227138211976</v>
      </c>
      <c r="Q17" s="135">
        <v>-17.45390693590869</v>
      </c>
      <c r="R17" s="135">
        <v>-13.273771537970646</v>
      </c>
      <c r="S17" s="135">
        <v>-10.062545989698313</v>
      </c>
      <c r="T17" s="135">
        <v>-6.211222472216537</v>
      </c>
      <c r="U17" s="135">
        <v>-3.0459435882523977</v>
      </c>
      <c r="V17" s="135">
        <v>-13.668741096198545</v>
      </c>
      <c r="W17" s="135">
        <v>-16.32794858433212</v>
      </c>
      <c r="X17" s="135">
        <v>0.9724570573039444</v>
      </c>
      <c r="Y17" s="135">
        <v>0.8062729308198004</v>
      </c>
      <c r="Z17" s="135">
        <v>0.6314207369530223</v>
      </c>
      <c r="AA17" s="135">
        <v>0.5505021965402213</v>
      </c>
      <c r="AB17" s="135">
        <v>0.4599002248233866</v>
      </c>
      <c r="AC17" s="135">
        <v>0.40702475731932947</v>
      </c>
      <c r="AD17" s="135">
        <v>0.38936417183989386</v>
      </c>
      <c r="AE17" s="135">
        <v>0.3327335036976651</v>
      </c>
      <c r="AF17" s="135">
        <v>0.27507158742345517</v>
      </c>
      <c r="AG17" s="136"/>
      <c r="AH17" s="238" t="s">
        <v>69</v>
      </c>
      <c r="AJ17" s="270" t="e">
        <f>(#REF!/#REF!-1)*100</f>
        <v>#REF!</v>
      </c>
      <c r="AK17" s="272" t="e">
        <f>(C17/#REF!-1)*100</f>
        <v>#REF!</v>
      </c>
      <c r="AL17" s="270">
        <f t="shared" si="11"/>
        <v>-16.773227138211976</v>
      </c>
      <c r="AM17" s="270">
        <f t="shared" si="12"/>
        <v>-17.45390693590869</v>
      </c>
      <c r="AN17" s="270">
        <f t="shared" si="13"/>
        <v>-13.273771537970646</v>
      </c>
      <c r="AO17" s="270">
        <f t="shared" si="14"/>
        <v>-10.062545989698313</v>
      </c>
      <c r="AP17" s="270">
        <f t="shared" si="15"/>
        <v>-6.211222472216537</v>
      </c>
      <c r="AQ17" s="270">
        <f t="shared" si="16"/>
        <v>-3.0459435882523977</v>
      </c>
      <c r="AR17" s="270">
        <f t="shared" si="17"/>
        <v>-13.668741096198545</v>
      </c>
      <c r="AS17" s="270">
        <f t="shared" si="18"/>
        <v>-16.32794858433212</v>
      </c>
      <c r="AU17" s="270" t="e">
        <f>#REF!/#REF!*100</f>
        <v>#REF!</v>
      </c>
      <c r="AV17" s="270" t="e">
        <f>#REF!/#REF!*100</f>
        <v>#REF!</v>
      </c>
      <c r="AW17" s="270">
        <f aca="true" t="shared" si="19" ref="AW17:AW60">C17/$C$44*100</f>
        <v>0.9724570573039444</v>
      </c>
      <c r="AX17" s="270">
        <f aca="true" t="shared" si="20" ref="AX17:AX60">D17/$D$44*100</f>
        <v>0.8062729308198004</v>
      </c>
      <c r="AY17" s="270">
        <f aca="true" t="shared" si="21" ref="AY17:AY60">E17/$E$44*100</f>
        <v>0.6314207369530223</v>
      </c>
      <c r="AZ17" s="270">
        <f aca="true" t="shared" si="22" ref="AZ17:AZ60">F17/$F$44*100</f>
        <v>0.5505021965402213</v>
      </c>
      <c r="BA17" s="270">
        <f aca="true" t="shared" si="23" ref="BA17:BA60">G17/$G$44*100</f>
        <v>0.4599002248233866</v>
      </c>
      <c r="BB17" s="270">
        <f aca="true" t="shared" si="24" ref="BB17:BB60">H17/$H$44*100</f>
        <v>0.40702475731932947</v>
      </c>
      <c r="BC17" s="270">
        <f aca="true" t="shared" si="25" ref="BC17:BC60">I17/$I$44*100</f>
        <v>0.38936417183989386</v>
      </c>
      <c r="BD17" s="270">
        <f aca="true" t="shared" si="26" ref="BD17:BD60">J17/$J$44*100</f>
        <v>0.3327335036976651</v>
      </c>
      <c r="BE17" s="270">
        <f aca="true" t="shared" si="27" ref="BE17:BE60">K17/$K$44*100</f>
        <v>0.27507158742345517</v>
      </c>
    </row>
    <row r="18" spans="1:57" ht="17.25" customHeight="1">
      <c r="A18" s="110" t="s">
        <v>242</v>
      </c>
      <c r="B18" s="151"/>
      <c r="C18" s="241">
        <v>19205</v>
      </c>
      <c r="D18" s="241">
        <v>19249</v>
      </c>
      <c r="E18" s="241">
        <v>18253</v>
      </c>
      <c r="F18" s="241">
        <v>19398</v>
      </c>
      <c r="G18" s="241">
        <v>18854</v>
      </c>
      <c r="H18" s="241">
        <v>20163</v>
      </c>
      <c r="I18" s="241">
        <v>15971</v>
      </c>
      <c r="J18" s="241">
        <v>22188</v>
      </c>
      <c r="K18" s="241">
        <v>23197</v>
      </c>
      <c r="L18" s="109"/>
      <c r="M18" s="238" t="s">
        <v>10</v>
      </c>
      <c r="N18" s="247" t="s">
        <v>242</v>
      </c>
      <c r="O18" s="109"/>
      <c r="P18" s="135">
        <v>0.22910700338454326</v>
      </c>
      <c r="Q18" s="135">
        <v>-5.174294768559406</v>
      </c>
      <c r="R18" s="135">
        <v>6.2729414342847845</v>
      </c>
      <c r="S18" s="135">
        <v>-2.8044128260645396</v>
      </c>
      <c r="T18" s="135">
        <v>6.942823803967335</v>
      </c>
      <c r="U18" s="135">
        <v>-20.790556960769724</v>
      </c>
      <c r="V18" s="135">
        <v>38.92680483376119</v>
      </c>
      <c r="W18" s="135">
        <v>4.547503154858479</v>
      </c>
      <c r="X18" s="135">
        <v>0.6823293918936923</v>
      </c>
      <c r="Y18" s="135">
        <v>0.6812970871532195</v>
      </c>
      <c r="Z18" s="135">
        <v>0.6129186721763196</v>
      </c>
      <c r="AA18" s="135">
        <v>0.6548100078787842</v>
      </c>
      <c r="AB18" s="135">
        <v>0.5911883029126701</v>
      </c>
      <c r="AC18" s="135">
        <v>0.5966007692519366</v>
      </c>
      <c r="AD18" s="135">
        <v>0.46626191710691645</v>
      </c>
      <c r="AE18" s="135">
        <v>0.6411925464689762</v>
      </c>
      <c r="AF18" s="135">
        <v>0.662324643290626</v>
      </c>
      <c r="AG18" s="136"/>
      <c r="AH18" s="238" t="s">
        <v>10</v>
      </c>
      <c r="AJ18" s="270" t="e">
        <f>(#REF!/#REF!-1)*100</f>
        <v>#REF!</v>
      </c>
      <c r="AK18" s="272" t="e">
        <f>(C18/#REF!-1)*100</f>
        <v>#REF!</v>
      </c>
      <c r="AL18" s="270">
        <f t="shared" si="11"/>
        <v>0.22910700338454326</v>
      </c>
      <c r="AM18" s="270">
        <f t="shared" si="12"/>
        <v>-5.174294768559406</v>
      </c>
      <c r="AN18" s="270">
        <f t="shared" si="13"/>
        <v>6.2729414342847845</v>
      </c>
      <c r="AO18" s="270">
        <f t="shared" si="14"/>
        <v>-2.8044128260645396</v>
      </c>
      <c r="AP18" s="270">
        <f t="shared" si="15"/>
        <v>6.942823803967335</v>
      </c>
      <c r="AQ18" s="270">
        <f t="shared" si="16"/>
        <v>-20.790556960769724</v>
      </c>
      <c r="AR18" s="270">
        <f t="shared" si="17"/>
        <v>38.92680483376119</v>
      </c>
      <c r="AS18" s="270">
        <f t="shared" si="18"/>
        <v>4.547503154858479</v>
      </c>
      <c r="AU18" s="270" t="e">
        <f>#REF!/#REF!*100</f>
        <v>#REF!</v>
      </c>
      <c r="AV18" s="270" t="e">
        <f>#REF!/#REF!*100</f>
        <v>#REF!</v>
      </c>
      <c r="AW18" s="270">
        <f t="shared" si="19"/>
        <v>0.6823293918936923</v>
      </c>
      <c r="AX18" s="270">
        <f t="shared" si="20"/>
        <v>0.6812970871532195</v>
      </c>
      <c r="AY18" s="270">
        <f t="shared" si="21"/>
        <v>0.6129186721763196</v>
      </c>
      <c r="AZ18" s="270">
        <f t="shared" si="22"/>
        <v>0.6548100078787842</v>
      </c>
      <c r="BA18" s="270">
        <f t="shared" si="23"/>
        <v>0.5911883029126701</v>
      </c>
      <c r="BB18" s="270">
        <f t="shared" si="24"/>
        <v>0.5966007692519366</v>
      </c>
      <c r="BC18" s="270">
        <f t="shared" si="25"/>
        <v>0.46626191710691645</v>
      </c>
      <c r="BD18" s="270">
        <f t="shared" si="26"/>
        <v>0.6411925464689762</v>
      </c>
      <c r="BE18" s="270">
        <f t="shared" si="27"/>
        <v>0.662324643290626</v>
      </c>
    </row>
    <row r="19" spans="1:57" ht="17.25" customHeight="1">
      <c r="A19" s="110" t="s">
        <v>174</v>
      </c>
      <c r="B19" s="151"/>
      <c r="C19" s="241">
        <v>34625</v>
      </c>
      <c r="D19" s="241">
        <v>34141</v>
      </c>
      <c r="E19" s="241">
        <v>31971</v>
      </c>
      <c r="F19" s="241">
        <v>31227</v>
      </c>
      <c r="G19" s="241">
        <v>28917</v>
      </c>
      <c r="H19" s="241">
        <v>28944</v>
      </c>
      <c r="I19" s="241">
        <v>23643</v>
      </c>
      <c r="J19" s="241">
        <v>28046</v>
      </c>
      <c r="K19" s="241">
        <v>27833</v>
      </c>
      <c r="L19" s="109"/>
      <c r="M19" s="238" t="s">
        <v>68</v>
      </c>
      <c r="N19" s="247" t="s">
        <v>174</v>
      </c>
      <c r="O19" s="109"/>
      <c r="P19" s="135">
        <v>-1.3978339350180558</v>
      </c>
      <c r="Q19" s="135">
        <v>-6.35599425910196</v>
      </c>
      <c r="R19" s="135">
        <v>-2.327108942479117</v>
      </c>
      <c r="S19" s="135">
        <v>-7.397444519166108</v>
      </c>
      <c r="T19" s="135">
        <v>0.09337068160597539</v>
      </c>
      <c r="U19" s="135">
        <v>-18.314676616915428</v>
      </c>
      <c r="V19" s="135">
        <v>18.62284820031299</v>
      </c>
      <c r="W19" s="135">
        <v>-0.7594665906011544</v>
      </c>
      <c r="X19" s="135">
        <v>1.2301825146742564</v>
      </c>
      <c r="Y19" s="135">
        <v>1.2083829732712383</v>
      </c>
      <c r="Z19" s="135">
        <v>1.0735562848928457</v>
      </c>
      <c r="AA19" s="135">
        <v>1.0541165128379624</v>
      </c>
      <c r="AB19" s="135">
        <v>0.9067249472433265</v>
      </c>
      <c r="AC19" s="135">
        <v>0.8564208037111567</v>
      </c>
      <c r="AD19" s="135">
        <v>0.6902404674822382</v>
      </c>
      <c r="AE19" s="135">
        <v>0.8104780132625252</v>
      </c>
      <c r="AF19" s="135">
        <v>0.7946924945772295</v>
      </c>
      <c r="AG19" s="136"/>
      <c r="AH19" s="238" t="s">
        <v>68</v>
      </c>
      <c r="AJ19" s="270" t="e">
        <f>(#REF!/#REF!-1)*100</f>
        <v>#REF!</v>
      </c>
      <c r="AK19" s="272" t="e">
        <f>(C19/#REF!-1)*100</f>
        <v>#REF!</v>
      </c>
      <c r="AL19" s="270">
        <f t="shared" si="11"/>
        <v>-1.3978339350180558</v>
      </c>
      <c r="AM19" s="270">
        <f t="shared" si="12"/>
        <v>-6.35599425910196</v>
      </c>
      <c r="AN19" s="270">
        <f t="shared" si="13"/>
        <v>-2.327108942479117</v>
      </c>
      <c r="AO19" s="270">
        <f t="shared" si="14"/>
        <v>-7.397444519166108</v>
      </c>
      <c r="AP19" s="270">
        <f t="shared" si="15"/>
        <v>0.09337068160597539</v>
      </c>
      <c r="AQ19" s="270">
        <f t="shared" si="16"/>
        <v>-18.314676616915428</v>
      </c>
      <c r="AR19" s="270">
        <f t="shared" si="17"/>
        <v>18.62284820031299</v>
      </c>
      <c r="AS19" s="270">
        <f t="shared" si="18"/>
        <v>-0.7594665906011544</v>
      </c>
      <c r="AU19" s="270" t="e">
        <f>#REF!/#REF!*100</f>
        <v>#REF!</v>
      </c>
      <c r="AV19" s="270" t="e">
        <f>#REF!/#REF!*100</f>
        <v>#REF!</v>
      </c>
      <c r="AW19" s="270">
        <f t="shared" si="19"/>
        <v>1.2301825146742564</v>
      </c>
      <c r="AX19" s="270">
        <f t="shared" si="20"/>
        <v>1.2083829732712383</v>
      </c>
      <c r="AY19" s="270">
        <f t="shared" si="21"/>
        <v>1.0735562848928457</v>
      </c>
      <c r="AZ19" s="270">
        <f t="shared" si="22"/>
        <v>1.0541165128379624</v>
      </c>
      <c r="BA19" s="270">
        <f t="shared" si="23"/>
        <v>0.9067249472433265</v>
      </c>
      <c r="BB19" s="270">
        <f t="shared" si="24"/>
        <v>0.8564208037111567</v>
      </c>
      <c r="BC19" s="270">
        <f t="shared" si="25"/>
        <v>0.6902404674822382</v>
      </c>
      <c r="BD19" s="270">
        <f t="shared" si="26"/>
        <v>0.8104780132625252</v>
      </c>
      <c r="BE19" s="270">
        <f t="shared" si="27"/>
        <v>0.7946924945772295</v>
      </c>
    </row>
    <row r="20" spans="1:57" ht="17.25" customHeight="1">
      <c r="A20" s="110" t="s">
        <v>173</v>
      </c>
      <c r="B20" s="151"/>
      <c r="C20" s="241">
        <v>15420</v>
      </c>
      <c r="D20" s="241">
        <v>14892</v>
      </c>
      <c r="E20" s="241">
        <v>13718</v>
      </c>
      <c r="F20" s="241">
        <v>11829</v>
      </c>
      <c r="G20" s="241">
        <v>10063</v>
      </c>
      <c r="H20" s="241">
        <v>8781</v>
      </c>
      <c r="I20" s="241">
        <v>7672</v>
      </c>
      <c r="J20" s="241">
        <v>5858</v>
      </c>
      <c r="K20" s="241">
        <v>4636</v>
      </c>
      <c r="L20" s="109"/>
      <c r="M20" s="238" t="s">
        <v>69</v>
      </c>
      <c r="N20" s="247" t="s">
        <v>173</v>
      </c>
      <c r="O20" s="109"/>
      <c r="P20" s="135">
        <v>-3.424124513618676</v>
      </c>
      <c r="Q20" s="135">
        <v>-7.88342734354015</v>
      </c>
      <c r="R20" s="135">
        <v>-13.770228896340575</v>
      </c>
      <c r="S20" s="135">
        <v>-14.929410770141182</v>
      </c>
      <c r="T20" s="135">
        <v>-12.739739640266324</v>
      </c>
      <c r="U20" s="135">
        <v>-12.629541054549598</v>
      </c>
      <c r="V20" s="135">
        <v>-23.6444212721585</v>
      </c>
      <c r="W20" s="135">
        <v>-20.860361898258795</v>
      </c>
      <c r="X20" s="135">
        <v>0.5478531227805642</v>
      </c>
      <c r="Y20" s="135">
        <v>0.5270858861180189</v>
      </c>
      <c r="Z20" s="135">
        <v>0.46063761271652626</v>
      </c>
      <c r="AA20" s="135">
        <v>0.3993065049591782</v>
      </c>
      <c r="AB20" s="135">
        <v>0.3155366443306566</v>
      </c>
      <c r="AC20" s="135">
        <v>0.25982003445922014</v>
      </c>
      <c r="AD20" s="135">
        <v>0.22397855037532172</v>
      </c>
      <c r="AE20" s="135">
        <v>0.1692854667935489</v>
      </c>
      <c r="AF20" s="135">
        <v>0.13236785128660353</v>
      </c>
      <c r="AG20" s="136"/>
      <c r="AH20" s="238" t="s">
        <v>69</v>
      </c>
      <c r="AJ20" s="270" t="e">
        <f>(#REF!/#REF!-1)*100</f>
        <v>#REF!</v>
      </c>
      <c r="AK20" s="272" t="e">
        <f>(C20/#REF!-1)*100</f>
        <v>#REF!</v>
      </c>
      <c r="AL20" s="270">
        <f t="shared" si="11"/>
        <v>-3.424124513618676</v>
      </c>
      <c r="AM20" s="270">
        <f t="shared" si="12"/>
        <v>-7.88342734354015</v>
      </c>
      <c r="AN20" s="270">
        <f t="shared" si="13"/>
        <v>-13.770228896340575</v>
      </c>
      <c r="AO20" s="270">
        <f t="shared" si="14"/>
        <v>-14.929410770141182</v>
      </c>
      <c r="AP20" s="270">
        <f t="shared" si="15"/>
        <v>-12.739739640266324</v>
      </c>
      <c r="AQ20" s="270">
        <f t="shared" si="16"/>
        <v>-12.629541054549598</v>
      </c>
      <c r="AR20" s="270">
        <f t="shared" si="17"/>
        <v>-23.6444212721585</v>
      </c>
      <c r="AS20" s="270">
        <f t="shared" si="18"/>
        <v>-20.860361898258795</v>
      </c>
      <c r="AU20" s="270" t="e">
        <f>#REF!/#REF!*100</f>
        <v>#REF!</v>
      </c>
      <c r="AV20" s="270" t="e">
        <f>#REF!/#REF!*100</f>
        <v>#REF!</v>
      </c>
      <c r="AW20" s="270">
        <f t="shared" si="19"/>
        <v>0.5478531227805642</v>
      </c>
      <c r="AX20" s="270">
        <f t="shared" si="20"/>
        <v>0.5270858861180189</v>
      </c>
      <c r="AY20" s="270">
        <f t="shared" si="21"/>
        <v>0.46063761271652626</v>
      </c>
      <c r="AZ20" s="270">
        <f t="shared" si="22"/>
        <v>0.3993065049591782</v>
      </c>
      <c r="BA20" s="270">
        <f t="shared" si="23"/>
        <v>0.3155366443306566</v>
      </c>
      <c r="BB20" s="270">
        <f t="shared" si="24"/>
        <v>0.25982003445922014</v>
      </c>
      <c r="BC20" s="270">
        <f t="shared" si="25"/>
        <v>0.22397855037532172</v>
      </c>
      <c r="BD20" s="270">
        <f t="shared" si="26"/>
        <v>0.1692854667935489</v>
      </c>
      <c r="BE20" s="270">
        <f t="shared" si="27"/>
        <v>0.13236785128660353</v>
      </c>
    </row>
    <row r="21" spans="1:57" ht="17.25" customHeight="1">
      <c r="A21" s="110" t="s">
        <v>175</v>
      </c>
      <c r="B21" s="151"/>
      <c r="C21" s="241">
        <v>202701</v>
      </c>
      <c r="D21" s="241">
        <v>202278</v>
      </c>
      <c r="E21" s="241">
        <v>204900</v>
      </c>
      <c r="F21" s="241">
        <v>216425</v>
      </c>
      <c r="G21" s="241">
        <v>222906</v>
      </c>
      <c r="H21" s="241">
        <v>228212</v>
      </c>
      <c r="I21" s="241">
        <v>222546</v>
      </c>
      <c r="J21" s="241">
        <v>224437</v>
      </c>
      <c r="K21" s="241">
        <v>224316</v>
      </c>
      <c r="L21" s="109"/>
      <c r="M21" s="238" t="s">
        <v>1</v>
      </c>
      <c r="N21" s="247" t="s">
        <v>175</v>
      </c>
      <c r="O21" s="109"/>
      <c r="P21" s="135">
        <v>-0.20868175292672042</v>
      </c>
      <c r="Q21" s="135">
        <v>1.296235873401952</v>
      </c>
      <c r="R21" s="135">
        <v>5.624694973157629</v>
      </c>
      <c r="S21" s="135">
        <v>2.9945708675060745</v>
      </c>
      <c r="T21" s="135">
        <v>2.3803755843270213</v>
      </c>
      <c r="U21" s="135">
        <v>-2.4827791702452084</v>
      </c>
      <c r="V21" s="135">
        <v>0.849711969660194</v>
      </c>
      <c r="W21" s="135">
        <v>-0.05391267928193111</v>
      </c>
      <c r="X21" s="135">
        <v>7.201710495508634</v>
      </c>
      <c r="Y21" s="135">
        <v>7.159406316960826</v>
      </c>
      <c r="Z21" s="135">
        <v>6.880350404258364</v>
      </c>
      <c r="AA21" s="135">
        <v>7.3057663653554945</v>
      </c>
      <c r="AB21" s="135">
        <v>6.989467478999238</v>
      </c>
      <c r="AC21" s="135">
        <v>6.752539540372116</v>
      </c>
      <c r="AD21" s="135">
        <v>6.497071229382996</v>
      </c>
      <c r="AE21" s="135">
        <v>6.485818079676295</v>
      </c>
      <c r="AF21" s="135">
        <v>6.404708138310128</v>
      </c>
      <c r="AG21" s="136"/>
      <c r="AH21" s="238" t="s">
        <v>1</v>
      </c>
      <c r="AJ21" s="270" t="e">
        <f>(#REF!/#REF!-1)*100</f>
        <v>#REF!</v>
      </c>
      <c r="AK21" s="272" t="e">
        <f>(C21/#REF!-1)*100</f>
        <v>#REF!</v>
      </c>
      <c r="AL21" s="270">
        <f t="shared" si="11"/>
        <v>-0.20868175292672042</v>
      </c>
      <c r="AM21" s="270">
        <f t="shared" si="12"/>
        <v>1.296235873401952</v>
      </c>
      <c r="AN21" s="270">
        <f t="shared" si="13"/>
        <v>5.624694973157629</v>
      </c>
      <c r="AO21" s="270">
        <f t="shared" si="14"/>
        <v>2.9945708675060745</v>
      </c>
      <c r="AP21" s="270">
        <f t="shared" si="15"/>
        <v>2.3803755843270213</v>
      </c>
      <c r="AQ21" s="270">
        <f t="shared" si="16"/>
        <v>-2.4827791702452084</v>
      </c>
      <c r="AR21" s="270">
        <f t="shared" si="17"/>
        <v>0.849711969660194</v>
      </c>
      <c r="AS21" s="270">
        <f t="shared" si="18"/>
        <v>-0.05391267928193111</v>
      </c>
      <c r="AU21" s="270" t="e">
        <f>#REF!/#REF!*100</f>
        <v>#REF!</v>
      </c>
      <c r="AV21" s="270" t="e">
        <f>#REF!/#REF!*100</f>
        <v>#REF!</v>
      </c>
      <c r="AW21" s="270">
        <f t="shared" si="19"/>
        <v>7.201710495508634</v>
      </c>
      <c r="AX21" s="270">
        <f t="shared" si="20"/>
        <v>7.159406316960826</v>
      </c>
      <c r="AY21" s="270">
        <f t="shared" si="21"/>
        <v>6.880350404258364</v>
      </c>
      <c r="AZ21" s="270">
        <f t="shared" si="22"/>
        <v>7.3057663653554945</v>
      </c>
      <c r="BA21" s="270">
        <f t="shared" si="23"/>
        <v>6.989467478999238</v>
      </c>
      <c r="BB21" s="270">
        <f t="shared" si="24"/>
        <v>6.752539540372116</v>
      </c>
      <c r="BC21" s="270">
        <f t="shared" si="25"/>
        <v>6.497071229382996</v>
      </c>
      <c r="BD21" s="270">
        <f t="shared" si="26"/>
        <v>6.485818079676295</v>
      </c>
      <c r="BE21" s="270">
        <f t="shared" si="27"/>
        <v>6.404708138310128</v>
      </c>
    </row>
    <row r="22" spans="1:57" ht="17.25" customHeight="1">
      <c r="A22" s="110" t="s">
        <v>176</v>
      </c>
      <c r="B22" s="151"/>
      <c r="C22" s="241">
        <v>37605</v>
      </c>
      <c r="D22" s="241">
        <v>19066</v>
      </c>
      <c r="E22" s="241">
        <v>18037</v>
      </c>
      <c r="F22" s="241">
        <v>14536</v>
      </c>
      <c r="G22" s="241">
        <v>24274</v>
      </c>
      <c r="H22" s="241">
        <v>25608</v>
      </c>
      <c r="I22" s="241">
        <v>27140</v>
      </c>
      <c r="J22" s="241">
        <v>29897</v>
      </c>
      <c r="K22" s="241">
        <v>33390</v>
      </c>
      <c r="L22" s="109"/>
      <c r="M22" s="238" t="s">
        <v>15</v>
      </c>
      <c r="N22" s="247" t="s">
        <v>176</v>
      </c>
      <c r="O22" s="109"/>
      <c r="P22" s="135">
        <v>-49.2992953064752</v>
      </c>
      <c r="Q22" s="135">
        <v>-5.397041854610296</v>
      </c>
      <c r="R22" s="135">
        <v>-19.410101458113882</v>
      </c>
      <c r="S22" s="135">
        <v>66.99229499174464</v>
      </c>
      <c r="T22" s="135">
        <v>5.49559199143117</v>
      </c>
      <c r="U22" s="135">
        <v>5.9825054670415545</v>
      </c>
      <c r="V22" s="135">
        <v>10.158437730287396</v>
      </c>
      <c r="W22" s="135">
        <v>11.683446499648786</v>
      </c>
      <c r="X22" s="135">
        <v>1.336058150594236</v>
      </c>
      <c r="Y22" s="135">
        <v>0.6748200043463704</v>
      </c>
      <c r="Z22" s="135">
        <v>0.6056655941513328</v>
      </c>
      <c r="AA22" s="135">
        <v>0.490685548743479</v>
      </c>
      <c r="AB22" s="135">
        <v>0.7611384780366051</v>
      </c>
      <c r="AC22" s="135">
        <v>0.7577122699500864</v>
      </c>
      <c r="AD22" s="135">
        <v>0.7923328802380385</v>
      </c>
      <c r="AE22" s="135">
        <v>0.863968521803812</v>
      </c>
      <c r="AF22" s="135">
        <v>0.9533568926789672</v>
      </c>
      <c r="AG22" s="136"/>
      <c r="AH22" s="238" t="s">
        <v>15</v>
      </c>
      <c r="AJ22" s="270" t="e">
        <f>(#REF!/#REF!-1)*100</f>
        <v>#REF!</v>
      </c>
      <c r="AK22" s="272" t="e">
        <f>(C22/#REF!-1)*100</f>
        <v>#REF!</v>
      </c>
      <c r="AL22" s="270">
        <f t="shared" si="11"/>
        <v>-49.2992953064752</v>
      </c>
      <c r="AM22" s="270">
        <f t="shared" si="12"/>
        <v>-5.397041854610296</v>
      </c>
      <c r="AN22" s="270">
        <f t="shared" si="13"/>
        <v>-19.410101458113882</v>
      </c>
      <c r="AO22" s="270">
        <f t="shared" si="14"/>
        <v>66.99229499174464</v>
      </c>
      <c r="AP22" s="270">
        <f t="shared" si="15"/>
        <v>5.49559199143117</v>
      </c>
      <c r="AQ22" s="270">
        <f t="shared" si="16"/>
        <v>5.9825054670415545</v>
      </c>
      <c r="AR22" s="270">
        <f t="shared" si="17"/>
        <v>10.158437730287396</v>
      </c>
      <c r="AS22" s="270">
        <f t="shared" si="18"/>
        <v>11.683446499648786</v>
      </c>
      <c r="AU22" s="270" t="e">
        <f>#REF!/#REF!*100</f>
        <v>#REF!</v>
      </c>
      <c r="AV22" s="270" t="e">
        <f>#REF!/#REF!*100</f>
        <v>#REF!</v>
      </c>
      <c r="AW22" s="270">
        <f t="shared" si="19"/>
        <v>1.336058150594236</v>
      </c>
      <c r="AX22" s="270">
        <f t="shared" si="20"/>
        <v>0.6748200043463704</v>
      </c>
      <c r="AY22" s="270">
        <f t="shared" si="21"/>
        <v>0.6056655941513328</v>
      </c>
      <c r="AZ22" s="270">
        <f t="shared" si="22"/>
        <v>0.490685548743479</v>
      </c>
      <c r="BA22" s="270">
        <f t="shared" si="23"/>
        <v>0.7611384780366051</v>
      </c>
      <c r="BB22" s="270">
        <f t="shared" si="24"/>
        <v>0.7577122699500864</v>
      </c>
      <c r="BC22" s="270">
        <f t="shared" si="25"/>
        <v>0.7923328802380385</v>
      </c>
      <c r="BD22" s="270">
        <f t="shared" si="26"/>
        <v>0.863968521803812</v>
      </c>
      <c r="BE22" s="270">
        <f t="shared" si="27"/>
        <v>0.9533568926789672</v>
      </c>
    </row>
    <row r="23" spans="1:57" ht="17.25" customHeight="1">
      <c r="A23" s="110" t="s">
        <v>172</v>
      </c>
      <c r="B23" s="151"/>
      <c r="C23" s="241">
        <v>49208</v>
      </c>
      <c r="D23" s="241">
        <v>26664</v>
      </c>
      <c r="E23" s="241">
        <v>22832</v>
      </c>
      <c r="F23" s="241">
        <v>18428</v>
      </c>
      <c r="G23" s="241">
        <v>28269</v>
      </c>
      <c r="H23" s="241">
        <v>30112</v>
      </c>
      <c r="I23" s="241">
        <v>32373</v>
      </c>
      <c r="J23" s="241">
        <v>35081</v>
      </c>
      <c r="K23" s="241">
        <v>37970</v>
      </c>
      <c r="L23" s="109"/>
      <c r="M23" s="238" t="s">
        <v>68</v>
      </c>
      <c r="N23" s="247" t="s">
        <v>172</v>
      </c>
      <c r="O23" s="109"/>
      <c r="P23" s="135">
        <v>-45.81368883108438</v>
      </c>
      <c r="Q23" s="135">
        <v>-14.371437143714372</v>
      </c>
      <c r="R23" s="135">
        <v>-19.28871758934828</v>
      </c>
      <c r="S23" s="135">
        <v>53.40243108313436</v>
      </c>
      <c r="T23" s="135">
        <v>6.519509002794588</v>
      </c>
      <c r="U23" s="135">
        <v>7.508634431455907</v>
      </c>
      <c r="V23" s="135">
        <v>8.364995520958818</v>
      </c>
      <c r="W23" s="135">
        <v>8.235227045979299</v>
      </c>
      <c r="X23" s="135">
        <v>1.7482980846813232</v>
      </c>
      <c r="Y23" s="135">
        <v>0.9437428194635276</v>
      </c>
      <c r="Z23" s="135">
        <v>0.7666772104930548</v>
      </c>
      <c r="AA23" s="135">
        <v>0.6220661318275201</v>
      </c>
      <c r="AB23" s="135">
        <v>0.8864061809185463</v>
      </c>
      <c r="AC23" s="135">
        <v>0.8909806260831383</v>
      </c>
      <c r="AD23" s="135">
        <v>0.9451065708159919</v>
      </c>
      <c r="AE23" s="135">
        <v>1.013776623520739</v>
      </c>
      <c r="AF23" s="135">
        <v>1.0841258225522727</v>
      </c>
      <c r="AG23" s="136"/>
      <c r="AH23" s="238" t="s">
        <v>68</v>
      </c>
      <c r="AJ23" s="270" t="e">
        <f>(#REF!/#REF!-1)*100</f>
        <v>#REF!</v>
      </c>
      <c r="AK23" s="272" t="e">
        <f>(C23/#REF!-1)*100</f>
        <v>#REF!</v>
      </c>
      <c r="AL23" s="270">
        <f t="shared" si="11"/>
        <v>-45.81368883108438</v>
      </c>
      <c r="AM23" s="270">
        <f t="shared" si="12"/>
        <v>-14.371437143714372</v>
      </c>
      <c r="AN23" s="270">
        <f t="shared" si="13"/>
        <v>-19.28871758934828</v>
      </c>
      <c r="AO23" s="270">
        <f t="shared" si="14"/>
        <v>53.40243108313436</v>
      </c>
      <c r="AP23" s="270">
        <f t="shared" si="15"/>
        <v>6.519509002794588</v>
      </c>
      <c r="AQ23" s="270">
        <f t="shared" si="16"/>
        <v>7.508634431455907</v>
      </c>
      <c r="AR23" s="270">
        <f t="shared" si="17"/>
        <v>8.364995520958818</v>
      </c>
      <c r="AS23" s="270">
        <f t="shared" si="18"/>
        <v>8.235227045979299</v>
      </c>
      <c r="AU23" s="270" t="e">
        <f>#REF!/#REF!*100</f>
        <v>#REF!</v>
      </c>
      <c r="AV23" s="270" t="e">
        <f>#REF!/#REF!*100</f>
        <v>#REF!</v>
      </c>
      <c r="AW23" s="270">
        <f t="shared" si="19"/>
        <v>1.7482980846813232</v>
      </c>
      <c r="AX23" s="270">
        <f t="shared" si="20"/>
        <v>0.9437428194635276</v>
      </c>
      <c r="AY23" s="270">
        <f t="shared" si="21"/>
        <v>0.7666772104930548</v>
      </c>
      <c r="AZ23" s="270">
        <f t="shared" si="22"/>
        <v>0.6220661318275201</v>
      </c>
      <c r="BA23" s="270">
        <f t="shared" si="23"/>
        <v>0.8864061809185463</v>
      </c>
      <c r="BB23" s="270">
        <f t="shared" si="24"/>
        <v>0.8909806260831383</v>
      </c>
      <c r="BC23" s="270">
        <f t="shared" si="25"/>
        <v>0.9451065708159919</v>
      </c>
      <c r="BD23" s="270">
        <f t="shared" si="26"/>
        <v>1.013776623520739</v>
      </c>
      <c r="BE23" s="270">
        <f t="shared" si="27"/>
        <v>1.0841258225522727</v>
      </c>
    </row>
    <row r="24" spans="1:57" ht="17.25" customHeight="1">
      <c r="A24" s="110" t="s">
        <v>177</v>
      </c>
      <c r="B24" s="151"/>
      <c r="C24" s="241">
        <v>11603</v>
      </c>
      <c r="D24" s="241">
        <v>7598</v>
      </c>
      <c r="E24" s="241">
        <v>4795</v>
      </c>
      <c r="F24" s="241">
        <v>3892</v>
      </c>
      <c r="G24" s="241">
        <v>3995</v>
      </c>
      <c r="H24" s="241">
        <v>4504</v>
      </c>
      <c r="I24" s="241">
        <v>5233</v>
      </c>
      <c r="J24" s="241">
        <v>5184</v>
      </c>
      <c r="K24" s="241">
        <v>4580</v>
      </c>
      <c r="L24" s="109"/>
      <c r="M24" s="238" t="s">
        <v>69</v>
      </c>
      <c r="N24" s="247" t="s">
        <v>177</v>
      </c>
      <c r="O24" s="109"/>
      <c r="P24" s="135">
        <v>-34.51693527535981</v>
      </c>
      <c r="Q24" s="135">
        <v>-36.89128718083706</v>
      </c>
      <c r="R24" s="135">
        <v>-18.832116788321162</v>
      </c>
      <c r="S24" s="135">
        <v>2.6464542651593037</v>
      </c>
      <c r="T24" s="135">
        <v>12.74092615769713</v>
      </c>
      <c r="U24" s="135">
        <v>16.18561278863233</v>
      </c>
      <c r="V24" s="135">
        <v>-0.9363653735906752</v>
      </c>
      <c r="W24" s="135">
        <v>-11.651234567901236</v>
      </c>
      <c r="X24" s="135">
        <v>0.4122399340870873</v>
      </c>
      <c r="Y24" s="135">
        <v>0.2689228151171573</v>
      </c>
      <c r="Z24" s="135">
        <v>0.16101161634172204</v>
      </c>
      <c r="AA24" s="135">
        <v>0.13138058308404105</v>
      </c>
      <c r="AB24" s="135">
        <v>0.12526770288194106</v>
      </c>
      <c r="AC24" s="135">
        <v>0.13326835613305177</v>
      </c>
      <c r="AD24" s="135">
        <v>0.1527736905779534</v>
      </c>
      <c r="AE24" s="135">
        <v>0.14980810171692685</v>
      </c>
      <c r="AF24" s="135">
        <v>0.13076892987330546</v>
      </c>
      <c r="AG24" s="136"/>
      <c r="AH24" s="238" t="s">
        <v>69</v>
      </c>
      <c r="AJ24" s="270" t="e">
        <f>(#REF!/#REF!-1)*100</f>
        <v>#REF!</v>
      </c>
      <c r="AK24" s="272" t="e">
        <f>(C24/#REF!-1)*100</f>
        <v>#REF!</v>
      </c>
      <c r="AL24" s="270">
        <f t="shared" si="11"/>
        <v>-34.51693527535981</v>
      </c>
      <c r="AM24" s="270">
        <f t="shared" si="12"/>
        <v>-36.89128718083706</v>
      </c>
      <c r="AN24" s="270">
        <f t="shared" si="13"/>
        <v>-18.832116788321162</v>
      </c>
      <c r="AO24" s="270">
        <f t="shared" si="14"/>
        <v>2.6464542651593037</v>
      </c>
      <c r="AP24" s="270">
        <f t="shared" si="15"/>
        <v>12.74092615769713</v>
      </c>
      <c r="AQ24" s="270">
        <f t="shared" si="16"/>
        <v>16.18561278863233</v>
      </c>
      <c r="AR24" s="270">
        <f t="shared" si="17"/>
        <v>-0.9363653735906752</v>
      </c>
      <c r="AS24" s="270">
        <f t="shared" si="18"/>
        <v>-11.651234567901236</v>
      </c>
      <c r="AU24" s="270" t="e">
        <f>#REF!/#REF!*100</f>
        <v>#REF!</v>
      </c>
      <c r="AV24" s="270" t="e">
        <f>#REF!/#REF!*100</f>
        <v>#REF!</v>
      </c>
      <c r="AW24" s="270">
        <f t="shared" si="19"/>
        <v>0.4122399340870873</v>
      </c>
      <c r="AX24" s="270">
        <f t="shared" si="20"/>
        <v>0.2689228151171573</v>
      </c>
      <c r="AY24" s="270">
        <f t="shared" si="21"/>
        <v>0.16101161634172204</v>
      </c>
      <c r="AZ24" s="270">
        <f t="shared" si="22"/>
        <v>0.13138058308404105</v>
      </c>
      <c r="BA24" s="270">
        <f t="shared" si="23"/>
        <v>0.12526770288194106</v>
      </c>
      <c r="BB24" s="270">
        <f t="shared" si="24"/>
        <v>0.13326835613305177</v>
      </c>
      <c r="BC24" s="270">
        <f t="shared" si="25"/>
        <v>0.1527736905779534</v>
      </c>
      <c r="BD24" s="270">
        <f t="shared" si="26"/>
        <v>0.14980810171692685</v>
      </c>
      <c r="BE24" s="270">
        <f t="shared" si="27"/>
        <v>0.13076892987330546</v>
      </c>
    </row>
    <row r="25" spans="1:57" ht="17.25" customHeight="1">
      <c r="A25" s="110" t="s">
        <v>178</v>
      </c>
      <c r="B25" s="151"/>
      <c r="C25" s="241">
        <v>14982</v>
      </c>
      <c r="D25" s="241">
        <v>25515</v>
      </c>
      <c r="E25" s="241">
        <v>25581</v>
      </c>
      <c r="F25" s="241">
        <v>38861</v>
      </c>
      <c r="G25" s="241">
        <v>38215</v>
      </c>
      <c r="H25" s="241">
        <v>44940</v>
      </c>
      <c r="I25" s="241">
        <v>35057</v>
      </c>
      <c r="J25" s="241">
        <v>33156</v>
      </c>
      <c r="K25" s="241">
        <v>32660</v>
      </c>
      <c r="L25" s="109"/>
      <c r="M25" s="238" t="s">
        <v>16</v>
      </c>
      <c r="N25" s="247" t="s">
        <v>178</v>
      </c>
      <c r="O25" s="109"/>
      <c r="P25" s="135">
        <v>70.30436523828594</v>
      </c>
      <c r="Q25" s="135">
        <v>0.2586713697824816</v>
      </c>
      <c r="R25" s="135">
        <v>51.913529572729765</v>
      </c>
      <c r="S25" s="135">
        <v>-1.6623349888062577</v>
      </c>
      <c r="T25" s="135">
        <v>17.59780191024467</v>
      </c>
      <c r="U25" s="135">
        <v>-21.99154428126391</v>
      </c>
      <c r="V25" s="135">
        <v>-5.422597484097325</v>
      </c>
      <c r="W25" s="135">
        <v>-1.4959584992158326</v>
      </c>
      <c r="X25" s="135">
        <v>0.5322915360245404</v>
      </c>
      <c r="Y25" s="135">
        <v>0.9030752339713437</v>
      </c>
      <c r="Z25" s="135">
        <v>0.8589860599869847</v>
      </c>
      <c r="AA25" s="135">
        <v>1.3118141930187355</v>
      </c>
      <c r="AB25" s="135">
        <v>1.1982741591072286</v>
      </c>
      <c r="AC25" s="135">
        <v>1.329724672428807</v>
      </c>
      <c r="AD25" s="135">
        <v>1.0234640303060027</v>
      </c>
      <c r="AE25" s="135">
        <v>0.9581476505645112</v>
      </c>
      <c r="AF25" s="135">
        <v>0.9325138099699032</v>
      </c>
      <c r="AG25" s="136"/>
      <c r="AH25" s="238" t="s">
        <v>16</v>
      </c>
      <c r="AJ25" s="270" t="e">
        <f>(#REF!/#REF!-1)*100</f>
        <v>#REF!</v>
      </c>
      <c r="AK25" s="272" t="e">
        <f>(C25/#REF!-1)*100</f>
        <v>#REF!</v>
      </c>
      <c r="AL25" s="270">
        <f t="shared" si="11"/>
        <v>70.30436523828594</v>
      </c>
      <c r="AM25" s="270">
        <f t="shared" si="12"/>
        <v>0.2586713697824816</v>
      </c>
      <c r="AN25" s="270">
        <f t="shared" si="13"/>
        <v>51.913529572729765</v>
      </c>
      <c r="AO25" s="270">
        <f t="shared" si="14"/>
        <v>-1.6623349888062577</v>
      </c>
      <c r="AP25" s="270">
        <f t="shared" si="15"/>
        <v>17.59780191024467</v>
      </c>
      <c r="AQ25" s="270">
        <f t="shared" si="16"/>
        <v>-21.99154428126391</v>
      </c>
      <c r="AR25" s="270">
        <f t="shared" si="17"/>
        <v>-5.422597484097325</v>
      </c>
      <c r="AS25" s="270">
        <f t="shared" si="18"/>
        <v>-1.4959584992158326</v>
      </c>
      <c r="AU25" s="270" t="e">
        <f>#REF!/#REF!*100</f>
        <v>#REF!</v>
      </c>
      <c r="AV25" s="270" t="e">
        <f>#REF!/#REF!*100</f>
        <v>#REF!</v>
      </c>
      <c r="AW25" s="270">
        <f t="shared" si="19"/>
        <v>0.5322915360245404</v>
      </c>
      <c r="AX25" s="270">
        <f t="shared" si="20"/>
        <v>0.9030752339713437</v>
      </c>
      <c r="AY25" s="270">
        <f t="shared" si="21"/>
        <v>0.8589860599869847</v>
      </c>
      <c r="AZ25" s="270">
        <f t="shared" si="22"/>
        <v>1.3118141930187355</v>
      </c>
      <c r="BA25" s="270">
        <f t="shared" si="23"/>
        <v>1.1982741591072286</v>
      </c>
      <c r="BB25" s="270">
        <f t="shared" si="24"/>
        <v>1.329724672428807</v>
      </c>
      <c r="BC25" s="270">
        <f t="shared" si="25"/>
        <v>1.0234640303060027</v>
      </c>
      <c r="BD25" s="270">
        <f t="shared" si="26"/>
        <v>0.9581476505645112</v>
      </c>
      <c r="BE25" s="270">
        <f t="shared" si="27"/>
        <v>0.9325138099699032</v>
      </c>
    </row>
    <row r="26" spans="1:57" ht="17.25" customHeight="1">
      <c r="A26" s="110" t="s">
        <v>179</v>
      </c>
      <c r="B26" s="151"/>
      <c r="C26" s="241">
        <v>60126</v>
      </c>
      <c r="D26" s="241">
        <v>65608</v>
      </c>
      <c r="E26" s="241">
        <v>69822</v>
      </c>
      <c r="F26" s="241">
        <v>68799</v>
      </c>
      <c r="G26" s="241">
        <v>65763</v>
      </c>
      <c r="H26" s="241">
        <v>62572</v>
      </c>
      <c r="I26" s="241">
        <v>63818</v>
      </c>
      <c r="J26" s="241">
        <v>65003</v>
      </c>
      <c r="K26" s="241">
        <v>62651</v>
      </c>
      <c r="L26" s="109"/>
      <c r="M26" s="239" t="s">
        <v>17</v>
      </c>
      <c r="N26" s="247" t="s">
        <v>179</v>
      </c>
      <c r="O26" s="109"/>
      <c r="P26" s="135">
        <v>9.117519874929325</v>
      </c>
      <c r="Q26" s="135">
        <v>6.422997195463975</v>
      </c>
      <c r="R26" s="135">
        <v>-1.4651542493769876</v>
      </c>
      <c r="S26" s="135">
        <v>-4.412854838006364</v>
      </c>
      <c r="T26" s="135">
        <v>-4.852272554475922</v>
      </c>
      <c r="U26" s="135">
        <v>1.9913060154701734</v>
      </c>
      <c r="V26" s="135">
        <v>1.8568428969883088</v>
      </c>
      <c r="W26" s="135">
        <v>-3.6182945402519873</v>
      </c>
      <c r="X26" s="135">
        <v>2.1362008340015697</v>
      </c>
      <c r="Y26" s="135">
        <v>2.3221226709932163</v>
      </c>
      <c r="Z26" s="135">
        <v>2.3445574715770006</v>
      </c>
      <c r="AA26" s="135">
        <v>2.3224184829390904</v>
      </c>
      <c r="AB26" s="135">
        <v>2.0620725768773696</v>
      </c>
      <c r="AC26" s="135">
        <v>1.8514359635784448</v>
      </c>
      <c r="AD26" s="135">
        <v>1.8631208456533215</v>
      </c>
      <c r="AE26" s="135">
        <v>1.8784675995187876</v>
      </c>
      <c r="AF26" s="135">
        <v>1.7888218832952971</v>
      </c>
      <c r="AG26" s="136"/>
      <c r="AH26" s="239" t="s">
        <v>17</v>
      </c>
      <c r="AJ26" s="270" t="e">
        <f>(#REF!/#REF!-1)*100</f>
        <v>#REF!</v>
      </c>
      <c r="AK26" s="272" t="e">
        <f>(C26/#REF!-1)*100</f>
        <v>#REF!</v>
      </c>
      <c r="AL26" s="270">
        <f t="shared" si="11"/>
        <v>9.117519874929325</v>
      </c>
      <c r="AM26" s="270">
        <f t="shared" si="12"/>
        <v>6.422997195463975</v>
      </c>
      <c r="AN26" s="270">
        <f t="shared" si="13"/>
        <v>-1.4651542493769876</v>
      </c>
      <c r="AO26" s="270">
        <f t="shared" si="14"/>
        <v>-4.412854838006364</v>
      </c>
      <c r="AP26" s="270">
        <f t="shared" si="15"/>
        <v>-4.852272554475922</v>
      </c>
      <c r="AQ26" s="270">
        <f t="shared" si="16"/>
        <v>1.9913060154701734</v>
      </c>
      <c r="AR26" s="270">
        <f t="shared" si="17"/>
        <v>1.8568428969883088</v>
      </c>
      <c r="AS26" s="270">
        <f t="shared" si="18"/>
        <v>-3.6182945402519873</v>
      </c>
      <c r="AU26" s="270" t="e">
        <f>#REF!/#REF!*100</f>
        <v>#REF!</v>
      </c>
      <c r="AV26" s="270" t="e">
        <f>#REF!/#REF!*100</f>
        <v>#REF!</v>
      </c>
      <c r="AW26" s="270">
        <f t="shared" si="19"/>
        <v>2.1362008340015697</v>
      </c>
      <c r="AX26" s="270">
        <f t="shared" si="20"/>
        <v>2.3221226709932163</v>
      </c>
      <c r="AY26" s="270">
        <f t="shared" si="21"/>
        <v>2.3445574715770006</v>
      </c>
      <c r="AZ26" s="270">
        <f t="shared" si="22"/>
        <v>2.3224184829390904</v>
      </c>
      <c r="BA26" s="270">
        <f t="shared" si="23"/>
        <v>2.0620725768773696</v>
      </c>
      <c r="BB26" s="270">
        <f t="shared" si="24"/>
        <v>1.8514359635784448</v>
      </c>
      <c r="BC26" s="270">
        <f t="shared" si="25"/>
        <v>1.8631208456533215</v>
      </c>
      <c r="BD26" s="270">
        <f t="shared" si="26"/>
        <v>1.8784675995187876</v>
      </c>
      <c r="BE26" s="270">
        <f t="shared" si="27"/>
        <v>1.7888218832952971</v>
      </c>
    </row>
    <row r="27" spans="1:57" ht="17.25" customHeight="1">
      <c r="A27" s="110" t="s">
        <v>180</v>
      </c>
      <c r="B27" s="151"/>
      <c r="C27" s="241">
        <v>89988</v>
      </c>
      <c r="D27" s="241">
        <v>92089</v>
      </c>
      <c r="E27" s="241">
        <v>91460</v>
      </c>
      <c r="F27" s="241">
        <v>94229</v>
      </c>
      <c r="G27" s="241">
        <v>94654</v>
      </c>
      <c r="H27" s="241">
        <v>95092</v>
      </c>
      <c r="I27" s="241">
        <v>96531</v>
      </c>
      <c r="J27" s="241">
        <v>96381</v>
      </c>
      <c r="K27" s="241">
        <v>95615</v>
      </c>
      <c r="L27" s="109"/>
      <c r="M27" s="239" t="s">
        <v>18</v>
      </c>
      <c r="N27" s="247" t="s">
        <v>180</v>
      </c>
      <c r="O27" s="109"/>
      <c r="P27" s="135">
        <v>2.3347557452104706</v>
      </c>
      <c r="Q27" s="135">
        <v>-0.6830348901606054</v>
      </c>
      <c r="R27" s="135">
        <v>3.0275530286464125</v>
      </c>
      <c r="S27" s="135">
        <v>0.45102887646053524</v>
      </c>
      <c r="T27" s="135">
        <v>0.4627379719821745</v>
      </c>
      <c r="U27" s="135">
        <v>1.5132713582635793</v>
      </c>
      <c r="V27" s="135">
        <v>-0.15539049631724255</v>
      </c>
      <c r="W27" s="135">
        <v>-0.7947624531806086</v>
      </c>
      <c r="X27" s="135">
        <v>3.197159974888289</v>
      </c>
      <c r="Y27" s="135">
        <v>3.259388407649895</v>
      </c>
      <c r="Z27" s="135">
        <v>3.0711412785430445</v>
      </c>
      <c r="AA27" s="135">
        <v>3.180848140654189</v>
      </c>
      <c r="AB27" s="135">
        <v>2.9679822649780347</v>
      </c>
      <c r="AC27" s="135">
        <v>2.8136666344147776</v>
      </c>
      <c r="AD27" s="135">
        <v>2.818153473185634</v>
      </c>
      <c r="AE27" s="135">
        <v>2.7852343077891835</v>
      </c>
      <c r="AF27" s="135">
        <v>2.7300155523659613</v>
      </c>
      <c r="AG27" s="136"/>
      <c r="AH27" s="239" t="s">
        <v>18</v>
      </c>
      <c r="AJ27" s="270" t="e">
        <f>(#REF!/#REF!-1)*100</f>
        <v>#REF!</v>
      </c>
      <c r="AK27" s="272" t="e">
        <f>(C27/#REF!-1)*100</f>
        <v>#REF!</v>
      </c>
      <c r="AL27" s="270">
        <f t="shared" si="11"/>
        <v>2.3347557452104706</v>
      </c>
      <c r="AM27" s="270">
        <f t="shared" si="12"/>
        <v>-0.6830348901606054</v>
      </c>
      <c r="AN27" s="270">
        <f t="shared" si="13"/>
        <v>3.0275530286464125</v>
      </c>
      <c r="AO27" s="270">
        <f t="shared" si="14"/>
        <v>0.45102887646053524</v>
      </c>
      <c r="AP27" s="270">
        <f t="shared" si="15"/>
        <v>0.4627379719821745</v>
      </c>
      <c r="AQ27" s="270">
        <f t="shared" si="16"/>
        <v>1.5132713582635793</v>
      </c>
      <c r="AR27" s="270">
        <f t="shared" si="17"/>
        <v>-0.15539049631724255</v>
      </c>
      <c r="AS27" s="270">
        <f t="shared" si="18"/>
        <v>-0.7947624531806086</v>
      </c>
      <c r="AU27" s="270" t="e">
        <f>#REF!/#REF!*100</f>
        <v>#REF!</v>
      </c>
      <c r="AV27" s="270" t="e">
        <f>#REF!/#REF!*100</f>
        <v>#REF!</v>
      </c>
      <c r="AW27" s="270">
        <f t="shared" si="19"/>
        <v>3.197159974888289</v>
      </c>
      <c r="AX27" s="270">
        <f t="shared" si="20"/>
        <v>3.259388407649895</v>
      </c>
      <c r="AY27" s="270">
        <f t="shared" si="21"/>
        <v>3.0711412785430445</v>
      </c>
      <c r="AZ27" s="270">
        <f t="shared" si="22"/>
        <v>3.180848140654189</v>
      </c>
      <c r="BA27" s="270">
        <f t="shared" si="23"/>
        <v>2.9679822649780347</v>
      </c>
      <c r="BB27" s="270">
        <f t="shared" si="24"/>
        <v>2.8136666344147776</v>
      </c>
      <c r="BC27" s="270">
        <f t="shared" si="25"/>
        <v>2.818153473185634</v>
      </c>
      <c r="BD27" s="270">
        <f t="shared" si="26"/>
        <v>2.7852343077891835</v>
      </c>
      <c r="BE27" s="270">
        <f t="shared" si="27"/>
        <v>2.7300155523659613</v>
      </c>
    </row>
    <row r="28" spans="1:57" ht="17.25" customHeight="1">
      <c r="A28" s="110" t="s">
        <v>181</v>
      </c>
      <c r="B28" s="151"/>
      <c r="C28" s="241">
        <v>3083</v>
      </c>
      <c r="D28" s="241">
        <v>2879</v>
      </c>
      <c r="E28" s="241">
        <v>2960</v>
      </c>
      <c r="F28" s="241">
        <v>2994</v>
      </c>
      <c r="G28" s="241">
        <v>2952</v>
      </c>
      <c r="H28" s="241">
        <v>3120</v>
      </c>
      <c r="I28" s="241">
        <v>3559</v>
      </c>
      <c r="J28" s="241">
        <v>3774</v>
      </c>
      <c r="K28" s="241">
        <v>3592</v>
      </c>
      <c r="L28" s="109"/>
      <c r="M28" s="239" t="s">
        <v>2</v>
      </c>
      <c r="N28" s="247" t="s">
        <v>181</v>
      </c>
      <c r="O28" s="109"/>
      <c r="P28" s="135">
        <v>-6.616931560168671</v>
      </c>
      <c r="Q28" s="135">
        <v>2.8134769017019723</v>
      </c>
      <c r="R28" s="135">
        <v>1.1486486486486536</v>
      </c>
      <c r="S28" s="135">
        <v>-1.4028056112224463</v>
      </c>
      <c r="T28" s="135">
        <v>5.691056910569103</v>
      </c>
      <c r="U28" s="135">
        <v>14.070512820512814</v>
      </c>
      <c r="V28" s="135">
        <v>6.041022759202019</v>
      </c>
      <c r="W28" s="135">
        <v>-4.82246952835188</v>
      </c>
      <c r="X28" s="135">
        <v>0.10953509581922694</v>
      </c>
      <c r="Y28" s="135">
        <v>0.10189902404873598</v>
      </c>
      <c r="Z28" s="135">
        <v>0.09939403219426429</v>
      </c>
      <c r="AA28" s="135">
        <v>0.10106718030668523</v>
      </c>
      <c r="AB28" s="135">
        <v>0.09256326881288862</v>
      </c>
      <c r="AC28" s="135">
        <v>0.09231733373337511</v>
      </c>
      <c r="AD28" s="135">
        <v>0.10390245839230579</v>
      </c>
      <c r="AE28" s="135">
        <v>0.10906168516197567</v>
      </c>
      <c r="AF28" s="135">
        <v>0.10255938779583258</v>
      </c>
      <c r="AG28" s="136"/>
      <c r="AH28" s="239" t="s">
        <v>2</v>
      </c>
      <c r="AJ28" s="270" t="e">
        <f>(#REF!/#REF!-1)*100</f>
        <v>#REF!</v>
      </c>
      <c r="AK28" s="272" t="e">
        <f>(C28/#REF!-1)*100</f>
        <v>#REF!</v>
      </c>
      <c r="AL28" s="270">
        <f t="shared" si="11"/>
        <v>-6.616931560168671</v>
      </c>
      <c r="AM28" s="270">
        <f t="shared" si="12"/>
        <v>2.8134769017019723</v>
      </c>
      <c r="AN28" s="270">
        <f t="shared" si="13"/>
        <v>1.1486486486486536</v>
      </c>
      <c r="AO28" s="270">
        <f t="shared" si="14"/>
        <v>-1.4028056112224463</v>
      </c>
      <c r="AP28" s="270">
        <f t="shared" si="15"/>
        <v>5.691056910569103</v>
      </c>
      <c r="AQ28" s="270">
        <f t="shared" si="16"/>
        <v>14.070512820512814</v>
      </c>
      <c r="AR28" s="270">
        <f t="shared" si="17"/>
        <v>6.041022759202019</v>
      </c>
      <c r="AS28" s="270">
        <f t="shared" si="18"/>
        <v>-4.82246952835188</v>
      </c>
      <c r="AU28" s="270" t="e">
        <f>#REF!/#REF!*100</f>
        <v>#REF!</v>
      </c>
      <c r="AV28" s="270" t="e">
        <f>#REF!/#REF!*100</f>
        <v>#REF!</v>
      </c>
      <c r="AW28" s="270">
        <f t="shared" si="19"/>
        <v>0.10953509581922694</v>
      </c>
      <c r="AX28" s="270">
        <f t="shared" si="20"/>
        <v>0.10189902404873598</v>
      </c>
      <c r="AY28" s="270">
        <f t="shared" si="21"/>
        <v>0.09939403219426429</v>
      </c>
      <c r="AZ28" s="270">
        <f t="shared" si="22"/>
        <v>0.10106718030668523</v>
      </c>
      <c r="BA28" s="270">
        <f t="shared" si="23"/>
        <v>0.09256326881288862</v>
      </c>
      <c r="BB28" s="270">
        <f t="shared" si="24"/>
        <v>0.09231733373337511</v>
      </c>
      <c r="BC28" s="270">
        <f t="shared" si="25"/>
        <v>0.10390245839230579</v>
      </c>
      <c r="BD28" s="270">
        <f t="shared" si="26"/>
        <v>0.10906168516197567</v>
      </c>
      <c r="BE28" s="270">
        <f t="shared" si="27"/>
        <v>0.10255938779583258</v>
      </c>
    </row>
    <row r="29" spans="1:57" ht="17.25" customHeight="1">
      <c r="A29" s="110" t="s">
        <v>172</v>
      </c>
      <c r="B29" s="151"/>
      <c r="C29" s="241">
        <v>3431</v>
      </c>
      <c r="D29" s="241">
        <v>3169</v>
      </c>
      <c r="E29" s="241">
        <v>3251</v>
      </c>
      <c r="F29" s="241">
        <v>3581</v>
      </c>
      <c r="G29" s="241">
        <v>3561</v>
      </c>
      <c r="H29" s="241">
        <v>3591</v>
      </c>
      <c r="I29" s="241">
        <v>3991</v>
      </c>
      <c r="J29" s="241">
        <v>4246</v>
      </c>
      <c r="K29" s="241">
        <v>4010</v>
      </c>
      <c r="L29" s="109"/>
      <c r="M29" s="239" t="s">
        <v>45</v>
      </c>
      <c r="N29" s="247" t="s">
        <v>172</v>
      </c>
      <c r="O29" s="109"/>
      <c r="P29" s="135">
        <v>-7.636257650830657</v>
      </c>
      <c r="Q29" s="135">
        <v>2.58756705585359</v>
      </c>
      <c r="R29" s="135">
        <v>10.150722854506311</v>
      </c>
      <c r="S29" s="135">
        <v>-0.5585032113934685</v>
      </c>
      <c r="T29" s="135">
        <v>0.8424599831508006</v>
      </c>
      <c r="U29" s="135">
        <v>11.13895850737956</v>
      </c>
      <c r="V29" s="135">
        <v>6.389376096216481</v>
      </c>
      <c r="W29" s="135">
        <v>-5.558172397550631</v>
      </c>
      <c r="X29" s="135">
        <v>0.12189909625551984</v>
      </c>
      <c r="Y29" s="135">
        <v>0.1121632536333603</v>
      </c>
      <c r="Z29" s="135">
        <v>0.10916554008903825</v>
      </c>
      <c r="AA29" s="135">
        <v>0.1208822888036873</v>
      </c>
      <c r="AB29" s="135">
        <v>0.11165914642367764</v>
      </c>
      <c r="AC29" s="135">
        <v>0.1062537004604327</v>
      </c>
      <c r="AD29" s="135">
        <v>0.11651438927892453</v>
      </c>
      <c r="AE29" s="135">
        <v>0.122701620349165</v>
      </c>
      <c r="AF29" s="135">
        <v>0.1144941940593788</v>
      </c>
      <c r="AG29" s="136"/>
      <c r="AH29" s="239" t="s">
        <v>45</v>
      </c>
      <c r="AJ29" s="270" t="e">
        <f>(#REF!/#REF!-1)*100</f>
        <v>#REF!</v>
      </c>
      <c r="AK29" s="272" t="e">
        <f>(C29/#REF!-1)*100</f>
        <v>#REF!</v>
      </c>
      <c r="AL29" s="270">
        <f t="shared" si="11"/>
        <v>-7.636257650830657</v>
      </c>
      <c r="AM29" s="270">
        <f t="shared" si="12"/>
        <v>2.58756705585359</v>
      </c>
      <c r="AN29" s="270">
        <f t="shared" si="13"/>
        <v>10.150722854506311</v>
      </c>
      <c r="AO29" s="270">
        <f t="shared" si="14"/>
        <v>-0.5585032113934685</v>
      </c>
      <c r="AP29" s="270">
        <f t="shared" si="15"/>
        <v>0.8424599831508006</v>
      </c>
      <c r="AQ29" s="270">
        <f t="shared" si="16"/>
        <v>11.13895850737956</v>
      </c>
      <c r="AR29" s="270">
        <f t="shared" si="17"/>
        <v>6.389376096216481</v>
      </c>
      <c r="AS29" s="270">
        <f t="shared" si="18"/>
        <v>-5.558172397550631</v>
      </c>
      <c r="AU29" s="270" t="e">
        <f>#REF!/#REF!*100</f>
        <v>#REF!</v>
      </c>
      <c r="AV29" s="270" t="e">
        <f>#REF!/#REF!*100</f>
        <v>#REF!</v>
      </c>
      <c r="AW29" s="270">
        <f t="shared" si="19"/>
        <v>0.12189909625551984</v>
      </c>
      <c r="AX29" s="270">
        <f t="shared" si="20"/>
        <v>0.1121632536333603</v>
      </c>
      <c r="AY29" s="270">
        <f t="shared" si="21"/>
        <v>0.10916554008903825</v>
      </c>
      <c r="AZ29" s="270">
        <f t="shared" si="22"/>
        <v>0.1208822888036873</v>
      </c>
      <c r="BA29" s="270">
        <f t="shared" si="23"/>
        <v>0.11165914642367764</v>
      </c>
      <c r="BB29" s="270">
        <f t="shared" si="24"/>
        <v>0.1062537004604327</v>
      </c>
      <c r="BC29" s="270">
        <f t="shared" si="25"/>
        <v>0.11651438927892453</v>
      </c>
      <c r="BD29" s="270">
        <f t="shared" si="26"/>
        <v>0.122701620349165</v>
      </c>
      <c r="BE29" s="270">
        <f t="shared" si="27"/>
        <v>0.1144941940593788</v>
      </c>
    </row>
    <row r="30" spans="1:57" ht="17.25" customHeight="1">
      <c r="A30" s="110" t="s">
        <v>173</v>
      </c>
      <c r="B30" s="151"/>
      <c r="C30" s="241">
        <v>348</v>
      </c>
      <c r="D30" s="241">
        <v>290</v>
      </c>
      <c r="E30" s="241">
        <v>291</v>
      </c>
      <c r="F30" s="241">
        <v>587</v>
      </c>
      <c r="G30" s="241">
        <v>609</v>
      </c>
      <c r="H30" s="241">
        <v>471</v>
      </c>
      <c r="I30" s="241">
        <v>432</v>
      </c>
      <c r="J30" s="241">
        <v>472</v>
      </c>
      <c r="K30" s="241">
        <v>418</v>
      </c>
      <c r="L30" s="109"/>
      <c r="M30" s="238" t="s">
        <v>46</v>
      </c>
      <c r="N30" s="247" t="s">
        <v>173</v>
      </c>
      <c r="O30" s="109"/>
      <c r="P30" s="135">
        <v>-16.666666666666664</v>
      </c>
      <c r="Q30" s="135">
        <v>0.34482758620688614</v>
      </c>
      <c r="R30" s="135">
        <v>101.71821305841924</v>
      </c>
      <c r="S30" s="135">
        <v>3.747870528109032</v>
      </c>
      <c r="T30" s="135">
        <v>-22.66009852216748</v>
      </c>
      <c r="U30" s="135">
        <v>-8.280254777070063</v>
      </c>
      <c r="V30" s="135">
        <v>9.259259259259256</v>
      </c>
      <c r="W30" s="135">
        <v>-11.440677966101697</v>
      </c>
      <c r="X30" s="135">
        <v>0.012364000436292889</v>
      </c>
      <c r="Y30" s="135">
        <v>0.010264229584624326</v>
      </c>
      <c r="Z30" s="135">
        <v>0.009771507894773957</v>
      </c>
      <c r="AA30" s="135">
        <v>0.01981510849700208</v>
      </c>
      <c r="AB30" s="135">
        <v>0.019095877610789014</v>
      </c>
      <c r="AC30" s="135">
        <v>0.013936366727057588</v>
      </c>
      <c r="AD30" s="135">
        <v>0.01261193088661874</v>
      </c>
      <c r="AE30" s="135">
        <v>0.013639935187189327</v>
      </c>
      <c r="AF30" s="135">
        <v>0.011934806263546219</v>
      </c>
      <c r="AG30" s="136"/>
      <c r="AH30" s="238" t="s">
        <v>46</v>
      </c>
      <c r="AJ30" s="270" t="e">
        <f>(#REF!/#REF!-1)*100</f>
        <v>#REF!</v>
      </c>
      <c r="AK30" s="272" t="e">
        <f>(C30/#REF!-1)*100</f>
        <v>#REF!</v>
      </c>
      <c r="AL30" s="270">
        <f t="shared" si="11"/>
        <v>-16.666666666666664</v>
      </c>
      <c r="AM30" s="270">
        <f t="shared" si="12"/>
        <v>0.34482758620688614</v>
      </c>
      <c r="AN30" s="270">
        <f t="shared" si="13"/>
        <v>101.71821305841924</v>
      </c>
      <c r="AO30" s="270">
        <f t="shared" si="14"/>
        <v>3.747870528109032</v>
      </c>
      <c r="AP30" s="270">
        <f t="shared" si="15"/>
        <v>-22.66009852216748</v>
      </c>
      <c r="AQ30" s="270">
        <f t="shared" si="16"/>
        <v>-8.280254777070063</v>
      </c>
      <c r="AR30" s="270">
        <f t="shared" si="17"/>
        <v>9.259259259259256</v>
      </c>
      <c r="AS30" s="270">
        <f t="shared" si="18"/>
        <v>-11.440677966101697</v>
      </c>
      <c r="AU30" s="270" t="e">
        <f>#REF!/#REF!*100</f>
        <v>#REF!</v>
      </c>
      <c r="AV30" s="270" t="e">
        <f>#REF!/#REF!*100</f>
        <v>#REF!</v>
      </c>
      <c r="AW30" s="270">
        <f t="shared" si="19"/>
        <v>0.012364000436292889</v>
      </c>
      <c r="AX30" s="270">
        <f t="shared" si="20"/>
        <v>0.010264229584624326</v>
      </c>
      <c r="AY30" s="270">
        <f t="shared" si="21"/>
        <v>0.009771507894773957</v>
      </c>
      <c r="AZ30" s="270">
        <f t="shared" si="22"/>
        <v>0.01981510849700208</v>
      </c>
      <c r="BA30" s="270">
        <f t="shared" si="23"/>
        <v>0.019095877610789014</v>
      </c>
      <c r="BB30" s="270">
        <f t="shared" si="24"/>
        <v>0.013936366727057588</v>
      </c>
      <c r="BC30" s="270">
        <f t="shared" si="25"/>
        <v>0.01261193088661874</v>
      </c>
      <c r="BD30" s="270">
        <f t="shared" si="26"/>
        <v>0.013639935187189327</v>
      </c>
      <c r="BE30" s="270">
        <f t="shared" si="27"/>
        <v>0.011934806263546219</v>
      </c>
    </row>
    <row r="31" spans="1:57" ht="9.75" customHeight="1">
      <c r="A31" s="110"/>
      <c r="B31" s="151"/>
      <c r="C31" s="241"/>
      <c r="D31" s="241"/>
      <c r="E31" s="241"/>
      <c r="F31" s="241"/>
      <c r="G31" s="241"/>
      <c r="H31" s="241"/>
      <c r="I31" s="241"/>
      <c r="J31" s="241"/>
      <c r="K31" s="241"/>
      <c r="L31" s="109"/>
      <c r="M31" s="298"/>
      <c r="N31" s="247"/>
      <c r="O31" s="109"/>
      <c r="P31" s="135"/>
      <c r="Q31" s="135"/>
      <c r="R31" s="135"/>
      <c r="S31" s="135"/>
      <c r="T31" s="135"/>
      <c r="U31" s="135"/>
      <c r="V31" s="135"/>
      <c r="W31" s="135"/>
      <c r="X31" s="135"/>
      <c r="Y31" s="135"/>
      <c r="Z31" s="135"/>
      <c r="AA31" s="135"/>
      <c r="AB31" s="135"/>
      <c r="AC31" s="135"/>
      <c r="AD31" s="135"/>
      <c r="AE31" s="135"/>
      <c r="AF31" s="135"/>
      <c r="AG31" s="136"/>
      <c r="AH31" s="298"/>
      <c r="AJ31" s="270"/>
      <c r="AK31" s="272"/>
      <c r="AL31" s="270"/>
      <c r="AM31" s="270"/>
      <c r="AN31" s="270"/>
      <c r="AO31" s="270"/>
      <c r="AP31" s="270"/>
      <c r="AQ31" s="270"/>
      <c r="AR31" s="270"/>
      <c r="AS31" s="270"/>
      <c r="AU31" s="270"/>
      <c r="AV31" s="270"/>
      <c r="AW31" s="270"/>
      <c r="AX31" s="270"/>
      <c r="AY31" s="270"/>
      <c r="AZ31" s="270"/>
      <c r="BA31" s="270"/>
      <c r="BB31" s="270"/>
      <c r="BC31" s="270"/>
      <c r="BD31" s="270"/>
      <c r="BE31" s="270"/>
    </row>
    <row r="32" spans="1:57" ht="17.25" customHeight="1">
      <c r="A32" s="137" t="s">
        <v>243</v>
      </c>
      <c r="B32" s="151"/>
      <c r="C32" s="241">
        <v>640706</v>
      </c>
      <c r="D32" s="241">
        <v>657011</v>
      </c>
      <c r="E32" s="241">
        <v>728001</v>
      </c>
      <c r="F32" s="241">
        <v>610426</v>
      </c>
      <c r="G32" s="241">
        <v>775742</v>
      </c>
      <c r="H32" s="241">
        <v>888963</v>
      </c>
      <c r="I32" s="241">
        <v>855318</v>
      </c>
      <c r="J32" s="241">
        <v>810261</v>
      </c>
      <c r="K32" s="241">
        <v>794169</v>
      </c>
      <c r="L32" s="109"/>
      <c r="M32" s="298" t="s">
        <v>47</v>
      </c>
      <c r="N32" s="249" t="s">
        <v>243</v>
      </c>
      <c r="O32" s="109"/>
      <c r="P32" s="135">
        <v>2.544848963487145</v>
      </c>
      <c r="Q32" s="135">
        <v>10.80499413251832</v>
      </c>
      <c r="R32" s="135">
        <v>-16.15038990331057</v>
      </c>
      <c r="S32" s="135">
        <v>27.082070554006556</v>
      </c>
      <c r="T32" s="135">
        <v>14.595187575250534</v>
      </c>
      <c r="U32" s="135">
        <v>-3.7847469467233164</v>
      </c>
      <c r="V32" s="135">
        <v>-5.267865285192174</v>
      </c>
      <c r="W32" s="135">
        <v>-1.9860267247220342</v>
      </c>
      <c r="X32" s="135">
        <v>22.763474895216874</v>
      </c>
      <c r="Y32" s="135">
        <v>23.25417842628832</v>
      </c>
      <c r="Z32" s="135">
        <v>24.44559284846507</v>
      </c>
      <c r="AA32" s="135">
        <v>20.60588998192673</v>
      </c>
      <c r="AB32" s="135">
        <v>24.32425991715713</v>
      </c>
      <c r="AC32" s="135">
        <v>26.30342754731485</v>
      </c>
      <c r="AD32" s="135">
        <v>24.9703969955578</v>
      </c>
      <c r="AE32" s="135">
        <v>23.41505831505765</v>
      </c>
      <c r="AF32" s="135">
        <v>22.675246783526884</v>
      </c>
      <c r="AG32" s="136" t="s">
        <v>47</v>
      </c>
      <c r="AH32" s="298" t="s">
        <v>47</v>
      </c>
      <c r="AJ32" s="270" t="e">
        <f>(#REF!/#REF!-1)*100</f>
        <v>#REF!</v>
      </c>
      <c r="AK32" s="272" t="e">
        <f>(C32/#REF!-1)*100</f>
        <v>#REF!</v>
      </c>
      <c r="AL32" s="270">
        <f aca="true" t="shared" si="28" ref="AL32:AL42">(D32/C32-1)*100</f>
        <v>2.544848963487145</v>
      </c>
      <c r="AM32" s="270">
        <f aca="true" t="shared" si="29" ref="AM32:AM42">(E32/D32-1)*100</f>
        <v>10.80499413251832</v>
      </c>
      <c r="AN32" s="270">
        <f aca="true" t="shared" si="30" ref="AN32:AN42">(F32/E32-1)*100</f>
        <v>-16.15038990331057</v>
      </c>
      <c r="AO32" s="270">
        <f aca="true" t="shared" si="31" ref="AO32:AO42">(G32/F32-1)*100</f>
        <v>27.082070554006556</v>
      </c>
      <c r="AP32" s="270">
        <f aca="true" t="shared" si="32" ref="AP32:AP42">(H32/G32-1)*100</f>
        <v>14.595187575250534</v>
      </c>
      <c r="AQ32" s="270">
        <f aca="true" t="shared" si="33" ref="AQ32:AQ42">(I32/H32-1)*100</f>
        <v>-3.7847469467233164</v>
      </c>
      <c r="AR32" s="270">
        <f aca="true" t="shared" si="34" ref="AR32:AR42">(J32/I32-1)*100</f>
        <v>-5.267865285192174</v>
      </c>
      <c r="AS32" s="270">
        <f aca="true" t="shared" si="35" ref="AS32:AS42">(K32/J32-1)*100</f>
        <v>-1.9860267247220342</v>
      </c>
      <c r="AU32" s="270" t="e">
        <f>#REF!/#REF!*100</f>
        <v>#REF!</v>
      </c>
      <c r="AV32" s="270" t="e">
        <f>#REF!/#REF!*100</f>
        <v>#REF!</v>
      </c>
      <c r="AW32" s="270">
        <f t="shared" si="19"/>
        <v>22.763474895216874</v>
      </c>
      <c r="AX32" s="270">
        <f t="shared" si="20"/>
        <v>23.25417842628832</v>
      </c>
      <c r="AY32" s="270">
        <f t="shared" si="21"/>
        <v>24.44559284846507</v>
      </c>
      <c r="AZ32" s="270">
        <f t="shared" si="22"/>
        <v>20.60588998192673</v>
      </c>
      <c r="BA32" s="270">
        <f t="shared" si="23"/>
        <v>24.32425991715713</v>
      </c>
      <c r="BB32" s="270">
        <f t="shared" si="24"/>
        <v>26.30342754731485</v>
      </c>
      <c r="BC32" s="270">
        <f t="shared" si="25"/>
        <v>24.9703969955578</v>
      </c>
      <c r="BD32" s="270">
        <f t="shared" si="26"/>
        <v>23.41505831505765</v>
      </c>
      <c r="BE32" s="270">
        <f t="shared" si="27"/>
        <v>22.675246783526884</v>
      </c>
    </row>
    <row r="33" spans="1:57" ht="17.25" customHeight="1">
      <c r="A33" s="110" t="s">
        <v>182</v>
      </c>
      <c r="B33" s="151"/>
      <c r="C33" s="241">
        <v>344248</v>
      </c>
      <c r="D33" s="241">
        <v>353114</v>
      </c>
      <c r="E33" s="241">
        <v>409349</v>
      </c>
      <c r="F33" s="241">
        <v>307479</v>
      </c>
      <c r="G33" s="241">
        <v>452547</v>
      </c>
      <c r="H33" s="241">
        <v>546004</v>
      </c>
      <c r="I33" s="241">
        <v>518684</v>
      </c>
      <c r="J33" s="241">
        <v>490383</v>
      </c>
      <c r="K33" s="241">
        <v>466742</v>
      </c>
      <c r="L33" s="109"/>
      <c r="M33" s="238" t="s">
        <v>10</v>
      </c>
      <c r="N33" s="247" t="s">
        <v>182</v>
      </c>
      <c r="O33" s="109"/>
      <c r="P33" s="135">
        <v>2.575468848039786</v>
      </c>
      <c r="Q33" s="135">
        <v>15.92545183708378</v>
      </c>
      <c r="R33" s="135">
        <v>-24.88585534592731</v>
      </c>
      <c r="S33" s="135">
        <v>47.179807401481064</v>
      </c>
      <c r="T33" s="135">
        <v>20.65133566237318</v>
      </c>
      <c r="U33" s="135">
        <v>-5.003626347059731</v>
      </c>
      <c r="V33" s="135">
        <v>-5.456308658065412</v>
      </c>
      <c r="W33" s="135">
        <v>-4.820925684617938</v>
      </c>
      <c r="X33" s="135">
        <v>12.230696615496996</v>
      </c>
      <c r="Y33" s="135">
        <v>12.498079881189774</v>
      </c>
      <c r="Z33" s="135">
        <v>13.745556650233073</v>
      </c>
      <c r="AA33" s="135">
        <v>10.379437385944978</v>
      </c>
      <c r="AB33" s="135">
        <v>14.190118432068532</v>
      </c>
      <c r="AC33" s="135">
        <v>16.155651758896713</v>
      </c>
      <c r="AD33" s="135">
        <v>15.142608240729064</v>
      </c>
      <c r="AE33" s="135">
        <v>14.171170205295475</v>
      </c>
      <c r="AF33" s="135">
        <v>13.326496040813613</v>
      </c>
      <c r="AG33" s="136" t="s">
        <v>10</v>
      </c>
      <c r="AH33" s="238" t="s">
        <v>10</v>
      </c>
      <c r="AJ33" s="270" t="e">
        <f>(#REF!/#REF!-1)*100</f>
        <v>#REF!</v>
      </c>
      <c r="AK33" s="272" t="e">
        <f>(C33/#REF!-1)*100</f>
        <v>#REF!</v>
      </c>
      <c r="AL33" s="270">
        <f t="shared" si="28"/>
        <v>2.575468848039786</v>
      </c>
      <c r="AM33" s="270">
        <f t="shared" si="29"/>
        <v>15.92545183708378</v>
      </c>
      <c r="AN33" s="270">
        <f t="shared" si="30"/>
        <v>-24.88585534592731</v>
      </c>
      <c r="AO33" s="270">
        <f t="shared" si="31"/>
        <v>47.179807401481064</v>
      </c>
      <c r="AP33" s="270">
        <f t="shared" si="32"/>
        <v>20.65133566237318</v>
      </c>
      <c r="AQ33" s="270">
        <f t="shared" si="33"/>
        <v>-5.003626347059731</v>
      </c>
      <c r="AR33" s="270">
        <f t="shared" si="34"/>
        <v>-5.456308658065412</v>
      </c>
      <c r="AS33" s="270">
        <f t="shared" si="35"/>
        <v>-4.820925684617938</v>
      </c>
      <c r="AU33" s="270" t="e">
        <f>#REF!/#REF!*100</f>
        <v>#REF!</v>
      </c>
      <c r="AV33" s="270" t="e">
        <f>#REF!/#REF!*100</f>
        <v>#REF!</v>
      </c>
      <c r="AW33" s="270">
        <f t="shared" si="19"/>
        <v>12.230696615496996</v>
      </c>
      <c r="AX33" s="270">
        <f t="shared" si="20"/>
        <v>12.498079881189774</v>
      </c>
      <c r="AY33" s="270">
        <f t="shared" si="21"/>
        <v>13.745556650233073</v>
      </c>
      <c r="AZ33" s="270">
        <f t="shared" si="22"/>
        <v>10.379437385944978</v>
      </c>
      <c r="BA33" s="270">
        <f t="shared" si="23"/>
        <v>14.190118432068532</v>
      </c>
      <c r="BB33" s="270">
        <f t="shared" si="24"/>
        <v>16.155651758896713</v>
      </c>
      <c r="BC33" s="270">
        <f t="shared" si="25"/>
        <v>15.142608240729064</v>
      </c>
      <c r="BD33" s="270">
        <f t="shared" si="26"/>
        <v>14.171170205295475</v>
      </c>
      <c r="BE33" s="270">
        <f t="shared" si="27"/>
        <v>13.326496040813613</v>
      </c>
    </row>
    <row r="34" spans="1:57" ht="17.25" customHeight="1">
      <c r="A34" s="110" t="s">
        <v>183</v>
      </c>
      <c r="B34" s="151"/>
      <c r="C34" s="241">
        <v>285259</v>
      </c>
      <c r="D34" s="241">
        <v>306258</v>
      </c>
      <c r="E34" s="241">
        <v>357530</v>
      </c>
      <c r="F34" s="241">
        <v>260012</v>
      </c>
      <c r="G34" s="241">
        <v>431146</v>
      </c>
      <c r="H34" s="241">
        <v>498421</v>
      </c>
      <c r="I34" s="241">
        <v>459448</v>
      </c>
      <c r="J34" s="241">
        <v>422002</v>
      </c>
      <c r="K34" s="241">
        <v>379788</v>
      </c>
      <c r="L34" s="109"/>
      <c r="M34" s="239" t="s">
        <v>45</v>
      </c>
      <c r="N34" s="247" t="s">
        <v>183</v>
      </c>
      <c r="O34" s="109"/>
      <c r="P34" s="135">
        <v>7.361380359603031</v>
      </c>
      <c r="Q34" s="135">
        <v>16.741440223602332</v>
      </c>
      <c r="R34" s="135">
        <v>-27.27547338684866</v>
      </c>
      <c r="S34" s="135">
        <v>65.81773148931586</v>
      </c>
      <c r="T34" s="135">
        <v>15.603762994438085</v>
      </c>
      <c r="U34" s="135">
        <v>-7.819293328330867</v>
      </c>
      <c r="V34" s="135">
        <v>-8.150215040657482</v>
      </c>
      <c r="W34" s="135">
        <v>-10.003270126681862</v>
      </c>
      <c r="X34" s="135">
        <v>10.134891955334693</v>
      </c>
      <c r="Y34" s="135">
        <v>10.839663531475436</v>
      </c>
      <c r="Z34" s="135">
        <v>12.005523084599767</v>
      </c>
      <c r="AA34" s="135">
        <v>8.777114123547708</v>
      </c>
      <c r="AB34" s="135">
        <v>13.519066089295961</v>
      </c>
      <c r="AC34" s="135">
        <v>14.747723652795692</v>
      </c>
      <c r="AD34" s="135">
        <v>13.413255606470386</v>
      </c>
      <c r="AE34" s="135">
        <v>12.19508459505142</v>
      </c>
      <c r="AF34" s="135">
        <v>10.843770816315052</v>
      </c>
      <c r="AG34" s="136" t="s">
        <v>45</v>
      </c>
      <c r="AH34" s="239" t="s">
        <v>45</v>
      </c>
      <c r="AJ34" s="270" t="e">
        <f>(#REF!/#REF!-1)*100</f>
        <v>#REF!</v>
      </c>
      <c r="AK34" s="272" t="e">
        <f>(C34/#REF!-1)*100</f>
        <v>#REF!</v>
      </c>
      <c r="AL34" s="270">
        <f t="shared" si="28"/>
        <v>7.361380359603031</v>
      </c>
      <c r="AM34" s="270">
        <f t="shared" si="29"/>
        <v>16.741440223602332</v>
      </c>
      <c r="AN34" s="270">
        <f t="shared" si="30"/>
        <v>-27.27547338684866</v>
      </c>
      <c r="AO34" s="270">
        <f t="shared" si="31"/>
        <v>65.81773148931586</v>
      </c>
      <c r="AP34" s="270">
        <f t="shared" si="32"/>
        <v>15.603762994438085</v>
      </c>
      <c r="AQ34" s="270">
        <f t="shared" si="33"/>
        <v>-7.819293328330867</v>
      </c>
      <c r="AR34" s="270">
        <f t="shared" si="34"/>
        <v>-8.150215040657482</v>
      </c>
      <c r="AS34" s="270">
        <f t="shared" si="35"/>
        <v>-10.003270126681862</v>
      </c>
      <c r="AU34" s="270" t="e">
        <f>#REF!/#REF!*100</f>
        <v>#REF!</v>
      </c>
      <c r="AV34" s="270" t="e">
        <f>#REF!/#REF!*100</f>
        <v>#REF!</v>
      </c>
      <c r="AW34" s="270">
        <f t="shared" si="19"/>
        <v>10.134891955334693</v>
      </c>
      <c r="AX34" s="270">
        <f t="shared" si="20"/>
        <v>10.839663531475436</v>
      </c>
      <c r="AY34" s="270">
        <f t="shared" si="21"/>
        <v>12.005523084599767</v>
      </c>
      <c r="AZ34" s="270">
        <f t="shared" si="22"/>
        <v>8.777114123547708</v>
      </c>
      <c r="BA34" s="270">
        <f t="shared" si="23"/>
        <v>13.519066089295961</v>
      </c>
      <c r="BB34" s="270">
        <f t="shared" si="24"/>
        <v>14.747723652795692</v>
      </c>
      <c r="BC34" s="270">
        <f t="shared" si="25"/>
        <v>13.413255606470386</v>
      </c>
      <c r="BD34" s="270">
        <f t="shared" si="26"/>
        <v>12.19508459505142</v>
      </c>
      <c r="BE34" s="270">
        <f t="shared" si="27"/>
        <v>10.843770816315052</v>
      </c>
    </row>
    <row r="35" spans="1:57" ht="17.25" customHeight="1">
      <c r="A35" s="110" t="s">
        <v>184</v>
      </c>
      <c r="B35" s="151"/>
      <c r="C35" s="241">
        <v>58989</v>
      </c>
      <c r="D35" s="241">
        <v>46856</v>
      </c>
      <c r="E35" s="241">
        <v>51819</v>
      </c>
      <c r="F35" s="241">
        <v>47467</v>
      </c>
      <c r="G35" s="241">
        <v>21401</v>
      </c>
      <c r="H35" s="241">
        <v>47583</v>
      </c>
      <c r="I35" s="241">
        <v>59236</v>
      </c>
      <c r="J35" s="241">
        <v>68381</v>
      </c>
      <c r="K35" s="241">
        <v>86954</v>
      </c>
      <c r="L35" s="109"/>
      <c r="M35" s="238" t="s">
        <v>46</v>
      </c>
      <c r="N35" s="247" t="s">
        <v>184</v>
      </c>
      <c r="O35" s="109"/>
      <c r="P35" s="135">
        <v>-20.568241536557665</v>
      </c>
      <c r="Q35" s="135">
        <v>10.592026634795971</v>
      </c>
      <c r="R35" s="135">
        <v>-8.398463883903585</v>
      </c>
      <c r="S35" s="135">
        <v>-54.91394021109402</v>
      </c>
      <c r="T35" s="135">
        <v>122.34007756646888</v>
      </c>
      <c r="U35" s="135">
        <v>24.489838807977637</v>
      </c>
      <c r="V35" s="135">
        <v>15.4382470119522</v>
      </c>
      <c r="W35" s="135">
        <v>27.16105350901565</v>
      </c>
      <c r="X35" s="135">
        <v>2.0958046601623024</v>
      </c>
      <c r="Y35" s="135">
        <v>1.658416349714336</v>
      </c>
      <c r="Z35" s="135">
        <v>1.7400335656333046</v>
      </c>
      <c r="AA35" s="135">
        <v>1.60232326239727</v>
      </c>
      <c r="AB35" s="135">
        <v>0.671052342772571</v>
      </c>
      <c r="AC35" s="135">
        <v>1.4079281061010218</v>
      </c>
      <c r="AD35" s="135">
        <v>1.7293526342586754</v>
      </c>
      <c r="AE35" s="135">
        <v>1.9760856102440536</v>
      </c>
      <c r="AF35" s="135">
        <v>2.4827252244985596</v>
      </c>
      <c r="AG35" s="136" t="s">
        <v>46</v>
      </c>
      <c r="AH35" s="238" t="s">
        <v>46</v>
      </c>
      <c r="AJ35" s="270" t="e">
        <f>(#REF!/#REF!-1)*100</f>
        <v>#REF!</v>
      </c>
      <c r="AK35" s="272" t="e">
        <f>(C35/#REF!-1)*100</f>
        <v>#REF!</v>
      </c>
      <c r="AL35" s="270">
        <f t="shared" si="28"/>
        <v>-20.568241536557665</v>
      </c>
      <c r="AM35" s="270">
        <f t="shared" si="29"/>
        <v>10.592026634795971</v>
      </c>
      <c r="AN35" s="270">
        <f t="shared" si="30"/>
        <v>-8.398463883903585</v>
      </c>
      <c r="AO35" s="270">
        <f t="shared" si="31"/>
        <v>-54.91394021109402</v>
      </c>
      <c r="AP35" s="270">
        <f t="shared" si="32"/>
        <v>122.34007756646888</v>
      </c>
      <c r="AQ35" s="270">
        <f t="shared" si="33"/>
        <v>24.489838807977637</v>
      </c>
      <c r="AR35" s="270">
        <f t="shared" si="34"/>
        <v>15.4382470119522</v>
      </c>
      <c r="AS35" s="270">
        <f t="shared" si="35"/>
        <v>27.16105350901565</v>
      </c>
      <c r="AU35" s="270" t="e">
        <f>#REF!/#REF!*100</f>
        <v>#REF!</v>
      </c>
      <c r="AV35" s="270" t="e">
        <f>#REF!/#REF!*100</f>
        <v>#REF!</v>
      </c>
      <c r="AW35" s="270">
        <f t="shared" si="19"/>
        <v>2.0958046601623024</v>
      </c>
      <c r="AX35" s="270">
        <f t="shared" si="20"/>
        <v>1.658416349714336</v>
      </c>
      <c r="AY35" s="270">
        <f t="shared" si="21"/>
        <v>1.7400335656333046</v>
      </c>
      <c r="AZ35" s="270">
        <f t="shared" si="22"/>
        <v>1.60232326239727</v>
      </c>
      <c r="BA35" s="270">
        <f t="shared" si="23"/>
        <v>0.671052342772571</v>
      </c>
      <c r="BB35" s="270">
        <f t="shared" si="24"/>
        <v>1.4079281061010218</v>
      </c>
      <c r="BC35" s="270">
        <f t="shared" si="25"/>
        <v>1.7293526342586754</v>
      </c>
      <c r="BD35" s="270">
        <f t="shared" si="26"/>
        <v>1.9760856102440536</v>
      </c>
      <c r="BE35" s="270">
        <f t="shared" si="27"/>
        <v>2.4827252244985596</v>
      </c>
    </row>
    <row r="36" spans="1:57" ht="17.25" customHeight="1">
      <c r="A36" s="110" t="s">
        <v>185</v>
      </c>
      <c r="B36" s="151"/>
      <c r="C36" s="241">
        <v>15754</v>
      </c>
      <c r="D36" s="241">
        <v>16799</v>
      </c>
      <c r="E36" s="241">
        <v>17337</v>
      </c>
      <c r="F36" s="241">
        <v>17599</v>
      </c>
      <c r="G36" s="241">
        <v>13687</v>
      </c>
      <c r="H36" s="241">
        <v>20570</v>
      </c>
      <c r="I36" s="241">
        <v>13589</v>
      </c>
      <c r="J36" s="241">
        <v>11147</v>
      </c>
      <c r="K36" s="241">
        <v>12870</v>
      </c>
      <c r="L36" s="109"/>
      <c r="M36" s="238" t="s">
        <v>1</v>
      </c>
      <c r="N36" s="247" t="s">
        <v>185</v>
      </c>
      <c r="O36" s="109"/>
      <c r="P36" s="135">
        <v>6.6332360035546545</v>
      </c>
      <c r="Q36" s="135">
        <v>3.2025715816417666</v>
      </c>
      <c r="R36" s="135">
        <v>1.5112187806425537</v>
      </c>
      <c r="S36" s="135">
        <v>-22.22853571225638</v>
      </c>
      <c r="T36" s="135">
        <v>50.28859501716958</v>
      </c>
      <c r="U36" s="135">
        <v>-33.93777345649004</v>
      </c>
      <c r="V36" s="135">
        <v>-17.970417249245717</v>
      </c>
      <c r="W36" s="135">
        <v>15.457073652103714</v>
      </c>
      <c r="X36" s="135">
        <v>0.5597197209004545</v>
      </c>
      <c r="Y36" s="135">
        <v>0.5945820441107036</v>
      </c>
      <c r="Z36" s="135">
        <v>0.5821602486999865</v>
      </c>
      <c r="AA36" s="135">
        <v>0.5940819326043264</v>
      </c>
      <c r="AB36" s="135">
        <v>0.4291712263692434</v>
      </c>
      <c r="AC36" s="135">
        <v>0.6086434470818994</v>
      </c>
      <c r="AD36" s="135">
        <v>0.39672113152375477</v>
      </c>
      <c r="AE36" s="135">
        <v>0.32212787612627</v>
      </c>
      <c r="AF36" s="135">
        <v>0.3674664033776073</v>
      </c>
      <c r="AG36" s="136" t="s">
        <v>1</v>
      </c>
      <c r="AH36" s="238" t="s">
        <v>1</v>
      </c>
      <c r="AJ36" s="270" t="e">
        <f>(#REF!/#REF!-1)*100</f>
        <v>#REF!</v>
      </c>
      <c r="AK36" s="272" t="e">
        <f>(C36/#REF!-1)*100</f>
        <v>#REF!</v>
      </c>
      <c r="AL36" s="270">
        <f t="shared" si="28"/>
        <v>6.6332360035546545</v>
      </c>
      <c r="AM36" s="270">
        <f t="shared" si="29"/>
        <v>3.2025715816417666</v>
      </c>
      <c r="AN36" s="270">
        <f t="shared" si="30"/>
        <v>1.5112187806425537</v>
      </c>
      <c r="AO36" s="270">
        <f t="shared" si="31"/>
        <v>-22.22853571225638</v>
      </c>
      <c r="AP36" s="270">
        <f t="shared" si="32"/>
        <v>50.28859501716958</v>
      </c>
      <c r="AQ36" s="270">
        <f t="shared" si="33"/>
        <v>-33.93777345649004</v>
      </c>
      <c r="AR36" s="270">
        <f t="shared" si="34"/>
        <v>-17.970417249245717</v>
      </c>
      <c r="AS36" s="270">
        <f t="shared" si="35"/>
        <v>15.457073652103714</v>
      </c>
      <c r="AU36" s="270" t="e">
        <f>#REF!/#REF!*100</f>
        <v>#REF!</v>
      </c>
      <c r="AV36" s="270" t="e">
        <f>#REF!/#REF!*100</f>
        <v>#REF!</v>
      </c>
      <c r="AW36" s="270">
        <f t="shared" si="19"/>
        <v>0.5597197209004545</v>
      </c>
      <c r="AX36" s="270">
        <f t="shared" si="20"/>
        <v>0.5945820441107036</v>
      </c>
      <c r="AY36" s="270">
        <f t="shared" si="21"/>
        <v>0.5821602486999865</v>
      </c>
      <c r="AZ36" s="270">
        <f t="shared" si="22"/>
        <v>0.5940819326043264</v>
      </c>
      <c r="BA36" s="270">
        <f t="shared" si="23"/>
        <v>0.4291712263692434</v>
      </c>
      <c r="BB36" s="270">
        <f t="shared" si="24"/>
        <v>0.6086434470818994</v>
      </c>
      <c r="BC36" s="270">
        <f t="shared" si="25"/>
        <v>0.39672113152375477</v>
      </c>
      <c r="BD36" s="270">
        <f t="shared" si="26"/>
        <v>0.32212787612627</v>
      </c>
      <c r="BE36" s="270">
        <f t="shared" si="27"/>
        <v>0.3674664033776073</v>
      </c>
    </row>
    <row r="37" spans="1:57" ht="17.25" customHeight="1">
      <c r="A37" s="110" t="s">
        <v>183</v>
      </c>
      <c r="B37" s="151"/>
      <c r="C37" s="241">
        <v>15466</v>
      </c>
      <c r="D37" s="241">
        <v>16976</v>
      </c>
      <c r="E37" s="241">
        <v>15143</v>
      </c>
      <c r="F37" s="241">
        <v>14637</v>
      </c>
      <c r="G37" s="241">
        <v>14302</v>
      </c>
      <c r="H37" s="241">
        <v>19938</v>
      </c>
      <c r="I37" s="241">
        <v>13062</v>
      </c>
      <c r="J37" s="241">
        <v>11671</v>
      </c>
      <c r="K37" s="241">
        <v>12302</v>
      </c>
      <c r="L37" s="109"/>
      <c r="M37" s="238" t="s">
        <v>45</v>
      </c>
      <c r="N37" s="247" t="s">
        <v>183</v>
      </c>
      <c r="O37" s="109"/>
      <c r="P37" s="135">
        <v>9.763351868615032</v>
      </c>
      <c r="Q37" s="135">
        <v>-10.797596606974558</v>
      </c>
      <c r="R37" s="135">
        <v>-3.341477910585744</v>
      </c>
      <c r="S37" s="135">
        <v>-2.2887203661952626</v>
      </c>
      <c r="T37" s="135">
        <v>39.407075933435884</v>
      </c>
      <c r="U37" s="135">
        <v>-34.48690941919952</v>
      </c>
      <c r="V37" s="135">
        <v>-10.649211453069974</v>
      </c>
      <c r="W37" s="135">
        <v>5.4065632764973115</v>
      </c>
      <c r="X37" s="135">
        <v>0.5494874446773156</v>
      </c>
      <c r="Y37" s="135">
        <v>0.6008467635468364</v>
      </c>
      <c r="Z37" s="135">
        <v>0.5084877802424811</v>
      </c>
      <c r="AA37" s="135">
        <v>0.4940949626416004</v>
      </c>
      <c r="AB37" s="135">
        <v>0.4484552407052618</v>
      </c>
      <c r="AC37" s="135">
        <v>0.5899432692230875</v>
      </c>
      <c r="AD37" s="135">
        <v>0.38133574361345834</v>
      </c>
      <c r="AE37" s="135">
        <v>0.33727051603747166</v>
      </c>
      <c r="AF37" s="135">
        <v>0.3512487718998698</v>
      </c>
      <c r="AG37" s="136" t="s">
        <v>45</v>
      </c>
      <c r="AH37" s="238" t="s">
        <v>45</v>
      </c>
      <c r="AJ37" s="270" t="e">
        <f>(#REF!/#REF!-1)*100</f>
        <v>#REF!</v>
      </c>
      <c r="AK37" s="272" t="e">
        <f>(C37/#REF!-1)*100</f>
        <v>#REF!</v>
      </c>
      <c r="AL37" s="270">
        <f t="shared" si="28"/>
        <v>9.763351868615032</v>
      </c>
      <c r="AM37" s="270">
        <f t="shared" si="29"/>
        <v>-10.797596606974558</v>
      </c>
      <c r="AN37" s="270">
        <f t="shared" si="30"/>
        <v>-3.341477910585744</v>
      </c>
      <c r="AO37" s="270">
        <f t="shared" si="31"/>
        <v>-2.2887203661952626</v>
      </c>
      <c r="AP37" s="270">
        <f t="shared" si="32"/>
        <v>39.407075933435884</v>
      </c>
      <c r="AQ37" s="270">
        <f t="shared" si="33"/>
        <v>-34.48690941919952</v>
      </c>
      <c r="AR37" s="270">
        <f t="shared" si="34"/>
        <v>-10.649211453069974</v>
      </c>
      <c r="AS37" s="270">
        <f t="shared" si="35"/>
        <v>5.4065632764973115</v>
      </c>
      <c r="AU37" s="270" t="e">
        <f>#REF!/#REF!*100</f>
        <v>#REF!</v>
      </c>
      <c r="AV37" s="270" t="e">
        <f>#REF!/#REF!*100</f>
        <v>#REF!</v>
      </c>
      <c r="AW37" s="270">
        <f t="shared" si="19"/>
        <v>0.5494874446773156</v>
      </c>
      <c r="AX37" s="270">
        <f t="shared" si="20"/>
        <v>0.6008467635468364</v>
      </c>
      <c r="AY37" s="270">
        <f t="shared" si="21"/>
        <v>0.5084877802424811</v>
      </c>
      <c r="AZ37" s="270">
        <f t="shared" si="22"/>
        <v>0.4940949626416004</v>
      </c>
      <c r="BA37" s="270">
        <f t="shared" si="23"/>
        <v>0.4484552407052618</v>
      </c>
      <c r="BB37" s="270">
        <f t="shared" si="24"/>
        <v>0.5899432692230875</v>
      </c>
      <c r="BC37" s="270">
        <f t="shared" si="25"/>
        <v>0.38133574361345834</v>
      </c>
      <c r="BD37" s="270">
        <f t="shared" si="26"/>
        <v>0.33727051603747166</v>
      </c>
      <c r="BE37" s="270">
        <f t="shared" si="27"/>
        <v>0.3512487718998698</v>
      </c>
    </row>
    <row r="38" spans="1:57" ht="17.25" customHeight="1">
      <c r="A38" s="110" t="s">
        <v>184</v>
      </c>
      <c r="B38" s="151"/>
      <c r="C38" s="241">
        <v>288</v>
      </c>
      <c r="D38" s="241">
        <v>-177</v>
      </c>
      <c r="E38" s="241">
        <v>2194</v>
      </c>
      <c r="F38" s="241">
        <v>2962</v>
      </c>
      <c r="G38" s="241">
        <v>-615</v>
      </c>
      <c r="H38" s="241">
        <v>632</v>
      </c>
      <c r="I38" s="241">
        <v>527</v>
      </c>
      <c r="J38" s="241">
        <v>-524</v>
      </c>
      <c r="K38" s="241">
        <v>568</v>
      </c>
      <c r="L38" s="109"/>
      <c r="M38" s="238" t="s">
        <v>46</v>
      </c>
      <c r="N38" s="247" t="s">
        <v>184</v>
      </c>
      <c r="O38" s="109"/>
      <c r="P38" s="135">
        <v>-161.45833333333334</v>
      </c>
      <c r="Q38" s="135">
        <v>1339.5480225988701</v>
      </c>
      <c r="R38" s="135">
        <v>35.004557885141296</v>
      </c>
      <c r="S38" s="135">
        <v>-120.76299797434167</v>
      </c>
      <c r="T38" s="135">
        <v>202.7642276422764</v>
      </c>
      <c r="U38" s="135">
        <v>-16.61392405063291</v>
      </c>
      <c r="V38" s="135">
        <v>-199.43074003795064</v>
      </c>
      <c r="W38" s="135">
        <v>208.39694656488552</v>
      </c>
      <c r="X38" s="135">
        <v>0.010232276223138943</v>
      </c>
      <c r="Y38" s="135">
        <v>-0.0062647194361327785</v>
      </c>
      <c r="Z38" s="135">
        <v>0.07367246845750536</v>
      </c>
      <c r="AA38" s="135">
        <v>0.099986969962726</v>
      </c>
      <c r="AB38" s="135">
        <v>-0.01928401433601846</v>
      </c>
      <c r="AC38" s="135">
        <v>0.01870017785881188</v>
      </c>
      <c r="AD38" s="135">
        <v>0.015385387910296474</v>
      </c>
      <c r="AE38" s="135">
        <v>-0.01514263991120171</v>
      </c>
      <c r="AF38" s="135">
        <v>0.016217631477737447</v>
      </c>
      <c r="AG38" s="136" t="s">
        <v>46</v>
      </c>
      <c r="AH38" s="238" t="s">
        <v>46</v>
      </c>
      <c r="AJ38" s="270" t="e">
        <f>(#REF!/#REF!-1)*100</f>
        <v>#REF!</v>
      </c>
      <c r="AK38" s="272" t="e">
        <f>(C38/#REF!-1)*100</f>
        <v>#REF!</v>
      </c>
      <c r="AL38" s="270">
        <f t="shared" si="28"/>
        <v>-161.45833333333334</v>
      </c>
      <c r="AM38" s="270">
        <f t="shared" si="29"/>
        <v>-1339.5480225988701</v>
      </c>
      <c r="AN38" s="270">
        <f t="shared" si="30"/>
        <v>35.004557885141296</v>
      </c>
      <c r="AO38" s="270">
        <f t="shared" si="31"/>
        <v>-120.76299797434167</v>
      </c>
      <c r="AP38" s="270">
        <f t="shared" si="32"/>
        <v>-202.7642276422764</v>
      </c>
      <c r="AQ38" s="270">
        <f t="shared" si="33"/>
        <v>-16.61392405063291</v>
      </c>
      <c r="AR38" s="270">
        <f t="shared" si="34"/>
        <v>-199.43074003795064</v>
      </c>
      <c r="AS38" s="270">
        <f t="shared" si="35"/>
        <v>-208.39694656488552</v>
      </c>
      <c r="AU38" s="270" t="e">
        <f>#REF!/#REF!*100</f>
        <v>#REF!</v>
      </c>
      <c r="AV38" s="270" t="e">
        <f>#REF!/#REF!*100</f>
        <v>#REF!</v>
      </c>
      <c r="AW38" s="270">
        <f t="shared" si="19"/>
        <v>0.010232276223138943</v>
      </c>
      <c r="AX38" s="270">
        <f t="shared" si="20"/>
        <v>-0.0062647194361327785</v>
      </c>
      <c r="AY38" s="270">
        <f t="shared" si="21"/>
        <v>0.07367246845750536</v>
      </c>
      <c r="AZ38" s="270">
        <f t="shared" si="22"/>
        <v>0.099986969962726</v>
      </c>
      <c r="BA38" s="270">
        <f t="shared" si="23"/>
        <v>-0.01928401433601846</v>
      </c>
      <c r="BB38" s="270">
        <f t="shared" si="24"/>
        <v>0.01870017785881188</v>
      </c>
      <c r="BC38" s="270">
        <f t="shared" si="25"/>
        <v>0.015385387910296474</v>
      </c>
      <c r="BD38" s="270">
        <f t="shared" si="26"/>
        <v>-0.01514263991120171</v>
      </c>
      <c r="BE38" s="270">
        <f t="shared" si="27"/>
        <v>0.016217631477737447</v>
      </c>
    </row>
    <row r="39" spans="1:57" ht="17.25" customHeight="1">
      <c r="A39" s="110" t="s">
        <v>186</v>
      </c>
      <c r="B39" s="151"/>
      <c r="C39" s="241">
        <v>280704</v>
      </c>
      <c r="D39" s="241">
        <v>287098</v>
      </c>
      <c r="E39" s="241">
        <v>301315</v>
      </c>
      <c r="F39" s="241">
        <v>285348</v>
      </c>
      <c r="G39" s="241">
        <v>309508</v>
      </c>
      <c r="H39" s="241">
        <v>322389</v>
      </c>
      <c r="I39" s="241">
        <v>323045</v>
      </c>
      <c r="J39" s="241">
        <v>308731</v>
      </c>
      <c r="K39" s="241">
        <v>314557</v>
      </c>
      <c r="L39" s="109"/>
      <c r="M39" s="238" t="s">
        <v>2</v>
      </c>
      <c r="N39" s="247" t="s">
        <v>186</v>
      </c>
      <c r="O39" s="109"/>
      <c r="P39" s="135">
        <v>2.2778442772457774</v>
      </c>
      <c r="Q39" s="135">
        <v>4.951967620812403</v>
      </c>
      <c r="R39" s="135">
        <v>-5.299105587176212</v>
      </c>
      <c r="S39" s="135">
        <v>8.466854507478594</v>
      </c>
      <c r="T39" s="135">
        <v>4.161766416376955</v>
      </c>
      <c r="U39" s="135">
        <v>0.2034808879955552</v>
      </c>
      <c r="V39" s="135">
        <v>-4.430961630732555</v>
      </c>
      <c r="W39" s="135">
        <v>1.887079690734006</v>
      </c>
      <c r="X39" s="135">
        <v>9.973058558819423</v>
      </c>
      <c r="Y39" s="135">
        <v>10.161516500987844</v>
      </c>
      <c r="Z39" s="135">
        <v>10.117875949532008</v>
      </c>
      <c r="AA39" s="135">
        <v>9.632370663377426</v>
      </c>
      <c r="AB39" s="135">
        <v>9.704970258719353</v>
      </c>
      <c r="AC39" s="135">
        <v>9.53913234133624</v>
      </c>
      <c r="AD39" s="135">
        <v>9.43106762330498</v>
      </c>
      <c r="AE39" s="135">
        <v>8.921760233635908</v>
      </c>
      <c r="AF39" s="135">
        <v>8.981284339335666</v>
      </c>
      <c r="AG39" s="136" t="s">
        <v>2</v>
      </c>
      <c r="AH39" s="238" t="s">
        <v>2</v>
      </c>
      <c r="AJ39" s="270" t="e">
        <f>(#REF!/#REF!-1)*100</f>
        <v>#REF!</v>
      </c>
      <c r="AK39" s="272" t="e">
        <f>(C39/#REF!-1)*100</f>
        <v>#REF!</v>
      </c>
      <c r="AL39" s="270">
        <f t="shared" si="28"/>
        <v>2.2778442772457774</v>
      </c>
      <c r="AM39" s="270">
        <f t="shared" si="29"/>
        <v>4.951967620812403</v>
      </c>
      <c r="AN39" s="270">
        <f t="shared" si="30"/>
        <v>-5.299105587176212</v>
      </c>
      <c r="AO39" s="270">
        <f t="shared" si="31"/>
        <v>8.466854507478594</v>
      </c>
      <c r="AP39" s="270">
        <f t="shared" si="32"/>
        <v>4.161766416376955</v>
      </c>
      <c r="AQ39" s="270">
        <f t="shared" si="33"/>
        <v>0.2034808879955552</v>
      </c>
      <c r="AR39" s="270">
        <f t="shared" si="34"/>
        <v>-4.430961630732555</v>
      </c>
      <c r="AS39" s="270">
        <f t="shared" si="35"/>
        <v>1.887079690734006</v>
      </c>
      <c r="AU39" s="270" t="e">
        <f>#REF!/#REF!*100</f>
        <v>#REF!</v>
      </c>
      <c r="AV39" s="270" t="e">
        <f>#REF!/#REF!*100</f>
        <v>#REF!</v>
      </c>
      <c r="AW39" s="270">
        <f t="shared" si="19"/>
        <v>9.973058558819423</v>
      </c>
      <c r="AX39" s="270">
        <f t="shared" si="20"/>
        <v>10.161516500987844</v>
      </c>
      <c r="AY39" s="270">
        <f t="shared" si="21"/>
        <v>10.117875949532008</v>
      </c>
      <c r="AZ39" s="270">
        <f t="shared" si="22"/>
        <v>9.632370663377426</v>
      </c>
      <c r="BA39" s="270">
        <f t="shared" si="23"/>
        <v>9.704970258719353</v>
      </c>
      <c r="BB39" s="270">
        <f t="shared" si="24"/>
        <v>9.53913234133624</v>
      </c>
      <c r="BC39" s="270">
        <f t="shared" si="25"/>
        <v>9.43106762330498</v>
      </c>
      <c r="BD39" s="270">
        <f t="shared" si="26"/>
        <v>8.921760233635908</v>
      </c>
      <c r="BE39" s="270">
        <f t="shared" si="27"/>
        <v>8.981284339335666</v>
      </c>
    </row>
    <row r="40" spans="1:57" ht="17.25" customHeight="1">
      <c r="A40" s="110" t="s">
        <v>187</v>
      </c>
      <c r="B40" s="151"/>
      <c r="C40" s="241">
        <v>15526</v>
      </c>
      <c r="D40" s="241">
        <v>20066</v>
      </c>
      <c r="E40" s="241">
        <v>14427</v>
      </c>
      <c r="F40" s="241">
        <v>15540</v>
      </c>
      <c r="G40" s="241">
        <v>15777</v>
      </c>
      <c r="H40" s="241">
        <v>34003</v>
      </c>
      <c r="I40" s="241">
        <v>24799</v>
      </c>
      <c r="J40" s="241">
        <v>20587</v>
      </c>
      <c r="K40" s="241">
        <v>20804</v>
      </c>
      <c r="L40" s="109"/>
      <c r="M40" s="238" t="s">
        <v>45</v>
      </c>
      <c r="N40" s="247" t="s">
        <v>187</v>
      </c>
      <c r="O40" s="109"/>
      <c r="P40" s="135">
        <v>29.241272703851596</v>
      </c>
      <c r="Q40" s="135">
        <v>-28.10226253363899</v>
      </c>
      <c r="R40" s="135">
        <v>7.714701601164475</v>
      </c>
      <c r="S40" s="135">
        <v>1.5250965250965143</v>
      </c>
      <c r="T40" s="135">
        <v>115.52259618431893</v>
      </c>
      <c r="U40" s="135">
        <v>-27.068199864717823</v>
      </c>
      <c r="V40" s="135">
        <v>-16.984555828864067</v>
      </c>
      <c r="W40" s="135">
        <v>1.054063243794623</v>
      </c>
      <c r="X40" s="135">
        <v>0.5516191688904696</v>
      </c>
      <c r="Y40" s="135">
        <v>0.7102138994657645</v>
      </c>
      <c r="Z40" s="135">
        <v>0.4844451697522469</v>
      </c>
      <c r="AA40" s="135">
        <v>0.5245771482851999</v>
      </c>
      <c r="AB40" s="135">
        <v>0.4947055189908346</v>
      </c>
      <c r="AC40" s="135">
        <v>1.0061109932487033</v>
      </c>
      <c r="AD40" s="135">
        <v>0.7239890603177273</v>
      </c>
      <c r="AE40" s="135">
        <v>0.5949265798700565</v>
      </c>
      <c r="AF40" s="135">
        <v>0.5939993050402286</v>
      </c>
      <c r="AG40" s="136" t="s">
        <v>45</v>
      </c>
      <c r="AH40" s="238" t="s">
        <v>45</v>
      </c>
      <c r="AJ40" s="270" t="e">
        <f>(#REF!/#REF!-1)*100</f>
        <v>#REF!</v>
      </c>
      <c r="AK40" s="272" t="e">
        <f>(C40/#REF!-1)*100</f>
        <v>#REF!</v>
      </c>
      <c r="AL40" s="270">
        <f t="shared" si="28"/>
        <v>29.241272703851596</v>
      </c>
      <c r="AM40" s="270">
        <f t="shared" si="29"/>
        <v>-28.10226253363899</v>
      </c>
      <c r="AN40" s="270">
        <f t="shared" si="30"/>
        <v>7.714701601164475</v>
      </c>
      <c r="AO40" s="270">
        <f t="shared" si="31"/>
        <v>1.5250965250965143</v>
      </c>
      <c r="AP40" s="270">
        <f t="shared" si="32"/>
        <v>115.52259618431893</v>
      </c>
      <c r="AQ40" s="270">
        <f t="shared" si="33"/>
        <v>-27.068199864717823</v>
      </c>
      <c r="AR40" s="270">
        <f t="shared" si="34"/>
        <v>-16.984555828864067</v>
      </c>
      <c r="AS40" s="270">
        <f t="shared" si="35"/>
        <v>1.054063243794623</v>
      </c>
      <c r="AU40" s="270" t="e">
        <f>#REF!/#REF!*100</f>
        <v>#REF!</v>
      </c>
      <c r="AV40" s="270" t="e">
        <f>#REF!/#REF!*100</f>
        <v>#REF!</v>
      </c>
      <c r="AW40" s="270">
        <f t="shared" si="19"/>
        <v>0.5516191688904696</v>
      </c>
      <c r="AX40" s="270">
        <f t="shared" si="20"/>
        <v>0.7102138994657645</v>
      </c>
      <c r="AY40" s="270">
        <f t="shared" si="21"/>
        <v>0.4844451697522469</v>
      </c>
      <c r="AZ40" s="270">
        <f t="shared" si="22"/>
        <v>0.5245771482851999</v>
      </c>
      <c r="BA40" s="270">
        <f t="shared" si="23"/>
        <v>0.4947055189908346</v>
      </c>
      <c r="BB40" s="270">
        <f t="shared" si="24"/>
        <v>1.0061109932487033</v>
      </c>
      <c r="BC40" s="270">
        <f t="shared" si="25"/>
        <v>0.7239890603177273</v>
      </c>
      <c r="BD40" s="270">
        <f t="shared" si="26"/>
        <v>0.5949265798700565</v>
      </c>
      <c r="BE40" s="270">
        <f t="shared" si="27"/>
        <v>0.5939993050402286</v>
      </c>
    </row>
    <row r="41" spans="1:57" ht="17.25" customHeight="1">
      <c r="A41" s="137" t="s">
        <v>326</v>
      </c>
      <c r="B41" s="151"/>
      <c r="C41" s="241">
        <v>105401</v>
      </c>
      <c r="D41" s="241">
        <v>107341</v>
      </c>
      <c r="E41" s="241">
        <v>129620</v>
      </c>
      <c r="F41" s="241">
        <v>119758</v>
      </c>
      <c r="G41" s="241">
        <v>141357</v>
      </c>
      <c r="H41" s="241">
        <v>132480</v>
      </c>
      <c r="I41" s="241">
        <v>141551</v>
      </c>
      <c r="J41" s="241">
        <v>129408</v>
      </c>
      <c r="K41" s="241">
        <v>132389</v>
      </c>
      <c r="L41" s="109"/>
      <c r="M41" s="238" t="s">
        <v>46</v>
      </c>
      <c r="N41" s="249" t="s">
        <v>368</v>
      </c>
      <c r="O41" s="109"/>
      <c r="P41" s="135">
        <v>1.840589747725363</v>
      </c>
      <c r="Q41" s="135">
        <v>20.755349773152854</v>
      </c>
      <c r="R41" s="135">
        <v>-7.608393766394073</v>
      </c>
      <c r="S41" s="135">
        <v>18.03553833564355</v>
      </c>
      <c r="T41" s="135">
        <v>-6.27984464865553</v>
      </c>
      <c r="U41" s="135">
        <v>6.84707125603865</v>
      </c>
      <c r="V41" s="135">
        <v>-8.578533532083842</v>
      </c>
      <c r="W41" s="135">
        <v>2.303567012858565</v>
      </c>
      <c r="X41" s="135">
        <v>3.744764396510652</v>
      </c>
      <c r="Y41" s="135">
        <v>3.7992160960108956</v>
      </c>
      <c r="Z41" s="135">
        <v>4.352518396290722</v>
      </c>
      <c r="AA41" s="135">
        <v>4.042619699120912</v>
      </c>
      <c r="AB41" s="135">
        <v>4.4324071780431895</v>
      </c>
      <c r="AC41" s="135">
        <v>3.9199360169863895</v>
      </c>
      <c r="AD41" s="135">
        <v>4.132480159564281</v>
      </c>
      <c r="AE41" s="135">
        <v>3.739654094711433</v>
      </c>
      <c r="AF41" s="135">
        <v>3.7799929818770823</v>
      </c>
      <c r="AG41" s="136" t="s">
        <v>46</v>
      </c>
      <c r="AH41" s="238" t="s">
        <v>46</v>
      </c>
      <c r="AJ41" s="270" t="e">
        <f>(#REF!/#REF!-1)*100</f>
        <v>#REF!</v>
      </c>
      <c r="AK41" s="272" t="e">
        <f>(C41/#REF!-1)*100</f>
        <v>#REF!</v>
      </c>
      <c r="AL41" s="270">
        <f t="shared" si="28"/>
        <v>1.840589747725363</v>
      </c>
      <c r="AM41" s="270">
        <f t="shared" si="29"/>
        <v>20.755349773152854</v>
      </c>
      <c r="AN41" s="270">
        <f t="shared" si="30"/>
        <v>-7.608393766394073</v>
      </c>
      <c r="AO41" s="270">
        <f t="shared" si="31"/>
        <v>18.03553833564355</v>
      </c>
      <c r="AP41" s="270">
        <f t="shared" si="32"/>
        <v>-6.27984464865553</v>
      </c>
      <c r="AQ41" s="270">
        <f t="shared" si="33"/>
        <v>6.84707125603865</v>
      </c>
      <c r="AR41" s="270">
        <f t="shared" si="34"/>
        <v>-8.578533532083842</v>
      </c>
      <c r="AS41" s="270">
        <f t="shared" si="35"/>
        <v>2.303567012858565</v>
      </c>
      <c r="AU41" s="270" t="e">
        <f>#REF!/#REF!*100</f>
        <v>#REF!</v>
      </c>
      <c r="AV41" s="270" t="e">
        <f>#REF!/#REF!*100</f>
        <v>#REF!</v>
      </c>
      <c r="AW41" s="270">
        <f t="shared" si="19"/>
        <v>3.744764396510652</v>
      </c>
      <c r="AX41" s="270">
        <f t="shared" si="20"/>
        <v>3.7992160960108956</v>
      </c>
      <c r="AY41" s="270">
        <f t="shared" si="21"/>
        <v>4.352518396290722</v>
      </c>
      <c r="AZ41" s="270">
        <f t="shared" si="22"/>
        <v>4.042619699120912</v>
      </c>
      <c r="BA41" s="270">
        <f t="shared" si="23"/>
        <v>4.4324071780431895</v>
      </c>
      <c r="BB41" s="270">
        <f t="shared" si="24"/>
        <v>3.9199360169863895</v>
      </c>
      <c r="BC41" s="270">
        <f t="shared" si="25"/>
        <v>4.132480159564281</v>
      </c>
      <c r="BD41" s="270">
        <f t="shared" si="26"/>
        <v>3.739654094711433</v>
      </c>
      <c r="BE41" s="270">
        <f t="shared" si="27"/>
        <v>3.7799929818770823</v>
      </c>
    </row>
    <row r="42" spans="1:57" ht="17.25" customHeight="1">
      <c r="A42" s="110" t="s">
        <v>188</v>
      </c>
      <c r="B42" s="151"/>
      <c r="C42" s="241">
        <v>159777</v>
      </c>
      <c r="D42" s="241">
        <v>159691</v>
      </c>
      <c r="E42" s="241">
        <v>157268</v>
      </c>
      <c r="F42" s="241">
        <v>150050</v>
      </c>
      <c r="G42" s="241">
        <v>152374</v>
      </c>
      <c r="H42" s="241">
        <v>155906</v>
      </c>
      <c r="I42" s="241">
        <v>156695</v>
      </c>
      <c r="J42" s="241">
        <v>158736</v>
      </c>
      <c r="K42" s="241">
        <v>161364</v>
      </c>
      <c r="L42" s="109"/>
      <c r="M42" s="239" t="s">
        <v>48</v>
      </c>
      <c r="N42" s="247" t="s">
        <v>188</v>
      </c>
      <c r="O42" s="109"/>
      <c r="P42" s="135">
        <v>-0.053825018619702014</v>
      </c>
      <c r="Q42" s="135">
        <v>-1.5173052958526112</v>
      </c>
      <c r="R42" s="135">
        <v>-4.589617722613626</v>
      </c>
      <c r="S42" s="135">
        <v>1.548817060979668</v>
      </c>
      <c r="T42" s="135">
        <v>2.3179807578720846</v>
      </c>
      <c r="U42" s="135">
        <v>0.5060741728990514</v>
      </c>
      <c r="V42" s="135">
        <v>1.3025303934394827</v>
      </c>
      <c r="W42" s="135">
        <v>1.65557907469005</v>
      </c>
      <c r="X42" s="135">
        <v>5.676674993418302</v>
      </c>
      <c r="Y42" s="135">
        <v>5.652086505511184</v>
      </c>
      <c r="Z42" s="135">
        <v>5.2809123834890395</v>
      </c>
      <c r="AA42" s="135">
        <v>5.065173815971315</v>
      </c>
      <c r="AB42" s="135">
        <v>4.7778575616853285</v>
      </c>
      <c r="AC42" s="135">
        <v>4.613085331101147</v>
      </c>
      <c r="AD42" s="135">
        <v>4.574598403422971</v>
      </c>
      <c r="AE42" s="135">
        <v>4.587179559054418</v>
      </c>
      <c r="AF42" s="135">
        <v>4.607292052418354</v>
      </c>
      <c r="AG42" s="136" t="s">
        <v>48</v>
      </c>
      <c r="AH42" s="239" t="s">
        <v>48</v>
      </c>
      <c r="AJ42" s="270" t="e">
        <f>(#REF!/#REF!-1)*100</f>
        <v>#REF!</v>
      </c>
      <c r="AK42" s="272" t="e">
        <f>(C42/#REF!-1)*100</f>
        <v>#REF!</v>
      </c>
      <c r="AL42" s="270">
        <f t="shared" si="28"/>
        <v>-0.053825018619702014</v>
      </c>
      <c r="AM42" s="270">
        <f t="shared" si="29"/>
        <v>-1.5173052958526112</v>
      </c>
      <c r="AN42" s="270">
        <f t="shared" si="30"/>
        <v>-4.589617722613626</v>
      </c>
      <c r="AO42" s="270">
        <f t="shared" si="31"/>
        <v>1.548817060979668</v>
      </c>
      <c r="AP42" s="270">
        <f t="shared" si="32"/>
        <v>2.3179807578720846</v>
      </c>
      <c r="AQ42" s="270">
        <f t="shared" si="33"/>
        <v>0.5060741728990514</v>
      </c>
      <c r="AR42" s="270">
        <f t="shared" si="34"/>
        <v>1.3025303934394827</v>
      </c>
      <c r="AS42" s="270">
        <f t="shared" si="35"/>
        <v>1.65557907469005</v>
      </c>
      <c r="AU42" s="270" t="e">
        <f>#REF!/#REF!*100</f>
        <v>#REF!</v>
      </c>
      <c r="AV42" s="270" t="e">
        <f>#REF!/#REF!*100</f>
        <v>#REF!</v>
      </c>
      <c r="AW42" s="270">
        <f t="shared" si="19"/>
        <v>5.676674993418302</v>
      </c>
      <c r="AX42" s="270">
        <f t="shared" si="20"/>
        <v>5.652086505511184</v>
      </c>
      <c r="AY42" s="270">
        <f t="shared" si="21"/>
        <v>5.2809123834890395</v>
      </c>
      <c r="AZ42" s="270">
        <f t="shared" si="22"/>
        <v>5.065173815971315</v>
      </c>
      <c r="BA42" s="270">
        <f t="shared" si="23"/>
        <v>4.7778575616853285</v>
      </c>
      <c r="BB42" s="270">
        <f t="shared" si="24"/>
        <v>4.613085331101147</v>
      </c>
      <c r="BC42" s="270">
        <f t="shared" si="25"/>
        <v>4.574598403422971</v>
      </c>
      <c r="BD42" s="270">
        <f t="shared" si="26"/>
        <v>4.587179559054418</v>
      </c>
      <c r="BE42" s="270">
        <f t="shared" si="27"/>
        <v>4.607292052418354</v>
      </c>
    </row>
    <row r="43" spans="1:57" ht="9.75" customHeight="1">
      <c r="A43" s="110"/>
      <c r="B43" s="151"/>
      <c r="C43" s="241"/>
      <c r="D43" s="241"/>
      <c r="E43" s="241"/>
      <c r="F43" s="241"/>
      <c r="G43" s="241"/>
      <c r="H43" s="241"/>
      <c r="I43" s="241"/>
      <c r="J43" s="241"/>
      <c r="K43" s="241"/>
      <c r="L43" s="109"/>
      <c r="M43" s="238"/>
      <c r="N43" s="247"/>
      <c r="O43" s="109"/>
      <c r="P43" s="135"/>
      <c r="Q43" s="135"/>
      <c r="R43" s="135"/>
      <c r="S43" s="135"/>
      <c r="T43" s="135"/>
      <c r="U43" s="135"/>
      <c r="V43" s="135"/>
      <c r="W43" s="135"/>
      <c r="X43" s="135"/>
      <c r="Y43" s="135"/>
      <c r="Z43" s="135"/>
      <c r="AA43" s="135"/>
      <c r="AB43" s="135"/>
      <c r="AC43" s="135"/>
      <c r="AD43" s="135"/>
      <c r="AE43" s="135"/>
      <c r="AF43" s="135"/>
      <c r="AG43" s="136"/>
      <c r="AH43" s="238"/>
      <c r="AJ43" s="270"/>
      <c r="AK43" s="272"/>
      <c r="AL43" s="270"/>
      <c r="AM43" s="270"/>
      <c r="AN43" s="270"/>
      <c r="AO43" s="270"/>
      <c r="AP43" s="270"/>
      <c r="AQ43" s="270"/>
      <c r="AR43" s="270"/>
      <c r="AS43" s="270"/>
      <c r="AU43" s="270"/>
      <c r="AV43" s="270"/>
      <c r="AW43" s="270"/>
      <c r="AX43" s="270"/>
      <c r="AY43" s="270"/>
      <c r="AZ43" s="270"/>
      <c r="BA43" s="270"/>
      <c r="BB43" s="270"/>
      <c r="BC43" s="270"/>
      <c r="BD43" s="270"/>
      <c r="BE43" s="270"/>
    </row>
    <row r="44" spans="1:57" ht="17.25" customHeight="1">
      <c r="A44" s="137" t="s">
        <v>244</v>
      </c>
      <c r="B44" s="151"/>
      <c r="C44" s="241">
        <v>2814623</v>
      </c>
      <c r="D44" s="241">
        <v>2825346</v>
      </c>
      <c r="E44" s="241">
        <v>2978046</v>
      </c>
      <c r="F44" s="241">
        <v>2962386</v>
      </c>
      <c r="G44" s="241">
        <v>3189170</v>
      </c>
      <c r="H44" s="241">
        <v>3379647</v>
      </c>
      <c r="I44" s="241">
        <v>3425328</v>
      </c>
      <c r="J44" s="241">
        <v>3460427</v>
      </c>
      <c r="K44" s="241">
        <v>3502361</v>
      </c>
      <c r="L44" s="109"/>
      <c r="M44" s="238" t="s">
        <v>49</v>
      </c>
      <c r="N44" s="274" t="s">
        <v>331</v>
      </c>
      <c r="O44" s="109"/>
      <c r="P44" s="135">
        <v>0.3809746456274965</v>
      </c>
      <c r="Q44" s="135">
        <v>5.404647784731509</v>
      </c>
      <c r="R44" s="135">
        <v>-0.5258481568115481</v>
      </c>
      <c r="S44" s="135">
        <v>7.655450707639044</v>
      </c>
      <c r="T44" s="135">
        <v>5.972619835254944</v>
      </c>
      <c r="U44" s="135">
        <v>1.3516500391904884</v>
      </c>
      <c r="V44" s="135">
        <v>1.0246901902533079</v>
      </c>
      <c r="W44" s="135">
        <v>1.211815767244917</v>
      </c>
      <c r="X44" s="135">
        <v>100</v>
      </c>
      <c r="Y44" s="135">
        <v>100</v>
      </c>
      <c r="Z44" s="135">
        <v>100</v>
      </c>
      <c r="AA44" s="135">
        <v>100</v>
      </c>
      <c r="AB44" s="135">
        <v>100</v>
      </c>
      <c r="AC44" s="135">
        <v>100</v>
      </c>
      <c r="AD44" s="135">
        <v>100</v>
      </c>
      <c r="AE44" s="135">
        <v>100</v>
      </c>
      <c r="AF44" s="135">
        <v>100</v>
      </c>
      <c r="AG44" s="136"/>
      <c r="AH44" s="238" t="s">
        <v>49</v>
      </c>
      <c r="AJ44" s="270" t="e">
        <f>(#REF!/#REF!-1)*100</f>
        <v>#REF!</v>
      </c>
      <c r="AK44" s="272" t="e">
        <f>(C44/#REF!-1)*100</f>
        <v>#REF!</v>
      </c>
      <c r="AL44" s="270">
        <f aca="true" t="shared" si="36" ref="AL44:AS44">(D44/C44-1)*100</f>
        <v>0.3809746456274965</v>
      </c>
      <c r="AM44" s="270">
        <f t="shared" si="36"/>
        <v>5.404647784731509</v>
      </c>
      <c r="AN44" s="270">
        <f t="shared" si="36"/>
        <v>-0.5258481568115481</v>
      </c>
      <c r="AO44" s="270">
        <f t="shared" si="36"/>
        <v>7.655450707639044</v>
      </c>
      <c r="AP44" s="270">
        <f t="shared" si="36"/>
        <v>5.972619835254944</v>
      </c>
      <c r="AQ44" s="270">
        <f t="shared" si="36"/>
        <v>1.3516500391904884</v>
      </c>
      <c r="AR44" s="270">
        <f t="shared" si="36"/>
        <v>1.0246901902533079</v>
      </c>
      <c r="AS44" s="270">
        <f t="shared" si="36"/>
        <v>1.211815767244917</v>
      </c>
      <c r="AU44" s="270" t="e">
        <f>#REF!/#REF!*100</f>
        <v>#REF!</v>
      </c>
      <c r="AV44" s="270" t="e">
        <f>#REF!/#REF!*100</f>
        <v>#REF!</v>
      </c>
      <c r="AW44" s="270">
        <f t="shared" si="19"/>
        <v>100</v>
      </c>
      <c r="AX44" s="270">
        <f t="shared" si="20"/>
        <v>100</v>
      </c>
      <c r="AY44" s="270">
        <f t="shared" si="21"/>
        <v>100</v>
      </c>
      <c r="AZ44" s="270">
        <f t="shared" si="22"/>
        <v>100</v>
      </c>
      <c r="BA44" s="270">
        <f t="shared" si="23"/>
        <v>100</v>
      </c>
      <c r="BB44" s="270">
        <f t="shared" si="24"/>
        <v>100</v>
      </c>
      <c r="BC44" s="270">
        <f t="shared" si="25"/>
        <v>100</v>
      </c>
      <c r="BD44" s="270">
        <f t="shared" si="26"/>
        <v>100</v>
      </c>
      <c r="BE44" s="270">
        <f t="shared" si="27"/>
        <v>100</v>
      </c>
    </row>
    <row r="45" spans="1:57" ht="9.75" customHeight="1">
      <c r="A45" s="138"/>
      <c r="B45" s="151"/>
      <c r="C45" s="241"/>
      <c r="D45" s="241"/>
      <c r="E45" s="241"/>
      <c r="F45" s="241"/>
      <c r="G45" s="241"/>
      <c r="H45" s="241"/>
      <c r="I45" s="241"/>
      <c r="J45" s="241"/>
      <c r="K45" s="241"/>
      <c r="L45" s="109"/>
      <c r="M45" s="238"/>
      <c r="N45" s="248"/>
      <c r="O45" s="109"/>
      <c r="P45" s="135"/>
      <c r="Q45" s="135"/>
      <c r="R45" s="135"/>
      <c r="S45" s="135"/>
      <c r="T45" s="135"/>
      <c r="U45" s="135"/>
      <c r="V45" s="135"/>
      <c r="W45" s="135"/>
      <c r="X45" s="135"/>
      <c r="Y45" s="135"/>
      <c r="Z45" s="135"/>
      <c r="AA45" s="135"/>
      <c r="AB45" s="135"/>
      <c r="AC45" s="135"/>
      <c r="AD45" s="135"/>
      <c r="AE45" s="135"/>
      <c r="AF45" s="135"/>
      <c r="AG45" s="136"/>
      <c r="AH45" s="238"/>
      <c r="AJ45" s="270"/>
      <c r="AK45" s="272"/>
      <c r="AL45" s="270"/>
      <c r="AM45" s="270"/>
      <c r="AN45" s="270"/>
      <c r="AO45" s="270"/>
      <c r="AP45" s="270"/>
      <c r="AQ45" s="270"/>
      <c r="AR45" s="270"/>
      <c r="AS45" s="270"/>
      <c r="AU45" s="270"/>
      <c r="AV45" s="270"/>
      <c r="AW45" s="270"/>
      <c r="AX45" s="270"/>
      <c r="AY45" s="270"/>
      <c r="AZ45" s="270"/>
      <c r="BA45" s="270"/>
      <c r="BB45" s="270"/>
      <c r="BC45" s="270"/>
      <c r="BD45" s="270"/>
      <c r="BE45" s="270"/>
    </row>
    <row r="46" spans="1:57" ht="27.75" customHeight="1">
      <c r="A46" s="138" t="s">
        <v>364</v>
      </c>
      <c r="B46" s="151"/>
      <c r="C46" s="241">
        <v>129344</v>
      </c>
      <c r="D46" s="241">
        <v>126674</v>
      </c>
      <c r="E46" s="241">
        <v>128385</v>
      </c>
      <c r="F46" s="241">
        <v>137617</v>
      </c>
      <c r="G46" s="241">
        <v>142541</v>
      </c>
      <c r="H46" s="241">
        <v>144806</v>
      </c>
      <c r="I46" s="241">
        <v>147845</v>
      </c>
      <c r="J46" s="241">
        <v>149559</v>
      </c>
      <c r="K46" s="241">
        <v>152683</v>
      </c>
      <c r="L46" s="109"/>
      <c r="M46" s="238" t="s">
        <v>50</v>
      </c>
      <c r="N46" s="248" t="s">
        <v>341</v>
      </c>
      <c r="O46" s="109"/>
      <c r="P46" s="135">
        <v>-2.0642627412172154</v>
      </c>
      <c r="Q46" s="135">
        <v>1.3507112746104166</v>
      </c>
      <c r="R46" s="135">
        <v>7.190871207695593</v>
      </c>
      <c r="S46" s="135">
        <v>3.5780463169521104</v>
      </c>
      <c r="T46" s="135">
        <v>1.5890164935001172</v>
      </c>
      <c r="U46" s="135">
        <v>2.098669944615561</v>
      </c>
      <c r="V46" s="135">
        <v>1.1593222631810285</v>
      </c>
      <c r="W46" s="135">
        <v>2.088807761485434</v>
      </c>
      <c r="X46" s="135">
        <v>4.5954289437697335</v>
      </c>
      <c r="Y46" s="135">
        <v>4.4834862703541445</v>
      </c>
      <c r="Z46" s="135">
        <v>4.311048251101561</v>
      </c>
      <c r="AA46" s="135">
        <v>4.645478340769906</v>
      </c>
      <c r="AB46" s="135">
        <v>4.4695328251551345</v>
      </c>
      <c r="AC46" s="135">
        <v>4.2846486630112555</v>
      </c>
      <c r="AD46" s="135">
        <v>4.316228985954046</v>
      </c>
      <c r="AE46" s="135">
        <v>4.321981073434001</v>
      </c>
      <c r="AF46" s="135">
        <v>4.359430681189061</v>
      </c>
      <c r="AG46" s="136"/>
      <c r="AH46" s="238" t="s">
        <v>50</v>
      </c>
      <c r="AJ46" s="270" t="e">
        <f>(#REF!/#REF!-1)*100</f>
        <v>#REF!</v>
      </c>
      <c r="AK46" s="272" t="e">
        <f>(C46/#REF!-1)*100</f>
        <v>#REF!</v>
      </c>
      <c r="AL46" s="270">
        <f aca="true" t="shared" si="37" ref="AL46:AS49">(D46/C46-1)*100</f>
        <v>-2.0642627412172154</v>
      </c>
      <c r="AM46" s="270">
        <f t="shared" si="37"/>
        <v>1.3507112746104166</v>
      </c>
      <c r="AN46" s="270">
        <f t="shared" si="37"/>
        <v>7.190871207695593</v>
      </c>
      <c r="AO46" s="270">
        <f t="shared" si="37"/>
        <v>3.5780463169521104</v>
      </c>
      <c r="AP46" s="270">
        <f t="shared" si="37"/>
        <v>1.5890164935001172</v>
      </c>
      <c r="AQ46" s="270">
        <f t="shared" si="37"/>
        <v>2.098669944615561</v>
      </c>
      <c r="AR46" s="270">
        <f t="shared" si="37"/>
        <v>1.1593222631810285</v>
      </c>
      <c r="AS46" s="270">
        <f t="shared" si="37"/>
        <v>2.088807761485434</v>
      </c>
      <c r="AU46" s="270" t="e">
        <f>#REF!/#REF!*100</f>
        <v>#REF!</v>
      </c>
      <c r="AV46" s="270" t="e">
        <f>#REF!/#REF!*100</f>
        <v>#REF!</v>
      </c>
      <c r="AW46" s="270">
        <f t="shared" si="19"/>
        <v>4.5954289437697335</v>
      </c>
      <c r="AX46" s="270">
        <f t="shared" si="20"/>
        <v>4.4834862703541445</v>
      </c>
      <c r="AY46" s="270">
        <f t="shared" si="21"/>
        <v>4.311048251101561</v>
      </c>
      <c r="AZ46" s="270">
        <f t="shared" si="22"/>
        <v>4.645478340769906</v>
      </c>
      <c r="BA46" s="270">
        <f t="shared" si="23"/>
        <v>4.4695328251551345</v>
      </c>
      <c r="BB46" s="270">
        <f t="shared" si="24"/>
        <v>4.2846486630112555</v>
      </c>
      <c r="BC46" s="270">
        <f t="shared" si="25"/>
        <v>4.316228985954046</v>
      </c>
      <c r="BD46" s="270">
        <f t="shared" si="26"/>
        <v>4.321981073434001</v>
      </c>
      <c r="BE46" s="270">
        <f t="shared" si="27"/>
        <v>4.359430681189061</v>
      </c>
    </row>
    <row r="47" spans="1:57" ht="17.25" customHeight="1">
      <c r="A47" s="137" t="s">
        <v>327</v>
      </c>
      <c r="B47" s="151"/>
      <c r="C47" s="241">
        <v>149539</v>
      </c>
      <c r="D47" s="241">
        <v>151988</v>
      </c>
      <c r="E47" s="241">
        <v>155678</v>
      </c>
      <c r="F47" s="241">
        <v>170796</v>
      </c>
      <c r="G47" s="241">
        <v>172621</v>
      </c>
      <c r="H47" s="241">
        <v>174709</v>
      </c>
      <c r="I47" s="241">
        <v>177796</v>
      </c>
      <c r="J47" s="241">
        <v>179937</v>
      </c>
      <c r="K47" s="241">
        <v>185627</v>
      </c>
      <c r="L47" s="109"/>
      <c r="M47" s="238"/>
      <c r="N47" s="249" t="s">
        <v>327</v>
      </c>
      <c r="O47" s="109"/>
      <c r="P47" s="135">
        <v>1.6376998642494645</v>
      </c>
      <c r="Q47" s="135">
        <v>2.4278232492038754</v>
      </c>
      <c r="R47" s="135">
        <v>9.711070286103363</v>
      </c>
      <c r="S47" s="135">
        <v>1.068526194992847</v>
      </c>
      <c r="T47" s="135">
        <v>1.2095863191616374</v>
      </c>
      <c r="U47" s="135">
        <v>1.7669381657499095</v>
      </c>
      <c r="V47" s="135">
        <v>1.204189070620254</v>
      </c>
      <c r="W47" s="135">
        <v>3.162217887371699</v>
      </c>
      <c r="X47" s="135">
        <v>5.312931785180466</v>
      </c>
      <c r="Y47" s="135">
        <v>5.37944733140649</v>
      </c>
      <c r="Z47" s="135">
        <v>5.227521670249553</v>
      </c>
      <c r="AA47" s="135">
        <v>5.765487684589381</v>
      </c>
      <c r="AB47" s="135">
        <v>5.412724940972103</v>
      </c>
      <c r="AC47" s="135">
        <v>5.169445211289818</v>
      </c>
      <c r="AD47" s="135">
        <v>5.190626999808486</v>
      </c>
      <c r="AE47" s="135">
        <v>5.199849613934927</v>
      </c>
      <c r="AF47" s="135">
        <v>5.300053306897833</v>
      </c>
      <c r="AG47" s="136"/>
      <c r="AH47" s="238"/>
      <c r="AJ47" s="270" t="e">
        <f>(#REF!/#REF!-1)*100</f>
        <v>#REF!</v>
      </c>
      <c r="AK47" s="272" t="e">
        <f>(C47/#REF!-1)*100</f>
        <v>#REF!</v>
      </c>
      <c r="AL47" s="270">
        <f t="shared" si="37"/>
        <v>1.6376998642494645</v>
      </c>
      <c r="AM47" s="270">
        <f t="shared" si="37"/>
        <v>2.4278232492038754</v>
      </c>
      <c r="AN47" s="270">
        <f t="shared" si="37"/>
        <v>9.711070286103363</v>
      </c>
      <c r="AO47" s="270">
        <f t="shared" si="37"/>
        <v>1.068526194992847</v>
      </c>
      <c r="AP47" s="270">
        <f t="shared" si="37"/>
        <v>1.2095863191616374</v>
      </c>
      <c r="AQ47" s="270">
        <f t="shared" si="37"/>
        <v>1.7669381657499095</v>
      </c>
      <c r="AR47" s="270">
        <f t="shared" si="37"/>
        <v>1.204189070620254</v>
      </c>
      <c r="AS47" s="270">
        <f t="shared" si="37"/>
        <v>3.162217887371699</v>
      </c>
      <c r="AU47" s="270" t="e">
        <f>#REF!/#REF!*100</f>
        <v>#REF!</v>
      </c>
      <c r="AV47" s="270" t="e">
        <f>#REF!/#REF!*100</f>
        <v>#REF!</v>
      </c>
      <c r="AW47" s="270">
        <f t="shared" si="19"/>
        <v>5.312931785180466</v>
      </c>
      <c r="AX47" s="270">
        <f t="shared" si="20"/>
        <v>5.37944733140649</v>
      </c>
      <c r="AY47" s="270">
        <f t="shared" si="21"/>
        <v>5.227521670249553</v>
      </c>
      <c r="AZ47" s="270">
        <f t="shared" si="22"/>
        <v>5.765487684589381</v>
      </c>
      <c r="BA47" s="270">
        <f t="shared" si="23"/>
        <v>5.412724940972103</v>
      </c>
      <c r="BB47" s="270">
        <f t="shared" si="24"/>
        <v>5.169445211289818</v>
      </c>
      <c r="BC47" s="270">
        <f t="shared" si="25"/>
        <v>5.190626999808486</v>
      </c>
      <c r="BD47" s="270">
        <f t="shared" si="26"/>
        <v>5.199849613934927</v>
      </c>
      <c r="BE47" s="270">
        <f t="shared" si="27"/>
        <v>5.300053306897833</v>
      </c>
    </row>
    <row r="48" spans="1:57" ht="17.25" customHeight="1">
      <c r="A48" s="137" t="s">
        <v>245</v>
      </c>
      <c r="B48" s="151"/>
      <c r="C48" s="241">
        <v>20195</v>
      </c>
      <c r="D48" s="241">
        <v>25314</v>
      </c>
      <c r="E48" s="241">
        <v>27293</v>
      </c>
      <c r="F48" s="241">
        <v>33179</v>
      </c>
      <c r="G48" s="241">
        <v>30080</v>
      </c>
      <c r="H48" s="241">
        <v>29903</v>
      </c>
      <c r="I48" s="241">
        <v>29951</v>
      </c>
      <c r="J48" s="241">
        <v>30378</v>
      </c>
      <c r="K48" s="241">
        <v>32944</v>
      </c>
      <c r="L48" s="109"/>
      <c r="M48" s="238"/>
      <c r="N48" s="249" t="s">
        <v>245</v>
      </c>
      <c r="O48" s="109"/>
      <c r="P48" s="135">
        <v>25.347858380787326</v>
      </c>
      <c r="Q48" s="135">
        <v>7.817808327407749</v>
      </c>
      <c r="R48" s="135">
        <v>21.565969296156528</v>
      </c>
      <c r="S48" s="135">
        <v>-9.340245335905239</v>
      </c>
      <c r="T48" s="135">
        <v>-0.5884308510638259</v>
      </c>
      <c r="U48" s="135">
        <v>0.16051901147042802</v>
      </c>
      <c r="V48" s="135">
        <v>1.4256619144602745</v>
      </c>
      <c r="W48" s="135">
        <v>8.446902363552567</v>
      </c>
      <c r="X48" s="135">
        <v>0.7175028414107325</v>
      </c>
      <c r="Y48" s="135">
        <v>0.8959610610523454</v>
      </c>
      <c r="Z48" s="135">
        <v>0.9164734191479916</v>
      </c>
      <c r="AA48" s="135">
        <v>1.1200093438194751</v>
      </c>
      <c r="AB48" s="135">
        <v>0.9431921158169679</v>
      </c>
      <c r="AC48" s="135">
        <v>0.8847965482785628</v>
      </c>
      <c r="AD48" s="135">
        <v>0.8743980138544396</v>
      </c>
      <c r="AE48" s="135">
        <v>0.8778685405009267</v>
      </c>
      <c r="AF48" s="135">
        <v>0.940622625708772</v>
      </c>
      <c r="AG48" s="136"/>
      <c r="AH48" s="238"/>
      <c r="AJ48" s="270" t="e">
        <f>(#REF!/#REF!-1)*100</f>
        <v>#REF!</v>
      </c>
      <c r="AK48" s="272" t="e">
        <f>(C48/#REF!-1)*100</f>
        <v>#REF!</v>
      </c>
      <c r="AL48" s="270">
        <f t="shared" si="37"/>
        <v>25.347858380787326</v>
      </c>
      <c r="AM48" s="270">
        <f t="shared" si="37"/>
        <v>7.817808327407749</v>
      </c>
      <c r="AN48" s="270">
        <f t="shared" si="37"/>
        <v>21.565969296156528</v>
      </c>
      <c r="AO48" s="270">
        <f t="shared" si="37"/>
        <v>-9.340245335905239</v>
      </c>
      <c r="AP48" s="270">
        <f t="shared" si="37"/>
        <v>-0.5884308510638259</v>
      </c>
      <c r="AQ48" s="270">
        <f t="shared" si="37"/>
        <v>0.16051901147042802</v>
      </c>
      <c r="AR48" s="270">
        <f t="shared" si="37"/>
        <v>1.4256619144602745</v>
      </c>
      <c r="AS48" s="270">
        <f t="shared" si="37"/>
        <v>8.446902363552567</v>
      </c>
      <c r="AU48" s="270" t="e">
        <f>#REF!/#REF!*100</f>
        <v>#REF!</v>
      </c>
      <c r="AV48" s="270" t="e">
        <f>#REF!/#REF!*100</f>
        <v>#REF!</v>
      </c>
      <c r="AW48" s="270">
        <f t="shared" si="19"/>
        <v>0.7175028414107325</v>
      </c>
      <c r="AX48" s="270">
        <f t="shared" si="20"/>
        <v>0.8959610610523454</v>
      </c>
      <c r="AY48" s="270">
        <f t="shared" si="21"/>
        <v>0.9164734191479916</v>
      </c>
      <c r="AZ48" s="270">
        <f t="shared" si="22"/>
        <v>1.1200093438194751</v>
      </c>
      <c r="BA48" s="270">
        <f t="shared" si="23"/>
        <v>0.9431921158169679</v>
      </c>
      <c r="BB48" s="270">
        <f t="shared" si="24"/>
        <v>0.8847965482785628</v>
      </c>
      <c r="BC48" s="270">
        <f t="shared" si="25"/>
        <v>0.8743980138544396</v>
      </c>
      <c r="BD48" s="270">
        <f t="shared" si="26"/>
        <v>0.8778685405009267</v>
      </c>
      <c r="BE48" s="270">
        <f t="shared" si="27"/>
        <v>0.940622625708772</v>
      </c>
    </row>
    <row r="49" spans="1:57" ht="17.25" customHeight="1">
      <c r="A49" s="110" t="s">
        <v>328</v>
      </c>
      <c r="B49" s="151"/>
      <c r="C49" s="241">
        <v>2943967</v>
      </c>
      <c r="D49" s="241">
        <v>2952020</v>
      </c>
      <c r="E49" s="241">
        <v>3106431</v>
      </c>
      <c r="F49" s="241">
        <v>3100003</v>
      </c>
      <c r="G49" s="241">
        <v>3331711</v>
      </c>
      <c r="H49" s="241">
        <v>3524453</v>
      </c>
      <c r="I49" s="241">
        <v>3573173</v>
      </c>
      <c r="J49" s="241">
        <v>3609986</v>
      </c>
      <c r="K49" s="241">
        <v>3655044</v>
      </c>
      <c r="L49" s="109"/>
      <c r="M49" s="238" t="s">
        <v>51</v>
      </c>
      <c r="N49" s="247" t="s">
        <v>330</v>
      </c>
      <c r="O49" s="109"/>
      <c r="P49" s="135">
        <v>0.2735424683768528</v>
      </c>
      <c r="Q49" s="135">
        <v>5.230689493973628</v>
      </c>
      <c r="R49" s="135">
        <v>-0.20692556828076913</v>
      </c>
      <c r="S49" s="135">
        <v>7.4744443795699445</v>
      </c>
      <c r="T49" s="135">
        <v>5.78507559629271</v>
      </c>
      <c r="U49" s="135">
        <v>1.382342167706585</v>
      </c>
      <c r="V49" s="135">
        <v>1.0302607794248964</v>
      </c>
      <c r="W49" s="135">
        <v>1.2481488847879252</v>
      </c>
      <c r="X49" s="135">
        <v>104.59542894376975</v>
      </c>
      <c r="Y49" s="135">
        <v>104.48348627035415</v>
      </c>
      <c r="Z49" s="135">
        <v>104.31104825110155</v>
      </c>
      <c r="AA49" s="135">
        <v>104.64547834076991</v>
      </c>
      <c r="AB49" s="135">
        <v>104.46953282515514</v>
      </c>
      <c r="AC49" s="135">
        <v>104.28464866301125</v>
      </c>
      <c r="AD49" s="135">
        <v>104.31622898595406</v>
      </c>
      <c r="AE49" s="135">
        <v>104.321981073434</v>
      </c>
      <c r="AF49" s="135">
        <v>104.35943068118907</v>
      </c>
      <c r="AG49" s="136"/>
      <c r="AH49" s="238" t="s">
        <v>51</v>
      </c>
      <c r="AJ49" s="270" t="e">
        <f>(#REF!/#REF!-1)*100</f>
        <v>#REF!</v>
      </c>
      <c r="AK49" s="272" t="e">
        <f>(C49/#REF!-1)*100</f>
        <v>#REF!</v>
      </c>
      <c r="AL49" s="270">
        <f t="shared" si="37"/>
        <v>0.2735424683768528</v>
      </c>
      <c r="AM49" s="270">
        <f t="shared" si="37"/>
        <v>5.230689493973628</v>
      </c>
      <c r="AN49" s="270">
        <f t="shared" si="37"/>
        <v>-0.20692556828076913</v>
      </c>
      <c r="AO49" s="270">
        <f t="shared" si="37"/>
        <v>7.4744443795699445</v>
      </c>
      <c r="AP49" s="270">
        <f t="shared" si="37"/>
        <v>5.78507559629271</v>
      </c>
      <c r="AQ49" s="270">
        <f t="shared" si="37"/>
        <v>1.382342167706585</v>
      </c>
      <c r="AR49" s="270">
        <f t="shared" si="37"/>
        <v>1.0302607794248964</v>
      </c>
      <c r="AS49" s="270">
        <f t="shared" si="37"/>
        <v>1.2481488847879252</v>
      </c>
      <c r="AU49" s="270" t="e">
        <f>#REF!/#REF!*100</f>
        <v>#REF!</v>
      </c>
      <c r="AV49" s="270" t="e">
        <f>#REF!/#REF!*100</f>
        <v>#REF!</v>
      </c>
      <c r="AW49" s="270">
        <f t="shared" si="19"/>
        <v>104.59542894376975</v>
      </c>
      <c r="AX49" s="270">
        <f t="shared" si="20"/>
        <v>104.48348627035415</v>
      </c>
      <c r="AY49" s="270">
        <f t="shared" si="21"/>
        <v>104.31104825110155</v>
      </c>
      <c r="AZ49" s="270">
        <f t="shared" si="22"/>
        <v>104.64547834076991</v>
      </c>
      <c r="BA49" s="270">
        <f t="shared" si="23"/>
        <v>104.46953282515514</v>
      </c>
      <c r="BB49" s="270">
        <f t="shared" si="24"/>
        <v>104.28464866301125</v>
      </c>
      <c r="BC49" s="270">
        <f t="shared" si="25"/>
        <v>104.31622898595406</v>
      </c>
      <c r="BD49" s="270">
        <f t="shared" si="26"/>
        <v>104.321981073434</v>
      </c>
      <c r="BE49" s="270">
        <f t="shared" si="27"/>
        <v>104.35943068118907</v>
      </c>
    </row>
    <row r="50" spans="1:57" ht="9.75" customHeight="1">
      <c r="A50" s="138"/>
      <c r="B50" s="151"/>
      <c r="C50" s="241"/>
      <c r="D50" s="241"/>
      <c r="E50" s="241"/>
      <c r="F50" s="241"/>
      <c r="G50" s="241"/>
      <c r="H50" s="241"/>
      <c r="I50" s="241"/>
      <c r="J50" s="241"/>
      <c r="K50" s="241"/>
      <c r="L50" s="109"/>
      <c r="M50" s="238"/>
      <c r="N50" s="248"/>
      <c r="O50" s="109"/>
      <c r="P50" s="135"/>
      <c r="Q50" s="135"/>
      <c r="R50" s="135"/>
      <c r="S50" s="135"/>
      <c r="T50" s="135"/>
      <c r="U50" s="135"/>
      <c r="V50" s="135"/>
      <c r="W50" s="135"/>
      <c r="X50" s="135"/>
      <c r="Y50" s="135"/>
      <c r="Z50" s="135"/>
      <c r="AA50" s="135"/>
      <c r="AB50" s="135"/>
      <c r="AC50" s="135"/>
      <c r="AD50" s="135"/>
      <c r="AE50" s="135"/>
      <c r="AF50" s="135"/>
      <c r="AG50" s="136"/>
      <c r="AH50" s="238"/>
      <c r="AJ50" s="270"/>
      <c r="AK50" s="272"/>
      <c r="AL50" s="270"/>
      <c r="AM50" s="270"/>
      <c r="AN50" s="270"/>
      <c r="AO50" s="270"/>
      <c r="AP50" s="270"/>
      <c r="AQ50" s="270"/>
      <c r="AR50" s="270"/>
      <c r="AS50" s="270"/>
      <c r="AU50" s="270"/>
      <c r="AV50" s="270"/>
      <c r="AW50" s="270"/>
      <c r="AX50" s="270"/>
      <c r="AY50" s="270"/>
      <c r="AZ50" s="270"/>
      <c r="BA50" s="270"/>
      <c r="BB50" s="270"/>
      <c r="BC50" s="270"/>
      <c r="BD50" s="270"/>
      <c r="BE50" s="270"/>
    </row>
    <row r="51" spans="1:57" ht="17.25" customHeight="1">
      <c r="A51" s="138" t="s">
        <v>246</v>
      </c>
      <c r="B51" s="151"/>
      <c r="C51" s="241">
        <v>642521</v>
      </c>
      <c r="D51" s="241">
        <v>627011</v>
      </c>
      <c r="E51" s="241">
        <v>613742</v>
      </c>
      <c r="F51" s="241">
        <v>613436</v>
      </c>
      <c r="G51" s="241">
        <v>610662</v>
      </c>
      <c r="H51" s="241">
        <v>640442</v>
      </c>
      <c r="I51" s="241">
        <v>592619</v>
      </c>
      <c r="J51" s="241">
        <v>567239</v>
      </c>
      <c r="K51" s="241">
        <v>592855</v>
      </c>
      <c r="L51" s="109"/>
      <c r="M51" s="238" t="s">
        <v>23</v>
      </c>
      <c r="N51" s="248" t="s">
        <v>246</v>
      </c>
      <c r="O51" s="109"/>
      <c r="P51" s="135">
        <v>-2.4139288832582873</v>
      </c>
      <c r="Q51" s="135">
        <v>-2.1162308157273158</v>
      </c>
      <c r="R51" s="135">
        <v>-0.049858083689890975</v>
      </c>
      <c r="S51" s="135">
        <v>-0.45220691319062256</v>
      </c>
      <c r="T51" s="135">
        <v>4.876674821750826</v>
      </c>
      <c r="U51" s="135">
        <v>-7.467186724168617</v>
      </c>
      <c r="V51" s="135">
        <v>-4.282684152887439</v>
      </c>
      <c r="W51" s="135">
        <v>4.515909519620487</v>
      </c>
      <c r="X51" s="135">
        <v>22.82795955266478</v>
      </c>
      <c r="Y51" s="135">
        <v>22.192361572706492</v>
      </c>
      <c r="Z51" s="135">
        <v>20.608882468571675</v>
      </c>
      <c r="AA51" s="135">
        <v>20.707497267405394</v>
      </c>
      <c r="AB51" s="135">
        <v>19.147991483677572</v>
      </c>
      <c r="AC51" s="135">
        <v>18.9499672598943</v>
      </c>
      <c r="AD51" s="135">
        <v>17.301087662261832</v>
      </c>
      <c r="AE51" s="135">
        <v>16.392167787385777</v>
      </c>
      <c r="AF51" s="135">
        <v>16.927295615728934</v>
      </c>
      <c r="AG51" s="136"/>
      <c r="AH51" s="238" t="s">
        <v>23</v>
      </c>
      <c r="AJ51" s="270" t="e">
        <f>(#REF!/#REF!-1)*100</f>
        <v>#REF!</v>
      </c>
      <c r="AK51" s="272" t="e">
        <f>(C51/#REF!-1)*100</f>
        <v>#REF!</v>
      </c>
      <c r="AL51" s="270">
        <f aca="true" t="shared" si="38" ref="AL51:AL60">(D51/C51-1)*100</f>
        <v>-2.4139288832582873</v>
      </c>
      <c r="AM51" s="270">
        <f aca="true" t="shared" si="39" ref="AM51:AM60">(E51/D51-1)*100</f>
        <v>-2.1162308157273158</v>
      </c>
      <c r="AN51" s="270">
        <f aca="true" t="shared" si="40" ref="AN51:AN60">(F51/E51-1)*100</f>
        <v>-0.049858083689890975</v>
      </c>
      <c r="AO51" s="270">
        <f aca="true" t="shared" si="41" ref="AO51:AO60">(G51/F51-1)*100</f>
        <v>-0.45220691319062256</v>
      </c>
      <c r="AP51" s="270">
        <f aca="true" t="shared" si="42" ref="AP51:AP60">(H51/G51-1)*100</f>
        <v>4.876674821750826</v>
      </c>
      <c r="AQ51" s="270">
        <f aca="true" t="shared" si="43" ref="AQ51:AQ60">(I51/H51-1)*100</f>
        <v>-7.467186724168617</v>
      </c>
      <c r="AR51" s="270">
        <f aca="true" t="shared" si="44" ref="AR51:AR60">(J51/I51-1)*100</f>
        <v>-4.282684152887439</v>
      </c>
      <c r="AS51" s="270">
        <f aca="true" t="shared" si="45" ref="AS51:AS60">(K51/J51-1)*100</f>
        <v>4.515909519620487</v>
      </c>
      <c r="AU51" s="270" t="e">
        <f>#REF!/#REF!*100</f>
        <v>#REF!</v>
      </c>
      <c r="AV51" s="270" t="e">
        <f>#REF!/#REF!*100</f>
        <v>#REF!</v>
      </c>
      <c r="AW51" s="270">
        <f t="shared" si="19"/>
        <v>22.82795955266478</v>
      </c>
      <c r="AX51" s="270">
        <f t="shared" si="20"/>
        <v>22.192361572706492</v>
      </c>
      <c r="AY51" s="270">
        <f t="shared" si="21"/>
        <v>20.608882468571675</v>
      </c>
      <c r="AZ51" s="270">
        <f t="shared" si="22"/>
        <v>20.707497267405394</v>
      </c>
      <c r="BA51" s="270">
        <f t="shared" si="23"/>
        <v>19.147991483677572</v>
      </c>
      <c r="BB51" s="270">
        <f t="shared" si="24"/>
        <v>18.9499672598943</v>
      </c>
      <c r="BC51" s="270">
        <f t="shared" si="25"/>
        <v>17.301087662261832</v>
      </c>
      <c r="BD51" s="270">
        <f t="shared" si="26"/>
        <v>16.392167787385777</v>
      </c>
      <c r="BE51" s="270">
        <f t="shared" si="27"/>
        <v>16.927295615728934</v>
      </c>
    </row>
    <row r="52" spans="1:57" ht="17.25" customHeight="1">
      <c r="A52" s="138" t="s">
        <v>247</v>
      </c>
      <c r="B52" s="151"/>
      <c r="C52" s="241">
        <v>-68402</v>
      </c>
      <c r="D52" s="241">
        <v>-79757</v>
      </c>
      <c r="E52" s="241">
        <v>-97923</v>
      </c>
      <c r="F52" s="241">
        <v>-99778</v>
      </c>
      <c r="G52" s="241">
        <v>-102138</v>
      </c>
      <c r="H52" s="241">
        <v>-97433</v>
      </c>
      <c r="I52" s="241">
        <v>-119580</v>
      </c>
      <c r="J52" s="241">
        <v>-123033</v>
      </c>
      <c r="K52" s="241">
        <v>-114854</v>
      </c>
      <c r="L52" s="109"/>
      <c r="M52" s="238" t="s">
        <v>10</v>
      </c>
      <c r="N52" s="248" t="s">
        <v>247</v>
      </c>
      <c r="O52" s="109"/>
      <c r="P52" s="135">
        <v>-16.60039180140931</v>
      </c>
      <c r="Q52" s="135">
        <v>-22.776684178191253</v>
      </c>
      <c r="R52" s="135">
        <v>-1.8943455572235424</v>
      </c>
      <c r="S52" s="135">
        <v>-2.3652508569023123</v>
      </c>
      <c r="T52" s="135">
        <v>4.606512757249992</v>
      </c>
      <c r="U52" s="135">
        <v>-22.730491722517023</v>
      </c>
      <c r="V52" s="135">
        <v>-2.887606623181127</v>
      </c>
      <c r="W52" s="135">
        <v>6.647809937171322</v>
      </c>
      <c r="X52" s="135">
        <v>-2.4302366604692707</v>
      </c>
      <c r="Y52" s="135">
        <v>-2.822910893037525</v>
      </c>
      <c r="Z52" s="135">
        <v>-3.288162775188832</v>
      </c>
      <c r="AA52" s="135">
        <v>-3.3681633656113688</v>
      </c>
      <c r="AB52" s="135">
        <v>-3.2026514735809</v>
      </c>
      <c r="AC52" s="135">
        <v>-2.882934223603826</v>
      </c>
      <c r="AD52" s="135">
        <v>-3.491052535698771</v>
      </c>
      <c r="AE52" s="135">
        <v>-3.555428275181069</v>
      </c>
      <c r="AF52" s="135">
        <v>-3.279330714338128</v>
      </c>
      <c r="AG52" s="136"/>
      <c r="AH52" s="238" t="s">
        <v>10</v>
      </c>
      <c r="AJ52" s="270" t="e">
        <f>(#REF!/#REF!-1)*100</f>
        <v>#REF!</v>
      </c>
      <c r="AK52" s="272" t="e">
        <f>(C52/#REF!-1)*100</f>
        <v>#REF!</v>
      </c>
      <c r="AL52" s="270">
        <f t="shared" si="38"/>
        <v>16.60039180140931</v>
      </c>
      <c r="AM52" s="270">
        <f t="shared" si="39"/>
        <v>22.776684178191253</v>
      </c>
      <c r="AN52" s="270">
        <f t="shared" si="40"/>
        <v>1.8943455572235424</v>
      </c>
      <c r="AO52" s="270">
        <f t="shared" si="41"/>
        <v>2.3652508569023123</v>
      </c>
      <c r="AP52" s="270">
        <f t="shared" si="42"/>
        <v>-4.606512757249992</v>
      </c>
      <c r="AQ52" s="270">
        <f t="shared" si="43"/>
        <v>22.730491722517023</v>
      </c>
      <c r="AR52" s="270">
        <f t="shared" si="44"/>
        <v>2.887606623181127</v>
      </c>
      <c r="AS52" s="270">
        <f t="shared" si="45"/>
        <v>-6.647809937171322</v>
      </c>
      <c r="AU52" s="270" t="e">
        <f>#REF!/#REF!*100</f>
        <v>#REF!</v>
      </c>
      <c r="AV52" s="270" t="e">
        <f>#REF!/#REF!*100</f>
        <v>#REF!</v>
      </c>
      <c r="AW52" s="270">
        <f t="shared" si="19"/>
        <v>-2.4302366604692707</v>
      </c>
      <c r="AX52" s="270">
        <f t="shared" si="20"/>
        <v>-2.822910893037525</v>
      </c>
      <c r="AY52" s="270">
        <f t="shared" si="21"/>
        <v>-3.288162775188832</v>
      </c>
      <c r="AZ52" s="270">
        <f t="shared" si="22"/>
        <v>-3.3681633656113688</v>
      </c>
      <c r="BA52" s="270">
        <f t="shared" si="23"/>
        <v>-3.2026514735809</v>
      </c>
      <c r="BB52" s="270">
        <f t="shared" si="24"/>
        <v>-2.882934223603826</v>
      </c>
      <c r="BC52" s="270">
        <f t="shared" si="25"/>
        <v>-3.491052535698771</v>
      </c>
      <c r="BD52" s="270">
        <f t="shared" si="26"/>
        <v>-3.555428275181069</v>
      </c>
      <c r="BE52" s="270">
        <f t="shared" si="27"/>
        <v>-3.279330714338128</v>
      </c>
    </row>
    <row r="53" spans="1:57" ht="17.25" customHeight="1">
      <c r="A53" s="138" t="s">
        <v>248</v>
      </c>
      <c r="B53" s="151"/>
      <c r="C53" s="241">
        <v>733745</v>
      </c>
      <c r="D53" s="241">
        <v>737659</v>
      </c>
      <c r="E53" s="241">
        <v>750139</v>
      </c>
      <c r="F53" s="241">
        <v>763953</v>
      </c>
      <c r="G53" s="241">
        <v>764755</v>
      </c>
      <c r="H53" s="241">
        <v>793825</v>
      </c>
      <c r="I53" s="241">
        <v>769472</v>
      </c>
      <c r="J53" s="241">
        <v>793626</v>
      </c>
      <c r="K53" s="241">
        <v>813921</v>
      </c>
      <c r="L53" s="109"/>
      <c r="M53" s="238" t="s">
        <v>1</v>
      </c>
      <c r="N53" s="248" t="s">
        <v>248</v>
      </c>
      <c r="O53" s="109"/>
      <c r="P53" s="135">
        <v>0.5334278257432823</v>
      </c>
      <c r="Q53" s="135">
        <v>1.6918386408896202</v>
      </c>
      <c r="R53" s="135">
        <v>1.841525370631314</v>
      </c>
      <c r="S53" s="135">
        <v>0.1049802802004729</v>
      </c>
      <c r="T53" s="135">
        <v>3.8012173833450014</v>
      </c>
      <c r="U53" s="135">
        <v>-3.0678046168865936</v>
      </c>
      <c r="V53" s="135">
        <v>3.139035598436335</v>
      </c>
      <c r="W53" s="135">
        <v>2.5572498884865125</v>
      </c>
      <c r="X53" s="135">
        <v>26.069033046344043</v>
      </c>
      <c r="Y53" s="135">
        <v>26.108625279877224</v>
      </c>
      <c r="Z53" s="135">
        <v>25.188966187896362</v>
      </c>
      <c r="AA53" s="135">
        <v>25.788435403083867</v>
      </c>
      <c r="AB53" s="135">
        <v>23.979750217141138</v>
      </c>
      <c r="AC53" s="135">
        <v>23.48839982400529</v>
      </c>
      <c r="AD53" s="135">
        <v>22.46418445182476</v>
      </c>
      <c r="AE53" s="135">
        <v>22.934337294212533</v>
      </c>
      <c r="AF53" s="135">
        <v>23.239209207731584</v>
      </c>
      <c r="AG53" s="136"/>
      <c r="AH53" s="238" t="s">
        <v>1</v>
      </c>
      <c r="AJ53" s="270" t="e">
        <f>(#REF!/#REF!-1)*100</f>
        <v>#REF!</v>
      </c>
      <c r="AK53" s="272" t="e">
        <f>(C53/#REF!-1)*100</f>
        <v>#REF!</v>
      </c>
      <c r="AL53" s="270">
        <f t="shared" si="38"/>
        <v>0.5334278257432823</v>
      </c>
      <c r="AM53" s="270">
        <f t="shared" si="39"/>
        <v>1.6918386408896202</v>
      </c>
      <c r="AN53" s="270">
        <f t="shared" si="40"/>
        <v>1.841525370631314</v>
      </c>
      <c r="AO53" s="270">
        <f t="shared" si="41"/>
        <v>0.1049802802004729</v>
      </c>
      <c r="AP53" s="270">
        <f t="shared" si="42"/>
        <v>3.8012173833450014</v>
      </c>
      <c r="AQ53" s="270">
        <f t="shared" si="43"/>
        <v>-3.0678046168865936</v>
      </c>
      <c r="AR53" s="270">
        <f t="shared" si="44"/>
        <v>3.139035598436335</v>
      </c>
      <c r="AS53" s="270">
        <f t="shared" si="45"/>
        <v>2.5572498884865125</v>
      </c>
      <c r="AU53" s="270" t="e">
        <f>#REF!/#REF!*100</f>
        <v>#REF!</v>
      </c>
      <c r="AV53" s="270" t="e">
        <f>#REF!/#REF!*100</f>
        <v>#REF!</v>
      </c>
      <c r="AW53" s="270">
        <f t="shared" si="19"/>
        <v>26.069033046344043</v>
      </c>
      <c r="AX53" s="270">
        <f t="shared" si="20"/>
        <v>26.108625279877224</v>
      </c>
      <c r="AY53" s="270">
        <f t="shared" si="21"/>
        <v>25.188966187896362</v>
      </c>
      <c r="AZ53" s="270">
        <f t="shared" si="22"/>
        <v>25.788435403083867</v>
      </c>
      <c r="BA53" s="270">
        <f t="shared" si="23"/>
        <v>23.979750217141138</v>
      </c>
      <c r="BB53" s="270">
        <f t="shared" si="24"/>
        <v>23.48839982400529</v>
      </c>
      <c r="BC53" s="270">
        <f t="shared" si="25"/>
        <v>22.46418445182476</v>
      </c>
      <c r="BD53" s="270">
        <f t="shared" si="26"/>
        <v>22.934337294212533</v>
      </c>
      <c r="BE53" s="270">
        <f t="shared" si="27"/>
        <v>23.239209207731584</v>
      </c>
    </row>
    <row r="54" spans="1:57" ht="17.25" customHeight="1">
      <c r="A54" s="138" t="s">
        <v>189</v>
      </c>
      <c r="B54" s="151"/>
      <c r="C54" s="241">
        <v>-87038</v>
      </c>
      <c r="D54" s="241">
        <v>-107930</v>
      </c>
      <c r="E54" s="241">
        <v>-114680</v>
      </c>
      <c r="F54" s="241">
        <v>-134705</v>
      </c>
      <c r="G54" s="241">
        <v>-143539</v>
      </c>
      <c r="H54" s="241">
        <v>-155841</v>
      </c>
      <c r="I54" s="241">
        <v>-156529</v>
      </c>
      <c r="J54" s="241">
        <v>-199728</v>
      </c>
      <c r="K54" s="241">
        <v>-200524</v>
      </c>
      <c r="L54" s="109"/>
      <c r="M54" s="238" t="s">
        <v>2</v>
      </c>
      <c r="N54" s="248" t="s">
        <v>189</v>
      </c>
      <c r="O54" s="109"/>
      <c r="P54" s="135">
        <v>-24.003308899561105</v>
      </c>
      <c r="Q54" s="135">
        <v>-6.254053553228944</v>
      </c>
      <c r="R54" s="135">
        <v>-17.461632368329273</v>
      </c>
      <c r="S54" s="135">
        <v>-6.558034222931597</v>
      </c>
      <c r="T54" s="135">
        <v>-8.570493036735671</v>
      </c>
      <c r="U54" s="135">
        <v>-0.44147560654770324</v>
      </c>
      <c r="V54" s="135">
        <v>-27.598080866804242</v>
      </c>
      <c r="W54" s="135">
        <v>-0.3985420171433107</v>
      </c>
      <c r="X54" s="135">
        <v>-3.0923502010748867</v>
      </c>
      <c r="Y54" s="135">
        <v>-3.8200631002362186</v>
      </c>
      <c r="Z54" s="135">
        <v>-3.8508471662291313</v>
      </c>
      <c r="AA54" s="135">
        <v>-4.547179199469617</v>
      </c>
      <c r="AB54" s="135">
        <v>-4.500826233784966</v>
      </c>
      <c r="AC54" s="135">
        <v>-4.611162053315035</v>
      </c>
      <c r="AD54" s="135">
        <v>-4.569752152202651</v>
      </c>
      <c r="AE54" s="135">
        <v>-5.771773252260487</v>
      </c>
      <c r="AF54" s="135">
        <v>-5.725394955003211</v>
      </c>
      <c r="AG54" s="136"/>
      <c r="AH54" s="238" t="s">
        <v>2</v>
      </c>
      <c r="AJ54" s="270" t="e">
        <f>(#REF!/#REF!-1)*100</f>
        <v>#REF!</v>
      </c>
      <c r="AK54" s="272" t="e">
        <f>(C54/#REF!-1)*100</f>
        <v>#REF!</v>
      </c>
      <c r="AL54" s="270">
        <f t="shared" si="38"/>
        <v>24.003308899561105</v>
      </c>
      <c r="AM54" s="270">
        <f t="shared" si="39"/>
        <v>6.254053553228944</v>
      </c>
      <c r="AN54" s="270">
        <f t="shared" si="40"/>
        <v>17.461632368329273</v>
      </c>
      <c r="AO54" s="270">
        <f t="shared" si="41"/>
        <v>6.558034222931597</v>
      </c>
      <c r="AP54" s="270">
        <f t="shared" si="42"/>
        <v>8.570493036735671</v>
      </c>
      <c r="AQ54" s="270">
        <f t="shared" si="43"/>
        <v>0.44147560654770324</v>
      </c>
      <c r="AR54" s="270">
        <f t="shared" si="44"/>
        <v>27.598080866804242</v>
      </c>
      <c r="AS54" s="270">
        <f t="shared" si="45"/>
        <v>0.3985420171433107</v>
      </c>
      <c r="AU54" s="270" t="e">
        <f>#REF!/#REF!*100</f>
        <v>#REF!</v>
      </c>
      <c r="AV54" s="270" t="e">
        <f>#REF!/#REF!*100</f>
        <v>#REF!</v>
      </c>
      <c r="AW54" s="270">
        <f t="shared" si="19"/>
        <v>-3.0923502010748867</v>
      </c>
      <c r="AX54" s="270">
        <f t="shared" si="20"/>
        <v>-3.8200631002362186</v>
      </c>
      <c r="AY54" s="270">
        <f t="shared" si="21"/>
        <v>-3.8508471662291313</v>
      </c>
      <c r="AZ54" s="270">
        <f t="shared" si="22"/>
        <v>-4.547179199469617</v>
      </c>
      <c r="BA54" s="270">
        <f t="shared" si="23"/>
        <v>-4.500826233784966</v>
      </c>
      <c r="BB54" s="270">
        <f t="shared" si="24"/>
        <v>-4.611162053315035</v>
      </c>
      <c r="BC54" s="270">
        <f t="shared" si="25"/>
        <v>-4.569752152202651</v>
      </c>
      <c r="BD54" s="270">
        <f t="shared" si="26"/>
        <v>-5.771773252260487</v>
      </c>
      <c r="BE54" s="270">
        <f t="shared" si="27"/>
        <v>-5.725394955003211</v>
      </c>
    </row>
    <row r="55" spans="1:57" ht="17.25" customHeight="1">
      <c r="A55" s="138" t="s">
        <v>190</v>
      </c>
      <c r="B55" s="151"/>
      <c r="C55" s="241">
        <v>64216</v>
      </c>
      <c r="D55" s="241">
        <v>77039</v>
      </c>
      <c r="E55" s="241">
        <v>76206</v>
      </c>
      <c r="F55" s="241">
        <v>83966</v>
      </c>
      <c r="G55" s="241">
        <v>91584</v>
      </c>
      <c r="H55" s="241">
        <v>99891</v>
      </c>
      <c r="I55" s="241">
        <v>99256</v>
      </c>
      <c r="J55" s="241">
        <v>96374</v>
      </c>
      <c r="K55" s="241">
        <v>94312</v>
      </c>
      <c r="L55" s="109"/>
      <c r="M55" s="238" t="s">
        <v>19</v>
      </c>
      <c r="N55" s="248" t="s">
        <v>190</v>
      </c>
      <c r="O55" s="109"/>
      <c r="P55" s="135">
        <v>19.96854366513019</v>
      </c>
      <c r="Q55" s="135">
        <v>-1.0812705253183452</v>
      </c>
      <c r="R55" s="135">
        <v>10.182925228984585</v>
      </c>
      <c r="S55" s="135">
        <v>9.072719910439941</v>
      </c>
      <c r="T55" s="135">
        <v>9.070361635220126</v>
      </c>
      <c r="U55" s="135">
        <v>-0.6356929052667382</v>
      </c>
      <c r="V55" s="135">
        <v>-2.9036028048682216</v>
      </c>
      <c r="W55" s="135">
        <v>-2.1395812148504834</v>
      </c>
      <c r="X55" s="135">
        <v>2.281513367864897</v>
      </c>
      <c r="Y55" s="135">
        <v>2.7267102861030117</v>
      </c>
      <c r="Z55" s="135">
        <v>2.558926222093279</v>
      </c>
      <c r="AA55" s="135">
        <v>2.8344044294025155</v>
      </c>
      <c r="AB55" s="135">
        <v>2.8717189739023006</v>
      </c>
      <c r="AC55" s="135">
        <v>2.9556637128078758</v>
      </c>
      <c r="AD55" s="135">
        <v>2.897707898338495</v>
      </c>
      <c r="AE55" s="135">
        <v>2.7850320206147967</v>
      </c>
      <c r="AF55" s="135">
        <v>2.692812077338687</v>
      </c>
      <c r="AG55" s="136"/>
      <c r="AH55" s="238" t="s">
        <v>19</v>
      </c>
      <c r="AJ55" s="270" t="e">
        <f>(#REF!/#REF!-1)*100</f>
        <v>#REF!</v>
      </c>
      <c r="AK55" s="272" t="e">
        <f>(C55/#REF!-1)*100</f>
        <v>#REF!</v>
      </c>
      <c r="AL55" s="270">
        <f t="shared" si="38"/>
        <v>19.96854366513019</v>
      </c>
      <c r="AM55" s="270">
        <f t="shared" si="39"/>
        <v>-1.0812705253183452</v>
      </c>
      <c r="AN55" s="270">
        <f t="shared" si="40"/>
        <v>10.182925228984585</v>
      </c>
      <c r="AO55" s="270">
        <f t="shared" si="41"/>
        <v>9.072719910439941</v>
      </c>
      <c r="AP55" s="270">
        <f t="shared" si="42"/>
        <v>9.070361635220126</v>
      </c>
      <c r="AQ55" s="270">
        <f t="shared" si="43"/>
        <v>-0.6356929052667382</v>
      </c>
      <c r="AR55" s="270">
        <f t="shared" si="44"/>
        <v>-2.9036028048682216</v>
      </c>
      <c r="AS55" s="270">
        <f t="shared" si="45"/>
        <v>-2.1395812148504834</v>
      </c>
      <c r="AU55" s="270" t="e">
        <f>#REF!/#REF!*100</f>
        <v>#REF!</v>
      </c>
      <c r="AV55" s="270" t="e">
        <f>#REF!/#REF!*100</f>
        <v>#REF!</v>
      </c>
      <c r="AW55" s="270">
        <f t="shared" si="19"/>
        <v>2.281513367864897</v>
      </c>
      <c r="AX55" s="270">
        <f t="shared" si="20"/>
        <v>2.7267102861030117</v>
      </c>
      <c r="AY55" s="270">
        <f t="shared" si="21"/>
        <v>2.558926222093279</v>
      </c>
      <c r="AZ55" s="270">
        <f t="shared" si="22"/>
        <v>2.8344044294025155</v>
      </c>
      <c r="BA55" s="270">
        <f t="shared" si="23"/>
        <v>2.8717189739023006</v>
      </c>
      <c r="BB55" s="270">
        <f t="shared" si="24"/>
        <v>2.9556637128078758</v>
      </c>
      <c r="BC55" s="270">
        <f t="shared" si="25"/>
        <v>2.897707898338495</v>
      </c>
      <c r="BD55" s="270">
        <f t="shared" si="26"/>
        <v>2.7850320206147967</v>
      </c>
      <c r="BE55" s="270">
        <f t="shared" si="27"/>
        <v>2.692812077338687</v>
      </c>
    </row>
    <row r="56" spans="1:57" ht="17.25" customHeight="1">
      <c r="A56" s="138" t="s">
        <v>249</v>
      </c>
      <c r="B56" s="151"/>
      <c r="C56" s="241">
        <v>3586488</v>
      </c>
      <c r="D56" s="241">
        <v>3579031</v>
      </c>
      <c r="E56" s="241">
        <v>3720173</v>
      </c>
      <c r="F56" s="241">
        <v>3713439</v>
      </c>
      <c r="G56" s="241">
        <v>3942373</v>
      </c>
      <c r="H56" s="241">
        <v>4164895</v>
      </c>
      <c r="I56" s="241">
        <v>4165792</v>
      </c>
      <c r="J56" s="241">
        <v>4177225</v>
      </c>
      <c r="K56" s="241">
        <v>4247899</v>
      </c>
      <c r="L56" s="109"/>
      <c r="M56" s="238" t="s">
        <v>52</v>
      </c>
      <c r="N56" s="248" t="s">
        <v>249</v>
      </c>
      <c r="O56" s="109"/>
      <c r="P56" s="135">
        <v>-0.20791927925034592</v>
      </c>
      <c r="Q56" s="135">
        <v>3.9435813771939943</v>
      </c>
      <c r="R56" s="135">
        <v>-0.18101308729460142</v>
      </c>
      <c r="S56" s="135">
        <v>6.165013078173631</v>
      </c>
      <c r="T56" s="135">
        <v>5.644366984047422</v>
      </c>
      <c r="U56" s="135">
        <v>0.021537157599405</v>
      </c>
      <c r="V56" s="135">
        <v>0.2744496124626572</v>
      </c>
      <c r="W56" s="135">
        <v>1.6918887538976302</v>
      </c>
      <c r="X56" s="135">
        <v>127.42338849643451</v>
      </c>
      <c r="Y56" s="135">
        <v>126.67584784306062</v>
      </c>
      <c r="Z56" s="135">
        <v>124.91993071967325</v>
      </c>
      <c r="AA56" s="135">
        <v>125.35297560817531</v>
      </c>
      <c r="AB56" s="135">
        <v>123.6175243088327</v>
      </c>
      <c r="AC56" s="135">
        <v>123.23461592290556</v>
      </c>
      <c r="AD56" s="135">
        <v>121.61731664821589</v>
      </c>
      <c r="AE56" s="135">
        <v>120.71414886081978</v>
      </c>
      <c r="AF56" s="135">
        <v>121.28672629691799</v>
      </c>
      <c r="AG56" s="136"/>
      <c r="AH56" s="238" t="s">
        <v>52</v>
      </c>
      <c r="AJ56" s="270" t="e">
        <f>(#REF!/#REF!-1)*100</f>
        <v>#REF!</v>
      </c>
      <c r="AK56" s="272" t="e">
        <f>(C56/#REF!-1)*100</f>
        <v>#REF!</v>
      </c>
      <c r="AL56" s="270">
        <f t="shared" si="38"/>
        <v>-0.20791927925034592</v>
      </c>
      <c r="AM56" s="270">
        <f t="shared" si="39"/>
        <v>3.9435813771939943</v>
      </c>
      <c r="AN56" s="270">
        <f t="shared" si="40"/>
        <v>-0.18101308729460142</v>
      </c>
      <c r="AO56" s="270">
        <f t="shared" si="41"/>
        <v>6.165013078173631</v>
      </c>
      <c r="AP56" s="270">
        <f t="shared" si="42"/>
        <v>5.644366984047422</v>
      </c>
      <c r="AQ56" s="270">
        <f t="shared" si="43"/>
        <v>0.021537157599405</v>
      </c>
      <c r="AR56" s="270">
        <f t="shared" si="44"/>
        <v>0.2744496124626572</v>
      </c>
      <c r="AS56" s="270">
        <f t="shared" si="45"/>
        <v>1.6918887538976302</v>
      </c>
      <c r="AU56" s="270" t="e">
        <f>#REF!/#REF!*100</f>
        <v>#REF!</v>
      </c>
      <c r="AV56" s="270" t="e">
        <f>#REF!/#REF!*100</f>
        <v>#REF!</v>
      </c>
      <c r="AW56" s="270">
        <f t="shared" si="19"/>
        <v>127.42338849643451</v>
      </c>
      <c r="AX56" s="270">
        <f t="shared" si="20"/>
        <v>126.67584784306062</v>
      </c>
      <c r="AY56" s="270">
        <f t="shared" si="21"/>
        <v>124.91993071967325</v>
      </c>
      <c r="AZ56" s="270">
        <f t="shared" si="22"/>
        <v>125.35297560817531</v>
      </c>
      <c r="BA56" s="270">
        <f t="shared" si="23"/>
        <v>123.6175243088327</v>
      </c>
      <c r="BB56" s="270">
        <f t="shared" si="24"/>
        <v>123.23461592290556</v>
      </c>
      <c r="BC56" s="270">
        <f t="shared" si="25"/>
        <v>121.61731664821589</v>
      </c>
      <c r="BD56" s="270">
        <f t="shared" si="26"/>
        <v>120.71414886081978</v>
      </c>
      <c r="BE56" s="270">
        <f t="shared" si="27"/>
        <v>121.28672629691799</v>
      </c>
    </row>
    <row r="57" spans="1:57" ht="17.25" customHeight="1">
      <c r="A57" s="139" t="s">
        <v>247</v>
      </c>
      <c r="B57" s="151"/>
      <c r="C57" s="241">
        <v>291600</v>
      </c>
      <c r="D57" s="241">
        <v>290156</v>
      </c>
      <c r="E57" s="241">
        <v>328763</v>
      </c>
      <c r="F57" s="241">
        <v>225300</v>
      </c>
      <c r="G57" s="241">
        <v>364096</v>
      </c>
      <c r="H57" s="241">
        <v>469141</v>
      </c>
      <c r="I57" s="241">
        <v>412693</v>
      </c>
      <c r="J57" s="241">
        <v>378497</v>
      </c>
      <c r="K57" s="241">
        <v>364758</v>
      </c>
      <c r="L57" s="109"/>
      <c r="M57" s="238" t="s">
        <v>10</v>
      </c>
      <c r="N57" s="271" t="s">
        <v>247</v>
      </c>
      <c r="O57" s="109"/>
      <c r="P57" s="135">
        <v>-0.4951989026063086</v>
      </c>
      <c r="Q57" s="135">
        <v>13.305601124912126</v>
      </c>
      <c r="R57" s="135">
        <v>-31.47039052448116</v>
      </c>
      <c r="S57" s="135">
        <v>61.60497114957835</v>
      </c>
      <c r="T57" s="135">
        <v>28.850907452979424</v>
      </c>
      <c r="U57" s="135">
        <v>-12.032203537955544</v>
      </c>
      <c r="V57" s="135">
        <v>-8.286062521050752</v>
      </c>
      <c r="W57" s="135">
        <v>-3.6298834601066865</v>
      </c>
      <c r="X57" s="135">
        <v>10.36017967592818</v>
      </c>
      <c r="Y57" s="135">
        <v>10.26975103226295</v>
      </c>
      <c r="Z57" s="135">
        <v>11.039554123744228</v>
      </c>
      <c r="AA57" s="135">
        <v>7.605355952937935</v>
      </c>
      <c r="AB57" s="135">
        <v>11.416638184856875</v>
      </c>
      <c r="AC57" s="135">
        <v>13.881360982374785</v>
      </c>
      <c r="AD57" s="135">
        <v>12.048276836554047</v>
      </c>
      <c r="AE57" s="135">
        <v>10.937869806240673</v>
      </c>
      <c r="AF57" s="135">
        <v>10.414631729853092</v>
      </c>
      <c r="AG57" s="136"/>
      <c r="AH57" s="238" t="s">
        <v>10</v>
      </c>
      <c r="AJ57" s="270" t="e">
        <f>(#REF!/#REF!-1)*100</f>
        <v>#REF!</v>
      </c>
      <c r="AK57" s="272" t="e">
        <f>(C57/#REF!-1)*100</f>
        <v>#REF!</v>
      </c>
      <c r="AL57" s="270">
        <f t="shared" si="38"/>
        <v>-0.4951989026063086</v>
      </c>
      <c r="AM57" s="270">
        <f t="shared" si="39"/>
        <v>13.305601124912126</v>
      </c>
      <c r="AN57" s="270">
        <f t="shared" si="40"/>
        <v>-31.47039052448116</v>
      </c>
      <c r="AO57" s="270">
        <f t="shared" si="41"/>
        <v>61.60497114957835</v>
      </c>
      <c r="AP57" s="270">
        <f t="shared" si="42"/>
        <v>28.850907452979424</v>
      </c>
      <c r="AQ57" s="270">
        <f t="shared" si="43"/>
        <v>-12.032203537955544</v>
      </c>
      <c r="AR57" s="270">
        <f t="shared" si="44"/>
        <v>-8.286062521050752</v>
      </c>
      <c r="AS57" s="270">
        <f t="shared" si="45"/>
        <v>-3.6298834601066865</v>
      </c>
      <c r="AU57" s="270" t="e">
        <f>#REF!/#REF!*100</f>
        <v>#REF!</v>
      </c>
      <c r="AV57" s="270" t="e">
        <f>#REF!/#REF!*100</f>
        <v>#REF!</v>
      </c>
      <c r="AW57" s="270">
        <f t="shared" si="19"/>
        <v>10.36017967592818</v>
      </c>
      <c r="AX57" s="270">
        <f t="shared" si="20"/>
        <v>10.26975103226295</v>
      </c>
      <c r="AY57" s="270">
        <f t="shared" si="21"/>
        <v>11.039554123744228</v>
      </c>
      <c r="AZ57" s="270">
        <f t="shared" si="22"/>
        <v>7.605355952937935</v>
      </c>
      <c r="BA57" s="270">
        <f t="shared" si="23"/>
        <v>11.416638184856875</v>
      </c>
      <c r="BB57" s="270">
        <f t="shared" si="24"/>
        <v>13.881360982374785</v>
      </c>
      <c r="BC57" s="270">
        <f t="shared" si="25"/>
        <v>12.048276836554047</v>
      </c>
      <c r="BD57" s="270">
        <f t="shared" si="26"/>
        <v>10.937869806240673</v>
      </c>
      <c r="BE57" s="270">
        <f t="shared" si="27"/>
        <v>10.414631729853092</v>
      </c>
    </row>
    <row r="58" spans="1:57" ht="17.25" customHeight="1">
      <c r="A58" s="139" t="s">
        <v>248</v>
      </c>
      <c r="B58" s="151"/>
      <c r="C58" s="241">
        <v>882294</v>
      </c>
      <c r="D58" s="241">
        <v>883582</v>
      </c>
      <c r="E58" s="241">
        <v>896777</v>
      </c>
      <c r="F58" s="241">
        <v>920968</v>
      </c>
      <c r="G58" s="241">
        <v>926150</v>
      </c>
      <c r="H58" s="241">
        <v>958794</v>
      </c>
      <c r="I58" s="241">
        <v>933288</v>
      </c>
      <c r="J58" s="241">
        <v>965373</v>
      </c>
      <c r="K58" s="241">
        <v>989801</v>
      </c>
      <c r="L58" s="109"/>
      <c r="M58" s="238" t="s">
        <v>1</v>
      </c>
      <c r="N58" s="271" t="s">
        <v>248</v>
      </c>
      <c r="O58" s="109"/>
      <c r="P58" s="135">
        <v>0.1459830850034205</v>
      </c>
      <c r="Q58" s="135">
        <v>1.493353191893898</v>
      </c>
      <c r="R58" s="135">
        <v>2.6975491119865858</v>
      </c>
      <c r="S58" s="135">
        <v>0.5626688440857786</v>
      </c>
      <c r="T58" s="135">
        <v>3.524699022836475</v>
      </c>
      <c r="U58" s="135">
        <v>-2.660216897477452</v>
      </c>
      <c r="V58" s="135">
        <v>3.4378455524982643</v>
      </c>
      <c r="W58" s="135">
        <v>2.530420883948481</v>
      </c>
      <c r="X58" s="135">
        <v>31.346791382007467</v>
      </c>
      <c r="Y58" s="135">
        <v>31.27340863738459</v>
      </c>
      <c r="Z58" s="135">
        <v>30.11293311117424</v>
      </c>
      <c r="AA58" s="135">
        <v>31.088723751732555</v>
      </c>
      <c r="AB58" s="135">
        <v>29.04047134520894</v>
      </c>
      <c r="AC58" s="135">
        <v>28.36964925626848</v>
      </c>
      <c r="AD58" s="135">
        <v>27.246675354885724</v>
      </c>
      <c r="AE58" s="135">
        <v>27.897510914115514</v>
      </c>
      <c r="AF58" s="135">
        <v>28.26096453221127</v>
      </c>
      <c r="AG58" s="136"/>
      <c r="AH58" s="238" t="s">
        <v>1</v>
      </c>
      <c r="AJ58" s="270" t="e">
        <f>(#REF!/#REF!-1)*100</f>
        <v>#REF!</v>
      </c>
      <c r="AK58" s="272" t="e">
        <f>(C58/#REF!-1)*100</f>
        <v>#REF!</v>
      </c>
      <c r="AL58" s="270">
        <f t="shared" si="38"/>
        <v>0.1459830850034205</v>
      </c>
      <c r="AM58" s="270">
        <f t="shared" si="39"/>
        <v>1.493353191893898</v>
      </c>
      <c r="AN58" s="270">
        <f t="shared" si="40"/>
        <v>2.6975491119865858</v>
      </c>
      <c r="AO58" s="270">
        <f t="shared" si="41"/>
        <v>0.5626688440857786</v>
      </c>
      <c r="AP58" s="270">
        <f t="shared" si="42"/>
        <v>3.524699022836475</v>
      </c>
      <c r="AQ58" s="270">
        <f t="shared" si="43"/>
        <v>-2.660216897477452</v>
      </c>
      <c r="AR58" s="270">
        <f t="shared" si="44"/>
        <v>3.4378455524982643</v>
      </c>
      <c r="AS58" s="270">
        <f t="shared" si="45"/>
        <v>2.530420883948481</v>
      </c>
      <c r="AU58" s="270" t="e">
        <f>#REF!/#REF!*100</f>
        <v>#REF!</v>
      </c>
      <c r="AV58" s="270" t="e">
        <f>#REF!/#REF!*100</f>
        <v>#REF!</v>
      </c>
      <c r="AW58" s="270">
        <f t="shared" si="19"/>
        <v>31.346791382007467</v>
      </c>
      <c r="AX58" s="270">
        <f t="shared" si="20"/>
        <v>31.27340863738459</v>
      </c>
      <c r="AY58" s="270">
        <f t="shared" si="21"/>
        <v>30.11293311117424</v>
      </c>
      <c r="AZ58" s="270">
        <f t="shared" si="22"/>
        <v>31.088723751732555</v>
      </c>
      <c r="BA58" s="270">
        <f t="shared" si="23"/>
        <v>29.04047134520894</v>
      </c>
      <c r="BB58" s="270">
        <f t="shared" si="24"/>
        <v>28.36964925626848</v>
      </c>
      <c r="BC58" s="270">
        <f t="shared" si="25"/>
        <v>27.246675354885724</v>
      </c>
      <c r="BD58" s="270">
        <f t="shared" si="26"/>
        <v>27.897510914115514</v>
      </c>
      <c r="BE58" s="270">
        <f t="shared" si="27"/>
        <v>28.26096453221127</v>
      </c>
    </row>
    <row r="59" spans="1:57" ht="17.25" customHeight="1">
      <c r="A59" s="110" t="s">
        <v>189</v>
      </c>
      <c r="B59" s="151"/>
      <c r="C59" s="241">
        <v>2345295</v>
      </c>
      <c r="D59" s="241">
        <v>2325375</v>
      </c>
      <c r="E59" s="241">
        <v>2415467</v>
      </c>
      <c r="F59" s="241">
        <v>2480211</v>
      </c>
      <c r="G59" s="241">
        <v>2557591</v>
      </c>
      <c r="H59" s="241">
        <v>2633949</v>
      </c>
      <c r="I59" s="241">
        <v>2716996</v>
      </c>
      <c r="J59" s="241">
        <v>2733207</v>
      </c>
      <c r="K59" s="241">
        <v>2795436</v>
      </c>
      <c r="L59" s="109"/>
      <c r="M59" s="239" t="s">
        <v>2</v>
      </c>
      <c r="N59" s="247" t="s">
        <v>189</v>
      </c>
      <c r="O59" s="109"/>
      <c r="P59" s="135">
        <v>-0.8493601018208841</v>
      </c>
      <c r="Q59" s="135">
        <v>3.874299844111162</v>
      </c>
      <c r="R59" s="135">
        <v>2.680392652849317</v>
      </c>
      <c r="S59" s="135">
        <v>3.1198958475710414</v>
      </c>
      <c r="T59" s="135">
        <v>2.9855438183822303</v>
      </c>
      <c r="U59" s="135">
        <v>3.152946393419165</v>
      </c>
      <c r="V59" s="135">
        <v>0.5966515961009833</v>
      </c>
      <c r="W59" s="135">
        <v>2.276775963181721</v>
      </c>
      <c r="X59" s="135">
        <v>83.32536897481474</v>
      </c>
      <c r="Y59" s="135">
        <v>82.30407886326135</v>
      </c>
      <c r="Z59" s="135">
        <v>81.10912323046723</v>
      </c>
      <c r="AA59" s="135">
        <v>83.72342429379562</v>
      </c>
      <c r="AB59" s="135">
        <v>80.1961325360517</v>
      </c>
      <c r="AC59" s="135">
        <v>77.93562463772103</v>
      </c>
      <c r="AD59" s="135">
        <v>79.3207541000453</v>
      </c>
      <c r="AE59" s="135">
        <v>78.98467443468682</v>
      </c>
      <c r="AF59" s="135">
        <v>79.81575856971911</v>
      </c>
      <c r="AG59" s="136"/>
      <c r="AH59" s="239" t="s">
        <v>2</v>
      </c>
      <c r="AJ59" s="270" t="e">
        <f>(#REF!/#REF!-1)*100</f>
        <v>#REF!</v>
      </c>
      <c r="AK59" s="272" t="e">
        <f>(C59/#REF!-1)*100</f>
        <v>#REF!</v>
      </c>
      <c r="AL59" s="270">
        <f t="shared" si="38"/>
        <v>-0.8493601018208841</v>
      </c>
      <c r="AM59" s="270">
        <f t="shared" si="39"/>
        <v>3.874299844111162</v>
      </c>
      <c r="AN59" s="270">
        <f t="shared" si="40"/>
        <v>2.680392652849317</v>
      </c>
      <c r="AO59" s="270">
        <f t="shared" si="41"/>
        <v>3.1198958475710414</v>
      </c>
      <c r="AP59" s="270">
        <f t="shared" si="42"/>
        <v>2.9855438183822303</v>
      </c>
      <c r="AQ59" s="270">
        <f t="shared" si="43"/>
        <v>3.152946393419165</v>
      </c>
      <c r="AR59" s="270">
        <f t="shared" si="44"/>
        <v>0.5966515961009833</v>
      </c>
      <c r="AS59" s="270">
        <f t="shared" si="45"/>
        <v>2.276775963181721</v>
      </c>
      <c r="AU59" s="270" t="e">
        <f>#REF!/#REF!*100</f>
        <v>#REF!</v>
      </c>
      <c r="AV59" s="270" t="e">
        <f>#REF!/#REF!*100</f>
        <v>#REF!</v>
      </c>
      <c r="AW59" s="270">
        <f t="shared" si="19"/>
        <v>83.32536897481474</v>
      </c>
      <c r="AX59" s="270">
        <f t="shared" si="20"/>
        <v>82.30407886326135</v>
      </c>
      <c r="AY59" s="270">
        <f t="shared" si="21"/>
        <v>81.10912323046723</v>
      </c>
      <c r="AZ59" s="270">
        <f t="shared" si="22"/>
        <v>83.72342429379562</v>
      </c>
      <c r="BA59" s="270">
        <f t="shared" si="23"/>
        <v>80.1961325360517</v>
      </c>
      <c r="BB59" s="270">
        <f t="shared" si="24"/>
        <v>77.93562463772103</v>
      </c>
      <c r="BC59" s="270">
        <f t="shared" si="25"/>
        <v>79.3207541000453</v>
      </c>
      <c r="BD59" s="270">
        <f t="shared" si="26"/>
        <v>78.98467443468682</v>
      </c>
      <c r="BE59" s="270">
        <f t="shared" si="27"/>
        <v>79.81575856971911</v>
      </c>
    </row>
    <row r="60" spans="1:57" ht="17.25" customHeight="1">
      <c r="A60" s="139" t="s">
        <v>190</v>
      </c>
      <c r="B60" s="151"/>
      <c r="C60" s="241">
        <v>67299</v>
      </c>
      <c r="D60" s="241">
        <v>79918</v>
      </c>
      <c r="E60" s="241">
        <v>79166</v>
      </c>
      <c r="F60" s="241">
        <v>86960</v>
      </c>
      <c r="G60" s="241">
        <v>94536</v>
      </c>
      <c r="H60" s="241">
        <v>103011</v>
      </c>
      <c r="I60" s="241">
        <v>102815</v>
      </c>
      <c r="J60" s="241">
        <v>100148</v>
      </c>
      <c r="K60" s="241">
        <v>97904</v>
      </c>
      <c r="L60" s="109"/>
      <c r="M60" s="239" t="s">
        <v>19</v>
      </c>
      <c r="N60" s="271" t="s">
        <v>190</v>
      </c>
      <c r="O60" s="109"/>
      <c r="P60" s="135">
        <v>18.75065008395369</v>
      </c>
      <c r="Q60" s="135">
        <v>-0.940964488600815</v>
      </c>
      <c r="R60" s="135">
        <v>9.845135537983474</v>
      </c>
      <c r="S60" s="135">
        <v>8.71205151793928</v>
      </c>
      <c r="T60" s="135">
        <v>8.964838791571461</v>
      </c>
      <c r="U60" s="135">
        <v>-0.190270941938242</v>
      </c>
      <c r="V60" s="135">
        <v>-2.593979477702668</v>
      </c>
      <c r="W60" s="135">
        <v>-2.240683787993769</v>
      </c>
      <c r="X60" s="135">
        <v>2.391048463684124</v>
      </c>
      <c r="Y60" s="135">
        <v>2.8286093101517475</v>
      </c>
      <c r="Z60" s="135">
        <v>2.658320254287543</v>
      </c>
      <c r="AA60" s="135">
        <v>2.9354716097092006</v>
      </c>
      <c r="AB60" s="135">
        <v>2.964282242715189</v>
      </c>
      <c r="AC60" s="135">
        <v>3.0479810465412513</v>
      </c>
      <c r="AD60" s="135">
        <v>3.001610356730801</v>
      </c>
      <c r="AE60" s="135">
        <v>2.894093705776773</v>
      </c>
      <c r="AF60" s="135">
        <v>2.7953714651345196</v>
      </c>
      <c r="AG60" s="136"/>
      <c r="AH60" s="239" t="s">
        <v>19</v>
      </c>
      <c r="AJ60" s="270" t="e">
        <f>(#REF!/#REF!-1)*100</f>
        <v>#REF!</v>
      </c>
      <c r="AK60" s="272" t="e">
        <f>(C60/#REF!-1)*100</f>
        <v>#REF!</v>
      </c>
      <c r="AL60" s="270">
        <f t="shared" si="38"/>
        <v>18.75065008395369</v>
      </c>
      <c r="AM60" s="270">
        <f t="shared" si="39"/>
        <v>-0.940964488600815</v>
      </c>
      <c r="AN60" s="270">
        <f t="shared" si="40"/>
        <v>9.845135537983474</v>
      </c>
      <c r="AO60" s="270">
        <f t="shared" si="41"/>
        <v>8.71205151793928</v>
      </c>
      <c r="AP60" s="270">
        <f t="shared" si="42"/>
        <v>8.964838791571461</v>
      </c>
      <c r="AQ60" s="270">
        <f t="shared" si="43"/>
        <v>-0.190270941938242</v>
      </c>
      <c r="AR60" s="270">
        <f t="shared" si="44"/>
        <v>-2.593979477702668</v>
      </c>
      <c r="AS60" s="270">
        <f t="shared" si="45"/>
        <v>-2.240683787993769</v>
      </c>
      <c r="AU60" s="270" t="e">
        <f>#REF!/#REF!*100</f>
        <v>#REF!</v>
      </c>
      <c r="AV60" s="270" t="e">
        <f>#REF!/#REF!*100</f>
        <v>#REF!</v>
      </c>
      <c r="AW60" s="270">
        <f t="shared" si="19"/>
        <v>2.391048463684124</v>
      </c>
      <c r="AX60" s="270">
        <f t="shared" si="20"/>
        <v>2.8286093101517475</v>
      </c>
      <c r="AY60" s="270">
        <f t="shared" si="21"/>
        <v>2.658320254287543</v>
      </c>
      <c r="AZ60" s="270">
        <f t="shared" si="22"/>
        <v>2.9354716097092006</v>
      </c>
      <c r="BA60" s="270">
        <f t="shared" si="23"/>
        <v>2.964282242715189</v>
      </c>
      <c r="BB60" s="270">
        <f t="shared" si="24"/>
        <v>3.0479810465412513</v>
      </c>
      <c r="BC60" s="270">
        <f t="shared" si="25"/>
        <v>3.001610356730801</v>
      </c>
      <c r="BD60" s="270">
        <f t="shared" si="26"/>
        <v>2.894093705776773</v>
      </c>
      <c r="BE60" s="270">
        <f t="shared" si="27"/>
        <v>2.7953714651345196</v>
      </c>
    </row>
    <row r="61" spans="1:38" ht="9.75" customHeight="1">
      <c r="A61" s="110"/>
      <c r="B61" s="151"/>
      <c r="C61" s="241"/>
      <c r="D61" s="241"/>
      <c r="E61" s="241"/>
      <c r="F61" s="241"/>
      <c r="G61" s="241"/>
      <c r="H61" s="241"/>
      <c r="I61" s="241"/>
      <c r="J61" s="241"/>
      <c r="K61" s="241"/>
      <c r="L61" s="109"/>
      <c r="M61" s="239"/>
      <c r="N61" s="247"/>
      <c r="O61" s="109"/>
      <c r="P61" s="135"/>
      <c r="Q61" s="135"/>
      <c r="R61" s="135"/>
      <c r="S61" s="135"/>
      <c r="T61" s="135"/>
      <c r="U61" s="135"/>
      <c r="V61" s="135"/>
      <c r="W61" s="135"/>
      <c r="X61" s="135"/>
      <c r="Y61" s="135"/>
      <c r="Z61" s="135"/>
      <c r="AA61" s="135"/>
      <c r="AB61" s="135"/>
      <c r="AC61" s="135"/>
      <c r="AD61" s="135"/>
      <c r="AE61" s="135"/>
      <c r="AF61" s="135"/>
      <c r="AG61" s="136"/>
      <c r="AH61" s="239"/>
      <c r="AJ61" s="270"/>
      <c r="AK61" s="270"/>
      <c r="AL61" s="270"/>
    </row>
    <row r="62" spans="1:45" s="134" customFormat="1" ht="17.25" customHeight="1">
      <c r="A62" s="139" t="s">
        <v>250</v>
      </c>
      <c r="B62" s="151"/>
      <c r="C62" s="241">
        <v>3984042</v>
      </c>
      <c r="D62" s="241">
        <v>3985715</v>
      </c>
      <c r="E62" s="241">
        <v>4160286</v>
      </c>
      <c r="F62" s="241">
        <v>4226744</v>
      </c>
      <c r="G62" s="241">
        <v>4509724</v>
      </c>
      <c r="H62" s="241">
        <v>4708240</v>
      </c>
      <c r="I62" s="241">
        <v>4778305</v>
      </c>
      <c r="J62" s="241">
        <v>4834317</v>
      </c>
      <c r="K62" s="241">
        <v>4912998</v>
      </c>
      <c r="L62" s="109"/>
      <c r="M62" s="238" t="s">
        <v>53</v>
      </c>
      <c r="N62" s="271" t="s">
        <v>250</v>
      </c>
      <c r="O62" s="109"/>
      <c r="P62" s="135">
        <v>0.041992529195233885</v>
      </c>
      <c r="Q62" s="135">
        <v>4.379916777792703</v>
      </c>
      <c r="R62" s="135">
        <v>1.5974382530431708</v>
      </c>
      <c r="S62" s="135">
        <v>6.694987915047612</v>
      </c>
      <c r="T62" s="135">
        <v>4.4019545320290066</v>
      </c>
      <c r="U62" s="135">
        <v>1.4881356940172896</v>
      </c>
      <c r="V62" s="135">
        <v>1.1722148335026716</v>
      </c>
      <c r="W62" s="135">
        <v>1.6275515238243665</v>
      </c>
      <c r="X62" s="135" t="s">
        <v>27</v>
      </c>
      <c r="Y62" s="135" t="s">
        <v>27</v>
      </c>
      <c r="Z62" s="135" t="s">
        <v>27</v>
      </c>
      <c r="AA62" s="135" t="s">
        <v>27</v>
      </c>
      <c r="AB62" s="135" t="s">
        <v>27</v>
      </c>
      <c r="AC62" s="135" t="s">
        <v>27</v>
      </c>
      <c r="AD62" s="135" t="s">
        <v>27</v>
      </c>
      <c r="AE62" s="135" t="s">
        <v>27</v>
      </c>
      <c r="AF62" s="135" t="s">
        <v>27</v>
      </c>
      <c r="AG62" s="136"/>
      <c r="AH62" s="238" t="s">
        <v>53</v>
      </c>
      <c r="AJ62" s="270" t="e">
        <f>(#REF!/#REF!-1)*100</f>
        <v>#REF!</v>
      </c>
      <c r="AK62" s="270"/>
      <c r="AL62" s="270">
        <f aca="true" t="shared" si="46" ref="AL62:AS62">(D62/C62-1)*100</f>
        <v>0.041992529195233885</v>
      </c>
      <c r="AM62" s="270">
        <f t="shared" si="46"/>
        <v>4.379916777792703</v>
      </c>
      <c r="AN62" s="270">
        <f t="shared" si="46"/>
        <v>1.5974382530431708</v>
      </c>
      <c r="AO62" s="270">
        <f t="shared" si="46"/>
        <v>6.694987915047612</v>
      </c>
      <c r="AP62" s="270">
        <f t="shared" si="46"/>
        <v>4.4019545320290066</v>
      </c>
      <c r="AQ62" s="270">
        <f t="shared" si="46"/>
        <v>1.4881356940172896</v>
      </c>
      <c r="AR62" s="270">
        <f t="shared" si="46"/>
        <v>1.1722148335026716</v>
      </c>
      <c r="AS62" s="270">
        <f t="shared" si="46"/>
        <v>1.6275515238243665</v>
      </c>
    </row>
    <row r="63" spans="1:34" ht="4.5" customHeight="1" thickBot="1">
      <c r="A63" s="142"/>
      <c r="B63" s="150"/>
      <c r="C63" s="149"/>
      <c r="D63" s="149"/>
      <c r="E63" s="114"/>
      <c r="F63" s="114"/>
      <c r="G63" s="114"/>
      <c r="H63" s="114"/>
      <c r="I63" s="114"/>
      <c r="J63" s="114"/>
      <c r="K63" s="114"/>
      <c r="L63" s="115"/>
      <c r="M63" s="146"/>
      <c r="N63" s="142"/>
      <c r="O63" s="115"/>
      <c r="P63" s="143"/>
      <c r="Q63" s="143"/>
      <c r="R63" s="143"/>
      <c r="S63" s="143"/>
      <c r="T63" s="143"/>
      <c r="U63" s="143"/>
      <c r="V63" s="143"/>
      <c r="W63" s="143"/>
      <c r="X63" s="144"/>
      <c r="Y63" s="144"/>
      <c r="Z63" s="144"/>
      <c r="AA63" s="144"/>
      <c r="AB63" s="144"/>
      <c r="AC63" s="144"/>
      <c r="AD63" s="144"/>
      <c r="AE63" s="144"/>
      <c r="AF63" s="144"/>
      <c r="AG63" s="145"/>
      <c r="AH63" s="146"/>
    </row>
    <row r="64" spans="1:33" ht="4.5" customHeight="1">
      <c r="A64" s="134"/>
      <c r="B64" s="134"/>
      <c r="C64" s="134"/>
      <c r="D64" s="134"/>
      <c r="E64" s="83"/>
      <c r="F64" s="83"/>
      <c r="G64" s="83"/>
      <c r="H64" s="83"/>
      <c r="I64" s="83"/>
      <c r="J64" s="83"/>
      <c r="K64" s="83"/>
      <c r="L64" s="83"/>
      <c r="M64" s="83"/>
      <c r="N64" s="134"/>
      <c r="O64" s="83"/>
      <c r="P64" s="83"/>
      <c r="Q64" s="83"/>
      <c r="R64" s="83"/>
      <c r="S64" s="84"/>
      <c r="T64" s="84"/>
      <c r="U64" s="84"/>
      <c r="V64" s="84"/>
      <c r="W64" s="84"/>
      <c r="X64" s="84"/>
      <c r="Y64" s="84"/>
      <c r="Z64" s="84"/>
      <c r="AA64" s="84"/>
      <c r="AB64" s="84"/>
      <c r="AC64" s="84"/>
      <c r="AD64" s="84"/>
      <c r="AE64" s="84"/>
      <c r="AF64" s="84"/>
      <c r="AG64" s="84"/>
    </row>
    <row r="65" spans="1:34" s="7" customFormat="1" ht="11.25">
      <c r="A65" s="234" t="s">
        <v>358</v>
      </c>
      <c r="B65" s="148"/>
      <c r="C65" s="148"/>
      <c r="D65" s="148"/>
      <c r="E65" s="1"/>
      <c r="F65" s="1"/>
      <c r="G65" s="1"/>
      <c r="H65" s="1"/>
      <c r="I65" s="1"/>
      <c r="J65" s="1"/>
      <c r="K65" s="1"/>
      <c r="L65" s="1"/>
      <c r="M65" s="1"/>
      <c r="N65" s="234" t="s">
        <v>358</v>
      </c>
      <c r="O65" s="1"/>
      <c r="P65" s="1"/>
      <c r="Q65" s="1"/>
      <c r="R65" s="10"/>
      <c r="S65" s="10"/>
      <c r="T65" s="87"/>
      <c r="U65" s="87"/>
      <c r="V65" s="87"/>
      <c r="W65" s="87"/>
      <c r="X65" s="87"/>
      <c r="Y65" s="87"/>
      <c r="Z65" s="87"/>
      <c r="AA65" s="87"/>
      <c r="AB65" s="87"/>
      <c r="AC65" s="87"/>
      <c r="AD65" s="87"/>
      <c r="AE65" s="87"/>
      <c r="AF65" s="87"/>
      <c r="AG65" s="87"/>
      <c r="AH65" s="91"/>
    </row>
    <row r="66" spans="1:34" s="7" customFormat="1" ht="11.25">
      <c r="A66" s="234" t="s">
        <v>365</v>
      </c>
      <c r="B66" s="148"/>
      <c r="C66" s="148"/>
      <c r="D66" s="148"/>
      <c r="E66" s="1"/>
      <c r="F66" s="1"/>
      <c r="G66" s="1"/>
      <c r="H66" s="1"/>
      <c r="I66" s="1"/>
      <c r="J66" s="1"/>
      <c r="K66" s="1"/>
      <c r="L66" s="1"/>
      <c r="M66" s="1"/>
      <c r="N66" s="234" t="s">
        <v>365</v>
      </c>
      <c r="O66" s="1"/>
      <c r="P66" s="1"/>
      <c r="Q66" s="1"/>
      <c r="R66" s="10"/>
      <c r="S66" s="10"/>
      <c r="T66" s="87"/>
      <c r="U66" s="87"/>
      <c r="V66" s="87"/>
      <c r="W66" s="87"/>
      <c r="X66" s="87"/>
      <c r="Y66" s="87"/>
      <c r="Z66" s="87"/>
      <c r="AA66" s="87"/>
      <c r="AB66" s="87"/>
      <c r="AC66" s="87"/>
      <c r="AD66" s="87"/>
      <c r="AE66" s="87"/>
      <c r="AF66" s="87"/>
      <c r="AG66" s="87"/>
      <c r="AH66" s="91"/>
    </row>
    <row r="67" spans="1:34" s="7" customFormat="1" ht="11.25">
      <c r="A67" s="234" t="s">
        <v>367</v>
      </c>
      <c r="B67" s="148"/>
      <c r="C67" s="148"/>
      <c r="D67" s="148"/>
      <c r="E67" s="1"/>
      <c r="F67" s="1"/>
      <c r="G67" s="1"/>
      <c r="H67" s="1"/>
      <c r="I67" s="1"/>
      <c r="J67" s="1"/>
      <c r="K67" s="1"/>
      <c r="L67" s="1"/>
      <c r="M67" s="1"/>
      <c r="N67" s="234" t="s">
        <v>367</v>
      </c>
      <c r="O67" s="1"/>
      <c r="P67" s="1"/>
      <c r="Q67" s="1"/>
      <c r="R67" s="10"/>
      <c r="S67" s="10"/>
      <c r="T67" s="87"/>
      <c r="U67" s="87"/>
      <c r="V67" s="87"/>
      <c r="W67" s="87"/>
      <c r="X67" s="87"/>
      <c r="Y67" s="87"/>
      <c r="Z67" s="87"/>
      <c r="AA67" s="87"/>
      <c r="AB67" s="87"/>
      <c r="AC67" s="87"/>
      <c r="AD67" s="87"/>
      <c r="AE67" s="87"/>
      <c r="AF67" s="87"/>
      <c r="AG67" s="87"/>
      <c r="AH67" s="91"/>
    </row>
    <row r="68" spans="1:34" s="7" customFormat="1" ht="11.25">
      <c r="A68" s="234" t="s">
        <v>366</v>
      </c>
      <c r="B68" s="148"/>
      <c r="C68" s="148"/>
      <c r="D68" s="148"/>
      <c r="E68" s="1"/>
      <c r="F68" s="1"/>
      <c r="G68" s="1"/>
      <c r="H68" s="1"/>
      <c r="I68" s="1"/>
      <c r="J68" s="1"/>
      <c r="K68" s="1"/>
      <c r="L68" s="1"/>
      <c r="M68" s="1"/>
      <c r="N68" s="234" t="s">
        <v>366</v>
      </c>
      <c r="O68" s="1"/>
      <c r="P68" s="1"/>
      <c r="Q68" s="1"/>
      <c r="R68" s="10"/>
      <c r="S68" s="10"/>
      <c r="T68" s="87"/>
      <c r="U68" s="87"/>
      <c r="V68" s="87"/>
      <c r="W68" s="87"/>
      <c r="X68" s="87"/>
      <c r="Y68" s="87"/>
      <c r="Z68" s="87"/>
      <c r="AA68" s="87"/>
      <c r="AB68" s="87"/>
      <c r="AC68" s="87"/>
      <c r="AD68" s="87"/>
      <c r="AE68" s="87"/>
      <c r="AF68" s="87"/>
      <c r="AG68" s="87"/>
      <c r="AH68" s="91"/>
    </row>
    <row r="69" spans="1:34" s="7" customFormat="1" ht="11.25">
      <c r="A69" s="234" t="s">
        <v>329</v>
      </c>
      <c r="B69" s="167"/>
      <c r="C69" s="167"/>
      <c r="D69" s="167"/>
      <c r="E69" s="1"/>
      <c r="F69" s="1"/>
      <c r="G69" s="1"/>
      <c r="H69" s="1"/>
      <c r="I69" s="1"/>
      <c r="J69" s="1"/>
      <c r="K69" s="1"/>
      <c r="L69" s="1"/>
      <c r="M69" s="1"/>
      <c r="N69" s="234" t="s">
        <v>329</v>
      </c>
      <c r="O69" s="1"/>
      <c r="P69" s="1"/>
      <c r="Q69" s="1"/>
      <c r="R69" s="10"/>
      <c r="S69" s="10"/>
      <c r="T69" s="87"/>
      <c r="U69" s="87"/>
      <c r="V69" s="87"/>
      <c r="W69" s="87"/>
      <c r="X69" s="87"/>
      <c r="Y69" s="87"/>
      <c r="Z69" s="87"/>
      <c r="AA69" s="87"/>
      <c r="AB69" s="87"/>
      <c r="AC69" s="87"/>
      <c r="AD69" s="87"/>
      <c r="AE69" s="87"/>
      <c r="AF69" s="87"/>
      <c r="AG69" s="87"/>
      <c r="AH69" s="91"/>
    </row>
    <row r="70" spans="1:34" s="147" customFormat="1" ht="11.25">
      <c r="A70" s="243" t="s">
        <v>251</v>
      </c>
      <c r="B70" s="118"/>
      <c r="C70" s="118"/>
      <c r="D70" s="91"/>
      <c r="E70" s="91"/>
      <c r="F70" s="91"/>
      <c r="G70" s="91"/>
      <c r="H70" s="91"/>
      <c r="I70" s="91"/>
      <c r="J70" s="91"/>
      <c r="K70" s="91"/>
      <c r="L70" s="91"/>
      <c r="M70" s="91"/>
      <c r="N70" s="243" t="s">
        <v>251</v>
      </c>
      <c r="O70" s="91"/>
      <c r="P70" s="91"/>
      <c r="Q70" s="91"/>
      <c r="AH70" s="118"/>
    </row>
    <row r="72" spans="3:12" ht="11.25">
      <c r="C72" s="273">
        <f aca="true" t="shared" si="47" ref="C72:L72">C33+C36+C39</f>
        <v>640706</v>
      </c>
      <c r="D72" s="273">
        <f t="shared" si="47"/>
        <v>657011</v>
      </c>
      <c r="E72" s="273">
        <f t="shared" si="47"/>
        <v>728001</v>
      </c>
      <c r="F72" s="273">
        <f t="shared" si="47"/>
        <v>610426</v>
      </c>
      <c r="G72" s="273">
        <f t="shared" si="47"/>
        <v>775742</v>
      </c>
      <c r="H72" s="273">
        <f t="shared" si="47"/>
        <v>888963</v>
      </c>
      <c r="I72" s="273">
        <f t="shared" si="47"/>
        <v>855318</v>
      </c>
      <c r="J72" s="273">
        <f t="shared" si="47"/>
        <v>810261</v>
      </c>
      <c r="K72" s="273">
        <f t="shared" si="47"/>
        <v>794169</v>
      </c>
      <c r="L72" s="273">
        <f t="shared" si="47"/>
        <v>0</v>
      </c>
    </row>
    <row r="73" spans="3:12" ht="11.25">
      <c r="C73" s="273">
        <f aca="true" t="shared" si="48" ref="C73:L73">C9+C15+C72</f>
        <v>2814623</v>
      </c>
      <c r="D73" s="273">
        <f t="shared" si="48"/>
        <v>2825346</v>
      </c>
      <c r="E73" s="273">
        <f t="shared" si="48"/>
        <v>2978046</v>
      </c>
      <c r="F73" s="273">
        <f t="shared" si="48"/>
        <v>2962386</v>
      </c>
      <c r="G73" s="273">
        <f t="shared" si="48"/>
        <v>3189170</v>
      </c>
      <c r="H73" s="273">
        <f t="shared" si="48"/>
        <v>3379647</v>
      </c>
      <c r="I73" s="273">
        <f t="shared" si="48"/>
        <v>3425328</v>
      </c>
      <c r="J73" s="273">
        <f t="shared" si="48"/>
        <v>3460427</v>
      </c>
      <c r="K73" s="273">
        <f t="shared" si="48"/>
        <v>3502361</v>
      </c>
      <c r="L73" s="273">
        <f t="shared" si="48"/>
        <v>0</v>
      </c>
    </row>
    <row r="74" spans="3:12" ht="11.25">
      <c r="C74" s="273">
        <f aca="true" t="shared" si="49" ref="C74:L74">C46+C73</f>
        <v>2943967</v>
      </c>
      <c r="D74" s="273">
        <f t="shared" si="49"/>
        <v>2952020</v>
      </c>
      <c r="E74" s="273">
        <f t="shared" si="49"/>
        <v>3106431</v>
      </c>
      <c r="F74" s="273">
        <f t="shared" si="49"/>
        <v>3100003</v>
      </c>
      <c r="G74" s="273">
        <f t="shared" si="49"/>
        <v>3331711</v>
      </c>
      <c r="H74" s="273">
        <f t="shared" si="49"/>
        <v>3524453</v>
      </c>
      <c r="I74" s="273">
        <f t="shared" si="49"/>
        <v>3573173</v>
      </c>
      <c r="J74" s="273">
        <f t="shared" si="49"/>
        <v>3609986</v>
      </c>
      <c r="K74" s="273">
        <f t="shared" si="49"/>
        <v>3655044</v>
      </c>
      <c r="L74" s="273">
        <f t="shared" si="49"/>
        <v>0</v>
      </c>
    </row>
    <row r="75" spans="3:12" ht="11.25">
      <c r="C75" s="273">
        <f aca="true" t="shared" si="50" ref="C75:L75">C51+C74</f>
        <v>3586488</v>
      </c>
      <c r="D75" s="273">
        <f t="shared" si="50"/>
        <v>3579031</v>
      </c>
      <c r="E75" s="273">
        <f t="shared" si="50"/>
        <v>3720173</v>
      </c>
      <c r="F75" s="273">
        <f t="shared" si="50"/>
        <v>3713439</v>
      </c>
      <c r="G75" s="273">
        <f t="shared" si="50"/>
        <v>3942373</v>
      </c>
      <c r="H75" s="273">
        <f t="shared" si="50"/>
        <v>4164895</v>
      </c>
      <c r="I75" s="273">
        <f t="shared" si="50"/>
        <v>4165792</v>
      </c>
      <c r="J75" s="273">
        <f t="shared" si="50"/>
        <v>4177225</v>
      </c>
      <c r="K75" s="273">
        <f t="shared" si="50"/>
        <v>4247899</v>
      </c>
      <c r="L75" s="273">
        <f t="shared" si="50"/>
        <v>0</v>
      </c>
    </row>
  </sheetData>
  <sheetProtection/>
  <mergeCells count="14">
    <mergeCell ref="N5:N7"/>
    <mergeCell ref="AH5:AH7"/>
    <mergeCell ref="AF2:AH2"/>
    <mergeCell ref="N2:U2"/>
    <mergeCell ref="X2:AE2"/>
    <mergeCell ref="P5:W5"/>
    <mergeCell ref="X5:AF5"/>
    <mergeCell ref="A5:A7"/>
    <mergeCell ref="K2:M2"/>
    <mergeCell ref="M5:M7"/>
    <mergeCell ref="C5:E5"/>
    <mergeCell ref="F5:K5"/>
    <mergeCell ref="F2:J2"/>
    <mergeCell ref="A2:D2"/>
  </mergeCells>
  <printOptions horizontalCentered="1"/>
  <pageMargins left="0.5905511811023623" right="0.5905511811023623" top="0.5118110236220472" bottom="0.3937007874015748" header="0.31496062992125984" footer="0.5118110236220472"/>
  <pageSetup fitToWidth="4" horizontalDpi="600" verticalDpi="600" orientation="portrait" paperSize="9" scale="72" r:id="rId2"/>
  <headerFooter differentOddEven="1" scaleWithDoc="0" alignWithMargins="0">
    <oddHeader>&amp;L&amp;"+,標準"&amp;9 19　県民経済計算</oddHeader>
    <evenHeader>&amp;R&amp;"+,標準"&amp;9 19　県民経済計算</evenHeader>
  </headerFooter>
  <colBreaks count="2" manualBreakCount="2">
    <brk id="5" max="69" man="1"/>
    <brk id="23" max="69" man="1"/>
  </colBreaks>
  <ignoredErrors>
    <ignoredError sqref="M49:M55 AH49:AH55 AH9:AH46 M9:M46 M56:M61 AH56:AH60" numberStoredAsText="1"/>
  </ignoredErrors>
  <drawing r:id="rId1"/>
</worksheet>
</file>

<file path=xl/worksheets/sheet8.xml><?xml version="1.0" encoding="utf-8"?>
<worksheet xmlns="http://schemas.openxmlformats.org/spreadsheetml/2006/main" xmlns:r="http://schemas.openxmlformats.org/officeDocument/2006/relationships">
  <dimension ref="A2:AN49"/>
  <sheetViews>
    <sheetView showGridLines="0" view="pageBreakPreview" zoomScaleSheetLayoutView="100" zoomScalePageLayoutView="0" workbookViewId="0" topLeftCell="A1">
      <selection activeCell="A1" sqref="A1"/>
    </sheetView>
  </sheetViews>
  <sheetFormatPr defaultColWidth="8.796875" defaultRowHeight="16.5" customHeight="1"/>
  <cols>
    <col min="1" max="1" width="38.59765625" style="7" customWidth="1"/>
    <col min="2" max="2" width="7.09765625" style="189" customWidth="1"/>
    <col min="3" max="11" width="10.8984375" style="7" customWidth="1"/>
    <col min="12" max="12" width="0.8984375" style="7" customWidth="1"/>
    <col min="13" max="20" width="7.69921875" style="7" customWidth="1"/>
    <col min="21" max="21" width="0.8984375" style="7" customWidth="1"/>
    <col min="22" max="22" width="3.69921875" style="7" bestFit="1" customWidth="1"/>
    <col min="23" max="23" width="3.69921875" style="7" customWidth="1"/>
    <col min="24" max="24" width="6" style="7" bestFit="1" customWidth="1"/>
    <col min="25" max="25" width="6.59765625" style="7" bestFit="1" customWidth="1"/>
    <col min="26" max="26" width="6" style="7" bestFit="1" customWidth="1"/>
    <col min="27" max="27" width="6.69921875" style="7" bestFit="1" customWidth="1"/>
    <col min="28" max="29" width="6" style="7" bestFit="1" customWidth="1"/>
    <col min="30" max="33" width="6.69921875" style="7" bestFit="1" customWidth="1"/>
    <col min="34" max="16384" width="9" style="7" customWidth="1"/>
  </cols>
  <sheetData>
    <row r="1" ht="18" customHeight="1"/>
    <row r="2" spans="1:22" s="23" customFormat="1" ht="33.75" customHeight="1">
      <c r="A2" s="352" t="s">
        <v>54</v>
      </c>
      <c r="B2" s="352"/>
      <c r="C2" s="352"/>
      <c r="D2" s="352"/>
      <c r="E2" s="352"/>
      <c r="F2" s="352"/>
      <c r="G2" s="352"/>
      <c r="H2" s="352"/>
      <c r="I2" s="168"/>
      <c r="J2" s="168"/>
      <c r="K2" s="168"/>
      <c r="L2" s="168"/>
      <c r="N2" s="168" t="s">
        <v>65</v>
      </c>
      <c r="O2" s="168"/>
      <c r="P2" s="168"/>
      <c r="Q2" s="168"/>
      <c r="R2" s="168"/>
      <c r="S2" s="168"/>
      <c r="T2" s="168"/>
      <c r="U2" s="168"/>
      <c r="V2" s="168"/>
    </row>
    <row r="3" spans="1:22" s="23" customFormat="1" ht="21">
      <c r="A3" s="169"/>
      <c r="B3" s="169"/>
      <c r="C3" s="169"/>
      <c r="D3" s="169"/>
      <c r="E3" s="169"/>
      <c r="F3" s="169"/>
      <c r="G3" s="169"/>
      <c r="H3" s="169"/>
      <c r="I3" s="169"/>
      <c r="J3" s="169"/>
      <c r="K3" s="169"/>
      <c r="L3" s="169"/>
      <c r="M3" s="169"/>
      <c r="N3" s="169"/>
      <c r="O3" s="169"/>
      <c r="P3" s="169"/>
      <c r="Q3" s="169"/>
      <c r="R3" s="169"/>
      <c r="S3" s="169"/>
      <c r="T3" s="169"/>
      <c r="U3" s="169"/>
      <c r="V3" s="169"/>
    </row>
    <row r="4" spans="1:22" ht="15.75" customHeight="1">
      <c r="A4" s="170"/>
      <c r="B4" s="170"/>
      <c r="C4" s="170"/>
      <c r="D4" s="170"/>
      <c r="E4" s="170"/>
      <c r="F4" s="170"/>
      <c r="G4" s="170"/>
      <c r="H4" s="170"/>
      <c r="I4" s="170"/>
      <c r="J4" s="170"/>
      <c r="K4" s="170"/>
      <c r="L4" s="170"/>
      <c r="M4" s="170"/>
      <c r="N4" s="170"/>
      <c r="O4" s="170"/>
      <c r="P4" s="170"/>
      <c r="Q4" s="170"/>
      <c r="R4" s="170"/>
      <c r="S4" s="170"/>
      <c r="U4" s="170"/>
      <c r="V4" s="232" t="s">
        <v>222</v>
      </c>
    </row>
    <row r="5" ht="4.5" customHeight="1" thickBot="1">
      <c r="B5" s="171"/>
    </row>
    <row r="6" spans="1:22" ht="24.75" customHeight="1">
      <c r="A6" s="346" t="s">
        <v>333</v>
      </c>
      <c r="B6" s="347"/>
      <c r="C6" s="353" t="s">
        <v>317</v>
      </c>
      <c r="D6" s="354"/>
      <c r="E6" s="354"/>
      <c r="F6" s="354"/>
      <c r="G6" s="354"/>
      <c r="H6" s="354"/>
      <c r="I6" s="355" t="s">
        <v>318</v>
      </c>
      <c r="J6" s="355"/>
      <c r="K6" s="355"/>
      <c r="L6" s="299"/>
      <c r="M6" s="309" t="s">
        <v>223</v>
      </c>
      <c r="N6" s="310"/>
      <c r="O6" s="310"/>
      <c r="P6" s="310"/>
      <c r="Q6" s="310"/>
      <c r="R6" s="310"/>
      <c r="S6" s="310"/>
      <c r="T6" s="310"/>
      <c r="U6" s="311"/>
      <c r="V6" s="343" t="s">
        <v>7</v>
      </c>
    </row>
    <row r="7" spans="1:40" ht="24.75" customHeight="1">
      <c r="A7" s="348"/>
      <c r="B7" s="349"/>
      <c r="C7" s="217" t="s">
        <v>252</v>
      </c>
      <c r="D7" s="217" t="s">
        <v>253</v>
      </c>
      <c r="E7" s="217" t="s">
        <v>254</v>
      </c>
      <c r="F7" s="217" t="s">
        <v>255</v>
      </c>
      <c r="G7" s="217" t="s">
        <v>256</v>
      </c>
      <c r="H7" s="217" t="s">
        <v>257</v>
      </c>
      <c r="I7" s="217" t="s">
        <v>258</v>
      </c>
      <c r="J7" s="218" t="s">
        <v>259</v>
      </c>
      <c r="K7" s="218" t="s">
        <v>224</v>
      </c>
      <c r="L7" s="227"/>
      <c r="M7" s="217" t="s">
        <v>12</v>
      </c>
      <c r="N7" s="217" t="s">
        <v>24</v>
      </c>
      <c r="O7" s="217" t="s">
        <v>25</v>
      </c>
      <c r="P7" s="217" t="s">
        <v>147</v>
      </c>
      <c r="Q7" s="217" t="s">
        <v>195</v>
      </c>
      <c r="R7" s="217" t="s">
        <v>200</v>
      </c>
      <c r="S7" s="218" t="s">
        <v>208</v>
      </c>
      <c r="T7" s="218" t="s">
        <v>224</v>
      </c>
      <c r="U7" s="172"/>
      <c r="V7" s="344"/>
      <c r="W7" s="173"/>
      <c r="X7" s="173"/>
      <c r="Y7" s="173"/>
      <c r="Z7" s="173"/>
      <c r="AA7" s="173"/>
      <c r="AB7" s="173"/>
      <c r="AC7" s="173"/>
      <c r="AD7" s="173"/>
      <c r="AE7" s="173"/>
      <c r="AF7" s="173"/>
      <c r="AG7" s="173"/>
      <c r="AH7" s="173"/>
      <c r="AI7" s="173"/>
      <c r="AJ7" s="173"/>
      <c r="AK7" s="173"/>
      <c r="AL7" s="173"/>
      <c r="AM7" s="173"/>
      <c r="AN7" s="173"/>
    </row>
    <row r="8" spans="1:40" ht="24.75" customHeight="1">
      <c r="A8" s="350"/>
      <c r="B8" s="351"/>
      <c r="C8" s="219">
        <v>2011</v>
      </c>
      <c r="D8" s="219">
        <v>2012</v>
      </c>
      <c r="E8" s="219">
        <v>2013</v>
      </c>
      <c r="F8" s="219">
        <v>2014</v>
      </c>
      <c r="G8" s="219">
        <v>2015</v>
      </c>
      <c r="H8" s="219">
        <v>2016</v>
      </c>
      <c r="I8" s="219">
        <v>2017</v>
      </c>
      <c r="J8" s="220">
        <v>2018</v>
      </c>
      <c r="K8" s="220">
        <v>2019</v>
      </c>
      <c r="L8" s="228"/>
      <c r="M8" s="219">
        <v>2012</v>
      </c>
      <c r="N8" s="219">
        <v>2013</v>
      </c>
      <c r="O8" s="219">
        <v>2014</v>
      </c>
      <c r="P8" s="219">
        <v>2015</v>
      </c>
      <c r="Q8" s="219">
        <v>2016</v>
      </c>
      <c r="R8" s="219">
        <v>2017</v>
      </c>
      <c r="S8" s="220">
        <v>2018</v>
      </c>
      <c r="T8" s="220">
        <v>2019</v>
      </c>
      <c r="U8" s="174"/>
      <c r="V8" s="345"/>
      <c r="W8" s="173"/>
      <c r="X8" s="173"/>
      <c r="Y8" s="173"/>
      <c r="Z8" s="173"/>
      <c r="AA8" s="173"/>
      <c r="AB8" s="173"/>
      <c r="AC8" s="173"/>
      <c r="AD8" s="173"/>
      <c r="AE8" s="173"/>
      <c r="AF8" s="173"/>
      <c r="AG8" s="173"/>
      <c r="AH8" s="173"/>
      <c r="AI8" s="173"/>
      <c r="AJ8" s="173"/>
      <c r="AK8" s="173"/>
      <c r="AL8" s="173"/>
      <c r="AM8" s="173"/>
      <c r="AN8" s="173"/>
    </row>
    <row r="9" spans="1:40" ht="4.5" customHeight="1">
      <c r="A9" s="175"/>
      <c r="B9" s="257"/>
      <c r="C9" s="176"/>
      <c r="D9" s="176"/>
      <c r="E9" s="176"/>
      <c r="F9" s="176"/>
      <c r="G9" s="176"/>
      <c r="H9" s="176"/>
      <c r="I9" s="176"/>
      <c r="J9" s="176"/>
      <c r="K9" s="176"/>
      <c r="L9" s="176"/>
      <c r="M9" s="300"/>
      <c r="N9" s="177"/>
      <c r="O9" s="177"/>
      <c r="P9" s="177"/>
      <c r="Q9" s="177"/>
      <c r="R9" s="177"/>
      <c r="S9" s="177"/>
      <c r="T9" s="177"/>
      <c r="U9" s="178"/>
      <c r="V9" s="11"/>
      <c r="W9" s="173"/>
      <c r="X9" s="173"/>
      <c r="Y9" s="173"/>
      <c r="Z9" s="173"/>
      <c r="AA9" s="173"/>
      <c r="AB9" s="173"/>
      <c r="AC9" s="173"/>
      <c r="AD9" s="173"/>
      <c r="AE9" s="173"/>
      <c r="AF9" s="173"/>
      <c r="AG9" s="173"/>
      <c r="AH9" s="173"/>
      <c r="AI9" s="173"/>
      <c r="AJ9" s="173"/>
      <c r="AK9" s="173"/>
      <c r="AL9" s="173"/>
      <c r="AM9" s="173"/>
      <c r="AN9" s="173"/>
    </row>
    <row r="10" spans="1:40" ht="25.5" customHeight="1">
      <c r="A10" s="253" t="s">
        <v>335</v>
      </c>
      <c r="B10" s="258"/>
      <c r="C10" s="179"/>
      <c r="D10" s="179"/>
      <c r="E10" s="179"/>
      <c r="F10" s="179"/>
      <c r="G10" s="179"/>
      <c r="H10" s="179"/>
      <c r="I10" s="179"/>
      <c r="J10" s="179"/>
      <c r="K10" s="179"/>
      <c r="L10" s="179"/>
      <c r="M10" s="301"/>
      <c r="N10" s="62"/>
      <c r="O10" s="62"/>
      <c r="P10" s="62"/>
      <c r="Q10" s="62"/>
      <c r="R10" s="62"/>
      <c r="S10" s="62"/>
      <c r="T10" s="62"/>
      <c r="U10" s="178"/>
      <c r="V10" s="175">
        <v>1</v>
      </c>
      <c r="W10" s="180"/>
      <c r="X10" s="180"/>
      <c r="Y10" s="180"/>
      <c r="Z10" s="180"/>
      <c r="AA10" s="180"/>
      <c r="AB10" s="180"/>
      <c r="AC10" s="180"/>
      <c r="AD10" s="180"/>
      <c r="AE10" s="180"/>
      <c r="AF10" s="180"/>
      <c r="AG10" s="180"/>
      <c r="AH10" s="180"/>
      <c r="AI10" s="180"/>
      <c r="AJ10" s="180"/>
      <c r="AK10" s="180"/>
      <c r="AL10" s="180"/>
      <c r="AM10" s="180"/>
      <c r="AN10" s="180"/>
    </row>
    <row r="11" spans="1:37" ht="25.5" customHeight="1">
      <c r="A11" s="229" t="s">
        <v>70</v>
      </c>
      <c r="B11" s="259"/>
      <c r="C11" s="179"/>
      <c r="D11" s="179"/>
      <c r="E11" s="179"/>
      <c r="F11" s="179"/>
      <c r="G11" s="179"/>
      <c r="H11" s="179"/>
      <c r="I11" s="179"/>
      <c r="J11" s="179"/>
      <c r="K11" s="179"/>
      <c r="L11" s="179"/>
      <c r="M11" s="302"/>
      <c r="N11" s="61"/>
      <c r="O11" s="61"/>
      <c r="P11" s="61"/>
      <c r="Q11" s="61"/>
      <c r="R11" s="61"/>
      <c r="S11" s="61"/>
      <c r="T11" s="61"/>
      <c r="U11" s="136"/>
      <c r="V11" s="254" t="s">
        <v>71</v>
      </c>
      <c r="W11" s="180"/>
      <c r="X11" s="180"/>
      <c r="Y11" s="180"/>
      <c r="Z11" s="180"/>
      <c r="AD11" s="180"/>
      <c r="AE11" s="180"/>
      <c r="AF11" s="180"/>
      <c r="AG11" s="180"/>
      <c r="AH11" s="180"/>
      <c r="AI11" s="180"/>
      <c r="AJ11" s="180"/>
      <c r="AK11" s="180"/>
    </row>
    <row r="12" spans="1:40" ht="25.5" customHeight="1">
      <c r="A12" s="229" t="s">
        <v>332</v>
      </c>
      <c r="B12" s="286" t="s">
        <v>344</v>
      </c>
      <c r="C12" s="277">
        <v>3763504</v>
      </c>
      <c r="D12" s="277">
        <v>3778003</v>
      </c>
      <c r="E12" s="277">
        <v>3924550</v>
      </c>
      <c r="F12" s="277">
        <v>3986498</v>
      </c>
      <c r="G12" s="277">
        <v>4269162</v>
      </c>
      <c r="H12" s="277">
        <v>4447866</v>
      </c>
      <c r="I12" s="277">
        <v>4524934</v>
      </c>
      <c r="J12" s="277">
        <v>4569232</v>
      </c>
      <c r="K12" s="277">
        <v>4633329</v>
      </c>
      <c r="L12" s="277"/>
      <c r="M12" s="303">
        <v>0.3852526794179134</v>
      </c>
      <c r="N12" s="237">
        <v>3.878954040004734</v>
      </c>
      <c r="O12" s="237">
        <v>1.5784739651679702</v>
      </c>
      <c r="P12" s="237">
        <v>7.090534097847279</v>
      </c>
      <c r="Q12" s="237">
        <v>4.185926886822289</v>
      </c>
      <c r="R12" s="237">
        <v>1.7326960839197936</v>
      </c>
      <c r="S12" s="237">
        <v>0.9789756049480403</v>
      </c>
      <c r="T12" s="237">
        <v>1.402795918438815</v>
      </c>
      <c r="U12" s="136"/>
      <c r="V12" s="255" t="s">
        <v>72</v>
      </c>
      <c r="W12" s="181"/>
      <c r="X12" s="181" t="e">
        <f>(#REF!/#REF!-1)*100</f>
        <v>#REF!</v>
      </c>
      <c r="Y12" s="181" t="e">
        <f>(C12/#REF!-1)*100</f>
        <v>#REF!</v>
      </c>
      <c r="Z12" s="181">
        <f aca="true" t="shared" si="0" ref="Z12:AG15">(D12/C12-1)*100</f>
        <v>0.3852526794179134</v>
      </c>
      <c r="AA12" s="181">
        <f t="shared" si="0"/>
        <v>3.878954040004734</v>
      </c>
      <c r="AB12" s="181">
        <f t="shared" si="0"/>
        <v>1.5784739651679702</v>
      </c>
      <c r="AC12" s="181">
        <f t="shared" si="0"/>
        <v>7.090534097847279</v>
      </c>
      <c r="AD12" s="181">
        <f t="shared" si="0"/>
        <v>4.185926886822289</v>
      </c>
      <c r="AE12" s="181">
        <f t="shared" si="0"/>
        <v>1.7326960839197936</v>
      </c>
      <c r="AF12" s="181">
        <f t="shared" si="0"/>
        <v>0.9789756049480403</v>
      </c>
      <c r="AG12" s="181">
        <f t="shared" si="0"/>
        <v>1.402795918438815</v>
      </c>
      <c r="AH12" s="181"/>
      <c r="AI12" s="181"/>
      <c r="AJ12" s="181"/>
      <c r="AK12" s="181"/>
      <c r="AL12" s="181"/>
      <c r="AM12" s="181"/>
      <c r="AN12" s="181"/>
    </row>
    <row r="13" spans="1:40" ht="25.5" customHeight="1">
      <c r="A13" s="229" t="s">
        <v>347</v>
      </c>
      <c r="B13" s="286" t="s">
        <v>344</v>
      </c>
      <c r="C13" s="277">
        <v>3864685.4296880327</v>
      </c>
      <c r="D13" s="277">
        <v>3893302.307460169</v>
      </c>
      <c r="E13" s="277">
        <v>4068876.8912802637</v>
      </c>
      <c r="F13" s="277">
        <v>4036891.580613559</v>
      </c>
      <c r="G13" s="277">
        <v>4276338.337914549</v>
      </c>
      <c r="H13" s="277">
        <v>4408291.521332704</v>
      </c>
      <c r="I13" s="277">
        <v>4476227.3789096065</v>
      </c>
      <c r="J13" s="277">
        <v>4499804.925563686</v>
      </c>
      <c r="K13" s="277">
        <v>4524201.310947668</v>
      </c>
      <c r="L13" s="277"/>
      <c r="M13" s="303">
        <v>0.7404710756612864</v>
      </c>
      <c r="N13" s="237">
        <v>4.509657097104092</v>
      </c>
      <c r="O13" s="237">
        <v>-0.7860967908675298</v>
      </c>
      <c r="P13" s="237">
        <v>5.931463665035985</v>
      </c>
      <c r="Q13" s="237">
        <v>3.085658172746575</v>
      </c>
      <c r="R13" s="237">
        <v>1.5410926715745843</v>
      </c>
      <c r="S13" s="237">
        <v>0.5267280827861542</v>
      </c>
      <c r="T13" s="237">
        <v>0.542165400224004</v>
      </c>
      <c r="U13" s="136"/>
      <c r="V13" s="255" t="s">
        <v>73</v>
      </c>
      <c r="W13" s="181"/>
      <c r="X13" s="181" t="e">
        <f>(#REF!/#REF!-1)*100</f>
        <v>#REF!</v>
      </c>
      <c r="Y13" s="181" t="e">
        <f>(C13/#REF!-1)*100</f>
        <v>#REF!</v>
      </c>
      <c r="Z13" s="181">
        <f t="shared" si="0"/>
        <v>0.7404710756612864</v>
      </c>
      <c r="AA13" s="181">
        <f t="shared" si="0"/>
        <v>4.509657097104092</v>
      </c>
      <c r="AB13" s="275">
        <f t="shared" si="0"/>
        <v>-0.7860967908675298</v>
      </c>
      <c r="AC13" s="181">
        <f t="shared" si="0"/>
        <v>5.931463665035985</v>
      </c>
      <c r="AD13" s="181">
        <f t="shared" si="0"/>
        <v>3.085658172746575</v>
      </c>
      <c r="AE13" s="181">
        <f t="shared" si="0"/>
        <v>1.5410926715745843</v>
      </c>
      <c r="AF13" s="181">
        <f t="shared" si="0"/>
        <v>0.5267280827861542</v>
      </c>
      <c r="AG13" s="181">
        <f t="shared" si="0"/>
        <v>0.542165400224004</v>
      </c>
      <c r="AH13" s="181"/>
      <c r="AI13" s="181"/>
      <c r="AJ13" s="181"/>
      <c r="AK13" s="181"/>
      <c r="AL13" s="181"/>
      <c r="AM13" s="181"/>
      <c r="AN13" s="181"/>
    </row>
    <row r="14" spans="1:40" ht="25.5" customHeight="1">
      <c r="A14" s="183" t="s">
        <v>192</v>
      </c>
      <c r="B14" s="286" t="s">
        <v>344</v>
      </c>
      <c r="C14" s="277">
        <v>3984042</v>
      </c>
      <c r="D14" s="277">
        <v>3985715</v>
      </c>
      <c r="E14" s="277">
        <v>4160286</v>
      </c>
      <c r="F14" s="277">
        <v>4226744</v>
      </c>
      <c r="G14" s="277">
        <v>4509724</v>
      </c>
      <c r="H14" s="277">
        <v>4708240</v>
      </c>
      <c r="I14" s="277">
        <v>4778305</v>
      </c>
      <c r="J14" s="277">
        <v>4834317</v>
      </c>
      <c r="K14" s="277">
        <v>4912998</v>
      </c>
      <c r="L14" s="277"/>
      <c r="M14" s="303">
        <v>0.041992529195233885</v>
      </c>
      <c r="N14" s="237">
        <v>4.379916777792703</v>
      </c>
      <c r="O14" s="237">
        <v>1.5974382530431708</v>
      </c>
      <c r="P14" s="237">
        <v>6.694987915047612</v>
      </c>
      <c r="Q14" s="237">
        <v>4.4019545320290066</v>
      </c>
      <c r="R14" s="237">
        <v>1.4881356940172896</v>
      </c>
      <c r="S14" s="237">
        <v>1.1722148335026716</v>
      </c>
      <c r="T14" s="237">
        <v>1.6275515238243665</v>
      </c>
      <c r="U14" s="136"/>
      <c r="V14" s="255" t="s">
        <v>74</v>
      </c>
      <c r="W14" s="181"/>
      <c r="X14" s="181" t="e">
        <f>(#REF!/#REF!-1)*100</f>
        <v>#REF!</v>
      </c>
      <c r="Y14" s="181" t="e">
        <f>(C14/#REF!-1)*100</f>
        <v>#REF!</v>
      </c>
      <c r="Z14" s="181">
        <f t="shared" si="0"/>
        <v>0.041992529195233885</v>
      </c>
      <c r="AA14" s="181">
        <f t="shared" si="0"/>
        <v>4.379916777792703</v>
      </c>
      <c r="AB14" s="181">
        <f t="shared" si="0"/>
        <v>1.5974382530431708</v>
      </c>
      <c r="AC14" s="181">
        <f t="shared" si="0"/>
        <v>6.694987915047612</v>
      </c>
      <c r="AD14" s="181">
        <f t="shared" si="0"/>
        <v>4.4019545320290066</v>
      </c>
      <c r="AE14" s="181">
        <f t="shared" si="0"/>
        <v>1.4881356940172896</v>
      </c>
      <c r="AF14" s="181">
        <f t="shared" si="0"/>
        <v>1.1722148335026716</v>
      </c>
      <c r="AG14" s="181">
        <f t="shared" si="0"/>
        <v>1.6275515238243665</v>
      </c>
      <c r="AH14" s="181"/>
      <c r="AI14" s="181"/>
      <c r="AJ14" s="181"/>
      <c r="AK14" s="181"/>
      <c r="AL14" s="181"/>
      <c r="AM14" s="181"/>
      <c r="AN14" s="181"/>
    </row>
    <row r="15" spans="1:40" ht="25.5" customHeight="1">
      <c r="A15" s="183" t="s">
        <v>193</v>
      </c>
      <c r="B15" s="286" t="s">
        <v>344</v>
      </c>
      <c r="C15" s="250">
        <v>2814623</v>
      </c>
      <c r="D15" s="250">
        <v>2825346</v>
      </c>
      <c r="E15" s="250">
        <v>2978046</v>
      </c>
      <c r="F15" s="250">
        <v>2962386</v>
      </c>
      <c r="G15" s="250">
        <v>3189170</v>
      </c>
      <c r="H15" s="250">
        <v>3379647</v>
      </c>
      <c r="I15" s="250">
        <v>3425328</v>
      </c>
      <c r="J15" s="250">
        <v>3460427</v>
      </c>
      <c r="K15" s="250">
        <v>3502361</v>
      </c>
      <c r="L15" s="250"/>
      <c r="M15" s="303">
        <v>0.3809746456274965</v>
      </c>
      <c r="N15" s="237">
        <v>5.404647784731509</v>
      </c>
      <c r="O15" s="237">
        <v>-0.5258481568115481</v>
      </c>
      <c r="P15" s="237">
        <v>7.655450707639044</v>
      </c>
      <c r="Q15" s="237">
        <v>5.972619835254944</v>
      </c>
      <c r="R15" s="237">
        <v>1.3516500391904884</v>
      </c>
      <c r="S15" s="237">
        <v>1.0246901902533079</v>
      </c>
      <c r="T15" s="237">
        <v>1.211815767244917</v>
      </c>
      <c r="U15" s="136"/>
      <c r="V15" s="256" t="s">
        <v>75</v>
      </c>
      <c r="W15" s="181"/>
      <c r="X15" s="181" t="e">
        <f>(#REF!/#REF!-1)*100</f>
        <v>#REF!</v>
      </c>
      <c r="Y15" s="181" t="e">
        <f>(C15/#REF!-1)*100</f>
        <v>#REF!</v>
      </c>
      <c r="Z15" s="181">
        <f t="shared" si="0"/>
        <v>0.3809746456274965</v>
      </c>
      <c r="AA15" s="181">
        <f t="shared" si="0"/>
        <v>5.404647784731509</v>
      </c>
      <c r="AB15" s="275">
        <f t="shared" si="0"/>
        <v>-0.5258481568115481</v>
      </c>
      <c r="AC15" s="181">
        <f t="shared" si="0"/>
        <v>7.655450707639044</v>
      </c>
      <c r="AD15" s="181">
        <f t="shared" si="0"/>
        <v>5.972619835254944</v>
      </c>
      <c r="AE15" s="181">
        <f t="shared" si="0"/>
        <v>1.3516500391904884</v>
      </c>
      <c r="AF15" s="181">
        <f t="shared" si="0"/>
        <v>1.0246901902533079</v>
      </c>
      <c r="AG15" s="181">
        <f t="shared" si="0"/>
        <v>1.211815767244917</v>
      </c>
      <c r="AH15" s="181"/>
      <c r="AI15" s="181"/>
      <c r="AJ15" s="181"/>
      <c r="AK15" s="181"/>
      <c r="AL15" s="181"/>
      <c r="AM15" s="181"/>
      <c r="AN15" s="181"/>
    </row>
    <row r="16" spans="1:40" ht="36" customHeight="1">
      <c r="A16" s="216"/>
      <c r="B16" s="259"/>
      <c r="C16" s="250"/>
      <c r="D16" s="250"/>
      <c r="E16" s="250"/>
      <c r="F16" s="250"/>
      <c r="G16" s="250"/>
      <c r="H16" s="250"/>
      <c r="I16" s="250"/>
      <c r="J16" s="250"/>
      <c r="K16" s="250"/>
      <c r="L16" s="250"/>
      <c r="M16" s="303"/>
      <c r="N16" s="237"/>
      <c r="O16" s="237"/>
      <c r="P16" s="237"/>
      <c r="Q16" s="237"/>
      <c r="R16" s="237"/>
      <c r="S16" s="237"/>
      <c r="T16" s="237"/>
      <c r="U16" s="136"/>
      <c r="V16" s="254"/>
      <c r="W16" s="181"/>
      <c r="X16" s="181"/>
      <c r="Y16" s="181"/>
      <c r="Z16" s="181"/>
      <c r="AA16" s="181"/>
      <c r="AB16" s="181"/>
      <c r="AC16" s="181"/>
      <c r="AD16" s="181"/>
      <c r="AE16" s="181"/>
      <c r="AF16" s="181"/>
      <c r="AG16" s="181"/>
      <c r="AH16" s="181"/>
      <c r="AI16" s="181"/>
      <c r="AJ16" s="181"/>
      <c r="AK16" s="181"/>
      <c r="AL16" s="181"/>
      <c r="AM16" s="181"/>
      <c r="AN16" s="181"/>
    </row>
    <row r="17" spans="1:40" ht="25.5" customHeight="1">
      <c r="A17" s="229" t="s">
        <v>55</v>
      </c>
      <c r="B17" s="259"/>
      <c r="C17" s="250"/>
      <c r="D17" s="250"/>
      <c r="E17" s="250"/>
      <c r="F17" s="250"/>
      <c r="G17" s="250"/>
      <c r="H17" s="250"/>
      <c r="I17" s="250"/>
      <c r="J17" s="250"/>
      <c r="K17" s="250"/>
      <c r="L17" s="250"/>
      <c r="M17" s="303"/>
      <c r="N17" s="237"/>
      <c r="O17" s="237"/>
      <c r="P17" s="237"/>
      <c r="Q17" s="237"/>
      <c r="R17" s="237"/>
      <c r="S17" s="237"/>
      <c r="T17" s="237"/>
      <c r="U17" s="136"/>
      <c r="V17" s="254" t="s">
        <v>77</v>
      </c>
      <c r="W17" s="181"/>
      <c r="X17" s="181"/>
      <c r="Y17" s="181"/>
      <c r="Z17" s="181"/>
      <c r="AA17" s="181"/>
      <c r="AB17" s="181"/>
      <c r="AC17" s="181"/>
      <c r="AD17" s="181"/>
      <c r="AE17" s="181"/>
      <c r="AF17" s="181"/>
      <c r="AG17" s="181"/>
      <c r="AH17" s="181"/>
      <c r="AI17" s="181"/>
      <c r="AJ17" s="181"/>
      <c r="AK17" s="181"/>
      <c r="AL17" s="181"/>
      <c r="AM17" s="181"/>
      <c r="AN17" s="181"/>
    </row>
    <row r="18" spans="1:40" ht="25.5" customHeight="1">
      <c r="A18" s="229" t="s">
        <v>78</v>
      </c>
      <c r="B18" s="286" t="s">
        <v>345</v>
      </c>
      <c r="C18" s="250">
        <v>2007</v>
      </c>
      <c r="D18" s="250">
        <v>2002</v>
      </c>
      <c r="E18" s="250">
        <v>2099</v>
      </c>
      <c r="F18" s="250">
        <v>2078</v>
      </c>
      <c r="G18" s="250">
        <v>2225</v>
      </c>
      <c r="H18" s="250">
        <v>2348</v>
      </c>
      <c r="I18" s="250">
        <v>2374</v>
      </c>
      <c r="J18" s="250">
        <v>2391</v>
      </c>
      <c r="K18" s="250">
        <v>2410</v>
      </c>
      <c r="L18" s="250"/>
      <c r="M18" s="303">
        <v>-0.24912805181863673</v>
      </c>
      <c r="N18" s="237">
        <v>4.845154845154842</v>
      </c>
      <c r="O18" s="237">
        <v>-1.0004764173415892</v>
      </c>
      <c r="P18" s="237">
        <v>7.074109720885469</v>
      </c>
      <c r="Q18" s="237">
        <v>5.528089887640442</v>
      </c>
      <c r="R18" s="237">
        <v>1.1073253833049357</v>
      </c>
      <c r="S18" s="237">
        <v>0.716090985678175</v>
      </c>
      <c r="T18" s="237">
        <v>0.7946465913843515</v>
      </c>
      <c r="U18" s="136"/>
      <c r="V18" s="256" t="s">
        <v>79</v>
      </c>
      <c r="W18" s="182"/>
      <c r="X18" s="181" t="e">
        <f>(#REF!/#REF!-1)*100</f>
        <v>#REF!</v>
      </c>
      <c r="Y18" s="181" t="e">
        <f>(C18/#REF!-1)*100</f>
        <v>#REF!</v>
      </c>
      <c r="Z18" s="275">
        <f aca="true" t="shared" si="1" ref="Z18:AG18">(D18/C18-1)*100</f>
        <v>-0.24912805181863673</v>
      </c>
      <c r="AA18" s="275">
        <f t="shared" si="1"/>
        <v>4.845154845154842</v>
      </c>
      <c r="AB18" s="275">
        <f t="shared" si="1"/>
        <v>-1.0004764173415892</v>
      </c>
      <c r="AC18" s="275">
        <f t="shared" si="1"/>
        <v>7.074109720885469</v>
      </c>
      <c r="AD18" s="181">
        <f t="shared" si="1"/>
        <v>5.528089887640442</v>
      </c>
      <c r="AE18" s="181">
        <f t="shared" si="1"/>
        <v>1.1073253833049357</v>
      </c>
      <c r="AF18" s="181">
        <f t="shared" si="1"/>
        <v>0.716090985678175</v>
      </c>
      <c r="AG18" s="181">
        <f t="shared" si="1"/>
        <v>0.7946465913843515</v>
      </c>
      <c r="AH18" s="182"/>
      <c r="AI18" s="182"/>
      <c r="AJ18" s="182"/>
      <c r="AK18" s="182"/>
      <c r="AL18" s="182"/>
      <c r="AM18" s="182"/>
      <c r="AN18" s="182"/>
    </row>
    <row r="19" spans="1:40" ht="25.5" customHeight="1">
      <c r="A19" s="229" t="s">
        <v>56</v>
      </c>
      <c r="B19" s="260"/>
      <c r="C19" s="237">
        <v>71.72980700500358</v>
      </c>
      <c r="D19" s="237">
        <v>71.29629629629629</v>
      </c>
      <c r="E19" s="237">
        <v>71.76068376068376</v>
      </c>
      <c r="F19" s="237">
        <v>70.17899358324891</v>
      </c>
      <c r="G19" s="237">
        <v>72.00647249190939</v>
      </c>
      <c r="H19" s="237">
        <v>75.96247169200906</v>
      </c>
      <c r="I19" s="237">
        <v>75.05532722099272</v>
      </c>
      <c r="J19" s="237">
        <v>75.1414204902577</v>
      </c>
      <c r="K19" s="237">
        <v>75.7623388871424</v>
      </c>
      <c r="L19" s="237"/>
      <c r="M19" s="304" t="s">
        <v>27</v>
      </c>
      <c r="N19" s="252" t="s">
        <v>27</v>
      </c>
      <c r="O19" s="252" t="s">
        <v>27</v>
      </c>
      <c r="P19" s="252" t="s">
        <v>27</v>
      </c>
      <c r="Q19" s="252" t="s">
        <v>27</v>
      </c>
      <c r="R19" s="252" t="s">
        <v>27</v>
      </c>
      <c r="S19" s="252" t="s">
        <v>27</v>
      </c>
      <c r="T19" s="252" t="s">
        <v>27</v>
      </c>
      <c r="U19" s="178"/>
      <c r="V19" s="255" t="s">
        <v>80</v>
      </c>
      <c r="W19" s="181"/>
      <c r="X19" s="181" t="e">
        <f>(#REF!/#REF!-1)*100</f>
        <v>#REF!</v>
      </c>
      <c r="Y19" s="181"/>
      <c r="Z19" s="181"/>
      <c r="AA19" s="181"/>
      <c r="AB19" s="181"/>
      <c r="AC19" s="181"/>
      <c r="AD19" s="181"/>
      <c r="AE19" s="181"/>
      <c r="AF19" s="181"/>
      <c r="AG19" s="181"/>
      <c r="AH19" s="181"/>
      <c r="AI19" s="181"/>
      <c r="AJ19" s="181"/>
      <c r="AK19" s="181"/>
      <c r="AL19" s="181"/>
      <c r="AM19" s="181"/>
      <c r="AN19" s="181"/>
    </row>
    <row r="20" spans="1:40" ht="25.5" customHeight="1">
      <c r="A20" s="229" t="s">
        <v>57</v>
      </c>
      <c r="B20" s="286" t="s">
        <v>345</v>
      </c>
      <c r="C20" s="251">
        <v>2558</v>
      </c>
      <c r="D20" s="251">
        <v>2536</v>
      </c>
      <c r="E20" s="251">
        <v>2622</v>
      </c>
      <c r="F20" s="251">
        <v>2605</v>
      </c>
      <c r="G20" s="251">
        <v>2750</v>
      </c>
      <c r="H20" s="251">
        <v>2894</v>
      </c>
      <c r="I20" s="251">
        <v>2887</v>
      </c>
      <c r="J20" s="251">
        <v>2886</v>
      </c>
      <c r="K20" s="251">
        <v>2923</v>
      </c>
      <c r="L20" s="251"/>
      <c r="M20" s="303">
        <v>-0.8600469116497256</v>
      </c>
      <c r="N20" s="237">
        <v>3.391167192429023</v>
      </c>
      <c r="O20" s="237">
        <v>-0.6483600305110637</v>
      </c>
      <c r="P20" s="237">
        <v>5.566218809980805</v>
      </c>
      <c r="Q20" s="237">
        <v>5.236363636363639</v>
      </c>
      <c r="R20" s="237">
        <v>-0.2418797512093951</v>
      </c>
      <c r="S20" s="237">
        <v>-0.03463803255975284</v>
      </c>
      <c r="T20" s="237">
        <v>1.2820512820512775</v>
      </c>
      <c r="U20" s="136"/>
      <c r="V20" s="255" t="s">
        <v>74</v>
      </c>
      <c r="W20" s="181"/>
      <c r="X20" s="181" t="e">
        <f>(#REF!/#REF!-1)*100</f>
        <v>#REF!</v>
      </c>
      <c r="Y20" s="181" t="e">
        <f>(C20/#REF!-1)*100</f>
        <v>#REF!</v>
      </c>
      <c r="Z20" s="275">
        <f aca="true" t="shared" si="2" ref="Z20:AG22">(D20/C20-1)*100</f>
        <v>-0.8600469116497256</v>
      </c>
      <c r="AA20" s="275">
        <f t="shared" si="2"/>
        <v>3.391167192429023</v>
      </c>
      <c r="AB20" s="275">
        <f t="shared" si="2"/>
        <v>-0.6483600305110637</v>
      </c>
      <c r="AC20" s="275">
        <f t="shared" si="2"/>
        <v>5.566218809980805</v>
      </c>
      <c r="AD20" s="275">
        <f t="shared" si="2"/>
        <v>5.236363636363639</v>
      </c>
      <c r="AE20" s="275">
        <f t="shared" si="2"/>
        <v>-0.2418797512093951</v>
      </c>
      <c r="AF20" s="275">
        <f t="shared" si="2"/>
        <v>-0.03463803255975284</v>
      </c>
      <c r="AG20" s="275">
        <f t="shared" si="2"/>
        <v>1.2820512820512775</v>
      </c>
      <c r="AH20" s="181"/>
      <c r="AI20" s="181"/>
      <c r="AJ20" s="181"/>
      <c r="AK20" s="181"/>
      <c r="AL20" s="181"/>
      <c r="AM20" s="181"/>
      <c r="AN20" s="181"/>
    </row>
    <row r="21" spans="1:40" ht="25.5" customHeight="1">
      <c r="A21" s="229" t="s">
        <v>58</v>
      </c>
      <c r="B21" s="286" t="s">
        <v>345</v>
      </c>
      <c r="C21" s="251">
        <v>1583</v>
      </c>
      <c r="D21" s="251">
        <v>1593</v>
      </c>
      <c r="E21" s="251">
        <v>1655</v>
      </c>
      <c r="F21" s="251">
        <v>1676</v>
      </c>
      <c r="G21" s="251">
        <v>1708</v>
      </c>
      <c r="H21" s="251">
        <v>1705</v>
      </c>
      <c r="I21" s="251">
        <v>1746</v>
      </c>
      <c r="J21" s="251">
        <v>1771</v>
      </c>
      <c r="K21" s="251">
        <v>1780</v>
      </c>
      <c r="L21" s="251"/>
      <c r="M21" s="303">
        <v>0.6317119393556503</v>
      </c>
      <c r="N21" s="237">
        <v>3.8920276208411764</v>
      </c>
      <c r="O21" s="237">
        <v>1.2688821752265822</v>
      </c>
      <c r="P21" s="237">
        <v>1.9093078758949833</v>
      </c>
      <c r="Q21" s="237">
        <v>-0.17564402810303914</v>
      </c>
      <c r="R21" s="237">
        <v>2.404692082111426</v>
      </c>
      <c r="S21" s="237">
        <v>1.431844215349365</v>
      </c>
      <c r="T21" s="237">
        <v>0.5081874647091977</v>
      </c>
      <c r="U21" s="136"/>
      <c r="V21" s="255" t="s">
        <v>75</v>
      </c>
      <c r="W21" s="181"/>
      <c r="X21" s="181" t="e">
        <f>(#REF!/#REF!-1)*100</f>
        <v>#REF!</v>
      </c>
      <c r="Y21" s="181" t="e">
        <f>(C21/#REF!-1)*100</f>
        <v>#REF!</v>
      </c>
      <c r="Z21" s="275">
        <f t="shared" si="2"/>
        <v>0.6317119393556503</v>
      </c>
      <c r="AA21" s="275">
        <f t="shared" si="2"/>
        <v>3.8920276208411764</v>
      </c>
      <c r="AB21" s="275">
        <f t="shared" si="2"/>
        <v>1.2688821752265822</v>
      </c>
      <c r="AC21" s="275">
        <f t="shared" si="2"/>
        <v>1.9093078758949833</v>
      </c>
      <c r="AD21" s="275">
        <f t="shared" si="2"/>
        <v>-0.17564402810303914</v>
      </c>
      <c r="AE21" s="275">
        <f t="shared" si="2"/>
        <v>2.404692082111426</v>
      </c>
      <c r="AF21" s="275">
        <f t="shared" si="2"/>
        <v>1.431844215349365</v>
      </c>
      <c r="AG21" s="275">
        <f t="shared" si="2"/>
        <v>0.5081874647091977</v>
      </c>
      <c r="AH21" s="181"/>
      <c r="AI21" s="181"/>
      <c r="AJ21" s="181"/>
      <c r="AK21" s="181"/>
      <c r="AL21" s="181"/>
      <c r="AM21" s="181"/>
      <c r="AN21" s="181"/>
    </row>
    <row r="22" spans="1:40" ht="25.5" customHeight="1">
      <c r="A22" s="229" t="s">
        <v>346</v>
      </c>
      <c r="B22" s="286" t="s">
        <v>345</v>
      </c>
      <c r="C22" s="251">
        <v>6198</v>
      </c>
      <c r="D22" s="251">
        <v>6110</v>
      </c>
      <c r="E22" s="251">
        <v>6129</v>
      </c>
      <c r="F22" s="251">
        <v>6267</v>
      </c>
      <c r="G22" s="251">
        <v>6444</v>
      </c>
      <c r="H22" s="251">
        <v>6580</v>
      </c>
      <c r="I22" s="251">
        <v>6567</v>
      </c>
      <c r="J22" s="251">
        <v>6461</v>
      </c>
      <c r="K22" s="251">
        <v>6406</v>
      </c>
      <c r="L22" s="251"/>
      <c r="M22" s="303">
        <v>-1.4198128428525303</v>
      </c>
      <c r="N22" s="237">
        <v>0.310965630114568</v>
      </c>
      <c r="O22" s="237">
        <v>2.2515907978463146</v>
      </c>
      <c r="P22" s="237">
        <v>2.8243178554332227</v>
      </c>
      <c r="Q22" s="237">
        <v>2.110490378646812</v>
      </c>
      <c r="R22" s="237">
        <v>-0.1975683890577562</v>
      </c>
      <c r="S22" s="237">
        <v>-1.6141312623724646</v>
      </c>
      <c r="T22" s="237">
        <v>-0.8512614146416908</v>
      </c>
      <c r="U22" s="136"/>
      <c r="V22" s="255" t="s">
        <v>76</v>
      </c>
      <c r="W22" s="181"/>
      <c r="X22" s="275" t="e">
        <f>(#REF!/#REF!-1)*100</f>
        <v>#REF!</v>
      </c>
      <c r="Y22" s="275" t="e">
        <f>(C22/#REF!-1)*100</f>
        <v>#REF!</v>
      </c>
      <c r="Z22" s="275">
        <f t="shared" si="2"/>
        <v>-1.4198128428525303</v>
      </c>
      <c r="AA22" s="275">
        <f t="shared" si="2"/>
        <v>0.310965630114568</v>
      </c>
      <c r="AB22" s="275">
        <f t="shared" si="2"/>
        <v>2.2515907978463146</v>
      </c>
      <c r="AC22" s="275">
        <f t="shared" si="2"/>
        <v>2.8243178554332227</v>
      </c>
      <c r="AD22" s="275">
        <f t="shared" si="2"/>
        <v>2.110490378646812</v>
      </c>
      <c r="AE22" s="275">
        <f t="shared" si="2"/>
        <v>-0.1975683890577562</v>
      </c>
      <c r="AF22" s="275">
        <f t="shared" si="2"/>
        <v>-1.6141312623724646</v>
      </c>
      <c r="AG22" s="275">
        <f t="shared" si="2"/>
        <v>-0.8512614146416908</v>
      </c>
      <c r="AH22" s="181"/>
      <c r="AI22" s="181"/>
      <c r="AJ22" s="181"/>
      <c r="AK22" s="181"/>
      <c r="AL22" s="181"/>
      <c r="AM22" s="181"/>
      <c r="AN22" s="181"/>
    </row>
    <row r="23" spans="1:40" ht="36" customHeight="1">
      <c r="A23" s="183"/>
      <c r="B23" s="259"/>
      <c r="C23" s="251"/>
      <c r="D23" s="251"/>
      <c r="E23" s="251"/>
      <c r="F23" s="251"/>
      <c r="G23" s="251"/>
      <c r="H23" s="251"/>
      <c r="I23" s="251"/>
      <c r="J23" s="251"/>
      <c r="K23" s="251"/>
      <c r="L23" s="251"/>
      <c r="M23" s="303"/>
      <c r="N23" s="237"/>
      <c r="O23" s="237"/>
      <c r="P23" s="237"/>
      <c r="Q23" s="237"/>
      <c r="R23" s="237"/>
      <c r="S23" s="237"/>
      <c r="T23" s="237"/>
      <c r="U23" s="136"/>
      <c r="V23" s="256"/>
      <c r="W23" s="181"/>
      <c r="X23" s="181"/>
      <c r="Y23" s="181"/>
      <c r="Z23" s="181"/>
      <c r="AA23" s="181"/>
      <c r="AB23" s="181"/>
      <c r="AC23" s="181"/>
      <c r="AD23" s="181"/>
      <c r="AE23" s="181"/>
      <c r="AF23" s="181"/>
      <c r="AG23" s="181"/>
      <c r="AH23" s="181"/>
      <c r="AI23" s="181"/>
      <c r="AJ23" s="181"/>
      <c r="AK23" s="181"/>
      <c r="AL23" s="181"/>
      <c r="AM23" s="181"/>
      <c r="AN23" s="181"/>
    </row>
    <row r="24" spans="1:40" ht="25.5" customHeight="1">
      <c r="A24" s="229" t="s">
        <v>59</v>
      </c>
      <c r="B24" s="286" t="s">
        <v>348</v>
      </c>
      <c r="C24" s="250">
        <v>607250</v>
      </c>
      <c r="D24" s="250">
        <v>618319</v>
      </c>
      <c r="E24" s="250">
        <v>640304</v>
      </c>
      <c r="F24" s="250">
        <v>636116</v>
      </c>
      <c r="G24" s="250">
        <v>662546</v>
      </c>
      <c r="H24" s="250">
        <v>675957</v>
      </c>
      <c r="I24" s="250">
        <v>689032</v>
      </c>
      <c r="J24" s="250">
        <v>707214</v>
      </c>
      <c r="K24" s="250">
        <v>723299</v>
      </c>
      <c r="L24" s="250"/>
      <c r="M24" s="303">
        <v>1.822807739810628</v>
      </c>
      <c r="N24" s="237">
        <v>3.555608027571533</v>
      </c>
      <c r="O24" s="237">
        <v>-0.6540643194482665</v>
      </c>
      <c r="P24" s="237">
        <v>4.1549025649409765</v>
      </c>
      <c r="Q24" s="237">
        <v>2.0241613412502746</v>
      </c>
      <c r="R24" s="237">
        <v>1.934294637084899</v>
      </c>
      <c r="S24" s="237">
        <v>2.6387743965447186</v>
      </c>
      <c r="T24" s="237">
        <v>2.274417644447091</v>
      </c>
      <c r="U24" s="136"/>
      <c r="V24" s="254" t="s">
        <v>81</v>
      </c>
      <c r="W24" s="182"/>
      <c r="X24" s="181" t="e">
        <f>(#REF!/#REF!-1)*100</f>
        <v>#REF!</v>
      </c>
      <c r="Y24" s="276" t="e">
        <f>(C24/#REF!-1)*100</f>
        <v>#REF!</v>
      </c>
      <c r="Z24" s="276">
        <f aca="true" t="shared" si="3" ref="Z24:Z37">(D24/C24-1)*100</f>
        <v>1.822807739810628</v>
      </c>
      <c r="AA24" s="276">
        <f aca="true" t="shared" si="4" ref="AA24:AA37">(E24/D24-1)*100</f>
        <v>3.555608027571533</v>
      </c>
      <c r="AB24" s="276">
        <f aca="true" t="shared" si="5" ref="AB24:AB37">(F24/E24-1)*100</f>
        <v>-0.6540643194482665</v>
      </c>
      <c r="AC24" s="276">
        <f aca="true" t="shared" si="6" ref="AC24:AC37">(G24/F24-1)*100</f>
        <v>4.1549025649409765</v>
      </c>
      <c r="AD24" s="276">
        <f aca="true" t="shared" si="7" ref="AD24:AD37">(H24/G24-1)*100</f>
        <v>2.0241613412502746</v>
      </c>
      <c r="AE24" s="276">
        <f aca="true" t="shared" si="8" ref="AE24:AE37">(I24/H24-1)*100</f>
        <v>1.934294637084899</v>
      </c>
      <c r="AF24" s="276">
        <f aca="true" t="shared" si="9" ref="AF24:AF37">(J24/I24-1)*100</f>
        <v>2.6387743965447186</v>
      </c>
      <c r="AG24" s="276">
        <f aca="true" t="shared" si="10" ref="AG24:AG37">(K24/J24-1)*100</f>
        <v>2.274417644447091</v>
      </c>
      <c r="AH24" s="182"/>
      <c r="AI24" s="182"/>
      <c r="AJ24" s="182"/>
      <c r="AK24" s="182"/>
      <c r="AL24" s="182"/>
      <c r="AM24" s="182"/>
      <c r="AN24" s="182"/>
    </row>
    <row r="25" spans="1:40" ht="25.5" customHeight="1">
      <c r="A25" s="229" t="s">
        <v>82</v>
      </c>
      <c r="B25" s="286" t="s">
        <v>348</v>
      </c>
      <c r="C25" s="250">
        <v>29816</v>
      </c>
      <c r="D25" s="250">
        <v>29594</v>
      </c>
      <c r="E25" s="250">
        <v>29663</v>
      </c>
      <c r="F25" s="250">
        <v>29026</v>
      </c>
      <c r="G25" s="250">
        <v>29304</v>
      </c>
      <c r="H25" s="250">
        <v>29182</v>
      </c>
      <c r="I25" s="250">
        <v>28867</v>
      </c>
      <c r="J25" s="250">
        <v>28824</v>
      </c>
      <c r="K25" s="250">
        <v>28795</v>
      </c>
      <c r="L25" s="250"/>
      <c r="M25" s="303">
        <v>-0.7445666756104141</v>
      </c>
      <c r="N25" s="237">
        <v>0.23315536933161685</v>
      </c>
      <c r="O25" s="237">
        <v>-2.1474564271988683</v>
      </c>
      <c r="P25" s="237">
        <v>0.9577620064769476</v>
      </c>
      <c r="Q25" s="237">
        <v>-0.41632541632541376</v>
      </c>
      <c r="R25" s="237">
        <v>-1.0794325269001481</v>
      </c>
      <c r="S25" s="237">
        <v>-0.14895901894896868</v>
      </c>
      <c r="T25" s="237">
        <v>-0.1006106022758857</v>
      </c>
      <c r="U25" s="136"/>
      <c r="V25" s="256" t="s">
        <v>83</v>
      </c>
      <c r="W25" s="182"/>
      <c r="X25" s="275" t="e">
        <f>(#REF!/#REF!-1)*100</f>
        <v>#REF!</v>
      </c>
      <c r="Y25" s="276" t="e">
        <f>(C25/#REF!-1)*100</f>
        <v>#REF!</v>
      </c>
      <c r="Z25" s="276">
        <f t="shared" si="3"/>
        <v>-0.7445666756104141</v>
      </c>
      <c r="AA25" s="276">
        <f t="shared" si="4"/>
        <v>0.23315536933161685</v>
      </c>
      <c r="AB25" s="276">
        <f t="shared" si="5"/>
        <v>-2.1474564271988683</v>
      </c>
      <c r="AC25" s="276">
        <f t="shared" si="6"/>
        <v>0.9577620064769476</v>
      </c>
      <c r="AD25" s="276">
        <f t="shared" si="7"/>
        <v>-0.41632541632541376</v>
      </c>
      <c r="AE25" s="276">
        <f t="shared" si="8"/>
        <v>-1.0794325269001481</v>
      </c>
      <c r="AF25" s="276">
        <f t="shared" si="9"/>
        <v>-0.14895901894896868</v>
      </c>
      <c r="AG25" s="276">
        <f t="shared" si="10"/>
        <v>-0.1006106022758857</v>
      </c>
      <c r="AH25" s="182"/>
      <c r="AI25" s="182"/>
      <c r="AJ25" s="182"/>
      <c r="AK25" s="182"/>
      <c r="AL25" s="182"/>
      <c r="AM25" s="182"/>
      <c r="AN25" s="182"/>
    </row>
    <row r="26" spans="1:40" ht="25.5" customHeight="1">
      <c r="A26" s="229" t="s">
        <v>84</v>
      </c>
      <c r="B26" s="286" t="s">
        <v>348</v>
      </c>
      <c r="C26" s="250">
        <v>94900</v>
      </c>
      <c r="D26" s="250">
        <v>99729</v>
      </c>
      <c r="E26" s="250">
        <v>104557</v>
      </c>
      <c r="F26" s="250">
        <v>99806</v>
      </c>
      <c r="G26" s="250">
        <v>101215</v>
      </c>
      <c r="H26" s="250">
        <v>97310</v>
      </c>
      <c r="I26" s="250">
        <v>100584</v>
      </c>
      <c r="J26" s="250">
        <v>105477</v>
      </c>
      <c r="K26" s="250">
        <v>106968</v>
      </c>
      <c r="L26" s="250"/>
      <c r="M26" s="303">
        <v>5.088514225500518</v>
      </c>
      <c r="N26" s="237">
        <v>4.841119433665231</v>
      </c>
      <c r="O26" s="237">
        <v>-4.543932974358489</v>
      </c>
      <c r="P26" s="237">
        <v>1.4117387732200504</v>
      </c>
      <c r="Q26" s="237">
        <v>-3.858123795880053</v>
      </c>
      <c r="R26" s="237">
        <v>3.364505189600253</v>
      </c>
      <c r="S26" s="237">
        <v>4.864590789787648</v>
      </c>
      <c r="T26" s="237">
        <v>1.4135783156517645</v>
      </c>
      <c r="U26" s="136"/>
      <c r="V26" s="256" t="s">
        <v>85</v>
      </c>
      <c r="W26" s="182"/>
      <c r="X26" s="275" t="e">
        <f>(#REF!/#REF!-1)*100</f>
        <v>#REF!</v>
      </c>
      <c r="Y26" s="276" t="e">
        <f>(C26/#REF!-1)*100</f>
        <v>#REF!</v>
      </c>
      <c r="Z26" s="276">
        <f t="shared" si="3"/>
        <v>5.088514225500518</v>
      </c>
      <c r="AA26" s="276">
        <f t="shared" si="4"/>
        <v>4.841119433665231</v>
      </c>
      <c r="AB26" s="276">
        <f t="shared" si="5"/>
        <v>-4.543932974358489</v>
      </c>
      <c r="AC26" s="276">
        <f t="shared" si="6"/>
        <v>1.4117387732200504</v>
      </c>
      <c r="AD26" s="276">
        <f t="shared" si="7"/>
        <v>-3.858123795880053</v>
      </c>
      <c r="AE26" s="276">
        <f t="shared" si="8"/>
        <v>3.364505189600253</v>
      </c>
      <c r="AF26" s="276">
        <f t="shared" si="9"/>
        <v>4.864590789787648</v>
      </c>
      <c r="AG26" s="276">
        <f t="shared" si="10"/>
        <v>1.4135783156517645</v>
      </c>
      <c r="AH26" s="182"/>
      <c r="AI26" s="182"/>
      <c r="AJ26" s="182"/>
      <c r="AK26" s="182"/>
      <c r="AL26" s="182"/>
      <c r="AM26" s="182"/>
      <c r="AN26" s="182"/>
    </row>
    <row r="27" spans="1:40" ht="25.5" customHeight="1">
      <c r="A27" s="229" t="s">
        <v>86</v>
      </c>
      <c r="B27" s="286" t="s">
        <v>348</v>
      </c>
      <c r="C27" s="250">
        <v>482534</v>
      </c>
      <c r="D27" s="250">
        <v>488996</v>
      </c>
      <c r="E27" s="250">
        <v>506084</v>
      </c>
      <c r="F27" s="250">
        <v>507284</v>
      </c>
      <c r="G27" s="250">
        <v>532027</v>
      </c>
      <c r="H27" s="250">
        <v>549465</v>
      </c>
      <c r="I27" s="250">
        <v>559581</v>
      </c>
      <c r="J27" s="250">
        <v>572913</v>
      </c>
      <c r="K27" s="250">
        <v>587536</v>
      </c>
      <c r="L27" s="250"/>
      <c r="M27" s="303">
        <v>1.3391802442936696</v>
      </c>
      <c r="N27" s="237">
        <v>3.4945071125326077</v>
      </c>
      <c r="O27" s="237">
        <v>0.23711478726851087</v>
      </c>
      <c r="P27" s="237">
        <v>4.877543939883777</v>
      </c>
      <c r="Q27" s="237">
        <v>3.2776532018111926</v>
      </c>
      <c r="R27" s="237">
        <v>1.8410635800278463</v>
      </c>
      <c r="S27" s="237">
        <v>2.3824969039334842</v>
      </c>
      <c r="T27" s="237">
        <v>2.552394517143086</v>
      </c>
      <c r="U27" s="136"/>
      <c r="V27" s="256" t="s">
        <v>87</v>
      </c>
      <c r="W27" s="182"/>
      <c r="X27" s="181" t="e">
        <f>(#REF!/#REF!-1)*100</f>
        <v>#REF!</v>
      </c>
      <c r="Y27" s="276" t="e">
        <f>(C27/#REF!-1)*100</f>
        <v>#REF!</v>
      </c>
      <c r="Z27" s="276">
        <f t="shared" si="3"/>
        <v>1.3391802442936696</v>
      </c>
      <c r="AA27" s="276">
        <f t="shared" si="4"/>
        <v>3.4945071125326077</v>
      </c>
      <c r="AB27" s="276">
        <f t="shared" si="5"/>
        <v>0.23711478726851087</v>
      </c>
      <c r="AC27" s="276">
        <f t="shared" si="6"/>
        <v>4.877543939883777</v>
      </c>
      <c r="AD27" s="276">
        <f t="shared" si="7"/>
        <v>3.2776532018111926</v>
      </c>
      <c r="AE27" s="276">
        <f t="shared" si="8"/>
        <v>1.8410635800278463</v>
      </c>
      <c r="AF27" s="276">
        <f t="shared" si="9"/>
        <v>2.3824969039334842</v>
      </c>
      <c r="AG27" s="276">
        <f t="shared" si="10"/>
        <v>2.552394517143086</v>
      </c>
      <c r="AH27" s="182"/>
      <c r="AI27" s="182"/>
      <c r="AJ27" s="182"/>
      <c r="AK27" s="182"/>
      <c r="AL27" s="182"/>
      <c r="AM27" s="182"/>
      <c r="AN27" s="182"/>
    </row>
    <row r="28" spans="1:40" ht="25.5" customHeight="1">
      <c r="A28" s="229" t="s">
        <v>60</v>
      </c>
      <c r="B28" s="286" t="s">
        <v>348</v>
      </c>
      <c r="C28" s="250">
        <v>523376</v>
      </c>
      <c r="D28" s="250">
        <v>530049</v>
      </c>
      <c r="E28" s="250">
        <v>549566</v>
      </c>
      <c r="F28" s="250">
        <v>549451</v>
      </c>
      <c r="G28" s="250">
        <v>573308</v>
      </c>
      <c r="H28" s="250">
        <v>584728</v>
      </c>
      <c r="I28" s="250">
        <v>598833</v>
      </c>
      <c r="J28" s="250">
        <v>612605</v>
      </c>
      <c r="K28" s="250">
        <v>628512</v>
      </c>
      <c r="L28" s="250"/>
      <c r="M28" s="303">
        <v>1.2749915930420963</v>
      </c>
      <c r="N28" s="237">
        <v>3.6821124084754464</v>
      </c>
      <c r="O28" s="237">
        <v>-0.020925603112276203</v>
      </c>
      <c r="P28" s="237">
        <v>4.341970439584242</v>
      </c>
      <c r="Q28" s="237">
        <v>1.9919484814445276</v>
      </c>
      <c r="R28" s="237">
        <v>2.4122326962279894</v>
      </c>
      <c r="S28" s="237">
        <v>2.299806456891984</v>
      </c>
      <c r="T28" s="237">
        <v>2.5966160903028834</v>
      </c>
      <c r="U28" s="136"/>
      <c r="V28" s="254" t="s">
        <v>88</v>
      </c>
      <c r="W28" s="182"/>
      <c r="X28" s="181" t="e">
        <f>(#REF!/#REF!-1)*100</f>
        <v>#REF!</v>
      </c>
      <c r="Y28" s="276" t="e">
        <f>(C28/#REF!-1)*100</f>
        <v>#REF!</v>
      </c>
      <c r="Z28" s="276">
        <f t="shared" si="3"/>
        <v>1.2749915930420963</v>
      </c>
      <c r="AA28" s="276">
        <f t="shared" si="4"/>
        <v>3.6821124084754464</v>
      </c>
      <c r="AB28" s="276">
        <f t="shared" si="5"/>
        <v>-0.020925603112276203</v>
      </c>
      <c r="AC28" s="276">
        <f t="shared" si="6"/>
        <v>4.341970439584242</v>
      </c>
      <c r="AD28" s="276">
        <f t="shared" si="7"/>
        <v>1.9919484814445276</v>
      </c>
      <c r="AE28" s="276">
        <f t="shared" si="8"/>
        <v>2.4122326962279894</v>
      </c>
      <c r="AF28" s="276">
        <f t="shared" si="9"/>
        <v>2.299806456891984</v>
      </c>
      <c r="AG28" s="276">
        <f t="shared" si="10"/>
        <v>2.5966160903028834</v>
      </c>
      <c r="AH28" s="182"/>
      <c r="AI28" s="182"/>
      <c r="AJ28" s="182"/>
      <c r="AK28" s="182"/>
      <c r="AL28" s="182"/>
      <c r="AM28" s="182"/>
      <c r="AN28" s="182"/>
    </row>
    <row r="29" spans="1:40" ht="25.5" customHeight="1">
      <c r="A29" s="229" t="s">
        <v>82</v>
      </c>
      <c r="B29" s="286" t="s">
        <v>348</v>
      </c>
      <c r="C29" s="250">
        <v>5899</v>
      </c>
      <c r="D29" s="250">
        <v>6051</v>
      </c>
      <c r="E29" s="250">
        <v>6264</v>
      </c>
      <c r="F29" s="250">
        <v>6431</v>
      </c>
      <c r="G29" s="250">
        <v>6742</v>
      </c>
      <c r="H29" s="250">
        <v>6948</v>
      </c>
      <c r="I29" s="250">
        <v>7229</v>
      </c>
      <c r="J29" s="250">
        <v>7511</v>
      </c>
      <c r="K29" s="250">
        <v>7735</v>
      </c>
      <c r="L29" s="250"/>
      <c r="M29" s="303">
        <v>2.5767079165960327</v>
      </c>
      <c r="N29" s="237">
        <v>3.5200793257312846</v>
      </c>
      <c r="O29" s="237">
        <v>2.6660280970625783</v>
      </c>
      <c r="P29" s="237">
        <v>4.835950863007299</v>
      </c>
      <c r="Q29" s="237">
        <v>3.055473153366961</v>
      </c>
      <c r="R29" s="237">
        <v>4.044329303396665</v>
      </c>
      <c r="S29" s="237">
        <v>3.9009544888642944</v>
      </c>
      <c r="T29" s="237">
        <v>2.982292637465056</v>
      </c>
      <c r="U29" s="136"/>
      <c r="V29" s="256" t="s">
        <v>83</v>
      </c>
      <c r="W29" s="182"/>
      <c r="X29" s="181" t="e">
        <f>(#REF!/#REF!-1)*100</f>
        <v>#REF!</v>
      </c>
      <c r="Y29" s="276" t="e">
        <f>(C29/#REF!-1)*100</f>
        <v>#REF!</v>
      </c>
      <c r="Z29" s="276">
        <f t="shared" si="3"/>
        <v>2.5767079165960327</v>
      </c>
      <c r="AA29" s="276">
        <f t="shared" si="4"/>
        <v>3.5200793257312846</v>
      </c>
      <c r="AB29" s="276">
        <f t="shared" si="5"/>
        <v>2.6660280970625783</v>
      </c>
      <c r="AC29" s="276">
        <f t="shared" si="6"/>
        <v>4.835950863007299</v>
      </c>
      <c r="AD29" s="276">
        <f t="shared" si="7"/>
        <v>3.055473153366961</v>
      </c>
      <c r="AE29" s="276">
        <f t="shared" si="8"/>
        <v>4.044329303396665</v>
      </c>
      <c r="AF29" s="276">
        <f t="shared" si="9"/>
        <v>3.9009544888642944</v>
      </c>
      <c r="AG29" s="276">
        <f t="shared" si="10"/>
        <v>2.982292637465056</v>
      </c>
      <c r="AH29" s="182"/>
      <c r="AI29" s="182"/>
      <c r="AJ29" s="182"/>
      <c r="AK29" s="182"/>
      <c r="AL29" s="182"/>
      <c r="AM29" s="182"/>
      <c r="AN29" s="182"/>
    </row>
    <row r="30" spans="1:40" ht="25.5" customHeight="1">
      <c r="A30" s="229" t="s">
        <v>84</v>
      </c>
      <c r="B30" s="286" t="s">
        <v>348</v>
      </c>
      <c r="C30" s="250">
        <v>81811</v>
      </c>
      <c r="D30" s="250">
        <v>84374</v>
      </c>
      <c r="E30" s="250">
        <v>87778</v>
      </c>
      <c r="F30" s="250">
        <v>84399</v>
      </c>
      <c r="G30" s="250">
        <v>85816</v>
      </c>
      <c r="H30" s="250">
        <v>82775</v>
      </c>
      <c r="I30" s="250">
        <v>85687</v>
      </c>
      <c r="J30" s="250">
        <v>88451</v>
      </c>
      <c r="K30" s="250">
        <v>89157</v>
      </c>
      <c r="L30" s="250"/>
      <c r="M30" s="303">
        <v>3.1328305484592534</v>
      </c>
      <c r="N30" s="237">
        <v>4.0344181856970085</v>
      </c>
      <c r="O30" s="237">
        <v>-3.8494839253571556</v>
      </c>
      <c r="P30" s="237">
        <v>1.6789298451403534</v>
      </c>
      <c r="Q30" s="237">
        <v>-3.543628227836304</v>
      </c>
      <c r="R30" s="237">
        <v>3.5179704016913282</v>
      </c>
      <c r="S30" s="237">
        <v>3.225693512434802</v>
      </c>
      <c r="T30" s="237">
        <v>0.7981820442957144</v>
      </c>
      <c r="U30" s="136"/>
      <c r="V30" s="256" t="s">
        <v>85</v>
      </c>
      <c r="W30" s="182"/>
      <c r="X30" s="275" t="e">
        <f>(#REF!/#REF!-1)*100</f>
        <v>#REF!</v>
      </c>
      <c r="Y30" s="276" t="e">
        <f>(C30/#REF!-1)*100</f>
        <v>#REF!</v>
      </c>
      <c r="Z30" s="276">
        <f t="shared" si="3"/>
        <v>3.1328305484592534</v>
      </c>
      <c r="AA30" s="276">
        <f t="shared" si="4"/>
        <v>4.0344181856970085</v>
      </c>
      <c r="AB30" s="276">
        <f t="shared" si="5"/>
        <v>-3.8494839253571556</v>
      </c>
      <c r="AC30" s="276">
        <f t="shared" si="6"/>
        <v>1.6789298451403534</v>
      </c>
      <c r="AD30" s="276">
        <f t="shared" si="7"/>
        <v>-3.543628227836304</v>
      </c>
      <c r="AE30" s="276">
        <f t="shared" si="8"/>
        <v>3.5179704016913282</v>
      </c>
      <c r="AF30" s="276">
        <f t="shared" si="9"/>
        <v>3.225693512434802</v>
      </c>
      <c r="AG30" s="276">
        <f t="shared" si="10"/>
        <v>0.7981820442957144</v>
      </c>
      <c r="AH30" s="182"/>
      <c r="AI30" s="182"/>
      <c r="AJ30" s="182"/>
      <c r="AK30" s="182"/>
      <c r="AL30" s="182"/>
      <c r="AM30" s="182"/>
      <c r="AN30" s="182"/>
    </row>
    <row r="31" spans="1:40" ht="25.5" customHeight="1">
      <c r="A31" s="229" t="s">
        <v>86</v>
      </c>
      <c r="B31" s="286" t="s">
        <v>348</v>
      </c>
      <c r="C31" s="279">
        <v>435666</v>
      </c>
      <c r="D31" s="279">
        <v>439624</v>
      </c>
      <c r="E31" s="279">
        <v>455524</v>
      </c>
      <c r="F31" s="279">
        <v>458621</v>
      </c>
      <c r="G31" s="279">
        <v>480750</v>
      </c>
      <c r="H31" s="279">
        <v>495005</v>
      </c>
      <c r="I31" s="279">
        <v>505917</v>
      </c>
      <c r="J31" s="279">
        <v>516643</v>
      </c>
      <c r="K31" s="279">
        <v>531620</v>
      </c>
      <c r="L31" s="279"/>
      <c r="M31" s="303">
        <v>0.9084941216436437</v>
      </c>
      <c r="N31" s="237">
        <v>3.6167270212727143</v>
      </c>
      <c r="O31" s="237">
        <v>0.6798763621675308</v>
      </c>
      <c r="P31" s="237">
        <v>4.825117035635085</v>
      </c>
      <c r="Q31" s="237">
        <v>2.9651586063442537</v>
      </c>
      <c r="R31" s="237">
        <v>2.2044221775537665</v>
      </c>
      <c r="S31" s="237">
        <v>2.12011061102908</v>
      </c>
      <c r="T31" s="237">
        <v>2.8989069821907965</v>
      </c>
      <c r="U31" s="136"/>
      <c r="V31" s="256" t="s">
        <v>87</v>
      </c>
      <c r="W31" s="182"/>
      <c r="X31" s="181" t="e">
        <f>(#REF!/#REF!-1)*100</f>
        <v>#REF!</v>
      </c>
      <c r="Y31" s="276" t="e">
        <f>(C31/#REF!-1)*100</f>
        <v>#REF!</v>
      </c>
      <c r="Z31" s="276">
        <f t="shared" si="3"/>
        <v>0.9084941216436437</v>
      </c>
      <c r="AA31" s="276">
        <f t="shared" si="4"/>
        <v>3.6167270212727143</v>
      </c>
      <c r="AB31" s="276">
        <f t="shared" si="5"/>
        <v>0.6798763621675308</v>
      </c>
      <c r="AC31" s="276">
        <f t="shared" si="6"/>
        <v>4.825117035635085</v>
      </c>
      <c r="AD31" s="276">
        <f t="shared" si="7"/>
        <v>2.9651586063442537</v>
      </c>
      <c r="AE31" s="276">
        <f t="shared" si="8"/>
        <v>2.2044221775537665</v>
      </c>
      <c r="AF31" s="276">
        <f t="shared" si="9"/>
        <v>2.12011061102908</v>
      </c>
      <c r="AG31" s="276">
        <f t="shared" si="10"/>
        <v>2.8989069821907965</v>
      </c>
      <c r="AH31" s="182"/>
      <c r="AI31" s="182"/>
      <c r="AJ31" s="182"/>
      <c r="AK31" s="182"/>
      <c r="AL31" s="182"/>
      <c r="AM31" s="182"/>
      <c r="AN31" s="182"/>
    </row>
    <row r="32" spans="1:40" ht="25.5" customHeight="1">
      <c r="A32" s="229" t="s">
        <v>61</v>
      </c>
      <c r="B32" s="286" t="s">
        <v>348</v>
      </c>
      <c r="C32" s="250">
        <v>73292</v>
      </c>
      <c r="D32" s="250">
        <v>75261</v>
      </c>
      <c r="E32" s="250">
        <v>77711</v>
      </c>
      <c r="F32" s="250">
        <v>76240</v>
      </c>
      <c r="G32" s="250">
        <v>77640</v>
      </c>
      <c r="H32" s="250">
        <v>80817</v>
      </c>
      <c r="I32" s="250">
        <v>81019</v>
      </c>
      <c r="J32" s="250">
        <v>84246</v>
      </c>
      <c r="K32" s="250">
        <v>86799</v>
      </c>
      <c r="L32" s="250"/>
      <c r="M32" s="303">
        <v>2.6865142171041967</v>
      </c>
      <c r="N32" s="237">
        <v>3.255338090113069</v>
      </c>
      <c r="O32" s="237">
        <v>-1.8929109135128908</v>
      </c>
      <c r="P32" s="237">
        <v>1.8363064008394492</v>
      </c>
      <c r="Q32" s="237">
        <v>4.0919629057186935</v>
      </c>
      <c r="R32" s="237">
        <v>0.24994741205439652</v>
      </c>
      <c r="S32" s="237">
        <v>3.983016329502953</v>
      </c>
      <c r="T32" s="237">
        <v>3.030410939391781</v>
      </c>
      <c r="U32" s="136"/>
      <c r="V32" s="254" t="s">
        <v>89</v>
      </c>
      <c r="W32" s="182"/>
      <c r="X32" s="275" t="e">
        <f>(#REF!/#REF!-1)*100</f>
        <v>#REF!</v>
      </c>
      <c r="Y32" s="276" t="e">
        <f>(C32/#REF!-1)*100</f>
        <v>#REF!</v>
      </c>
      <c r="Z32" s="276">
        <f t="shared" si="3"/>
        <v>2.6865142171041967</v>
      </c>
      <c r="AA32" s="276">
        <f t="shared" si="4"/>
        <v>3.255338090113069</v>
      </c>
      <c r="AB32" s="276">
        <f t="shared" si="5"/>
        <v>-1.8929109135128908</v>
      </c>
      <c r="AC32" s="276">
        <f t="shared" si="6"/>
        <v>1.8363064008394492</v>
      </c>
      <c r="AD32" s="276">
        <f t="shared" si="7"/>
        <v>4.0919629057186935</v>
      </c>
      <c r="AE32" s="276">
        <f t="shared" si="8"/>
        <v>0.24994741205439652</v>
      </c>
      <c r="AF32" s="276">
        <f t="shared" si="9"/>
        <v>3.983016329502953</v>
      </c>
      <c r="AG32" s="276">
        <f t="shared" si="10"/>
        <v>3.030410939391781</v>
      </c>
      <c r="AH32" s="182"/>
      <c r="AI32" s="182"/>
      <c r="AJ32" s="182"/>
      <c r="AK32" s="182"/>
      <c r="AL32" s="182"/>
      <c r="AM32" s="182"/>
      <c r="AN32" s="182"/>
    </row>
    <row r="33" spans="1:40" ht="25.5" customHeight="1">
      <c r="A33" s="229" t="s">
        <v>82</v>
      </c>
      <c r="B33" s="286" t="s">
        <v>348</v>
      </c>
      <c r="C33" s="250">
        <v>16864</v>
      </c>
      <c r="D33" s="250">
        <v>17012</v>
      </c>
      <c r="E33" s="250">
        <v>17249</v>
      </c>
      <c r="F33" s="250">
        <v>16611</v>
      </c>
      <c r="G33" s="250">
        <v>16636</v>
      </c>
      <c r="H33" s="250">
        <v>17025</v>
      </c>
      <c r="I33" s="250">
        <v>16771</v>
      </c>
      <c r="J33" s="250">
        <v>17128</v>
      </c>
      <c r="K33" s="250">
        <v>17324</v>
      </c>
      <c r="L33" s="250"/>
      <c r="M33" s="303">
        <v>0.877609108159394</v>
      </c>
      <c r="N33" s="237">
        <v>1.393134258170714</v>
      </c>
      <c r="O33" s="237">
        <v>-3.6987651458055493</v>
      </c>
      <c r="P33" s="237">
        <v>0.15050267894769487</v>
      </c>
      <c r="Q33" s="237">
        <v>2.338302476556864</v>
      </c>
      <c r="R33" s="237">
        <v>-1.4919236417033743</v>
      </c>
      <c r="S33" s="237">
        <v>2.1286744976447336</v>
      </c>
      <c r="T33" s="237">
        <v>1.1443250817374961</v>
      </c>
      <c r="U33" s="136"/>
      <c r="V33" s="256" t="s">
        <v>83</v>
      </c>
      <c r="W33" s="182"/>
      <c r="X33" s="275" t="e">
        <f>(#REF!/#REF!-1)*100</f>
        <v>#REF!</v>
      </c>
      <c r="Y33" s="276" t="e">
        <f>(C33/#REF!-1)*100</f>
        <v>#REF!</v>
      </c>
      <c r="Z33" s="276">
        <f t="shared" si="3"/>
        <v>0.877609108159394</v>
      </c>
      <c r="AA33" s="276">
        <f t="shared" si="4"/>
        <v>1.393134258170714</v>
      </c>
      <c r="AB33" s="276">
        <f t="shared" si="5"/>
        <v>-3.6987651458055493</v>
      </c>
      <c r="AC33" s="276">
        <f t="shared" si="6"/>
        <v>0.15050267894769487</v>
      </c>
      <c r="AD33" s="276">
        <f t="shared" si="7"/>
        <v>2.338302476556864</v>
      </c>
      <c r="AE33" s="276">
        <f t="shared" si="8"/>
        <v>-1.4919236417033743</v>
      </c>
      <c r="AF33" s="276">
        <f t="shared" si="9"/>
        <v>2.1286744976447336</v>
      </c>
      <c r="AG33" s="276">
        <f t="shared" si="10"/>
        <v>1.1443250817374961</v>
      </c>
      <c r="AH33" s="182"/>
      <c r="AI33" s="182"/>
      <c r="AJ33" s="182"/>
      <c r="AK33" s="182"/>
      <c r="AL33" s="182"/>
      <c r="AM33" s="182"/>
      <c r="AN33" s="182"/>
    </row>
    <row r="34" spans="1:40" ht="25.5" customHeight="1">
      <c r="A34" s="229" t="s">
        <v>84</v>
      </c>
      <c r="B34" s="286" t="s">
        <v>348</v>
      </c>
      <c r="C34" s="250">
        <v>11336</v>
      </c>
      <c r="D34" s="250">
        <v>11831</v>
      </c>
      <c r="E34" s="250">
        <v>12414</v>
      </c>
      <c r="F34" s="250">
        <v>12374</v>
      </c>
      <c r="G34" s="250">
        <v>12802</v>
      </c>
      <c r="H34" s="250">
        <v>13535</v>
      </c>
      <c r="I34" s="250">
        <v>13777</v>
      </c>
      <c r="J34" s="250">
        <v>14542</v>
      </c>
      <c r="K34" s="250">
        <v>15206</v>
      </c>
      <c r="L34" s="250"/>
      <c r="M34" s="303">
        <v>4.366619618913203</v>
      </c>
      <c r="N34" s="237">
        <v>4.927732228890203</v>
      </c>
      <c r="O34" s="237">
        <v>-0.3222168519413593</v>
      </c>
      <c r="P34" s="237">
        <v>3.4588653628575994</v>
      </c>
      <c r="Q34" s="237">
        <v>5.725667864396189</v>
      </c>
      <c r="R34" s="237">
        <v>1.787957148134467</v>
      </c>
      <c r="S34" s="237">
        <v>5.552732815562167</v>
      </c>
      <c r="T34" s="237">
        <v>4.566084445055707</v>
      </c>
      <c r="U34" s="136"/>
      <c r="V34" s="256" t="s">
        <v>85</v>
      </c>
      <c r="W34" s="182"/>
      <c r="X34" s="275" t="e">
        <f>(#REF!/#REF!-1)*100</f>
        <v>#REF!</v>
      </c>
      <c r="Y34" s="276" t="e">
        <f>(C34/#REF!-1)*100</f>
        <v>#REF!</v>
      </c>
      <c r="Z34" s="276">
        <f t="shared" si="3"/>
        <v>4.366619618913203</v>
      </c>
      <c r="AA34" s="276">
        <f t="shared" si="4"/>
        <v>4.927732228890203</v>
      </c>
      <c r="AB34" s="276">
        <f t="shared" si="5"/>
        <v>-0.3222168519413593</v>
      </c>
      <c r="AC34" s="276">
        <f t="shared" si="6"/>
        <v>3.4588653628575994</v>
      </c>
      <c r="AD34" s="276">
        <f t="shared" si="7"/>
        <v>5.725667864396189</v>
      </c>
      <c r="AE34" s="276">
        <f t="shared" si="8"/>
        <v>1.787957148134467</v>
      </c>
      <c r="AF34" s="276">
        <f t="shared" si="9"/>
        <v>5.552732815562167</v>
      </c>
      <c r="AG34" s="276">
        <f t="shared" si="10"/>
        <v>4.566084445055707</v>
      </c>
      <c r="AH34" s="182"/>
      <c r="AI34" s="182"/>
      <c r="AJ34" s="182"/>
      <c r="AK34" s="182"/>
      <c r="AL34" s="182"/>
      <c r="AM34" s="182"/>
      <c r="AN34" s="182"/>
    </row>
    <row r="35" spans="1:40" ht="25.5" customHeight="1">
      <c r="A35" s="229" t="s">
        <v>86</v>
      </c>
      <c r="B35" s="286" t="s">
        <v>348</v>
      </c>
      <c r="C35" s="250">
        <v>45092</v>
      </c>
      <c r="D35" s="250">
        <v>46418</v>
      </c>
      <c r="E35" s="250">
        <v>48048</v>
      </c>
      <c r="F35" s="250">
        <v>47255</v>
      </c>
      <c r="G35" s="250">
        <v>48202</v>
      </c>
      <c r="H35" s="250">
        <v>50257</v>
      </c>
      <c r="I35" s="250">
        <v>50471</v>
      </c>
      <c r="J35" s="250">
        <v>52576</v>
      </c>
      <c r="K35" s="250">
        <v>54269</v>
      </c>
      <c r="L35" s="250"/>
      <c r="M35" s="303">
        <v>2.940654661580777</v>
      </c>
      <c r="N35" s="237">
        <v>3.5115687879701873</v>
      </c>
      <c r="O35" s="237">
        <v>-1.6504329004328966</v>
      </c>
      <c r="P35" s="237">
        <v>2.004020738546175</v>
      </c>
      <c r="Q35" s="237">
        <v>4.263308576407621</v>
      </c>
      <c r="R35" s="237">
        <v>0.42581132976500236</v>
      </c>
      <c r="S35" s="237">
        <v>4.1707118939589005</v>
      </c>
      <c r="T35" s="237">
        <v>3.220100426049899</v>
      </c>
      <c r="U35" s="136"/>
      <c r="V35" s="256" t="s">
        <v>87</v>
      </c>
      <c r="W35" s="182"/>
      <c r="X35" s="275" t="e">
        <f>(#REF!/#REF!-1)*100</f>
        <v>#REF!</v>
      </c>
      <c r="Y35" s="276" t="e">
        <f>(C35/#REF!-1)*100</f>
        <v>#REF!</v>
      </c>
      <c r="Z35" s="276">
        <f t="shared" si="3"/>
        <v>2.940654661580777</v>
      </c>
      <c r="AA35" s="276">
        <f t="shared" si="4"/>
        <v>3.5115687879701873</v>
      </c>
      <c r="AB35" s="276">
        <f t="shared" si="5"/>
        <v>-1.6504329004328966</v>
      </c>
      <c r="AC35" s="276">
        <f t="shared" si="6"/>
        <v>2.004020738546175</v>
      </c>
      <c r="AD35" s="276">
        <f t="shared" si="7"/>
        <v>4.263308576407621</v>
      </c>
      <c r="AE35" s="276">
        <f t="shared" si="8"/>
        <v>0.42581132976500236</v>
      </c>
      <c r="AF35" s="276">
        <f t="shared" si="9"/>
        <v>4.1707118939589005</v>
      </c>
      <c r="AG35" s="276">
        <f t="shared" si="10"/>
        <v>3.220100426049899</v>
      </c>
      <c r="AH35" s="182"/>
      <c r="AI35" s="182"/>
      <c r="AJ35" s="182"/>
      <c r="AK35" s="182"/>
      <c r="AL35" s="182"/>
      <c r="AM35" s="182"/>
      <c r="AN35" s="182"/>
    </row>
    <row r="36" spans="1:40" ht="25.5" customHeight="1">
      <c r="A36" s="229" t="s">
        <v>336</v>
      </c>
      <c r="B36" s="286" t="s">
        <v>348</v>
      </c>
      <c r="C36" s="250">
        <v>1402260</v>
      </c>
      <c r="D36" s="250">
        <v>1411329</v>
      </c>
      <c r="E36" s="250">
        <v>1418731</v>
      </c>
      <c r="F36" s="250">
        <v>1425618</v>
      </c>
      <c r="G36" s="250">
        <v>1433566</v>
      </c>
      <c r="H36" s="250">
        <v>1439338</v>
      </c>
      <c r="I36" s="250">
        <v>1443116</v>
      </c>
      <c r="J36" s="250">
        <v>1447561</v>
      </c>
      <c r="K36" s="250">
        <v>1453168</v>
      </c>
      <c r="L36" s="250"/>
      <c r="M36" s="303">
        <v>0.6467416884172739</v>
      </c>
      <c r="N36" s="237">
        <v>0.5244701979481681</v>
      </c>
      <c r="O36" s="237">
        <v>0.4854338137391778</v>
      </c>
      <c r="P36" s="237">
        <v>0.5575126015524567</v>
      </c>
      <c r="Q36" s="237">
        <v>0.40263231689368073</v>
      </c>
      <c r="R36" s="237">
        <v>0.2624817798182244</v>
      </c>
      <c r="S36" s="237">
        <v>0.3080140473808113</v>
      </c>
      <c r="T36" s="237">
        <v>0.3873411897667767</v>
      </c>
      <c r="U36" s="136"/>
      <c r="V36" s="254" t="s">
        <v>90</v>
      </c>
      <c r="W36" s="182"/>
      <c r="X36" s="181" t="e">
        <f>(#REF!/#REF!-1)*100</f>
        <v>#REF!</v>
      </c>
      <c r="Y36" s="276" t="e">
        <f>(C36/#REF!-1)*100</f>
        <v>#REF!</v>
      </c>
      <c r="Z36" s="276">
        <f t="shared" si="3"/>
        <v>0.6467416884172739</v>
      </c>
      <c r="AA36" s="276">
        <f t="shared" si="4"/>
        <v>0.5244701979481681</v>
      </c>
      <c r="AB36" s="276">
        <f t="shared" si="5"/>
        <v>0.4854338137391778</v>
      </c>
      <c r="AC36" s="276">
        <f t="shared" si="6"/>
        <v>0.5575126015524567</v>
      </c>
      <c r="AD36" s="276">
        <f t="shared" si="7"/>
        <v>0.40263231689368073</v>
      </c>
      <c r="AE36" s="276">
        <f t="shared" si="8"/>
        <v>0.2624817798182244</v>
      </c>
      <c r="AF36" s="276">
        <f t="shared" si="9"/>
        <v>0.3080140473808113</v>
      </c>
      <c r="AG36" s="276">
        <f t="shared" si="10"/>
        <v>0.3873411897667767</v>
      </c>
      <c r="AH36" s="182"/>
      <c r="AI36" s="182"/>
      <c r="AJ36" s="182"/>
      <c r="AK36" s="182"/>
      <c r="AL36" s="182"/>
      <c r="AM36" s="182"/>
      <c r="AN36" s="182"/>
    </row>
    <row r="37" spans="1:40" ht="25.5" customHeight="1">
      <c r="A37" s="229" t="s">
        <v>91</v>
      </c>
      <c r="B37" s="260"/>
      <c r="C37" s="252">
        <v>7.1</v>
      </c>
      <c r="D37" s="252">
        <v>6.8</v>
      </c>
      <c r="E37" s="252">
        <v>5.7</v>
      </c>
      <c r="F37" s="252">
        <v>5.4</v>
      </c>
      <c r="G37" s="252">
        <v>5.1</v>
      </c>
      <c r="H37" s="252">
        <v>4.4</v>
      </c>
      <c r="I37" s="252">
        <v>3.8</v>
      </c>
      <c r="J37" s="252">
        <v>3.4</v>
      </c>
      <c r="K37" s="252">
        <v>2.7</v>
      </c>
      <c r="L37" s="252"/>
      <c r="M37" s="304" t="s">
        <v>27</v>
      </c>
      <c r="N37" s="252" t="s">
        <v>27</v>
      </c>
      <c r="O37" s="252" t="s">
        <v>27</v>
      </c>
      <c r="P37" s="252" t="s">
        <v>27</v>
      </c>
      <c r="Q37" s="252" t="s">
        <v>27</v>
      </c>
      <c r="R37" s="252" t="s">
        <v>27</v>
      </c>
      <c r="S37" s="252" t="s">
        <v>27</v>
      </c>
      <c r="T37" s="252" t="s">
        <v>27</v>
      </c>
      <c r="U37" s="178"/>
      <c r="V37" s="254" t="s">
        <v>92</v>
      </c>
      <c r="W37" s="181"/>
      <c r="X37" s="181" t="e">
        <f>(#REF!/#REF!-1)*100</f>
        <v>#REF!</v>
      </c>
      <c r="Y37" s="276" t="e">
        <f>(C37/#REF!-1)*100</f>
        <v>#REF!</v>
      </c>
      <c r="Z37" s="276">
        <f t="shared" si="3"/>
        <v>-4.225352112676051</v>
      </c>
      <c r="AA37" s="276">
        <f t="shared" si="4"/>
        <v>-16.176470588235293</v>
      </c>
      <c r="AB37" s="276">
        <f t="shared" si="5"/>
        <v>-5.263157894736836</v>
      </c>
      <c r="AC37" s="276">
        <f t="shared" si="6"/>
        <v>-5.55555555555557</v>
      </c>
      <c r="AD37" s="276">
        <f t="shared" si="7"/>
        <v>-13.725490196078416</v>
      </c>
      <c r="AE37" s="276">
        <f t="shared" si="8"/>
        <v>-13.636363636363647</v>
      </c>
      <c r="AF37" s="276">
        <f t="shared" si="9"/>
        <v>-10.526315789473683</v>
      </c>
      <c r="AG37" s="276">
        <f t="shared" si="10"/>
        <v>-20.58823529411764</v>
      </c>
      <c r="AH37" s="181"/>
      <c r="AI37" s="181"/>
      <c r="AJ37" s="181"/>
      <c r="AK37" s="181"/>
      <c r="AL37" s="181"/>
      <c r="AM37" s="181"/>
      <c r="AN37" s="181"/>
    </row>
    <row r="38" spans="1:37" ht="36" customHeight="1">
      <c r="A38" s="183"/>
      <c r="B38" s="259"/>
      <c r="C38" s="250"/>
      <c r="D38" s="250"/>
      <c r="E38" s="250"/>
      <c r="F38" s="250"/>
      <c r="G38" s="250"/>
      <c r="H38" s="250"/>
      <c r="I38" s="250"/>
      <c r="J38" s="250"/>
      <c r="K38" s="250"/>
      <c r="L38" s="250"/>
      <c r="M38" s="304"/>
      <c r="N38" s="252"/>
      <c r="O38" s="252"/>
      <c r="P38" s="252"/>
      <c r="Q38" s="252"/>
      <c r="R38" s="252"/>
      <c r="S38" s="252"/>
      <c r="T38" s="252"/>
      <c r="U38" s="178"/>
      <c r="V38" s="256"/>
      <c r="W38" s="180"/>
      <c r="X38" s="180"/>
      <c r="Y38" s="180"/>
      <c r="Z38" s="180"/>
      <c r="AD38" s="180"/>
      <c r="AE38" s="180"/>
      <c r="AF38" s="180"/>
      <c r="AG38" s="180"/>
      <c r="AH38" s="180"/>
      <c r="AI38" s="180"/>
      <c r="AJ38" s="180"/>
      <c r="AK38" s="180"/>
    </row>
    <row r="39" spans="1:36" ht="25.5" customHeight="1">
      <c r="A39" s="253" t="s">
        <v>334</v>
      </c>
      <c r="B39" s="261"/>
      <c r="C39" s="250"/>
      <c r="D39" s="250"/>
      <c r="E39" s="250"/>
      <c r="F39" s="250"/>
      <c r="G39" s="250"/>
      <c r="H39" s="250"/>
      <c r="I39" s="250"/>
      <c r="J39" s="250"/>
      <c r="K39" s="250"/>
      <c r="L39" s="250"/>
      <c r="M39" s="304"/>
      <c r="N39" s="252"/>
      <c r="O39" s="252"/>
      <c r="P39" s="252"/>
      <c r="Q39" s="252"/>
      <c r="R39" s="252"/>
      <c r="S39" s="252"/>
      <c r="T39" s="252"/>
      <c r="U39" s="178"/>
      <c r="V39" s="175">
        <v>2</v>
      </c>
      <c r="W39" s="180"/>
      <c r="X39" s="180"/>
      <c r="Y39" s="180"/>
      <c r="AD39" s="180"/>
      <c r="AE39" s="180"/>
      <c r="AF39" s="180"/>
      <c r="AG39" s="180"/>
      <c r="AH39" s="180"/>
      <c r="AI39" s="180"/>
      <c r="AJ39" s="180"/>
    </row>
    <row r="40" spans="1:37" ht="25.5" customHeight="1">
      <c r="A40" s="229" t="s">
        <v>62</v>
      </c>
      <c r="B40" s="259"/>
      <c r="C40" s="250"/>
      <c r="D40" s="250"/>
      <c r="E40" s="250"/>
      <c r="F40" s="250"/>
      <c r="G40" s="250"/>
      <c r="H40" s="250"/>
      <c r="I40" s="250"/>
      <c r="J40" s="250"/>
      <c r="K40" s="250"/>
      <c r="L40" s="250"/>
      <c r="M40" s="304"/>
      <c r="N40" s="252"/>
      <c r="O40" s="252"/>
      <c r="P40" s="252"/>
      <c r="Q40" s="252"/>
      <c r="R40" s="252"/>
      <c r="S40" s="252"/>
      <c r="T40" s="252"/>
      <c r="U40" s="178"/>
      <c r="V40" s="254" t="s">
        <v>93</v>
      </c>
      <c r="W40" s="180"/>
      <c r="X40" s="180"/>
      <c r="Y40" s="180"/>
      <c r="Z40" s="180"/>
      <c r="AD40" s="180"/>
      <c r="AE40" s="180"/>
      <c r="AF40" s="180"/>
      <c r="AG40" s="180"/>
      <c r="AH40" s="180"/>
      <c r="AI40" s="180"/>
      <c r="AJ40" s="180"/>
      <c r="AK40" s="180"/>
    </row>
    <row r="41" spans="1:40" ht="25.5" customHeight="1">
      <c r="A41" s="229" t="s">
        <v>63</v>
      </c>
      <c r="B41" s="286" t="s">
        <v>349</v>
      </c>
      <c r="C41" s="277">
        <v>500040.5</v>
      </c>
      <c r="D41" s="277">
        <v>499423.9</v>
      </c>
      <c r="E41" s="277">
        <v>512685.6</v>
      </c>
      <c r="F41" s="277">
        <v>523418.3</v>
      </c>
      <c r="G41" s="277">
        <v>540739.4</v>
      </c>
      <c r="H41" s="277">
        <v>544827.2</v>
      </c>
      <c r="I41" s="277">
        <v>555687.4</v>
      </c>
      <c r="J41" s="277">
        <v>556827.9</v>
      </c>
      <c r="K41" s="277">
        <v>559698.8</v>
      </c>
      <c r="L41" s="277"/>
      <c r="M41" s="303">
        <v>-0.1233100118890329</v>
      </c>
      <c r="N41" s="237">
        <v>2.655399551363069</v>
      </c>
      <c r="O41" s="237">
        <v>2.093427238837986</v>
      </c>
      <c r="P41" s="237">
        <v>3.3092270560658665</v>
      </c>
      <c r="Q41" s="237">
        <v>0.7559648880773207</v>
      </c>
      <c r="R41" s="237">
        <v>1.9933292610941677</v>
      </c>
      <c r="S41" s="237">
        <v>0.20524129213654874</v>
      </c>
      <c r="T41" s="237">
        <v>0.5155812056112818</v>
      </c>
      <c r="U41" s="136"/>
      <c r="V41" s="255" t="s">
        <v>79</v>
      </c>
      <c r="W41" s="181"/>
      <c r="X41" s="275" t="e">
        <f>(#REF!/#REF!-1)*100</f>
        <v>#REF!</v>
      </c>
      <c r="Y41" s="275" t="e">
        <f>(C41/#REF!-1)*100</f>
        <v>#REF!</v>
      </c>
      <c r="Z41" s="275">
        <f aca="true" t="shared" si="11" ref="Z41:AG44">(D41/C41-1)*100</f>
        <v>-0.1233100118890329</v>
      </c>
      <c r="AA41" s="275">
        <f t="shared" si="11"/>
        <v>2.655399551363069</v>
      </c>
      <c r="AB41" s="275">
        <f t="shared" si="11"/>
        <v>2.093427238837986</v>
      </c>
      <c r="AC41" s="275">
        <f t="shared" si="11"/>
        <v>3.3092270560658665</v>
      </c>
      <c r="AD41" s="275">
        <f t="shared" si="11"/>
        <v>0.7559648880773207</v>
      </c>
      <c r="AE41" s="275">
        <f t="shared" si="11"/>
        <v>1.9933292610941677</v>
      </c>
      <c r="AF41" s="275">
        <f t="shared" si="11"/>
        <v>0.20524129213654874</v>
      </c>
      <c r="AG41" s="275">
        <f t="shared" si="11"/>
        <v>0.5155812056112818</v>
      </c>
      <c r="AH41" s="181"/>
      <c r="AI41" s="181"/>
      <c r="AJ41" s="181"/>
      <c r="AK41" s="181"/>
      <c r="AL41" s="181"/>
      <c r="AM41" s="181"/>
      <c r="AN41" s="181"/>
    </row>
    <row r="42" spans="1:40" ht="25.5" customHeight="1">
      <c r="A42" s="229" t="s">
        <v>64</v>
      </c>
      <c r="B42" s="286" t="s">
        <v>349</v>
      </c>
      <c r="C42" s="277">
        <v>514679.9</v>
      </c>
      <c r="D42" s="277">
        <v>517922.8</v>
      </c>
      <c r="E42" s="277">
        <v>532080.4</v>
      </c>
      <c r="F42" s="277">
        <v>530191.6</v>
      </c>
      <c r="G42" s="277">
        <v>539409.3</v>
      </c>
      <c r="H42" s="277">
        <v>543462.5</v>
      </c>
      <c r="I42" s="277">
        <v>553144.3</v>
      </c>
      <c r="J42" s="277">
        <v>554787.8</v>
      </c>
      <c r="K42" s="277">
        <v>552930.5</v>
      </c>
      <c r="L42" s="277"/>
      <c r="M42" s="303">
        <v>0.6300809493434478</v>
      </c>
      <c r="N42" s="237">
        <v>2.73353480480103</v>
      </c>
      <c r="O42" s="237">
        <v>-0.35498394603523664</v>
      </c>
      <c r="P42" s="237">
        <v>1.7385601733411304</v>
      </c>
      <c r="Q42" s="237">
        <v>0.751414556627017</v>
      </c>
      <c r="R42" s="237">
        <v>1.781502863583051</v>
      </c>
      <c r="S42" s="237">
        <v>0.29711957621185725</v>
      </c>
      <c r="T42" s="237">
        <v>-0.3347766479363856</v>
      </c>
      <c r="U42" s="136"/>
      <c r="V42" s="255" t="s">
        <v>80</v>
      </c>
      <c r="W42" s="181"/>
      <c r="X42" s="275" t="e">
        <f>(#REF!/#REF!-1)*100</f>
        <v>#REF!</v>
      </c>
      <c r="Y42" s="275" t="e">
        <f>(C42/#REF!-1)*100</f>
        <v>#REF!</v>
      </c>
      <c r="Z42" s="275">
        <f t="shared" si="11"/>
        <v>0.6300809493434478</v>
      </c>
      <c r="AA42" s="275">
        <f t="shared" si="11"/>
        <v>2.73353480480103</v>
      </c>
      <c r="AB42" s="275">
        <f t="shared" si="11"/>
        <v>-0.35498394603523664</v>
      </c>
      <c r="AC42" s="275">
        <f t="shared" si="11"/>
        <v>1.7385601733411304</v>
      </c>
      <c r="AD42" s="275">
        <f t="shared" si="11"/>
        <v>0.751414556627017</v>
      </c>
      <c r="AE42" s="275">
        <f t="shared" si="11"/>
        <v>1.781502863583051</v>
      </c>
      <c r="AF42" s="275">
        <f t="shared" si="11"/>
        <v>0.29711957621185725</v>
      </c>
      <c r="AG42" s="275">
        <f t="shared" si="11"/>
        <v>-0.3347766479363856</v>
      </c>
      <c r="AH42" s="181"/>
      <c r="AI42" s="181"/>
      <c r="AJ42" s="181"/>
      <c r="AK42" s="181"/>
      <c r="AL42" s="181"/>
      <c r="AM42" s="181"/>
      <c r="AN42" s="181"/>
    </row>
    <row r="43" spans="1:40" ht="25.5" customHeight="1">
      <c r="A43" s="229" t="s">
        <v>94</v>
      </c>
      <c r="B43" s="286" t="s">
        <v>351</v>
      </c>
      <c r="C43" s="278">
        <v>2798</v>
      </c>
      <c r="D43" s="278">
        <v>2808</v>
      </c>
      <c r="E43" s="278">
        <v>2925</v>
      </c>
      <c r="F43" s="278">
        <v>2961</v>
      </c>
      <c r="G43" s="278">
        <v>3090</v>
      </c>
      <c r="H43" s="278">
        <v>3091</v>
      </c>
      <c r="I43" s="278">
        <v>3163</v>
      </c>
      <c r="J43" s="278">
        <v>3182</v>
      </c>
      <c r="K43" s="278">
        <v>3181</v>
      </c>
      <c r="L43" s="250"/>
      <c r="M43" s="303">
        <v>0.3573981415296634</v>
      </c>
      <c r="N43" s="237">
        <v>4.166666666666674</v>
      </c>
      <c r="O43" s="237">
        <v>1.2307692307692353</v>
      </c>
      <c r="P43" s="237">
        <v>4.35663627152989</v>
      </c>
      <c r="Q43" s="237">
        <v>0.03236245954691963</v>
      </c>
      <c r="R43" s="237">
        <v>2.329343254610161</v>
      </c>
      <c r="S43" s="237">
        <v>0.6006955422067639</v>
      </c>
      <c r="T43" s="237">
        <v>-0.03142677561281948</v>
      </c>
      <c r="U43" s="136"/>
      <c r="V43" s="254" t="s">
        <v>77</v>
      </c>
      <c r="W43" s="182"/>
      <c r="X43" s="275" t="e">
        <f>(#REF!/#REF!-1)*100</f>
        <v>#REF!</v>
      </c>
      <c r="Y43" s="275" t="e">
        <f>(C43/#REF!-1)*100</f>
        <v>#REF!</v>
      </c>
      <c r="Z43" s="275">
        <f t="shared" si="11"/>
        <v>0.3573981415296634</v>
      </c>
      <c r="AA43" s="275">
        <f t="shared" si="11"/>
        <v>4.166666666666674</v>
      </c>
      <c r="AB43" s="275">
        <f t="shared" si="11"/>
        <v>1.2307692307692353</v>
      </c>
      <c r="AC43" s="275">
        <f t="shared" si="11"/>
        <v>4.35663627152989</v>
      </c>
      <c r="AD43" s="275">
        <f t="shared" si="11"/>
        <v>0.03236245954691963</v>
      </c>
      <c r="AE43" s="275">
        <f t="shared" si="11"/>
        <v>2.329343254610161</v>
      </c>
      <c r="AF43" s="275">
        <f t="shared" si="11"/>
        <v>0.6006955422067639</v>
      </c>
      <c r="AG43" s="275">
        <f t="shared" si="11"/>
        <v>-0.03142677561281948</v>
      </c>
      <c r="AH43" s="182"/>
      <c r="AI43" s="182"/>
      <c r="AJ43" s="182"/>
      <c r="AK43" s="182"/>
      <c r="AL43" s="182"/>
      <c r="AM43" s="182"/>
      <c r="AN43" s="182"/>
    </row>
    <row r="44" spans="1:40" ht="25.5" customHeight="1">
      <c r="A44" s="229" t="s">
        <v>95</v>
      </c>
      <c r="B44" s="286" t="s">
        <v>350</v>
      </c>
      <c r="C44" s="278">
        <v>127771</v>
      </c>
      <c r="D44" s="278">
        <v>127571</v>
      </c>
      <c r="E44" s="278">
        <v>127393</v>
      </c>
      <c r="F44" s="278">
        <v>127217</v>
      </c>
      <c r="G44" s="278">
        <v>127075</v>
      </c>
      <c r="H44" s="278">
        <v>126908</v>
      </c>
      <c r="I44" s="278">
        <v>126690</v>
      </c>
      <c r="J44" s="278">
        <v>126427</v>
      </c>
      <c r="K44" s="278">
        <v>126144</v>
      </c>
      <c r="L44" s="250"/>
      <c r="M44" s="303">
        <v>-0.15653004202831333</v>
      </c>
      <c r="N44" s="237">
        <v>-0.13953014399824548</v>
      </c>
      <c r="O44" s="237">
        <v>-0.13815515766172348</v>
      </c>
      <c r="P44" s="237">
        <v>-0.11162030231808284</v>
      </c>
      <c r="Q44" s="237">
        <v>-0.13141845366909655</v>
      </c>
      <c r="R44" s="237">
        <v>-0.17177798089954566</v>
      </c>
      <c r="S44" s="237">
        <v>-0.2075933380693007</v>
      </c>
      <c r="T44" s="237">
        <v>-0.22384459015875047</v>
      </c>
      <c r="U44" s="136"/>
      <c r="V44" s="254" t="s">
        <v>2</v>
      </c>
      <c r="W44" s="182"/>
      <c r="X44" s="275" t="e">
        <f>(#REF!/#REF!-1)*100</f>
        <v>#REF!</v>
      </c>
      <c r="Y44" s="275" t="e">
        <f>(C44/#REF!-1)*100</f>
        <v>#REF!</v>
      </c>
      <c r="Z44" s="275">
        <f t="shared" si="11"/>
        <v>-0.15653004202831333</v>
      </c>
      <c r="AA44" s="275">
        <f t="shared" si="11"/>
        <v>-0.13953014399824548</v>
      </c>
      <c r="AB44" s="275">
        <f t="shared" si="11"/>
        <v>-0.13815515766172348</v>
      </c>
      <c r="AC44" s="275">
        <f t="shared" si="11"/>
        <v>-0.11162030231808284</v>
      </c>
      <c r="AD44" s="275">
        <f t="shared" si="11"/>
        <v>-0.13141845366909655</v>
      </c>
      <c r="AE44" s="275">
        <f t="shared" si="11"/>
        <v>-0.17177798089954566</v>
      </c>
      <c r="AF44" s="275">
        <f t="shared" si="11"/>
        <v>-0.2075933380693007</v>
      </c>
      <c r="AG44" s="275">
        <f t="shared" si="11"/>
        <v>-0.22384459015875047</v>
      </c>
      <c r="AH44" s="182"/>
      <c r="AI44" s="182"/>
      <c r="AJ44" s="182"/>
      <c r="AK44" s="182"/>
      <c r="AL44" s="182"/>
      <c r="AM44" s="182"/>
      <c r="AN44" s="182"/>
    </row>
    <row r="45" spans="1:37" ht="9.75" customHeight="1" thickBot="1">
      <c r="A45" s="184"/>
      <c r="B45" s="262"/>
      <c r="C45" s="185"/>
      <c r="D45" s="185"/>
      <c r="E45" s="185"/>
      <c r="F45" s="185"/>
      <c r="G45" s="185"/>
      <c r="H45" s="185"/>
      <c r="I45" s="185"/>
      <c r="J45" s="185"/>
      <c r="K45" s="185"/>
      <c r="L45" s="185"/>
      <c r="M45" s="305"/>
      <c r="N45" s="15"/>
      <c r="O45" s="15"/>
      <c r="P45" s="15"/>
      <c r="Q45" s="15"/>
      <c r="R45" s="15"/>
      <c r="S45" s="15"/>
      <c r="T45" s="15"/>
      <c r="U45" s="186"/>
      <c r="V45" s="187"/>
      <c r="W45" s="180"/>
      <c r="X45" s="180"/>
      <c r="Y45" s="180"/>
      <c r="Z45" s="180"/>
      <c r="AD45" s="180"/>
      <c r="AE45" s="180"/>
      <c r="AF45" s="180"/>
      <c r="AG45" s="180"/>
      <c r="AH45" s="180"/>
      <c r="AI45" s="180"/>
      <c r="AJ45" s="180"/>
      <c r="AK45" s="180"/>
    </row>
    <row r="46" spans="1:37" ht="4.5" customHeight="1">
      <c r="A46" s="188"/>
      <c r="B46" s="214"/>
      <c r="C46" s="180"/>
      <c r="D46" s="180"/>
      <c r="E46" s="180"/>
      <c r="F46" s="180"/>
      <c r="G46" s="180"/>
      <c r="H46" s="180"/>
      <c r="I46" s="180"/>
      <c r="J46" s="180"/>
      <c r="K46" s="180"/>
      <c r="L46" s="180"/>
      <c r="M46" s="182"/>
      <c r="N46" s="182"/>
      <c r="O46" s="182"/>
      <c r="P46" s="182"/>
      <c r="Q46" s="182"/>
      <c r="R46" s="182"/>
      <c r="S46" s="182"/>
      <c r="T46" s="182"/>
      <c r="U46" s="182"/>
      <c r="V46" s="180"/>
      <c r="W46" s="180"/>
      <c r="X46" s="180"/>
      <c r="Y46" s="180"/>
      <c r="Z46" s="180"/>
      <c r="AD46" s="180"/>
      <c r="AE46" s="180"/>
      <c r="AF46" s="180"/>
      <c r="AG46" s="180"/>
      <c r="AH46" s="180"/>
      <c r="AI46" s="180"/>
      <c r="AJ46" s="180"/>
      <c r="AK46" s="180"/>
    </row>
    <row r="47" ht="11.25">
      <c r="A47" s="234" t="s">
        <v>358</v>
      </c>
    </row>
    <row r="48" ht="11.25">
      <c r="A48" s="263" t="s">
        <v>370</v>
      </c>
    </row>
    <row r="49" spans="1:36" s="191" customFormat="1" ht="11.25">
      <c r="A49" s="235" t="s">
        <v>337</v>
      </c>
      <c r="B49" s="190"/>
      <c r="C49" s="190"/>
      <c r="D49" s="190"/>
      <c r="E49" s="7"/>
      <c r="F49" s="7"/>
      <c r="G49" s="7"/>
      <c r="H49" s="7"/>
      <c r="I49" s="7"/>
      <c r="J49" s="7"/>
      <c r="K49" s="7"/>
      <c r="L49" s="7"/>
      <c r="M49" s="7"/>
      <c r="N49" s="7"/>
      <c r="Q49" s="192"/>
      <c r="R49" s="192"/>
      <c r="S49" s="192"/>
      <c r="T49" s="192"/>
      <c r="U49" s="192"/>
      <c r="V49" s="193"/>
      <c r="W49" s="190"/>
      <c r="X49" s="190"/>
      <c r="Y49" s="190"/>
      <c r="Z49" s="190"/>
      <c r="AA49" s="190"/>
      <c r="AB49" s="190"/>
      <c r="AC49" s="190"/>
      <c r="AD49" s="190"/>
      <c r="AE49" s="190"/>
      <c r="AF49" s="7"/>
      <c r="AJ49" s="88"/>
    </row>
  </sheetData>
  <sheetProtection/>
  <mergeCells count="6">
    <mergeCell ref="V6:V8"/>
    <mergeCell ref="M6:U6"/>
    <mergeCell ref="A6:B8"/>
    <mergeCell ref="A2:H2"/>
    <mergeCell ref="C6:H6"/>
    <mergeCell ref="I6:K6"/>
  </mergeCells>
  <printOptions horizontalCentered="1"/>
  <pageMargins left="0.5905511811023623" right="0.5905511811023623" top="0.5118110236220472" bottom="0.3937007874015748" header="0.31496062992125984" footer="0.5118110236220472"/>
  <pageSetup fitToWidth="2" horizontalDpi="600" verticalDpi="600" orientation="portrait" paperSize="9" scale="70" r:id="rId1"/>
  <headerFooter differentOddEven="1" scaleWithDoc="0" alignWithMargins="0">
    <oddHeader>&amp;L&amp;"+,標準"&amp;9 19　県民経済計算</oddHeader>
    <evenHeader>&amp;R&amp;"+,標準"&amp;9 19　県民経済計算</evenHeader>
  </headerFooter>
  <colBreaks count="1" manualBreakCount="1">
    <brk id="8" max="48" man="1"/>
  </colBreaks>
  <ignoredErrors>
    <ignoredError sqref="V11:V4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渡久地　寛</dc:creator>
  <cp:keywords/>
  <dc:description/>
  <cp:lastModifiedBy>沖縄県</cp:lastModifiedBy>
  <cp:lastPrinted>2023-03-31T10:46:22Z</cp:lastPrinted>
  <dcterms:created xsi:type="dcterms:W3CDTF">2005-03-08T07:36:47Z</dcterms:created>
  <dcterms:modified xsi:type="dcterms:W3CDTF">2023-05-10T23:53:34Z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