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7680" windowHeight="9120" tabRatio="763" activeTab="0"/>
  </bookViews>
  <sheets>
    <sheet name="表１" sheetId="1" r:id="rId1"/>
    <sheet name="家計指標(表２)" sheetId="2" r:id="rId2"/>
    <sheet name="家計(表３)" sheetId="3" r:id="rId3"/>
    <sheet name="表４" sheetId="4" r:id="rId4"/>
    <sheet name="表５" sheetId="5" r:id="rId5"/>
    <sheet name="表６" sheetId="6" r:id="rId6"/>
    <sheet name="エンゲル係数の推移" sheetId="7" r:id="rId7"/>
  </sheets>
  <definedNames>
    <definedName name="_xlnm.Print_Area" localSheetId="2">'家計(表３)'!$A:$IV</definedName>
  </definedNames>
  <calcPr fullCalcOnLoad="1"/>
</workbook>
</file>

<file path=xl/sharedStrings.xml><?xml version="1.0" encoding="utf-8"?>
<sst xmlns="http://schemas.openxmlformats.org/spreadsheetml/2006/main" count="1060" uniqueCount="630">
  <si>
    <t>全　　　　　世　　　　　帯</t>
  </si>
  <si>
    <t>勤    労    者    世    帯</t>
  </si>
  <si>
    <t>項　　　目</t>
  </si>
  <si>
    <t>那　　覇　　市</t>
  </si>
  <si>
    <t>沖縄県家計指標（全世帯・勤労者世帯）</t>
  </si>
  <si>
    <t>名　目　（％）</t>
  </si>
  <si>
    <t>（％）</t>
  </si>
  <si>
    <t>＜全世帯＞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</si>
  <si>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</si>
  <si>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</si>
  <si>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</si>
  <si>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</si>
  <si>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</si>
  <si>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</si>
  <si>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</si>
  <si>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（円）</t>
  </si>
  <si>
    <t>交通・通信</t>
  </si>
  <si>
    <t>通信</t>
  </si>
  <si>
    <t>交通</t>
  </si>
  <si>
    <t>教育</t>
  </si>
  <si>
    <t>その他の消費支出</t>
  </si>
  <si>
    <t>諸雑費</t>
  </si>
  <si>
    <t>エンゲル係数（％）</t>
  </si>
  <si>
    <t>＜勤労者世帯＞</t>
  </si>
  <si>
    <t>実収入</t>
  </si>
  <si>
    <t>可処分所得</t>
  </si>
  <si>
    <t>平均消費性向（％）</t>
  </si>
  <si>
    <t>実　質  （％）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</si>
  <si>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</si>
  <si>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全　　　　　　　　　世　　　　　　　　　帯</t>
  </si>
  <si>
    <t>勤　　労　　者　　世　　帯</t>
  </si>
  <si>
    <t>世帯</t>
  </si>
  <si>
    <t>消費</t>
  </si>
  <si>
    <t>光熱</t>
  </si>
  <si>
    <t>家具・家</t>
  </si>
  <si>
    <t>被服及</t>
  </si>
  <si>
    <t>保健</t>
  </si>
  <si>
    <t>教養</t>
  </si>
  <si>
    <t>可処分</t>
  </si>
  <si>
    <t>人員</t>
  </si>
  <si>
    <t>支出</t>
  </si>
  <si>
    <t>水道</t>
  </si>
  <si>
    <t>事 用 品</t>
  </si>
  <si>
    <t>び履物</t>
  </si>
  <si>
    <t>医療</t>
  </si>
  <si>
    <t>娯楽</t>
  </si>
  <si>
    <t>所　得</t>
  </si>
  <si>
    <t>　〃　５年平均</t>
  </si>
  <si>
    <t>　〃　６年平均</t>
  </si>
  <si>
    <t>　〃　７年平均</t>
  </si>
  <si>
    <t>　〃　８年平均</t>
  </si>
  <si>
    <t>　〃　９年平均</t>
  </si>
  <si>
    <t>　〃 10年平均</t>
  </si>
  <si>
    <t>　〃        ２月</t>
  </si>
  <si>
    <t>　〃        ３月</t>
  </si>
  <si>
    <t>　〃        ４月</t>
  </si>
  <si>
    <t>　〃        ５月</t>
  </si>
  <si>
    <t>　〃        ６月</t>
  </si>
  <si>
    <t>　〃        ７月</t>
  </si>
  <si>
    <t>　〃        ８月</t>
  </si>
  <si>
    <t>　〃        ９月</t>
  </si>
  <si>
    <t>　〃      １０月</t>
  </si>
  <si>
    <t>　〃      １１月</t>
  </si>
  <si>
    <t>　〃      １２月</t>
  </si>
  <si>
    <t>－</t>
  </si>
  <si>
    <t>－</t>
  </si>
  <si>
    <t>　〃 ５年平均</t>
  </si>
  <si>
    <t>　〃 ６年平均</t>
  </si>
  <si>
    <t>　〃 ７年平均</t>
  </si>
  <si>
    <t>　〃 ８年平均</t>
  </si>
  <si>
    <t>　〃 ９年平均</t>
  </si>
  <si>
    <t>　〃       ３月</t>
  </si>
  <si>
    <t>　〃       ４月</t>
  </si>
  <si>
    <t>　〃       ５月</t>
  </si>
  <si>
    <t>　〃       ６月</t>
  </si>
  <si>
    <t>　〃       ７月</t>
  </si>
  <si>
    <t>　〃       ８月</t>
  </si>
  <si>
    <t>　〃       ９月</t>
  </si>
  <si>
    <t>保健医療</t>
  </si>
  <si>
    <t>教養娯楽</t>
  </si>
  <si>
    <t>項　　　　　　目</t>
  </si>
  <si>
    <t>実収入</t>
  </si>
  <si>
    <t>実収入以外の収入</t>
  </si>
  <si>
    <t>項　　　　　　　目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</si>
  <si>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</si>
  <si>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</si>
  <si>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</si>
  <si>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</si>
  <si>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</si>
  <si>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</si>
  <si>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</si>
  <si>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</si>
  <si>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</si>
  <si>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</si>
  <si>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</si>
  <si>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</si>
  <si>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1.4</t>
  </si>
  <si>
    <t>1.4.1</t>
  </si>
  <si>
    <t>1.4.2</t>
  </si>
  <si>
    <t>1.4.3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</si>
  <si>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</si>
  <si>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</si>
  <si>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</si>
  <si>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</si>
  <si>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</si>
  <si>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</si>
  <si>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</si>
  <si>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</si>
  <si>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1.7</t>
  </si>
  <si>
    <t>1.7.1</t>
  </si>
  <si>
    <t>1.7.2</t>
  </si>
  <si>
    <t>1.8</t>
  </si>
  <si>
    <t>1.9</t>
  </si>
  <si>
    <t>1.9.1</t>
  </si>
  <si>
    <t>1.9.2</t>
  </si>
  <si>
    <t>1.10</t>
  </si>
  <si>
    <t>1.10.1</t>
  </si>
  <si>
    <t>1.10.2</t>
  </si>
  <si>
    <t>1.10.3</t>
  </si>
  <si>
    <t>1.11</t>
  </si>
  <si>
    <t>1.12</t>
  </si>
  <si>
    <t>1.12.1</t>
  </si>
  <si>
    <t>1.12.2</t>
  </si>
  <si>
    <t>7.1</t>
  </si>
  <si>
    <t>7.2</t>
  </si>
  <si>
    <t>7.2.1</t>
  </si>
  <si>
    <t>7.2.2</t>
  </si>
  <si>
    <t>7.2.3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</si>
  <si>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</si>
  <si>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</si>
  <si>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</si>
  <si>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</si>
  <si>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</si>
  <si>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</si>
  <si>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</si>
  <si>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</si>
  <si>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</si>
  <si>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</si>
  <si>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</si>
  <si>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</si>
  <si>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</si>
  <si>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</si>
  <si>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</si>
  <si>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10.1</t>
  </si>
  <si>
    <t>10.1.1</t>
  </si>
  <si>
    <t>10.1.2</t>
  </si>
  <si>
    <t>10.1.3</t>
  </si>
  <si>
    <t>10.1.4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</si>
  <si>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</si>
  <si>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</si>
  <si>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</si>
  <si>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</si>
  <si>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</si>
  <si>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</si>
  <si>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</si>
  <si>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</si>
  <si>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</si>
  <si>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</si>
  <si>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</si>
  <si>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</si>
  <si>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可処分所得</t>
  </si>
  <si>
    <t>金　額</t>
  </si>
  <si>
    <t>（円）</t>
  </si>
  <si>
    <t>名　目</t>
  </si>
  <si>
    <t>実　質</t>
  </si>
  <si>
    <t>平均貯蓄率（％）</t>
  </si>
  <si>
    <t>消費支出</t>
  </si>
  <si>
    <t>繰   入   金</t>
  </si>
  <si>
    <t>－</t>
  </si>
  <si>
    <t>　 食料</t>
  </si>
  <si>
    <t>　 家賃・地代</t>
  </si>
  <si>
    <t xml:space="preserve"> 　設備修繕・維持</t>
  </si>
  <si>
    <t>　 電気代</t>
  </si>
  <si>
    <t>　 ガス代</t>
  </si>
  <si>
    <t>　 他の光熱</t>
  </si>
  <si>
    <t>　 家庭用耐久財</t>
  </si>
  <si>
    <t>　 和服</t>
  </si>
  <si>
    <t xml:space="preserve"> 　洋服</t>
  </si>
  <si>
    <t>　 下着類</t>
  </si>
  <si>
    <t xml:space="preserve"> 　交通</t>
  </si>
  <si>
    <t>　 自動車等関係費</t>
  </si>
  <si>
    <t xml:space="preserve"> 　通信</t>
  </si>
  <si>
    <t>　 授業料等</t>
  </si>
  <si>
    <t xml:space="preserve"> 　教科書・参考書</t>
  </si>
  <si>
    <t>　 補習教育</t>
  </si>
  <si>
    <t>　 教養娯楽用耐久財</t>
  </si>
  <si>
    <t>　 教養娯楽用品</t>
  </si>
  <si>
    <t>　 書籍・他の印刷物</t>
  </si>
  <si>
    <t xml:space="preserve"> 　教養娯楽サービス</t>
  </si>
  <si>
    <t>　 諸雑費</t>
  </si>
  <si>
    <t>　 交際費</t>
  </si>
  <si>
    <t>　 定期収入</t>
  </si>
  <si>
    <t>　 臨時収入・賞与</t>
  </si>
  <si>
    <t xml:space="preserve"> 　配偶者の収入</t>
  </si>
  <si>
    <t>　 他の世帯員収入</t>
  </si>
  <si>
    <t>　 住居</t>
  </si>
  <si>
    <t xml:space="preserve"> 　光熱・水道</t>
  </si>
  <si>
    <t xml:space="preserve"> 　家具・家事用品</t>
  </si>
  <si>
    <t xml:space="preserve"> 　被服及び履物</t>
  </si>
  <si>
    <t xml:space="preserve"> 　保健医療</t>
  </si>
  <si>
    <t xml:space="preserve">   交通・通信</t>
  </si>
  <si>
    <t xml:space="preserve">   教育</t>
  </si>
  <si>
    <t xml:space="preserve">   教養娯楽</t>
  </si>
  <si>
    <t xml:space="preserve">   その他の消費支出</t>
  </si>
  <si>
    <t xml:space="preserve">   諸雑費</t>
  </si>
  <si>
    <t>　男子用下着類</t>
  </si>
  <si>
    <t>実　　　　数</t>
  </si>
  <si>
    <t>（単位：円、％）</t>
  </si>
  <si>
    <t>ｴﾝｹﾞﾙ</t>
  </si>
  <si>
    <t>平均消</t>
  </si>
  <si>
    <t>係　数</t>
  </si>
  <si>
    <t>係  数</t>
  </si>
  <si>
    <t>費性向</t>
  </si>
  <si>
    <t>　〃10年平均</t>
  </si>
  <si>
    <t>　〃       ２月</t>
  </si>
  <si>
    <t>　〃     １０月</t>
  </si>
  <si>
    <t>　〃     １１月</t>
  </si>
  <si>
    <t>　〃     １２月</t>
  </si>
  <si>
    <t>対前年・前年同月名目増加率</t>
  </si>
  <si>
    <t>（単位：％）</t>
  </si>
  <si>
    <t>対前年・前年同月実質増加率</t>
  </si>
  <si>
    <t>　〃 11年平均</t>
  </si>
  <si>
    <t>　〃12年平均</t>
  </si>
  <si>
    <t>　〃 12年平均</t>
  </si>
  <si>
    <t>　 シャツ・セーター類</t>
  </si>
  <si>
    <t>　〃 13年平均</t>
  </si>
  <si>
    <t>（農林漁家世帯を除く）</t>
  </si>
  <si>
    <t>項　　　　　　目</t>
  </si>
  <si>
    <t>実支出</t>
  </si>
  <si>
    <t>消費支出</t>
  </si>
  <si>
    <t>食料</t>
  </si>
  <si>
    <t>穀類</t>
  </si>
  <si>
    <t>　米類</t>
  </si>
  <si>
    <t>　パン</t>
  </si>
  <si>
    <t>　めん類</t>
  </si>
  <si>
    <t>　他の穀類</t>
  </si>
  <si>
    <t>魚介類</t>
  </si>
  <si>
    <t>　生鮮魚介</t>
  </si>
  <si>
    <t>　塩干魚介</t>
  </si>
  <si>
    <t>　魚肉練製品</t>
  </si>
  <si>
    <t>　他の魚介加工品</t>
  </si>
  <si>
    <t>肉類</t>
  </si>
  <si>
    <t>　生鮮肉</t>
  </si>
  <si>
    <t>　加工肉</t>
  </si>
  <si>
    <t>乳卵類</t>
  </si>
  <si>
    <t>　牛乳</t>
  </si>
  <si>
    <t>　乳製品</t>
  </si>
  <si>
    <t>　卵</t>
  </si>
  <si>
    <t>野菜・海藻</t>
  </si>
  <si>
    <t>　生鮮野菜</t>
  </si>
  <si>
    <t>　乾物・海藻</t>
  </si>
  <si>
    <t>　大豆加工品</t>
  </si>
  <si>
    <t>　他の野菜・海藻加工品</t>
  </si>
  <si>
    <t>果物</t>
  </si>
  <si>
    <t>　生鮮果物</t>
  </si>
  <si>
    <t>　果物加工品</t>
  </si>
  <si>
    <t>油脂・調味料</t>
  </si>
  <si>
    <t>　油脂</t>
  </si>
  <si>
    <t>　調味料</t>
  </si>
  <si>
    <t>菓子類</t>
  </si>
  <si>
    <t>調理食品</t>
  </si>
  <si>
    <t>　主食的調理食品</t>
  </si>
  <si>
    <t>　他の調理食品</t>
  </si>
  <si>
    <t>飲料</t>
  </si>
  <si>
    <t>　茶類</t>
  </si>
  <si>
    <t>　コ－ヒー・ココア</t>
  </si>
  <si>
    <t>　他の飲料</t>
  </si>
  <si>
    <t>酒類</t>
  </si>
  <si>
    <t>外食</t>
  </si>
  <si>
    <t>　学校給食</t>
  </si>
  <si>
    <t>2</t>
  </si>
  <si>
    <t>住居</t>
  </si>
  <si>
    <t>2.1</t>
  </si>
  <si>
    <t>家賃・地代</t>
  </si>
  <si>
    <t>2.2</t>
  </si>
  <si>
    <t>設備修繕・維持</t>
  </si>
  <si>
    <t>2.2.1</t>
  </si>
  <si>
    <t>　設備材料</t>
  </si>
  <si>
    <t>2.2.2</t>
  </si>
  <si>
    <t>　工事その他のサ－ビス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</si>
  <si>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</si>
  <si>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</si>
  <si>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</si>
  <si>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</si>
  <si>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</si>
  <si>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</si>
  <si>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</si>
  <si>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</si>
  <si>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</si>
  <si>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</si>
  <si>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</si>
  <si>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</si>
  <si>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</si>
  <si>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</si>
  <si>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</si>
  <si>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</si>
  <si>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</si>
  <si>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</si>
  <si>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</si>
  <si>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</si>
  <si>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</si>
  <si>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</si>
  <si>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</si>
  <si>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</si>
  <si>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</si>
  <si>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</si>
  <si>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</si>
  <si>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</si>
  <si>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</si>
  <si>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家事サ－ビス</t>
  </si>
  <si>
    <t>5</t>
  </si>
  <si>
    <t>被服及び履き物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</si>
  <si>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</si>
  <si>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</si>
  <si>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</si>
  <si>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</si>
  <si>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</si>
  <si>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</si>
  <si>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</si>
  <si>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</si>
  <si>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</si>
  <si>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</si>
  <si>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</si>
  <si>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シャツ・セ－タ－類</t>
  </si>
  <si>
    <t>5.3.1</t>
  </si>
  <si>
    <t>　男子用シｬﾂ･ｾ-ﾀ-類</t>
  </si>
  <si>
    <t>5.3.2</t>
  </si>
  <si>
    <t>　婦人用シｬﾂ･ｾ-ﾀ-類</t>
  </si>
  <si>
    <t>5.3.3</t>
  </si>
  <si>
    <t>　子供用シｬﾂ･ｾ-ﾀ-類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</si>
  <si>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</si>
  <si>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</si>
  <si>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</si>
  <si>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</si>
  <si>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</si>
  <si>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</si>
  <si>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</si>
  <si>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</si>
  <si>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</si>
  <si>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</si>
  <si>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</si>
  <si>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</si>
  <si>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</si>
  <si>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</si>
  <si>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被服関連サ－ビス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</si>
  <si>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</si>
  <si>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</si>
  <si>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</si>
  <si>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</si>
  <si>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</si>
  <si>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</si>
  <si>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</si>
  <si>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保健医療用品･器具</t>
  </si>
  <si>
    <t>6.4</t>
  </si>
  <si>
    <t>保健医療サ-ﾋﾞｽ</t>
  </si>
  <si>
    <t>7</t>
  </si>
  <si>
    <t>交通・通信</t>
  </si>
  <si>
    <t>交通</t>
  </si>
  <si>
    <t>自動車等関係費</t>
  </si>
  <si>
    <t>　自動車等購入</t>
  </si>
  <si>
    <t>　自転車等購入</t>
  </si>
  <si>
    <t>　自動車等維持</t>
  </si>
  <si>
    <t>通信</t>
  </si>
  <si>
    <t>教育</t>
  </si>
  <si>
    <t>授業料等</t>
  </si>
  <si>
    <t>教科書 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</si>
  <si>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</si>
  <si>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</si>
  <si>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</si>
  <si>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</si>
  <si>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</si>
  <si>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教養娯楽サ－ビス</t>
  </si>
  <si>
    <t>　宿泊料</t>
  </si>
  <si>
    <t>　パック旅行費</t>
  </si>
  <si>
    <t>　月謝類</t>
  </si>
  <si>
    <t>　他の教養娯楽ｻ ｰ ﾋﾞｽ</t>
  </si>
  <si>
    <t>その他の消費支出</t>
  </si>
  <si>
    <t>諸雑費</t>
  </si>
  <si>
    <t>　理美容サ－ビス</t>
  </si>
  <si>
    <t>　理美容用品</t>
  </si>
  <si>
    <t>　身の回り用品</t>
  </si>
  <si>
    <t>　たばこ</t>
  </si>
  <si>
    <t>　その他の諸雑費</t>
  </si>
  <si>
    <t>こづかい（使途不明 ）</t>
  </si>
  <si>
    <t>交際費</t>
  </si>
  <si>
    <t>　食料</t>
  </si>
  <si>
    <t>　家具・家事用品</t>
  </si>
  <si>
    <t>　被服及び履物</t>
  </si>
  <si>
    <t>　教養娯楽</t>
  </si>
  <si>
    <t>　他の物品サ－ビス</t>
  </si>
  <si>
    <t>　贈与金</t>
  </si>
  <si>
    <t>　他の交際費</t>
  </si>
  <si>
    <t>仕送り金</t>
  </si>
  <si>
    <t>非消費支出</t>
  </si>
  <si>
    <t>実支出以外の支出</t>
  </si>
  <si>
    <t>繰    越    金</t>
  </si>
  <si>
    <t>現物総額</t>
  </si>
  <si>
    <t>　　　　　注　：　可処分所得＝実収入－非消費支出</t>
  </si>
  <si>
    <t>　　　　　　　　　 黒         字＝実収入－実支出＝可処分所得－消費支出</t>
  </si>
  <si>
    <t xml:space="preserve">   　                貯蓄純増＝（貯金－貯金引出）＋（保険掛金－保険取金）</t>
  </si>
  <si>
    <t xml:space="preserve">       　            平均消費性向＝消費支出／可処分所得＊１００（％）</t>
  </si>
  <si>
    <t xml:space="preserve">        　           平均貯蓄率＝貯蓄純増／可処分所得＊１００（％）</t>
  </si>
  <si>
    <t xml:space="preserve">     　              エンゲル係数＝食料費／消費支出＊１００（％）</t>
  </si>
  <si>
    <t>全世帯</t>
  </si>
  <si>
    <t>全　　　　　国</t>
  </si>
  <si>
    <t>沖　　　　　縄</t>
  </si>
  <si>
    <t>項　　　　目</t>
  </si>
  <si>
    <t>金　額</t>
  </si>
  <si>
    <t>（円）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</si>
  <si>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</si>
  <si>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</si>
  <si>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</si>
  <si>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</si>
  <si>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</si>
  <si>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</si>
  <si>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</si>
  <si>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</si>
  <si>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</si>
  <si>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</si>
  <si>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エンゲル係数（％）</t>
  </si>
  <si>
    <t>勤労者世帯</t>
  </si>
  <si>
    <t>全　　　　　国</t>
  </si>
  <si>
    <t>項　　　　目</t>
  </si>
  <si>
    <t>金　額</t>
  </si>
  <si>
    <t>実収入</t>
  </si>
  <si>
    <t>世帯主の定期収入</t>
  </si>
  <si>
    <t>配偶者の収入</t>
  </si>
  <si>
    <t>その他の世帯員収入</t>
  </si>
  <si>
    <t>食料</t>
  </si>
  <si>
    <t>光熱・水道</t>
  </si>
  <si>
    <t>家具・家事用品</t>
  </si>
  <si>
    <t>平均消費性向（％）</t>
  </si>
  <si>
    <t>注１　平均消費性向、平均貯蓄率及びエンゲル係数の名目増加率欄は、前年同月の実数を示している。</t>
  </si>
  <si>
    <t>注２　　　　　　　　　　　　　　〃　　　　　　　　　　　　　　　 実質増加率欄は、前年同月とのポイント差を示している。</t>
  </si>
  <si>
    <t>沖　　　　　縄</t>
  </si>
  <si>
    <t>金　額</t>
  </si>
  <si>
    <t>対前年同月増加率（％）</t>
  </si>
  <si>
    <t>名　目</t>
  </si>
  <si>
    <t>実　質</t>
  </si>
  <si>
    <t>-</t>
  </si>
  <si>
    <t>　〃11年平均</t>
  </si>
  <si>
    <t>　〃13年平均</t>
  </si>
  <si>
    <t>　〃14年平均</t>
  </si>
  <si>
    <t>　〃 14年１月</t>
  </si>
  <si>
    <t>　〃 14年平均</t>
  </si>
  <si>
    <t>　〃  14年１月</t>
  </si>
  <si>
    <t>表２　　沖縄　家計指標（全世帯・勤労者世帯）</t>
  </si>
  <si>
    <t>実収入から税金、社会保険料などの非消費支出を差し引いた額で、いわゆる手取り</t>
  </si>
  <si>
    <t>収入のこと。実収入のうち、実際に消費や貯蓄に回すことができる（可処分）部分で、</t>
  </si>
  <si>
    <t>購買力の強さが測れる。</t>
  </si>
  <si>
    <t>黒字のうち、預貯金と保険の純増減を合わせたもの。</t>
  </si>
  <si>
    <t>可処分所得に対する消費支出の割合。</t>
  </si>
  <si>
    <t>可処分所得に対する貯蓄純増の割合。</t>
  </si>
  <si>
    <t>消費支出に占める食料費の割合で、生活水準の高低を表す一つの指標。</t>
  </si>
  <si>
    <t>支出総額</t>
  </si>
  <si>
    <t>収入総額</t>
  </si>
  <si>
    <t>経常収入</t>
  </si>
  <si>
    <t>特別収入</t>
  </si>
  <si>
    <t>預貯金引出</t>
  </si>
  <si>
    <t>保険取金</t>
  </si>
  <si>
    <t>有価証券売却</t>
  </si>
  <si>
    <t>他の借入金</t>
  </si>
  <si>
    <t>土地家屋借入金</t>
  </si>
  <si>
    <t>分割払購入借入金</t>
  </si>
  <si>
    <t>一括払購入借入金</t>
  </si>
  <si>
    <t>財産売却</t>
  </si>
  <si>
    <t>その他</t>
  </si>
  <si>
    <t>勤め先収入</t>
  </si>
  <si>
    <t>事業・内職収入</t>
  </si>
  <si>
    <t>他の経常収入</t>
  </si>
  <si>
    <t>受贈金</t>
  </si>
  <si>
    <t>個人・企業年金保険取金</t>
  </si>
  <si>
    <t>他の保険取金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</si>
  <si>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</si>
  <si>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</si>
  <si>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</si>
  <si>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</si>
  <si>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</si>
  <si>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</si>
  <si>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</si>
  <si>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</si>
  <si>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直接税</t>
  </si>
  <si>
    <t>社会保険料</t>
  </si>
  <si>
    <t>他の非消費支出</t>
  </si>
  <si>
    <t>個人・企業年金保険掛金</t>
  </si>
  <si>
    <t>他の保険掛金</t>
  </si>
  <si>
    <t>世帯主収入</t>
  </si>
  <si>
    <t>配偶者の収入</t>
  </si>
  <si>
    <t>他の世帯員収入</t>
  </si>
  <si>
    <t>家賃収入</t>
  </si>
  <si>
    <t>他の事業収入</t>
  </si>
  <si>
    <t>内職収入</t>
  </si>
  <si>
    <t>財産収入</t>
  </si>
  <si>
    <t>社会保障給付</t>
  </si>
  <si>
    <t>仕送り金</t>
  </si>
  <si>
    <t xml:space="preserve">  一般外食</t>
  </si>
  <si>
    <t xml:space="preserve">  定期収入</t>
  </si>
  <si>
    <t xml:space="preserve">  臨時収入・賞与</t>
  </si>
  <si>
    <t xml:space="preserve">  公的年金給付</t>
  </si>
  <si>
    <t xml:space="preserve">  他の社会保障給付</t>
  </si>
  <si>
    <t>勤労所得税</t>
  </si>
  <si>
    <t>個人住民税</t>
  </si>
  <si>
    <t>他の税</t>
  </si>
  <si>
    <t>公的年金保険料</t>
  </si>
  <si>
    <t>健康保険料</t>
  </si>
  <si>
    <t>他の社会保険料</t>
  </si>
  <si>
    <t>X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</si>
  <si>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</si>
  <si>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</si>
  <si>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</si>
  <si>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</si>
  <si>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 xml:space="preserve"> 平均貯蓄率（％）</t>
  </si>
  <si>
    <t xml:space="preserve"> エンゲル係数（％）</t>
  </si>
  <si>
    <t xml:space="preserve"> v</t>
  </si>
  <si>
    <t xml:space="preserve"> 集計世帯数</t>
  </si>
  <si>
    <t xml:space="preserve"> 世帯人員（人）</t>
  </si>
  <si>
    <t xml:space="preserve">   １８歳未満人員（人）</t>
  </si>
  <si>
    <t xml:space="preserve">   ６５歳以上人員（人）</t>
  </si>
  <si>
    <t xml:space="preserve">   うち無職者人員（人）</t>
  </si>
  <si>
    <t xml:space="preserve"> 有業人員（人）</t>
  </si>
  <si>
    <t xml:space="preserve"> 世帯主の年齢（歳）</t>
  </si>
  <si>
    <t xml:space="preserve"> 持家率（％）</t>
  </si>
  <si>
    <t xml:space="preserve"> 家賃・地代を支払っている</t>
  </si>
  <si>
    <t xml:space="preserve"> 世帯の割合（％）</t>
  </si>
  <si>
    <t>対前年同月増加率（％）</t>
  </si>
  <si>
    <t>実質増減率へ の寄与度（％）</t>
  </si>
  <si>
    <t>物価指数</t>
  </si>
  <si>
    <t>対前年同月</t>
  </si>
  <si>
    <t>消　費　者</t>
  </si>
  <si>
    <t>実質増減率への寄与度　　　　  （％）</t>
  </si>
  <si>
    <t>－</t>
  </si>
  <si>
    <t>－</t>
  </si>
  <si>
    <t>-</t>
  </si>
  <si>
    <t>（単位：円）</t>
  </si>
  <si>
    <t>沖　　　　　縄</t>
  </si>
  <si>
    <t>　 穀類</t>
  </si>
  <si>
    <t xml:space="preserve"> 　魚介類</t>
  </si>
  <si>
    <t xml:space="preserve"> 　肉類</t>
  </si>
  <si>
    <t xml:space="preserve"> 　乳卵類</t>
  </si>
  <si>
    <t>　 野菜・海草</t>
  </si>
  <si>
    <t>　 果物</t>
  </si>
  <si>
    <t xml:space="preserve"> 　油脂・調味料</t>
  </si>
  <si>
    <t>　 菓子類</t>
  </si>
  <si>
    <t>　 調理・食品</t>
  </si>
  <si>
    <t>　 飲料</t>
  </si>
  <si>
    <t>　 酒類</t>
  </si>
  <si>
    <t>　 外食</t>
  </si>
  <si>
    <t>　上下水道料</t>
  </si>
  <si>
    <t>　 室内装備・装飾品</t>
  </si>
  <si>
    <t>　 寝具類</t>
  </si>
  <si>
    <t>　 家事雑貨</t>
  </si>
  <si>
    <t>　 家事用消耗品</t>
  </si>
  <si>
    <t>　 家事サービス</t>
  </si>
  <si>
    <t>　 生地・糸類</t>
  </si>
  <si>
    <t xml:space="preserve"> 　他の被服</t>
  </si>
  <si>
    <t>　 履物類</t>
  </si>
  <si>
    <t xml:space="preserve"> 　被服関連サービス</t>
  </si>
  <si>
    <t>　　医薬品・健康保持用取得品</t>
  </si>
  <si>
    <t>　 保健医療用品・器具</t>
  </si>
  <si>
    <t>　 保健医療サービス</t>
  </si>
  <si>
    <t>消費者物価</t>
  </si>
  <si>
    <t>上昇率（倍）</t>
  </si>
  <si>
    <t xml:space="preserve"> </t>
  </si>
  <si>
    <t>　〃15年平均</t>
  </si>
  <si>
    <t>　〃16年平均</t>
  </si>
  <si>
    <t>　〃 15年１月</t>
  </si>
  <si>
    <t>　〃 16年１月</t>
  </si>
  <si>
    <t>　〃 15年平均</t>
  </si>
  <si>
    <t>　〃 16年平均</t>
  </si>
  <si>
    <t>　〃  15年１月</t>
  </si>
  <si>
    <t>　〃  16年１月</t>
  </si>
  <si>
    <t>表１　　10大費目の内訳　（平成１６年２月－全国と沖縄）</t>
  </si>
  <si>
    <t>平成１６年２月分</t>
  </si>
  <si>
    <t>１６年２月（円）</t>
  </si>
  <si>
    <t>１５年２月（円）</t>
  </si>
  <si>
    <t>　表３　　　１６年２月　１世帯あたり１か月間の収入と支出</t>
  </si>
  <si>
    <t>16年2月</t>
  </si>
  <si>
    <t>15年2月</t>
  </si>
  <si>
    <t>　　表４  　沖 縄 県 主 要 家 計 指 標      平成１６年２月</t>
  </si>
  <si>
    <t>表５　　沖 縄 県 主 要 家 計 指 標      平成１６年２月</t>
  </si>
  <si>
    <t>表６　　沖 縄 県 主 要 家 計 指 標      平成１６年２月</t>
  </si>
  <si>
    <t>エンゲル係数の推移（全国と沖縄）</t>
  </si>
  <si>
    <t>全国　全世帯</t>
  </si>
  <si>
    <t>全国　勤労者世帯</t>
  </si>
  <si>
    <t>沖縄　全世帯</t>
  </si>
  <si>
    <t>沖縄　勤労者世帯</t>
  </si>
  <si>
    <t>H10/1</t>
  </si>
  <si>
    <t>H11/1</t>
  </si>
  <si>
    <t>H11/3</t>
  </si>
  <si>
    <t>H11/4</t>
  </si>
  <si>
    <t>H11/5</t>
  </si>
  <si>
    <t>H11/6</t>
  </si>
  <si>
    <t>H11/7</t>
  </si>
  <si>
    <t>H11/8</t>
  </si>
  <si>
    <t>H11/9</t>
  </si>
  <si>
    <t>H11/10</t>
  </si>
  <si>
    <t>H11/11</t>
  </si>
  <si>
    <t>H12/1</t>
  </si>
  <si>
    <t>H12/2</t>
  </si>
  <si>
    <t>H12/3</t>
  </si>
  <si>
    <t>H12/4</t>
  </si>
  <si>
    <t>H12/5</t>
  </si>
  <si>
    <t>H12/6</t>
  </si>
  <si>
    <t>H12/7</t>
  </si>
  <si>
    <t>H12/8</t>
  </si>
  <si>
    <t>H12/9</t>
  </si>
  <si>
    <t>H12/10</t>
  </si>
  <si>
    <t>H13/1</t>
  </si>
  <si>
    <t>Ｈ13/4</t>
  </si>
  <si>
    <t>Ｈ13/5</t>
  </si>
  <si>
    <t>H13/6</t>
  </si>
  <si>
    <t>H13/7</t>
  </si>
  <si>
    <t>H13/9</t>
  </si>
  <si>
    <t>H13/10</t>
  </si>
  <si>
    <t>H13/11</t>
  </si>
  <si>
    <t>H13/12</t>
  </si>
  <si>
    <t>H14/1</t>
  </si>
  <si>
    <t>H14/2</t>
  </si>
  <si>
    <t>H14/3</t>
  </si>
  <si>
    <t>H14/4</t>
  </si>
  <si>
    <t>H14/5</t>
  </si>
  <si>
    <t>H14/6</t>
  </si>
  <si>
    <t>H14/7</t>
  </si>
  <si>
    <t>H14/8</t>
  </si>
  <si>
    <t>H14/9</t>
  </si>
  <si>
    <t>H14/10</t>
  </si>
  <si>
    <t>H14/11</t>
  </si>
  <si>
    <t>H14/12</t>
  </si>
  <si>
    <t>H15/1</t>
  </si>
  <si>
    <t>H16/1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</si>
</sst>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  <numFmt numFmtId="192" formatCode="#,##0.00_ ;[Red]\-#,##0.00\ 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Wingdings"/>
      <family val="0"/>
    </font>
    <font>
      <sz val="9"/>
      <name val="ＭＳ Ｐ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2"/>
      <color indexed="10"/>
      <name val="ＭＳ Ｐ明朝"/>
      <family val="1"/>
    </font>
    <font>
      <sz val="2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/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>
        <color indexed="63"/>
      </left>
      <right style="thin">
        <color indexed="12"/>
      </right>
      <top style="thin"/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/>
    </border>
    <border>
      <left style="thin">
        <color indexed="12"/>
      </left>
      <right style="double">
        <color indexed="12"/>
      </right>
      <top style="thin"/>
      <bottom style="thin"/>
    </border>
    <border>
      <left style="thin">
        <color indexed="12"/>
      </left>
      <right style="double">
        <color indexed="12"/>
      </right>
      <top style="thin"/>
      <bottom style="thin">
        <color indexed="12"/>
      </bottom>
    </border>
    <border>
      <left style="double">
        <color indexed="12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 style="thin">
        <color indexed="12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12"/>
      </left>
      <right style="thin"/>
      <top style="thin">
        <color indexed="8"/>
      </top>
      <bottom style="thin">
        <color indexed="12"/>
      </bottom>
    </border>
    <border>
      <left style="thin"/>
      <right style="thin"/>
      <top style="thin"/>
      <bottom style="thin">
        <color indexed="56"/>
      </bottom>
    </border>
    <border>
      <left style="thin"/>
      <right style="thin"/>
      <top>
        <color indexed="63"/>
      </top>
      <bottom style="thin">
        <color indexed="56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</cellStyleXfs>
  <cellXfs count="3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8" fontId="0" fillId="0" borderId="1" xfId="16" applyBorder="1" applyAlignment="1">
      <alignment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6" fillId="0" borderId="0" xfId="20" applyFont="1">
      <alignment/>
      <protection/>
    </xf>
    <xf numFmtId="0" fontId="6" fillId="0" borderId="6" xfId="20" applyFont="1" applyBorder="1" applyAlignment="1">
      <alignment horizontal="distributed" vertical="distributed"/>
      <protection/>
    </xf>
    <xf numFmtId="3" fontId="6" fillId="0" borderId="7" xfId="20" applyNumberFormat="1" applyFont="1" applyBorder="1" applyAlignment="1" applyProtection="1">
      <alignment horizontal="centerContinuous"/>
      <protection locked="0"/>
    </xf>
    <xf numFmtId="0" fontId="6" fillId="0" borderId="8" xfId="20" applyFont="1" applyBorder="1" applyAlignment="1">
      <alignment horizontal="centerContinuous"/>
      <protection/>
    </xf>
    <xf numFmtId="0" fontId="6" fillId="0" borderId="9" xfId="20" applyFont="1" applyBorder="1" applyAlignment="1">
      <alignment horizontal="center" vertical="distributed"/>
      <protection/>
    </xf>
    <xf numFmtId="0" fontId="6" fillId="0" borderId="10" xfId="20" applyFont="1" applyBorder="1">
      <alignment/>
      <protection/>
    </xf>
    <xf numFmtId="0" fontId="6" fillId="0" borderId="11" xfId="20" applyFont="1" applyFill="1" applyBorder="1">
      <alignment/>
      <protection/>
    </xf>
    <xf numFmtId="0" fontId="6" fillId="0" borderId="3" xfId="20" applyFont="1" applyBorder="1">
      <alignment/>
      <protection/>
    </xf>
    <xf numFmtId="0" fontId="6" fillId="0" borderId="12" xfId="20" applyFont="1" applyBorder="1">
      <alignment/>
      <protection/>
    </xf>
    <xf numFmtId="0" fontId="6" fillId="0" borderId="5" xfId="20" applyFont="1" applyBorder="1">
      <alignment/>
      <protection/>
    </xf>
    <xf numFmtId="0" fontId="6" fillId="0" borderId="13" xfId="20" applyFont="1" applyBorder="1">
      <alignment/>
      <protection/>
    </xf>
    <xf numFmtId="0" fontId="6" fillId="0" borderId="1" xfId="20" applyFont="1" applyBorder="1">
      <alignment/>
      <protection/>
    </xf>
    <xf numFmtId="0" fontId="6" fillId="2" borderId="12" xfId="20" applyFont="1" applyFill="1" applyBorder="1">
      <alignment/>
      <protection/>
    </xf>
    <xf numFmtId="0" fontId="6" fillId="0" borderId="14" xfId="20" applyFont="1" applyFill="1" applyBorder="1">
      <alignment/>
      <protection/>
    </xf>
    <xf numFmtId="0" fontId="6" fillId="0" borderId="15" xfId="20" applyFont="1" applyBorder="1">
      <alignment/>
      <protection/>
    </xf>
    <xf numFmtId="0" fontId="6" fillId="0" borderId="16" xfId="20" applyFont="1" applyBorder="1">
      <alignment/>
      <protection/>
    </xf>
    <xf numFmtId="0" fontId="6" fillId="0" borderId="11" xfId="20" applyFont="1" applyBorder="1">
      <alignment/>
      <protection/>
    </xf>
    <xf numFmtId="0" fontId="6" fillId="0" borderId="17" xfId="20" applyFont="1" applyBorder="1">
      <alignment/>
      <protection/>
    </xf>
    <xf numFmtId="0" fontId="6" fillId="0" borderId="18" xfId="20" applyFont="1" applyBorder="1">
      <alignment/>
      <protection/>
    </xf>
    <xf numFmtId="0" fontId="6" fillId="0" borderId="19" xfId="20" applyFont="1" applyBorder="1">
      <alignment/>
      <protection/>
    </xf>
    <xf numFmtId="0" fontId="6" fillId="0" borderId="1" xfId="20" applyFont="1" applyFill="1" applyBorder="1">
      <alignment/>
      <protection/>
    </xf>
    <xf numFmtId="0" fontId="6" fillId="0" borderId="15" xfId="20" applyFont="1" applyFill="1" applyBorder="1">
      <alignment/>
      <protection/>
    </xf>
    <xf numFmtId="0" fontId="6" fillId="0" borderId="5" xfId="20" applyFont="1" applyBorder="1" applyAlignment="1">
      <alignment horizontal="centerContinuous" vertical="top"/>
      <protection/>
    </xf>
    <xf numFmtId="0" fontId="6" fillId="0" borderId="20" xfId="20" applyFont="1" applyBorder="1" applyAlignment="1">
      <alignment horizontal="centerContinuous" vertical="top"/>
      <protection/>
    </xf>
    <xf numFmtId="0" fontId="6" fillId="0" borderId="1" xfId="20" applyFont="1" applyBorder="1" applyAlignment="1">
      <alignment horizontal="centerContinuous" vertical="center"/>
      <protection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Continuous"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Continuous"/>
    </xf>
    <xf numFmtId="0" fontId="6" fillId="0" borderId="24" xfId="20" applyFont="1" applyBorder="1">
      <alignment/>
      <protection/>
    </xf>
    <xf numFmtId="0" fontId="6" fillId="0" borderId="9" xfId="20" applyFont="1" applyBorder="1" applyAlignment="1">
      <alignment horizontal="center" vertical="center"/>
      <protection/>
    </xf>
    <xf numFmtId="0" fontId="6" fillId="3" borderId="12" xfId="20" applyFont="1" applyFill="1" applyBorder="1">
      <alignment/>
      <protection/>
    </xf>
    <xf numFmtId="0" fontId="6" fillId="0" borderId="25" xfId="20" applyFont="1" applyBorder="1">
      <alignment/>
      <protection/>
    </xf>
    <xf numFmtId="0" fontId="6" fillId="4" borderId="25" xfId="20" applyFont="1" applyFill="1" applyBorder="1">
      <alignment/>
      <protection/>
    </xf>
    <xf numFmtId="0" fontId="6" fillId="0" borderId="14" xfId="20" applyFont="1" applyBorder="1">
      <alignment/>
      <protection/>
    </xf>
    <xf numFmtId="38" fontId="0" fillId="0" borderId="1" xfId="16" applyBorder="1" applyAlignment="1">
      <alignment/>
    </xf>
    <xf numFmtId="38" fontId="0" fillId="0" borderId="15" xfId="16" applyBorder="1" applyAlignment="1">
      <alignment/>
    </xf>
    <xf numFmtId="38" fontId="0" fillId="0" borderId="21" xfId="16" applyBorder="1" applyAlignment="1">
      <alignment/>
    </xf>
    <xf numFmtId="0" fontId="0" fillId="0" borderId="0" xfId="0" applyAlignment="1">
      <alignment horizontal="center" vertical="top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/>
    </xf>
    <xf numFmtId="182" fontId="0" fillId="0" borderId="1" xfId="16" applyNumberFormat="1" applyBorder="1" applyAlignment="1">
      <alignment/>
    </xf>
    <xf numFmtId="182" fontId="0" fillId="0" borderId="1" xfId="0" applyNumberFormat="1" applyBorder="1" applyAlignment="1">
      <alignment horizontal="centerContinuous"/>
    </xf>
    <xf numFmtId="182" fontId="0" fillId="0" borderId="1" xfId="16" applyNumberFormat="1" applyFont="1" applyBorder="1" applyAlignment="1">
      <alignment/>
    </xf>
    <xf numFmtId="182" fontId="0" fillId="0" borderId="1" xfId="0" applyNumberFormat="1" applyBorder="1" applyAlignment="1">
      <alignment horizontal="center"/>
    </xf>
    <xf numFmtId="182" fontId="0" fillId="0" borderId="15" xfId="0" applyNumberFormat="1" applyBorder="1" applyAlignment="1">
      <alignment horizontal="centerContinuous"/>
    </xf>
    <xf numFmtId="182" fontId="0" fillId="0" borderId="15" xfId="16" applyNumberFormat="1" applyBorder="1" applyAlignment="1">
      <alignment/>
    </xf>
    <xf numFmtId="182" fontId="0" fillId="0" borderId="15" xfId="16" applyNumberFormat="1" applyFont="1" applyBorder="1" applyAlignment="1">
      <alignment/>
    </xf>
    <xf numFmtId="182" fontId="0" fillId="0" borderId="15" xfId="0" applyNumberFormat="1" applyBorder="1" applyAlignment="1">
      <alignment horizontal="center"/>
    </xf>
    <xf numFmtId="182" fontId="0" fillId="0" borderId="1" xfId="0" applyNumberFormat="1" applyBorder="1" applyAlignment="1">
      <alignment/>
    </xf>
    <xf numFmtId="182" fontId="0" fillId="0" borderId="15" xfId="0" applyNumberFormat="1" applyBorder="1" applyAlignment="1">
      <alignment/>
    </xf>
    <xf numFmtId="182" fontId="0" fillId="0" borderId="1" xfId="16" applyNumberFormat="1" applyFont="1" applyBorder="1" applyAlignment="1">
      <alignment horizontal="center"/>
    </xf>
    <xf numFmtId="182" fontId="0" fillId="0" borderId="15" xfId="16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vertical="center"/>
    </xf>
    <xf numFmtId="0" fontId="0" fillId="0" borderId="17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1" fillId="5" borderId="17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26" xfId="0" applyNumberFormat="1" applyBorder="1" applyAlignment="1">
      <alignment/>
    </xf>
    <xf numFmtId="38" fontId="0" fillId="0" borderId="0" xfId="16" applyBorder="1" applyAlignment="1">
      <alignment/>
    </xf>
    <xf numFmtId="38" fontId="0" fillId="0" borderId="27" xfId="16" applyBorder="1" applyAlignment="1">
      <alignment/>
    </xf>
    <xf numFmtId="0" fontId="0" fillId="0" borderId="0" xfId="0" applyAlignment="1">
      <alignment/>
    </xf>
    <xf numFmtId="38" fontId="0" fillId="0" borderId="0" xfId="16" applyFont="1" applyBorder="1" applyAlignment="1">
      <alignment/>
    </xf>
    <xf numFmtId="0" fontId="0" fillId="0" borderId="5" xfId="0" applyNumberFormat="1" applyBorder="1" applyAlignment="1">
      <alignment/>
    </xf>
    <xf numFmtId="0" fontId="0" fillId="0" borderId="13" xfId="0" applyBorder="1" applyAlignment="1">
      <alignment/>
    </xf>
    <xf numFmtId="38" fontId="0" fillId="0" borderId="13" xfId="16" applyBorder="1" applyAlignment="1">
      <alignment/>
    </xf>
    <xf numFmtId="38" fontId="0" fillId="0" borderId="20" xfId="16" applyBorder="1" applyAlignment="1">
      <alignment/>
    </xf>
    <xf numFmtId="0" fontId="6" fillId="0" borderId="0" xfId="20" applyFont="1" applyFill="1">
      <alignment/>
      <protection/>
    </xf>
    <xf numFmtId="38" fontId="0" fillId="0" borderId="2" xfId="16" applyBorder="1" applyAlignment="1">
      <alignment/>
    </xf>
    <xf numFmtId="38" fontId="0" fillId="0" borderId="0" xfId="16" applyFont="1" applyAlignment="1">
      <alignment vertical="center"/>
    </xf>
    <xf numFmtId="38" fontId="0" fillId="0" borderId="28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13" xfId="16" applyFont="1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29" xfId="16" applyFont="1" applyBorder="1" applyAlignment="1">
      <alignment horizontal="center" vertical="center"/>
    </xf>
    <xf numFmtId="38" fontId="0" fillId="0" borderId="26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17" xfId="16" applyFont="1" applyBorder="1" applyAlignment="1">
      <alignment vertical="center"/>
    </xf>
    <xf numFmtId="38" fontId="0" fillId="0" borderId="11" xfId="16" applyFont="1" applyBorder="1" applyAlignment="1">
      <alignment vertical="center"/>
    </xf>
    <xf numFmtId="183" fontId="0" fillId="0" borderId="0" xfId="16" applyNumberFormat="1" applyFont="1" applyBorder="1" applyAlignment="1">
      <alignment vertical="center"/>
    </xf>
    <xf numFmtId="38" fontId="8" fillId="0" borderId="0" xfId="16" applyFont="1" applyAlignment="1">
      <alignment vertical="center"/>
    </xf>
    <xf numFmtId="38" fontId="0" fillId="0" borderId="30" xfId="16" applyFont="1" applyBorder="1" applyAlignment="1">
      <alignment horizontal="center"/>
    </xf>
    <xf numFmtId="38" fontId="0" fillId="0" borderId="4" xfId="16" applyFont="1" applyBorder="1" applyAlignment="1">
      <alignment horizontal="center"/>
    </xf>
    <xf numFmtId="38" fontId="0" fillId="0" borderId="31" xfId="16" applyFont="1" applyBorder="1" applyAlignment="1">
      <alignment horizontal="center" vertical="top"/>
    </xf>
    <xf numFmtId="38" fontId="0" fillId="0" borderId="20" xfId="16" applyFont="1" applyBorder="1" applyAlignment="1">
      <alignment horizontal="center" vertical="top"/>
    </xf>
    <xf numFmtId="38" fontId="0" fillId="0" borderId="32" xfId="16" applyFont="1" applyBorder="1" applyAlignment="1">
      <alignment vertical="center"/>
    </xf>
    <xf numFmtId="38" fontId="0" fillId="0" borderId="29" xfId="16" applyFont="1" applyBorder="1" applyAlignment="1">
      <alignment vertical="center"/>
    </xf>
    <xf numFmtId="181" fontId="0" fillId="0" borderId="1" xfId="0" applyNumberFormat="1" applyBorder="1" applyAlignment="1">
      <alignment/>
    </xf>
    <xf numFmtId="38" fontId="0" fillId="0" borderId="0" xfId="16" applyFont="1" applyAlignment="1">
      <alignment/>
    </xf>
    <xf numFmtId="38" fontId="8" fillId="0" borderId="0" xfId="16" applyFont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185" fontId="0" fillId="0" borderId="0" xfId="0" applyNumberFormat="1" applyAlignment="1">
      <alignment/>
    </xf>
    <xf numFmtId="185" fontId="0" fillId="0" borderId="11" xfId="0" applyNumberFormat="1" applyBorder="1" applyAlignment="1">
      <alignment horizontal="centerContinuous" vertical="center"/>
    </xf>
    <xf numFmtId="185" fontId="0" fillId="0" borderId="4" xfId="0" applyNumberFormat="1" applyBorder="1" applyAlignment="1">
      <alignment horizontal="center" shrinkToFit="1"/>
    </xf>
    <xf numFmtId="185" fontId="0" fillId="0" borderId="2" xfId="0" applyNumberFormat="1" applyBorder="1" applyAlignment="1">
      <alignment horizontal="center" vertical="top"/>
    </xf>
    <xf numFmtId="185" fontId="0" fillId="0" borderId="1" xfId="16" applyNumberFormat="1" applyBorder="1" applyAlignment="1">
      <alignment/>
    </xf>
    <xf numFmtId="185" fontId="0" fillId="0" borderId="21" xfId="16" applyNumberFormat="1" applyBorder="1" applyAlignment="1">
      <alignment/>
    </xf>
    <xf numFmtId="185" fontId="0" fillId="0" borderId="15" xfId="16" applyNumberFormat="1" applyBorder="1" applyAlignment="1">
      <alignment/>
    </xf>
    <xf numFmtId="185" fontId="0" fillId="0" borderId="2" xfId="16" applyNumberFormat="1" applyBorder="1" applyAlignment="1">
      <alignment/>
    </xf>
    <xf numFmtId="187" fontId="0" fillId="0" borderId="1" xfId="0" applyNumberFormat="1" applyBorder="1" applyAlignment="1">
      <alignment/>
    </xf>
    <xf numFmtId="187" fontId="0" fillId="0" borderId="21" xfId="0" applyNumberFormat="1" applyBorder="1" applyAlignment="1">
      <alignment/>
    </xf>
    <xf numFmtId="187" fontId="0" fillId="0" borderId="15" xfId="0" applyNumberFormat="1" applyBorder="1" applyAlignment="1">
      <alignment/>
    </xf>
    <xf numFmtId="187" fontId="0" fillId="0" borderId="2" xfId="0" applyNumberFormat="1" applyBorder="1" applyAlignment="1">
      <alignment/>
    </xf>
    <xf numFmtId="188" fontId="0" fillId="0" borderId="1" xfId="16" applyNumberFormat="1" applyBorder="1" applyAlignment="1">
      <alignment/>
    </xf>
    <xf numFmtId="188" fontId="0" fillId="0" borderId="21" xfId="16" applyNumberFormat="1" applyBorder="1" applyAlignment="1">
      <alignment/>
    </xf>
    <xf numFmtId="188" fontId="0" fillId="0" borderId="15" xfId="16" applyNumberFormat="1" applyBorder="1" applyAlignment="1">
      <alignment/>
    </xf>
    <xf numFmtId="188" fontId="0" fillId="0" borderId="2" xfId="16" applyNumberFormat="1" applyBorder="1" applyAlignment="1">
      <alignment/>
    </xf>
    <xf numFmtId="189" fontId="0" fillId="0" borderId="1" xfId="0" applyNumberFormat="1" applyBorder="1" applyAlignment="1">
      <alignment/>
    </xf>
    <xf numFmtId="189" fontId="0" fillId="0" borderId="21" xfId="0" applyNumberFormat="1" applyBorder="1" applyAlignment="1">
      <alignment/>
    </xf>
    <xf numFmtId="189" fontId="0" fillId="0" borderId="15" xfId="0" applyNumberFormat="1" applyBorder="1" applyAlignment="1">
      <alignment/>
    </xf>
    <xf numFmtId="189" fontId="0" fillId="0" borderId="2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0" fillId="0" borderId="0" xfId="0" applyNumberFormat="1" applyBorder="1" applyAlignment="1">
      <alignment horizontal="left" vertical="center"/>
    </xf>
    <xf numFmtId="182" fontId="6" fillId="0" borderId="1" xfId="20" applyNumberFormat="1" applyFont="1" applyFill="1" applyBorder="1">
      <alignment/>
      <protection/>
    </xf>
    <xf numFmtId="182" fontId="7" fillId="0" borderId="1" xfId="20" applyNumberFormat="1" applyFont="1" applyFill="1" applyBorder="1">
      <alignment/>
      <protection/>
    </xf>
    <xf numFmtId="182" fontId="6" fillId="0" borderId="1" xfId="20" applyNumberFormat="1" applyFont="1" applyFill="1" applyBorder="1" applyAlignment="1">
      <alignment horizontal="centerContinuous"/>
      <protection/>
    </xf>
    <xf numFmtId="182" fontId="7" fillId="6" borderId="1" xfId="20" applyNumberFormat="1" applyFont="1" applyFill="1" applyBorder="1">
      <alignment/>
      <protection/>
    </xf>
    <xf numFmtId="182" fontId="6" fillId="0" borderId="1" xfId="20" applyNumberFormat="1" applyFont="1" applyBorder="1">
      <alignment/>
      <protection/>
    </xf>
    <xf numFmtId="182" fontId="6" fillId="0" borderId="11" xfId="20" applyNumberFormat="1" applyFont="1" applyBorder="1">
      <alignment/>
      <protection/>
    </xf>
    <xf numFmtId="182" fontId="6" fillId="0" borderId="3" xfId="20" applyNumberFormat="1" applyFont="1" applyBorder="1">
      <alignment/>
      <protection/>
    </xf>
    <xf numFmtId="182" fontId="6" fillId="0" borderId="13" xfId="20" applyNumberFormat="1" applyFont="1" applyBorder="1">
      <alignment/>
      <protection/>
    </xf>
    <xf numFmtId="182" fontId="6" fillId="2" borderId="1" xfId="20" applyNumberFormat="1" applyFont="1" applyFill="1" applyBorder="1">
      <alignment/>
      <protection/>
    </xf>
    <xf numFmtId="38" fontId="0" fillId="0" borderId="33" xfId="16" applyFont="1" applyBorder="1" applyAlignment="1">
      <alignment horizontal="centerContinuous" vertical="center"/>
    </xf>
    <xf numFmtId="38" fontId="0" fillId="0" borderId="11" xfId="16" applyFont="1" applyBorder="1" applyAlignment="1">
      <alignment horizontal="centerContinuous" vertical="center"/>
    </xf>
    <xf numFmtId="38" fontId="0" fillId="0" borderId="34" xfId="16" applyFont="1" applyBorder="1" applyAlignment="1">
      <alignment horizontal="centerContinuous" vertical="center"/>
    </xf>
    <xf numFmtId="38" fontId="0" fillId="0" borderId="22" xfId="16" applyFont="1" applyBorder="1" applyAlignment="1">
      <alignment horizontal="centerContinuous" vertical="center"/>
    </xf>
    <xf numFmtId="38" fontId="0" fillId="0" borderId="26" xfId="16" applyFont="1" applyBorder="1" applyAlignment="1">
      <alignment horizontal="centerContinuous" vertical="center"/>
    </xf>
    <xf numFmtId="38" fontId="0" fillId="0" borderId="0" xfId="16" applyFont="1" applyBorder="1" applyAlignment="1">
      <alignment horizontal="centerContinuous" vertical="center"/>
    </xf>
    <xf numFmtId="38" fontId="0" fillId="0" borderId="35" xfId="16" applyFont="1" applyBorder="1" applyAlignment="1">
      <alignment horizontal="centerContinuous" vertical="center"/>
    </xf>
    <xf numFmtId="0" fontId="0" fillId="0" borderId="28" xfId="0" applyNumberForma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88" fontId="0" fillId="0" borderId="36" xfId="16" applyNumberFormat="1" applyFont="1" applyBorder="1" applyAlignment="1">
      <alignment vertical="center"/>
    </xf>
    <xf numFmtId="184" fontId="0" fillId="0" borderId="23" xfId="16" applyNumberFormat="1" applyFont="1" applyBorder="1" applyAlignment="1">
      <alignment vertical="center"/>
    </xf>
    <xf numFmtId="188" fontId="0" fillId="0" borderId="37" xfId="16" applyNumberFormat="1" applyFont="1" applyBorder="1" applyAlignment="1">
      <alignment vertical="center"/>
    </xf>
    <xf numFmtId="184" fontId="0" fillId="0" borderId="1" xfId="16" applyNumberFormat="1" applyFont="1" applyBorder="1" applyAlignment="1">
      <alignment vertical="center"/>
    </xf>
    <xf numFmtId="184" fontId="0" fillId="0" borderId="37" xfId="16" applyNumberFormat="1" applyFont="1" applyBorder="1" applyAlignment="1">
      <alignment horizontal="right" vertical="center"/>
    </xf>
    <xf numFmtId="189" fontId="6" fillId="0" borderId="1" xfId="20" applyNumberFormat="1" applyFont="1" applyFill="1" applyBorder="1">
      <alignment/>
      <protection/>
    </xf>
    <xf numFmtId="188" fontId="6" fillId="0" borderId="1" xfId="16" applyNumberFormat="1" applyFont="1" applyFill="1" applyBorder="1" applyAlignment="1">
      <alignment/>
    </xf>
    <xf numFmtId="188" fontId="7" fillId="0" borderId="1" xfId="16" applyNumberFormat="1" applyFont="1" applyFill="1" applyBorder="1" applyAlignment="1">
      <alignment/>
    </xf>
    <xf numFmtId="182" fontId="6" fillId="0" borderId="16" xfId="20" applyNumberFormat="1" applyFont="1" applyBorder="1">
      <alignment/>
      <protection/>
    </xf>
    <xf numFmtId="182" fontId="6" fillId="0" borderId="16" xfId="20" applyNumberFormat="1" applyFont="1" applyBorder="1" applyAlignment="1">
      <alignment horizontal="center"/>
      <protection/>
    </xf>
    <xf numFmtId="0" fontId="1" fillId="0" borderId="22" xfId="0" applyFont="1" applyBorder="1" applyAlignment="1">
      <alignment/>
    </xf>
    <xf numFmtId="0" fontId="1" fillId="5" borderId="22" xfId="0" applyFont="1" applyFill="1" applyBorder="1" applyAlignment="1">
      <alignment/>
    </xf>
    <xf numFmtId="191" fontId="0" fillId="0" borderId="1" xfId="0" applyNumberFormat="1" applyBorder="1" applyAlignment="1">
      <alignment/>
    </xf>
    <xf numFmtId="185" fontId="0" fillId="0" borderId="1" xfId="0" applyNumberFormat="1" applyBorder="1" applyAlignment="1">
      <alignment/>
    </xf>
    <xf numFmtId="191" fontId="0" fillId="0" borderId="1" xfId="16" applyNumberFormat="1" applyBorder="1" applyAlignment="1">
      <alignment/>
    </xf>
    <xf numFmtId="185" fontId="0" fillId="0" borderId="1" xfId="16" applyNumberFormat="1" applyBorder="1" applyAlignment="1">
      <alignment/>
    </xf>
    <xf numFmtId="188" fontId="0" fillId="0" borderId="1" xfId="16" applyNumberFormat="1" applyBorder="1" applyAlignment="1">
      <alignment/>
    </xf>
    <xf numFmtId="182" fontId="0" fillId="0" borderId="1" xfId="16" applyNumberFormat="1" applyBorder="1" applyAlignment="1">
      <alignment/>
    </xf>
    <xf numFmtId="191" fontId="0" fillId="0" borderId="0" xfId="16" applyNumberFormat="1" applyBorder="1" applyAlignment="1">
      <alignment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182" fontId="0" fillId="0" borderId="2" xfId="0" applyNumberFormat="1" applyBorder="1" applyAlignment="1">
      <alignment horizontal="center"/>
    </xf>
    <xf numFmtId="182" fontId="0" fillId="0" borderId="2" xfId="16" applyNumberFormat="1" applyBorder="1" applyAlignment="1">
      <alignment/>
    </xf>
    <xf numFmtId="182" fontId="0" fillId="0" borderId="2" xfId="16" applyNumberFormat="1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" fillId="0" borderId="17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191" fontId="0" fillId="0" borderId="1" xfId="16" applyNumberFormat="1" applyFill="1" applyBorder="1" applyAlignment="1">
      <alignment/>
    </xf>
    <xf numFmtId="188" fontId="0" fillId="0" borderId="1" xfId="16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49" fontId="0" fillId="0" borderId="0" xfId="0" applyNumberForma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Alignment="1">
      <alignment horizontal="centerContinuous" vertical="center"/>
    </xf>
    <xf numFmtId="182" fontId="0" fillId="0" borderId="2" xfId="0" applyNumberFormat="1" applyBorder="1" applyAlignment="1">
      <alignment horizontal="centerContinuous"/>
    </xf>
    <xf numFmtId="182" fontId="0" fillId="0" borderId="2" xfId="16" applyNumberFormat="1" applyFont="1" applyBorder="1" applyAlignment="1">
      <alignment/>
    </xf>
    <xf numFmtId="189" fontId="0" fillId="0" borderId="21" xfId="16" applyNumberFormat="1" applyBorder="1" applyAlignment="1">
      <alignment/>
    </xf>
    <xf numFmtId="0" fontId="0" fillId="0" borderId="21" xfId="0" applyBorder="1" applyAlignment="1">
      <alignment/>
    </xf>
    <xf numFmtId="181" fontId="0" fillId="0" borderId="21" xfId="0" applyNumberFormat="1" applyBorder="1" applyAlignment="1">
      <alignment/>
    </xf>
    <xf numFmtId="182" fontId="0" fillId="0" borderId="21" xfId="0" applyNumberFormat="1" applyBorder="1" applyAlignment="1">
      <alignment horizontal="centerContinuous"/>
    </xf>
    <xf numFmtId="182" fontId="0" fillId="0" borderId="21" xfId="16" applyNumberFormat="1" applyBorder="1" applyAlignment="1">
      <alignment/>
    </xf>
    <xf numFmtId="182" fontId="0" fillId="0" borderId="21" xfId="16" applyNumberFormat="1" applyFont="1" applyBorder="1" applyAlignment="1">
      <alignment/>
    </xf>
    <xf numFmtId="182" fontId="0" fillId="0" borderId="21" xfId="0" applyNumberFormat="1" applyBorder="1" applyAlignment="1">
      <alignment horizontal="center"/>
    </xf>
    <xf numFmtId="182" fontId="0" fillId="0" borderId="21" xfId="16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91" fontId="0" fillId="0" borderId="0" xfId="0" applyNumberFormat="1" applyBorder="1" applyAlignment="1">
      <alignment/>
    </xf>
    <xf numFmtId="191" fontId="0" fillId="0" borderId="1" xfId="16" applyNumberFormat="1" applyFont="1" applyBorder="1" applyAlignment="1">
      <alignment/>
    </xf>
    <xf numFmtId="181" fontId="0" fillId="0" borderId="1" xfId="0" applyNumberFormat="1" applyBorder="1" applyAlignment="1">
      <alignment horizontal="centerContinuous"/>
    </xf>
    <xf numFmtId="181" fontId="0" fillId="0" borderId="21" xfId="0" applyNumberFormat="1" applyBorder="1" applyAlignment="1">
      <alignment horizontal="centerContinuous"/>
    </xf>
    <xf numFmtId="181" fontId="0" fillId="0" borderId="15" xfId="0" applyNumberFormat="1" applyBorder="1" applyAlignment="1">
      <alignment horizontal="centerContinuous"/>
    </xf>
    <xf numFmtId="181" fontId="0" fillId="0" borderId="2" xfId="0" applyNumberFormat="1" applyBorder="1" applyAlignment="1">
      <alignment horizontal="centerContinuous"/>
    </xf>
    <xf numFmtId="184" fontId="0" fillId="0" borderId="30" xfId="16" applyNumberFormat="1" applyFont="1" applyBorder="1" applyAlignment="1">
      <alignment horizontal="right" vertical="center"/>
    </xf>
    <xf numFmtId="184" fontId="0" fillId="0" borderId="17" xfId="16" applyNumberFormat="1" applyFont="1" applyFill="1" applyBorder="1" applyAlignment="1">
      <alignment horizontal="right" vertical="center"/>
    </xf>
    <xf numFmtId="184" fontId="0" fillId="0" borderId="11" xfId="16" applyNumberFormat="1" applyFont="1" applyFill="1" applyBorder="1" applyAlignment="1">
      <alignment horizontal="right" vertical="center"/>
    </xf>
    <xf numFmtId="184" fontId="0" fillId="0" borderId="38" xfId="16" applyNumberFormat="1" applyFont="1" applyFill="1" applyBorder="1" applyAlignment="1">
      <alignment horizontal="right" vertical="center"/>
    </xf>
    <xf numFmtId="184" fontId="0" fillId="0" borderId="11" xfId="16" applyNumberFormat="1" applyFont="1" applyBorder="1" applyAlignment="1">
      <alignment horizontal="right" vertical="center"/>
    </xf>
    <xf numFmtId="184" fontId="0" fillId="0" borderId="38" xfId="16" applyNumberFormat="1" applyFont="1" applyBorder="1" applyAlignment="1">
      <alignment vertical="center"/>
    </xf>
    <xf numFmtId="38" fontId="0" fillId="0" borderId="27" xfId="16" applyFont="1" applyBorder="1" applyAlignment="1">
      <alignment horizontal="center" vertical="top"/>
    </xf>
    <xf numFmtId="38" fontId="0" fillId="0" borderId="21" xfId="16" applyFont="1" applyBorder="1" applyAlignment="1">
      <alignment horizontal="center" vertical="center"/>
    </xf>
    <xf numFmtId="38" fontId="0" fillId="0" borderId="27" xfId="16" applyFont="1" applyBorder="1" applyAlignment="1">
      <alignment horizontal="center" vertical="center"/>
    </xf>
    <xf numFmtId="184" fontId="0" fillId="0" borderId="0" xfId="16" applyNumberFormat="1" applyFont="1" applyBorder="1" applyAlignment="1">
      <alignment vertical="center"/>
    </xf>
    <xf numFmtId="184" fontId="0" fillId="0" borderId="0" xfId="16" applyNumberFormat="1" applyFont="1" applyBorder="1" applyAlignment="1">
      <alignment horizontal="center" vertical="center"/>
    </xf>
    <xf numFmtId="184" fontId="0" fillId="0" borderId="39" xfId="16" applyNumberFormat="1" applyFont="1" applyBorder="1" applyAlignment="1">
      <alignment horizontal="right" vertical="center"/>
    </xf>
    <xf numFmtId="188" fontId="0" fillId="0" borderId="40" xfId="16" applyNumberFormat="1" applyFont="1" applyBorder="1" applyAlignment="1">
      <alignment vertical="center"/>
    </xf>
    <xf numFmtId="184" fontId="0" fillId="0" borderId="41" xfId="16" applyNumberFormat="1" applyFont="1" applyBorder="1" applyAlignment="1">
      <alignment vertical="center"/>
    </xf>
    <xf numFmtId="184" fontId="0" fillId="0" borderId="42" xfId="16" applyNumberFormat="1" applyFont="1" applyBorder="1" applyAlignment="1">
      <alignment vertical="center"/>
    </xf>
    <xf numFmtId="188" fontId="0" fillId="0" borderId="43" xfId="16" applyNumberFormat="1" applyFont="1" applyBorder="1" applyAlignment="1">
      <alignment vertical="center"/>
    </xf>
    <xf numFmtId="184" fontId="0" fillId="0" borderId="44" xfId="16" applyNumberFormat="1" applyFont="1" applyBorder="1" applyAlignment="1">
      <alignment vertical="center"/>
    </xf>
    <xf numFmtId="184" fontId="0" fillId="0" borderId="45" xfId="16" applyNumberFormat="1" applyFont="1" applyBorder="1" applyAlignment="1">
      <alignment vertical="center"/>
    </xf>
    <xf numFmtId="184" fontId="0" fillId="0" borderId="46" xfId="16" applyNumberFormat="1" applyFont="1" applyBorder="1" applyAlignment="1">
      <alignment vertical="center"/>
    </xf>
    <xf numFmtId="184" fontId="0" fillId="0" borderId="47" xfId="16" applyNumberFormat="1" applyFont="1" applyBorder="1" applyAlignment="1">
      <alignment horizontal="right" vertical="center"/>
    </xf>
    <xf numFmtId="184" fontId="0" fillId="0" borderId="11" xfId="16" applyNumberFormat="1" applyFont="1" applyBorder="1" applyAlignment="1">
      <alignment horizontal="center" vertical="center"/>
    </xf>
    <xf numFmtId="184" fontId="0" fillId="0" borderId="48" xfId="16" applyNumberFormat="1" applyFont="1" applyBorder="1" applyAlignment="1">
      <alignment horizontal="right" vertical="center"/>
    </xf>
    <xf numFmtId="184" fontId="0" fillId="0" borderId="49" xfId="16" applyNumberFormat="1" applyFont="1" applyBorder="1" applyAlignment="1">
      <alignment horizontal="right" vertical="center"/>
    </xf>
    <xf numFmtId="184" fontId="0" fillId="0" borderId="50" xfId="16" applyNumberFormat="1" applyFont="1" applyBorder="1" applyAlignment="1">
      <alignment horizontal="right" vertical="center"/>
    </xf>
    <xf numFmtId="188" fontId="0" fillId="0" borderId="51" xfId="16" applyNumberFormat="1" applyFont="1" applyBorder="1" applyAlignment="1">
      <alignment vertical="center"/>
    </xf>
    <xf numFmtId="184" fontId="0" fillId="0" borderId="51" xfId="16" applyNumberFormat="1" applyFont="1" applyBorder="1" applyAlignment="1">
      <alignment vertical="center"/>
    </xf>
    <xf numFmtId="184" fontId="0" fillId="0" borderId="22" xfId="16" applyNumberFormat="1" applyFont="1" applyBorder="1" applyAlignment="1">
      <alignment vertical="center"/>
    </xf>
    <xf numFmtId="184" fontId="0" fillId="0" borderId="45" xfId="16" applyNumberFormat="1" applyFont="1" applyFill="1" applyBorder="1" applyAlignment="1">
      <alignment horizontal="right" vertical="center"/>
    </xf>
    <xf numFmtId="184" fontId="0" fillId="0" borderId="46" xfId="16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52" xfId="0" applyBorder="1" applyAlignment="1">
      <alignment horizontal="center"/>
    </xf>
    <xf numFmtId="182" fontId="0" fillId="0" borderId="52" xfId="16" applyNumberFormat="1" applyBorder="1" applyAlignment="1">
      <alignment/>
    </xf>
    <xf numFmtId="182" fontId="0" fillId="0" borderId="52" xfId="16" applyNumberFormat="1" applyFont="1" applyBorder="1" applyAlignment="1">
      <alignment/>
    </xf>
    <xf numFmtId="182" fontId="0" fillId="0" borderId="52" xfId="0" applyNumberFormat="1" applyBorder="1" applyAlignment="1">
      <alignment horizontal="center"/>
    </xf>
    <xf numFmtId="182" fontId="0" fillId="0" borderId="52" xfId="0" applyNumberFormat="1" applyBorder="1" applyAlignment="1">
      <alignment horizontal="centerContinuous"/>
    </xf>
    <xf numFmtId="182" fontId="0" fillId="0" borderId="52" xfId="16" applyNumberFormat="1" applyFont="1" applyBorder="1" applyAlignment="1">
      <alignment horizontal="center"/>
    </xf>
    <xf numFmtId="191" fontId="0" fillId="0" borderId="0" xfId="0" applyNumberFormat="1" applyAlignment="1">
      <alignment/>
    </xf>
    <xf numFmtId="38" fontId="0" fillId="0" borderId="0" xfId="16" applyAlignment="1">
      <alignment/>
    </xf>
    <xf numFmtId="189" fontId="0" fillId="0" borderId="1" xfId="16" applyNumberFormat="1" applyBorder="1" applyAlignment="1">
      <alignment/>
    </xf>
    <xf numFmtId="38" fontId="0" fillId="0" borderId="3" xfId="16" applyFont="1" applyBorder="1" applyAlignment="1">
      <alignment/>
    </xf>
    <xf numFmtId="0" fontId="0" fillId="0" borderId="0" xfId="0" applyAlignment="1">
      <alignment horizontal="left"/>
    </xf>
    <xf numFmtId="0" fontId="0" fillId="0" borderId="23" xfId="0" applyBorder="1" applyAlignment="1">
      <alignment/>
    </xf>
    <xf numFmtId="187" fontId="0" fillId="0" borderId="23" xfId="0" applyNumberFormat="1" applyBorder="1" applyAlignment="1">
      <alignment/>
    </xf>
    <xf numFmtId="188" fontId="0" fillId="0" borderId="23" xfId="16" applyNumberFormat="1" applyBorder="1" applyAlignment="1">
      <alignment/>
    </xf>
    <xf numFmtId="38" fontId="0" fillId="0" borderId="23" xfId="16" applyBorder="1" applyAlignment="1">
      <alignment/>
    </xf>
    <xf numFmtId="185" fontId="0" fillId="0" borderId="23" xfId="16" applyNumberFormat="1" applyBorder="1" applyAlignment="1">
      <alignment/>
    </xf>
    <xf numFmtId="189" fontId="0" fillId="0" borderId="23" xfId="16" applyNumberFormat="1" applyBorder="1" applyAlignment="1">
      <alignment/>
    </xf>
    <xf numFmtId="181" fontId="0" fillId="0" borderId="23" xfId="0" applyNumberFormat="1" applyBorder="1" applyAlignment="1">
      <alignment/>
    </xf>
    <xf numFmtId="189" fontId="0" fillId="0" borderId="15" xfId="16" applyNumberFormat="1" applyBorder="1" applyAlignment="1">
      <alignment/>
    </xf>
    <xf numFmtId="184" fontId="0" fillId="0" borderId="44" xfId="16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Continuous" vertical="center"/>
    </xf>
    <xf numFmtId="187" fontId="0" fillId="0" borderId="53" xfId="0" applyNumberFormat="1" applyBorder="1" applyAlignment="1">
      <alignment/>
    </xf>
    <xf numFmtId="188" fontId="0" fillId="0" borderId="53" xfId="16" applyNumberFormat="1" applyBorder="1" applyAlignment="1">
      <alignment/>
    </xf>
    <xf numFmtId="38" fontId="0" fillId="0" borderId="53" xfId="16" applyBorder="1" applyAlignment="1">
      <alignment/>
    </xf>
    <xf numFmtId="185" fontId="0" fillId="0" borderId="53" xfId="16" applyNumberFormat="1" applyBorder="1" applyAlignment="1">
      <alignment/>
    </xf>
    <xf numFmtId="189" fontId="0" fillId="0" borderId="53" xfId="0" applyNumberFormat="1" applyBorder="1" applyAlignment="1">
      <alignment/>
    </xf>
    <xf numFmtId="181" fontId="0" fillId="0" borderId="53" xfId="0" applyNumberFormat="1" applyBorder="1" applyAlignment="1">
      <alignment/>
    </xf>
    <xf numFmtId="182" fontId="0" fillId="0" borderId="53" xfId="0" applyNumberFormat="1" applyBorder="1" applyAlignment="1">
      <alignment horizontal="centerContinuous"/>
    </xf>
    <xf numFmtId="182" fontId="0" fillId="0" borderId="53" xfId="16" applyNumberFormat="1" applyBorder="1" applyAlignment="1">
      <alignment/>
    </xf>
    <xf numFmtId="182" fontId="0" fillId="0" borderId="53" xfId="16" applyNumberFormat="1" applyFont="1" applyBorder="1" applyAlignment="1">
      <alignment/>
    </xf>
    <xf numFmtId="182" fontId="0" fillId="0" borderId="53" xfId="0" applyNumberFormat="1" applyBorder="1" applyAlignment="1">
      <alignment horizontal="center"/>
    </xf>
    <xf numFmtId="182" fontId="0" fillId="0" borderId="53" xfId="16" applyNumberFormat="1" applyFont="1" applyBorder="1" applyAlignment="1">
      <alignment horizontal="center"/>
    </xf>
    <xf numFmtId="0" fontId="0" fillId="0" borderId="3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1" fillId="5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" fillId="0" borderId="11" xfId="0" applyNumberFormat="1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7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5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1" fillId="0" borderId="11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11" fillId="0" borderId="17" xfId="0" applyNumberFormat="1" applyFont="1" applyBorder="1" applyAlignment="1">
      <alignment/>
    </xf>
    <xf numFmtId="38" fontId="0" fillId="0" borderId="0" xfId="16" applyFont="1" applyBorder="1" applyAlignment="1">
      <alignment horizontal="center" vertical="center"/>
    </xf>
    <xf numFmtId="184" fontId="0" fillId="0" borderId="54" xfId="16" applyNumberFormat="1" applyFont="1" applyBorder="1" applyAlignment="1">
      <alignment vertical="center"/>
    </xf>
    <xf numFmtId="184" fontId="0" fillId="0" borderId="26" xfId="16" applyNumberFormat="1" applyFont="1" applyBorder="1" applyAlignment="1">
      <alignment vertical="center"/>
    </xf>
    <xf numFmtId="184" fontId="0" fillId="0" borderId="17" xfId="16" applyNumberFormat="1" applyFont="1" applyBorder="1" applyAlignment="1">
      <alignment horizontal="center" vertical="center"/>
    </xf>
    <xf numFmtId="184" fontId="0" fillId="0" borderId="17" xfId="16" applyNumberFormat="1" applyFont="1" applyBorder="1" applyAlignment="1">
      <alignment vertical="center"/>
    </xf>
    <xf numFmtId="184" fontId="0" fillId="0" borderId="17" xfId="16" applyNumberFormat="1" applyFont="1" applyBorder="1" applyAlignment="1">
      <alignment horizontal="right" vertical="center"/>
    </xf>
    <xf numFmtId="184" fontId="0" fillId="0" borderId="55" xfId="16" applyNumberFormat="1" applyFont="1" applyBorder="1" applyAlignment="1">
      <alignment horizontal="right" vertical="center"/>
    </xf>
    <xf numFmtId="38" fontId="8" fillId="0" borderId="17" xfId="16" applyFont="1" applyBorder="1" applyAlignment="1">
      <alignment horizontal="centerContinuous" vertical="center"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182" fontId="6" fillId="0" borderId="17" xfId="20" applyNumberFormat="1" applyFont="1" applyBorder="1">
      <alignment/>
      <protection/>
    </xf>
    <xf numFmtId="0" fontId="6" fillId="0" borderId="56" xfId="20" applyFont="1" applyBorder="1">
      <alignment/>
      <protection/>
    </xf>
    <xf numFmtId="0" fontId="6" fillId="0" borderId="57" xfId="20" applyFont="1" applyBorder="1">
      <alignment/>
      <protection/>
    </xf>
    <xf numFmtId="182" fontId="6" fillId="0" borderId="17" xfId="20" applyNumberFormat="1" applyFont="1" applyBorder="1" applyAlignment="1">
      <alignment horizontal="center"/>
      <protection/>
    </xf>
    <xf numFmtId="182" fontId="6" fillId="0" borderId="56" xfId="20" applyNumberFormat="1" applyFont="1" applyBorder="1">
      <alignment/>
      <protection/>
    </xf>
    <xf numFmtId="182" fontId="6" fillId="0" borderId="57" xfId="20" applyNumberFormat="1" applyFont="1" applyBorder="1">
      <alignment/>
      <protection/>
    </xf>
    <xf numFmtId="182" fontId="6" fillId="0" borderId="0" xfId="20" applyNumberFormat="1" applyFont="1">
      <alignment/>
      <protection/>
    </xf>
    <xf numFmtId="182" fontId="6" fillId="0" borderId="18" xfId="20" applyNumberFormat="1" applyFont="1" applyBorder="1">
      <alignment/>
      <protection/>
    </xf>
    <xf numFmtId="189" fontId="6" fillId="0" borderId="16" xfId="20" applyNumberFormat="1" applyFont="1" applyBorder="1">
      <alignment/>
      <protection/>
    </xf>
    <xf numFmtId="38" fontId="0" fillId="0" borderId="58" xfId="16" applyFont="1" applyBorder="1" applyAlignment="1">
      <alignment horizontal="center" vertical="center"/>
    </xf>
    <xf numFmtId="184" fontId="0" fillId="0" borderId="1" xfId="16" applyNumberFormat="1" applyFont="1" applyBorder="1" applyAlignment="1">
      <alignment horizontal="center" vertical="center"/>
    </xf>
    <xf numFmtId="38" fontId="0" fillId="0" borderId="59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192" fontId="0" fillId="0" borderId="23" xfId="16" applyNumberFormat="1" applyFont="1" applyBorder="1" applyAlignment="1">
      <alignment vertical="center"/>
    </xf>
    <xf numFmtId="0" fontId="13" fillId="0" borderId="12" xfId="20" applyFont="1" applyFill="1" applyBorder="1">
      <alignment/>
      <protection/>
    </xf>
    <xf numFmtId="188" fontId="13" fillId="0" borderId="1" xfId="16" applyNumberFormat="1" applyFont="1" applyFill="1" applyBorder="1" applyAlignment="1">
      <alignment/>
    </xf>
    <xf numFmtId="182" fontId="13" fillId="0" borderId="1" xfId="20" applyNumberFormat="1" applyFont="1" applyBorder="1">
      <alignment/>
      <protection/>
    </xf>
    <xf numFmtId="182" fontId="13" fillId="2" borderId="1" xfId="20" applyNumberFormat="1" applyFont="1" applyFill="1" applyBorder="1">
      <alignment/>
      <protection/>
    </xf>
    <xf numFmtId="182" fontId="13" fillId="0" borderId="17" xfId="20" applyNumberFormat="1" applyFont="1" applyBorder="1">
      <alignment/>
      <protection/>
    </xf>
    <xf numFmtId="189" fontId="13" fillId="0" borderId="16" xfId="20" applyNumberFormat="1" applyFont="1" applyBorder="1">
      <alignment/>
      <protection/>
    </xf>
    <xf numFmtId="2" fontId="13" fillId="0" borderId="12" xfId="20" applyNumberFormat="1" applyFont="1" applyFill="1" applyBorder="1" applyProtection="1">
      <alignment/>
      <protection locked="0"/>
    </xf>
    <xf numFmtId="188" fontId="13" fillId="0" borderId="1" xfId="16" applyNumberFormat="1" applyFont="1" applyFill="1" applyBorder="1" applyAlignment="1" applyProtection="1">
      <alignment/>
      <protection locked="0"/>
    </xf>
    <xf numFmtId="0" fontId="14" fillId="0" borderId="12" xfId="20" applyFont="1" applyFill="1" applyBorder="1">
      <alignment/>
      <protection/>
    </xf>
    <xf numFmtId="182" fontId="15" fillId="6" borderId="1" xfId="20" applyNumberFormat="1" applyFont="1" applyFill="1" applyBorder="1">
      <alignment/>
      <protection/>
    </xf>
    <xf numFmtId="190" fontId="6" fillId="0" borderId="1" xfId="20" applyNumberFormat="1" applyFont="1" applyBorder="1">
      <alignment/>
      <protection/>
    </xf>
    <xf numFmtId="190" fontId="13" fillId="0" borderId="1" xfId="20" applyNumberFormat="1" applyFont="1" applyBorder="1">
      <alignment/>
      <protection/>
    </xf>
    <xf numFmtId="190" fontId="6" fillId="0" borderId="1" xfId="20" applyNumberFormat="1" applyFont="1" applyFill="1" applyBorder="1">
      <alignment/>
      <protection/>
    </xf>
    <xf numFmtId="190" fontId="7" fillId="0" borderId="1" xfId="20" applyNumberFormat="1" applyFont="1" applyFill="1" applyBorder="1">
      <alignment/>
      <protection/>
    </xf>
    <xf numFmtId="190" fontId="13" fillId="0" borderId="1" xfId="20" applyNumberFormat="1" applyFont="1" applyBorder="1" applyProtection="1">
      <alignment/>
      <protection locked="0"/>
    </xf>
    <xf numFmtId="190" fontId="6" fillId="0" borderId="15" xfId="20" applyNumberFormat="1" applyFont="1" applyFill="1" applyBorder="1">
      <alignment/>
      <protection/>
    </xf>
    <xf numFmtId="190" fontId="6" fillId="0" borderId="1" xfId="20" applyNumberFormat="1" applyFont="1" applyBorder="1" applyAlignment="1">
      <alignment horizontal="centerContinuous"/>
      <protection/>
    </xf>
    <xf numFmtId="190" fontId="6" fillId="0" borderId="11" xfId="20" applyNumberFormat="1" applyFont="1" applyBorder="1">
      <alignment/>
      <protection/>
    </xf>
    <xf numFmtId="190" fontId="6" fillId="0" borderId="3" xfId="20" applyNumberFormat="1" applyFont="1" applyBorder="1">
      <alignment/>
      <protection/>
    </xf>
    <xf numFmtId="190" fontId="6" fillId="0" borderId="5" xfId="20" applyNumberFormat="1" applyFont="1" applyBorder="1">
      <alignment/>
      <protection/>
    </xf>
    <xf numFmtId="190" fontId="6" fillId="0" borderId="17" xfId="20" applyNumberFormat="1" applyFont="1" applyBorder="1">
      <alignment/>
      <protection/>
    </xf>
    <xf numFmtId="0" fontId="0" fillId="0" borderId="0" xfId="0" applyAlignment="1">
      <alignment horizontal="centerContinuous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82" fontId="0" fillId="0" borderId="20" xfId="0" applyNumberFormat="1" applyBorder="1" applyAlignment="1">
      <alignment horizontal="center"/>
    </xf>
    <xf numFmtId="182" fontId="0" fillId="0" borderId="21" xfId="0" applyNumberFormat="1" applyFont="1" applyFill="1" applyBorder="1" applyAlignment="1">
      <alignment horizontal="center"/>
    </xf>
    <xf numFmtId="182" fontId="0" fillId="0" borderId="1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82" fontId="0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181" fontId="0" fillId="0" borderId="1" xfId="0" applyNumberFormat="1" applyFon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0" fontId="16" fillId="0" borderId="26" xfId="0" applyFont="1" applyBorder="1" applyAlignment="1">
      <alignment horizontal="center"/>
    </xf>
    <xf numFmtId="0" fontId="0" fillId="0" borderId="21" xfId="0" applyBorder="1" applyAlignment="1">
      <alignment horizontal="center" vertical="center" shrinkToFit="1"/>
    </xf>
    <xf numFmtId="38" fontId="12" fillId="0" borderId="21" xfId="16" applyFont="1" applyBorder="1" applyAlignment="1">
      <alignment horizontal="center" vertical="center" wrapText="1" shrinkToFit="1"/>
    </xf>
    <xf numFmtId="38" fontId="12" fillId="0" borderId="60" xfId="16" applyFont="1" applyBorder="1" applyAlignment="1">
      <alignment horizontal="center" vertical="center" wrapText="1" shrinkToFit="1"/>
    </xf>
    <xf numFmtId="38" fontId="6" fillId="0" borderId="0" xfId="16" applyFont="1" applyAlignment="1">
      <alignment horizontal="center" vertical="center"/>
    </xf>
    <xf numFmtId="38" fontId="0" fillId="0" borderId="33" xfId="16" applyFont="1" applyBorder="1" applyAlignment="1">
      <alignment horizontal="center" vertical="center"/>
    </xf>
    <xf numFmtId="38" fontId="0" fillId="0" borderId="11" xfId="16" applyFont="1" applyBorder="1" applyAlignment="1">
      <alignment horizontal="center" vertical="center"/>
    </xf>
    <xf numFmtId="38" fontId="0" fillId="0" borderId="22" xfId="16" applyFont="1" applyBorder="1" applyAlignment="1">
      <alignment horizontal="center" vertical="center"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0" fillId="0" borderId="61" xfId="20" applyFont="1" applyBorder="1" applyAlignment="1">
      <alignment horizontal="center" vertical="center" wrapText="1"/>
      <protection/>
    </xf>
    <xf numFmtId="0" fontId="0" fillId="0" borderId="62" xfId="20" applyFont="1" applyBorder="1" applyAlignment="1">
      <alignment horizontal="center" vertical="center" wrapText="1"/>
      <protection/>
    </xf>
    <xf numFmtId="0" fontId="0" fillId="0" borderId="57" xfId="20" applyFont="1" applyBorder="1" applyAlignment="1">
      <alignment horizontal="center" vertical="center" wrapText="1"/>
      <protection/>
    </xf>
    <xf numFmtId="0" fontId="6" fillId="0" borderId="63" xfId="20" applyFont="1" applyBorder="1" applyAlignment="1">
      <alignment horizontal="center" vertical="center" wrapText="1"/>
      <protection/>
    </xf>
    <xf numFmtId="0" fontId="6" fillId="0" borderId="23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26" xfId="20" applyFont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6" fillId="0" borderId="63" xfId="20" applyFont="1" applyFill="1" applyBorder="1" applyAlignment="1">
      <alignment horizontal="center" vertical="center" wrapText="1"/>
      <protection/>
    </xf>
    <xf numFmtId="0" fontId="6" fillId="0" borderId="23" xfId="20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0" fillId="0" borderId="2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指標０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2</xdr:row>
      <xdr:rowOff>0</xdr:rowOff>
    </xdr:from>
    <xdr:to>
      <xdr:col>6</xdr:col>
      <xdr:colOff>657225</xdr:colOff>
      <xdr:row>3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4343400" y="361950"/>
          <a:ext cx="1314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161925</xdr:rowOff>
    </xdr:from>
    <xdr:to>
      <xdr:col>6</xdr:col>
      <xdr:colOff>800100</xdr:colOff>
      <xdr:row>62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4152900" y="11077575"/>
          <a:ext cx="16478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16</xdr:col>
      <xdr:colOff>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420225" y="0"/>
          <a:ext cx="1095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15</xdr:col>
      <xdr:colOff>19050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315450" y="0"/>
          <a:ext cx="2143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14</xdr:col>
      <xdr:colOff>581025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315450" y="0"/>
          <a:ext cx="21240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:H1"/>
    </sheetView>
  </sheetViews>
  <sheetFormatPr defaultColWidth="9.00390625" defaultRowHeight="30" customHeight="1"/>
  <cols>
    <col min="1" max="1" width="1.625" style="99" customWidth="1"/>
    <col min="2" max="2" width="18.625" style="99" customWidth="1"/>
    <col min="3" max="9" width="9.625" style="99" customWidth="1"/>
    <col min="10" max="16384" width="9.00390625" style="99" customWidth="1"/>
  </cols>
  <sheetData>
    <row r="1" spans="1:8" ht="18" customHeight="1">
      <c r="A1" s="367" t="s">
        <v>571</v>
      </c>
      <c r="B1" s="367"/>
      <c r="C1" s="367"/>
      <c r="D1" s="367"/>
      <c r="E1" s="367"/>
      <c r="F1" s="367"/>
      <c r="G1" s="367"/>
      <c r="H1" s="367"/>
    </row>
    <row r="2" ht="18" customHeight="1"/>
    <row r="3" ht="18" customHeight="1">
      <c r="B3" s="99" t="s">
        <v>403</v>
      </c>
    </row>
    <row r="4" spans="1:9" ht="18" customHeight="1">
      <c r="A4" s="100"/>
      <c r="B4" s="101"/>
      <c r="C4" s="156" t="s">
        <v>404</v>
      </c>
      <c r="D4" s="157"/>
      <c r="E4" s="158"/>
      <c r="F4" s="368" t="s">
        <v>405</v>
      </c>
      <c r="G4" s="369"/>
      <c r="H4" s="369"/>
      <c r="I4" s="370"/>
    </row>
    <row r="5" spans="1:9" ht="18" customHeight="1">
      <c r="A5" s="160" t="s">
        <v>406</v>
      </c>
      <c r="B5" s="161"/>
      <c r="C5" s="112" t="s">
        <v>407</v>
      </c>
      <c r="D5" s="312" t="s">
        <v>524</v>
      </c>
      <c r="E5" s="158"/>
      <c r="F5" s="113" t="s">
        <v>161</v>
      </c>
      <c r="G5" s="312" t="s">
        <v>524</v>
      </c>
      <c r="H5" s="159"/>
      <c r="I5" s="365" t="s">
        <v>525</v>
      </c>
    </row>
    <row r="6" spans="1:9" ht="18" customHeight="1">
      <c r="A6" s="102"/>
      <c r="B6" s="103"/>
      <c r="C6" s="114" t="s">
        <v>162</v>
      </c>
      <c r="D6" s="104" t="s">
        <v>163</v>
      </c>
      <c r="E6" s="105" t="s">
        <v>164</v>
      </c>
      <c r="F6" s="226" t="s">
        <v>408</v>
      </c>
      <c r="G6" s="227" t="s">
        <v>163</v>
      </c>
      <c r="H6" s="228" t="s">
        <v>164</v>
      </c>
      <c r="I6" s="366"/>
    </row>
    <row r="7" spans="1:9" ht="18" customHeight="1">
      <c r="A7" s="106" t="s">
        <v>166</v>
      </c>
      <c r="B7" s="107"/>
      <c r="C7" s="168">
        <v>285522</v>
      </c>
      <c r="D7" s="169">
        <v>5.2</v>
      </c>
      <c r="E7" s="229">
        <v>5.2</v>
      </c>
      <c r="F7" s="232">
        <f>+'家計(表３)'!G77</f>
        <v>205050</v>
      </c>
      <c r="G7" s="233">
        <f>+'家計指標(表２)'!F10</f>
        <v>1.8527717067355454</v>
      </c>
      <c r="H7" s="234">
        <f>+'家計指標(表２)'!G10</f>
        <v>1.7510206860495092</v>
      </c>
      <c r="I7" s="233">
        <f>+'家計指標(表２)'!H10</f>
        <v>1.75102068604951</v>
      </c>
    </row>
    <row r="8" spans="1:9" ht="18" customHeight="1">
      <c r="A8" s="106"/>
      <c r="B8" s="107" t="s">
        <v>409</v>
      </c>
      <c r="C8" s="168">
        <v>66185</v>
      </c>
      <c r="D8" s="169">
        <v>4</v>
      </c>
      <c r="E8" s="229">
        <v>3.2</v>
      </c>
      <c r="F8" s="235">
        <f>+'家計(表３)'!G79</f>
        <v>48487</v>
      </c>
      <c r="G8" s="169">
        <f>+'家計指標(表２)'!F12</f>
        <v>2.672313393329806</v>
      </c>
      <c r="H8" s="236">
        <f>+'家計指標(表２)'!G12</f>
        <v>2.365217740109493</v>
      </c>
      <c r="I8" s="328">
        <f>+'家計指標(表２)'!H12</f>
        <v>0.5548251926121115</v>
      </c>
    </row>
    <row r="9" spans="1:9" ht="18" customHeight="1">
      <c r="A9" s="106"/>
      <c r="B9" s="107" t="s">
        <v>410</v>
      </c>
      <c r="C9" s="168">
        <v>17997</v>
      </c>
      <c r="D9" s="169">
        <v>9.7</v>
      </c>
      <c r="E9" s="229">
        <v>10.1</v>
      </c>
      <c r="F9" s="235">
        <f>+'家計(表３)'!G138</f>
        <v>14614</v>
      </c>
      <c r="G9" s="169">
        <f>+'家計指標(表２)'!F26</f>
        <v>-27.035798092765496</v>
      </c>
      <c r="H9" s="236">
        <f>+'家計指標(表２)'!G26</f>
        <v>-26.962760853619116</v>
      </c>
      <c r="I9" s="328">
        <f>+'家計指標(表２)'!H26</f>
        <v>-2.6824813090459823</v>
      </c>
    </row>
    <row r="10" spans="1:9" ht="18" customHeight="1">
      <c r="A10" s="106"/>
      <c r="B10" s="107" t="s">
        <v>411</v>
      </c>
      <c r="C10" s="168">
        <v>25840</v>
      </c>
      <c r="D10" s="169">
        <v>0.6</v>
      </c>
      <c r="E10" s="229">
        <v>0.3</v>
      </c>
      <c r="F10" s="235">
        <f>+'家計(表３)'!G146</f>
        <v>18692</v>
      </c>
      <c r="G10" s="169">
        <f>+'家計指標(表２)'!F30</f>
        <v>0.4784174595495294</v>
      </c>
      <c r="H10" s="236">
        <f>+'家計指標(表２)'!G30</f>
        <v>0.17788380812515658</v>
      </c>
      <c r="I10" s="328">
        <f>+'家計指標(表２)'!H30</f>
        <v>0.016437375732924985</v>
      </c>
    </row>
    <row r="11" spans="1:9" ht="18" customHeight="1">
      <c r="A11" s="106"/>
      <c r="B11" s="107" t="s">
        <v>412</v>
      </c>
      <c r="C11" s="168">
        <v>7767</v>
      </c>
      <c r="D11" s="169">
        <v>-5.2</v>
      </c>
      <c r="E11" s="229">
        <v>-2</v>
      </c>
      <c r="F11" s="235">
        <f>+'家計(表３)'!G153</f>
        <v>6697</v>
      </c>
      <c r="G11" s="169">
        <f>+'家計指標(表２)'!F36</f>
        <v>-17.382186035035772</v>
      </c>
      <c r="H11" s="236">
        <f>+'家計指標(表２)'!G36</f>
        <v>-15.350600445733376</v>
      </c>
      <c r="I11" s="328">
        <f>+'家計指標(表２)'!H36</f>
        <v>-0.618080504734327</v>
      </c>
    </row>
    <row r="12" spans="1:9" ht="18" customHeight="1">
      <c r="A12" s="106"/>
      <c r="B12" s="107" t="s">
        <v>413</v>
      </c>
      <c r="C12" s="168">
        <v>11553</v>
      </c>
      <c r="D12" s="169">
        <v>2.3</v>
      </c>
      <c r="E12" s="229">
        <v>3.4</v>
      </c>
      <c r="F12" s="235">
        <f>+'家計(表３)'!G166</f>
        <v>5621</v>
      </c>
      <c r="G12" s="169">
        <f>+'家計指標(表２)'!F44</f>
        <v>-3.8487854943551114</v>
      </c>
      <c r="H12" s="236">
        <f>+'家計指標(表２)'!G44</f>
        <v>-2.6809569780922193</v>
      </c>
      <c r="I12" s="328">
        <f>+'家計指標(表２)'!H44</f>
        <v>-0.07785055878167671</v>
      </c>
    </row>
    <row r="13" spans="1:9" ht="18" customHeight="1">
      <c r="A13" s="106"/>
      <c r="B13" s="107" t="s">
        <v>414</v>
      </c>
      <c r="C13" s="168">
        <v>11757</v>
      </c>
      <c r="D13" s="169">
        <v>2.4</v>
      </c>
      <c r="E13" s="229">
        <v>-1.3</v>
      </c>
      <c r="F13" s="235">
        <f>+'家計(表３)'!G190</f>
        <v>7987</v>
      </c>
      <c r="G13" s="169">
        <f>+'家計指標(表２)'!F54</f>
        <v>-22.176751437201602</v>
      </c>
      <c r="H13" s="236">
        <f>+'家計指標(表２)'!G54</f>
        <v>-24.000733825392196</v>
      </c>
      <c r="I13" s="328">
        <f>+'家計指標(表２)'!H54</f>
        <v>-1.223522408354858</v>
      </c>
    </row>
    <row r="14" spans="1:9" ht="18" customHeight="1">
      <c r="A14" s="106"/>
      <c r="B14" s="107" t="s">
        <v>415</v>
      </c>
      <c r="C14" s="168">
        <v>39787</v>
      </c>
      <c r="D14" s="169">
        <v>16.1</v>
      </c>
      <c r="E14" s="229">
        <v>17.2</v>
      </c>
      <c r="F14" s="235">
        <f>+'家計(表３)'!G203</f>
        <v>22470</v>
      </c>
      <c r="G14" s="169">
        <f>+'家計指標(表２)'!F68</f>
        <v>0.1426152063463748</v>
      </c>
      <c r="H14" s="236">
        <f>+'家計指標(表２)'!G68</f>
        <v>0.544794383881908</v>
      </c>
      <c r="I14" s="328">
        <f>+'家計指標(表２)'!H68</f>
        <v>0.06071973169849989</v>
      </c>
    </row>
    <row r="15" spans="1:9" ht="18" customHeight="1">
      <c r="A15" s="106"/>
      <c r="B15" s="107" t="s">
        <v>416</v>
      </c>
      <c r="C15" s="168">
        <v>12328</v>
      </c>
      <c r="D15" s="169">
        <v>-0.9</v>
      </c>
      <c r="E15" s="229">
        <v>-1.3</v>
      </c>
      <c r="F15" s="235">
        <f>+'家計(表３)'!G214</f>
        <v>16169</v>
      </c>
      <c r="G15" s="169">
        <f>+'家計指標(表２)'!F73</f>
        <v>157.30426479949077</v>
      </c>
      <c r="H15" s="236">
        <f>+'家計指標(表２)'!G73</f>
        <v>152.50663866485846</v>
      </c>
      <c r="I15" s="328">
        <f>+'家計指標(表２)'!H73</f>
        <v>4.760340340601881</v>
      </c>
    </row>
    <row r="16" spans="1:9" ht="18" customHeight="1">
      <c r="A16" s="106"/>
      <c r="B16" s="107" t="s">
        <v>417</v>
      </c>
      <c r="C16" s="168">
        <v>28862</v>
      </c>
      <c r="D16" s="169">
        <v>8.1</v>
      </c>
      <c r="E16" s="229">
        <v>10</v>
      </c>
      <c r="F16" s="235">
        <f>+'家計(表３)'!G220</f>
        <v>18564</v>
      </c>
      <c r="G16" s="169">
        <f>+'家計指標(表２)'!F78</f>
        <v>50.865501828524984</v>
      </c>
      <c r="H16" s="236">
        <f>+'家計指標(表２)'!G78</f>
        <v>53.31859941923271</v>
      </c>
      <c r="I16" s="328">
        <f>+'家計指標(表２)'!H78</f>
        <v>3.2589179706619253</v>
      </c>
    </row>
    <row r="17" spans="1:9" ht="18" customHeight="1">
      <c r="A17" s="106"/>
      <c r="B17" s="107" t="s">
        <v>418</v>
      </c>
      <c r="C17" s="168">
        <v>63446</v>
      </c>
      <c r="D17" s="169">
        <v>3.6</v>
      </c>
      <c r="E17" s="230" t="s">
        <v>439</v>
      </c>
      <c r="F17" s="235">
        <f>+'家計(表３)'!G232</f>
        <v>45748</v>
      </c>
      <c r="G17" s="169">
        <f>+'家計指標(表２)'!F84</f>
        <v>-8.90844649755087</v>
      </c>
      <c r="H17" s="272" t="s">
        <v>439</v>
      </c>
      <c r="I17" s="228" t="s">
        <v>168</v>
      </c>
    </row>
    <row r="18" spans="1:9" ht="18" customHeight="1">
      <c r="A18" s="108" t="s">
        <v>419</v>
      </c>
      <c r="B18" s="109"/>
      <c r="C18" s="225">
        <f>ROUND(C8/C7*100,1)</f>
        <v>23.2</v>
      </c>
      <c r="D18" s="224">
        <v>23.4</v>
      </c>
      <c r="E18" s="231">
        <f>+C18-D18</f>
        <v>-0.1999999999999993</v>
      </c>
      <c r="F18" s="237">
        <f>+'家計(表３)'!G303</f>
        <v>23.6</v>
      </c>
      <c r="G18" s="238">
        <f>+'家計(表３)'!H303</f>
        <v>23.5</v>
      </c>
      <c r="H18" s="239">
        <f>+F18-G18</f>
        <v>0.10000000000000142</v>
      </c>
      <c r="I18" s="324" t="s">
        <v>530</v>
      </c>
    </row>
    <row r="19" spans="1:8" ht="18" customHeight="1">
      <c r="A19" s="107"/>
      <c r="B19" s="111"/>
      <c r="C19" s="110"/>
      <c r="D19" s="107"/>
      <c r="E19" s="110"/>
      <c r="F19" s="107"/>
      <c r="G19" s="107"/>
      <c r="H19" s="107"/>
    </row>
    <row r="20" spans="1:8" ht="18" customHeight="1">
      <c r="A20" s="103"/>
      <c r="B20" s="103" t="s">
        <v>420</v>
      </c>
      <c r="C20" s="103"/>
      <c r="D20" s="103"/>
      <c r="E20" s="103"/>
      <c r="F20" s="103"/>
      <c r="G20" s="103"/>
      <c r="H20" s="103"/>
    </row>
    <row r="21" spans="1:9" ht="18" customHeight="1">
      <c r="A21" s="100"/>
      <c r="B21" s="116"/>
      <c r="C21" s="157" t="s">
        <v>421</v>
      </c>
      <c r="D21" s="157"/>
      <c r="E21" s="158"/>
      <c r="F21" s="368" t="s">
        <v>434</v>
      </c>
      <c r="G21" s="369"/>
      <c r="H21" s="369"/>
      <c r="I21" s="370"/>
    </row>
    <row r="22" spans="1:9" ht="18" customHeight="1">
      <c r="A22" s="160" t="s">
        <v>422</v>
      </c>
      <c r="B22" s="162"/>
      <c r="C22" s="113" t="s">
        <v>423</v>
      </c>
      <c r="D22" s="312" t="s">
        <v>524</v>
      </c>
      <c r="E22" s="158"/>
      <c r="F22" s="113" t="s">
        <v>435</v>
      </c>
      <c r="G22" s="312" t="s">
        <v>436</v>
      </c>
      <c r="H22" s="157"/>
      <c r="I22" s="365" t="s">
        <v>525</v>
      </c>
    </row>
    <row r="23" spans="1:9" ht="18" customHeight="1">
      <c r="A23" s="102"/>
      <c r="B23" s="117"/>
      <c r="C23" s="115" t="s">
        <v>162</v>
      </c>
      <c r="D23" s="104" t="s">
        <v>163</v>
      </c>
      <c r="E23" s="105" t="s">
        <v>164</v>
      </c>
      <c r="F23" s="226" t="s">
        <v>15</v>
      </c>
      <c r="G23" s="227" t="s">
        <v>437</v>
      </c>
      <c r="H23" s="305" t="s">
        <v>438</v>
      </c>
      <c r="I23" s="366"/>
    </row>
    <row r="24" spans="1:9" ht="18" customHeight="1">
      <c r="A24" s="106" t="s">
        <v>424</v>
      </c>
      <c r="B24" s="107"/>
      <c r="C24" s="168">
        <v>472839</v>
      </c>
      <c r="D24" s="169">
        <v>4.1</v>
      </c>
      <c r="E24" s="229">
        <v>4.1</v>
      </c>
      <c r="F24" s="232">
        <f>+'家計(表３)'!K24</f>
        <v>331456</v>
      </c>
      <c r="G24" s="233">
        <f>+'家計指標(表２)'!F92</f>
        <v>2.6201806231094693</v>
      </c>
      <c r="H24" s="306">
        <f>+'家計指標(表２)'!G92</f>
        <v>2.517662960149325</v>
      </c>
      <c r="I24" s="233">
        <f>+'家計指標(表２)'!H92</f>
        <v>2.5176629601493423</v>
      </c>
    </row>
    <row r="25" spans="1:9" ht="18" customHeight="1">
      <c r="A25" s="106"/>
      <c r="B25" s="107" t="s">
        <v>425</v>
      </c>
      <c r="C25" s="168">
        <v>365451</v>
      </c>
      <c r="D25" s="169">
        <v>1.9</v>
      </c>
      <c r="E25" s="229">
        <v>1.9</v>
      </c>
      <c r="F25" s="235">
        <f>+'家計(表３)'!K30</f>
        <v>244502</v>
      </c>
      <c r="G25" s="169">
        <f>+'家計指標(表２)'!F93</f>
        <v>5.840897973672021</v>
      </c>
      <c r="H25" s="307">
        <f>+'家計指標(表２)'!G93</f>
        <v>5.735162810861172</v>
      </c>
      <c r="I25" s="328">
        <f>+'家計指標(表２)'!H93</f>
        <v>4.101866683718315</v>
      </c>
    </row>
    <row r="26" spans="1:9" ht="18" customHeight="1">
      <c r="A26" s="106"/>
      <c r="B26" s="107" t="s">
        <v>426</v>
      </c>
      <c r="C26" s="168">
        <v>49174</v>
      </c>
      <c r="D26" s="169">
        <v>16</v>
      </c>
      <c r="E26" s="229">
        <v>16</v>
      </c>
      <c r="F26" s="235">
        <f>+'家計(表３)'!K32</f>
        <v>42313</v>
      </c>
      <c r="G26" s="169">
        <f>+'家計指標(表２)'!F95</f>
        <v>-1.9329269705889218</v>
      </c>
      <c r="H26" s="307">
        <f>+'家計指標(表２)'!G95</f>
        <v>-2.030896074514399</v>
      </c>
      <c r="I26" s="328">
        <f>+'家計指標(表２)'!H95</f>
        <v>-0.27129712695653696</v>
      </c>
    </row>
    <row r="27" spans="1:9" ht="18" customHeight="1">
      <c r="A27" s="106"/>
      <c r="B27" s="107" t="s">
        <v>427</v>
      </c>
      <c r="C27" s="168">
        <v>10098</v>
      </c>
      <c r="D27" s="169">
        <v>15.9</v>
      </c>
      <c r="E27" s="229">
        <v>15.9</v>
      </c>
      <c r="F27" s="235">
        <f>+'家計(表３)'!K33</f>
        <v>10187</v>
      </c>
      <c r="G27" s="169">
        <f>+'家計指標(表２)'!F96</f>
        <v>-2.038657563227231</v>
      </c>
      <c r="H27" s="307">
        <f>+'家計指標(表２)'!G96</f>
        <v>-2.1365210421850356</v>
      </c>
      <c r="I27" s="328">
        <f>+'家計指標(表２)'!H96</f>
        <v>-0.06878688490983456</v>
      </c>
    </row>
    <row r="28" spans="1:9" ht="18" customHeight="1">
      <c r="A28" s="108" t="s">
        <v>159</v>
      </c>
      <c r="B28" s="109"/>
      <c r="C28" s="170">
        <v>68900</v>
      </c>
      <c r="D28" s="171">
        <v>-9</v>
      </c>
      <c r="E28" s="240" t="s">
        <v>532</v>
      </c>
      <c r="F28" s="244">
        <f>+'家計(表３)'!K254</f>
        <v>42000</v>
      </c>
      <c r="G28" s="171">
        <f>(+'家計(表３)'!K254/'家計(表３)'!L254-1)*100</f>
        <v>4.071164853680909</v>
      </c>
      <c r="H28" s="308" t="s">
        <v>64</v>
      </c>
      <c r="I28" s="325" t="s">
        <v>64</v>
      </c>
    </row>
    <row r="29" spans="1:9" ht="18" customHeight="1">
      <c r="A29" s="108" t="s">
        <v>160</v>
      </c>
      <c r="B29" s="109"/>
      <c r="C29" s="170">
        <v>403940</v>
      </c>
      <c r="D29" s="171">
        <v>6.7</v>
      </c>
      <c r="E29" s="224">
        <v>6.7</v>
      </c>
      <c r="F29" s="244">
        <f>+'家計(表３)'!K293</f>
        <v>289456</v>
      </c>
      <c r="G29" s="171">
        <f>+'家計指標(表２)'!F111</f>
        <v>2.4129976365360406</v>
      </c>
      <c r="H29" s="309">
        <f>+'家計指標(表２)'!G111</f>
        <v>2.3</v>
      </c>
      <c r="I29" s="325" t="s">
        <v>64</v>
      </c>
    </row>
    <row r="30" spans="1:9" ht="18" customHeight="1">
      <c r="A30" s="106" t="s">
        <v>166</v>
      </c>
      <c r="B30" s="107"/>
      <c r="C30" s="168">
        <v>314355</v>
      </c>
      <c r="D30" s="169">
        <v>6.9</v>
      </c>
      <c r="E30" s="229">
        <v>6.9</v>
      </c>
      <c r="F30" s="235">
        <f>+'家計(表３)'!K77</f>
        <v>251361</v>
      </c>
      <c r="G30" s="169">
        <f>+'家計指標(表２)'!F98</f>
        <v>18.382792741453112</v>
      </c>
      <c r="H30" s="307">
        <f>+'家計指標(表２)'!G98</f>
        <v>18.264528213239895</v>
      </c>
      <c r="I30" s="169">
        <f>+'家計指標(表２)'!H98</f>
        <v>18.2645282132399</v>
      </c>
    </row>
    <row r="31" spans="1:9" ht="18" customHeight="1">
      <c r="A31" s="106"/>
      <c r="B31" s="107" t="s">
        <v>428</v>
      </c>
      <c r="C31" s="168">
        <v>69129</v>
      </c>
      <c r="D31" s="169">
        <v>6.6</v>
      </c>
      <c r="E31" s="229">
        <v>5.8</v>
      </c>
      <c r="F31" s="235">
        <f>+'家計(表３)'!K79</f>
        <v>52222</v>
      </c>
      <c r="G31" s="169">
        <f>+'家計指標(表２)'!F99</f>
        <v>8.443392308331266</v>
      </c>
      <c r="H31" s="307">
        <f>+'家計指標(表２)'!G99</f>
        <v>8.1190352027231</v>
      </c>
      <c r="I31" s="328">
        <f>+'家計指標(表２)'!H99</f>
        <v>1.8413888786851234</v>
      </c>
    </row>
    <row r="32" spans="1:9" ht="18" customHeight="1">
      <c r="A32" s="106"/>
      <c r="B32" s="107" t="s">
        <v>410</v>
      </c>
      <c r="C32" s="168">
        <v>20990</v>
      </c>
      <c r="D32" s="169">
        <v>7.5</v>
      </c>
      <c r="E32" s="229">
        <v>7.9</v>
      </c>
      <c r="F32" s="235">
        <f>+'家計(表３)'!K138</f>
        <v>19928</v>
      </c>
      <c r="G32" s="169">
        <f>+'家計指標(表２)'!F100</f>
        <v>-29.17510750968476</v>
      </c>
      <c r="H32" s="307">
        <f>+'家計指標(表２)'!G100</f>
        <v>-29.10421172140617</v>
      </c>
      <c r="I32" s="328">
        <f>+'家計指標(表２)'!H100</f>
        <v>-3.856775123535669</v>
      </c>
    </row>
    <row r="33" spans="1:9" ht="18" customHeight="1">
      <c r="A33" s="106"/>
      <c r="B33" s="107" t="s">
        <v>429</v>
      </c>
      <c r="C33" s="168">
        <v>25715</v>
      </c>
      <c r="D33" s="169">
        <v>2.2</v>
      </c>
      <c r="E33" s="229">
        <v>1.9</v>
      </c>
      <c r="F33" s="235">
        <f>+'家計(表３)'!K146</f>
        <v>18354</v>
      </c>
      <c r="G33" s="169">
        <f>+'家計指標(表２)'!F101</f>
        <v>3.8474595450944893</v>
      </c>
      <c r="H33" s="307">
        <f>+'家計指標(表２)'!G101</f>
        <v>3.536848998100206</v>
      </c>
      <c r="I33" s="328">
        <f>+'家計指標(表２)'!H101</f>
        <v>0.2944028803998646</v>
      </c>
    </row>
    <row r="34" spans="1:9" ht="18" customHeight="1">
      <c r="A34" s="106"/>
      <c r="B34" s="107" t="s">
        <v>430</v>
      </c>
      <c r="C34" s="168">
        <v>7825</v>
      </c>
      <c r="D34" s="169">
        <v>-7.7</v>
      </c>
      <c r="E34" s="229">
        <v>-4.6</v>
      </c>
      <c r="F34" s="235">
        <f>+'家計(表３)'!K153</f>
        <v>8709</v>
      </c>
      <c r="G34" s="169">
        <f>+'家計指標(表２)'!F102</f>
        <v>31.12014453477867</v>
      </c>
      <c r="H34" s="307">
        <f>+'家計指標(表２)'!G102</f>
        <v>34.34441038399454</v>
      </c>
      <c r="I34" s="328">
        <f>+'家計指標(表２)'!H102</f>
        <v>1.0743495884711545</v>
      </c>
    </row>
    <row r="35" spans="1:9" ht="18" customHeight="1">
      <c r="A35" s="106"/>
      <c r="B35" s="107" t="s">
        <v>413</v>
      </c>
      <c r="C35" s="168">
        <v>12359</v>
      </c>
      <c r="D35" s="169">
        <v>1.6</v>
      </c>
      <c r="E35" s="229">
        <v>2.7</v>
      </c>
      <c r="F35" s="235">
        <f>+'家計(表３)'!K166</f>
        <v>5773</v>
      </c>
      <c r="G35" s="169">
        <f>+'家計指標(表２)'!F103</f>
        <v>-1.8864717878993909</v>
      </c>
      <c r="H35" s="307">
        <f>+'家計指標(表２)'!G103</f>
        <v>-0.6948095019224554</v>
      </c>
      <c r="I35" s="328">
        <f>+'家計指標(表２)'!H103</f>
        <v>-0.019254360493911476</v>
      </c>
    </row>
    <row r="36" spans="1:9" ht="18" customHeight="1">
      <c r="A36" s="106"/>
      <c r="B36" s="107" t="s">
        <v>414</v>
      </c>
      <c r="C36" s="168">
        <v>10923</v>
      </c>
      <c r="D36" s="169">
        <v>0.7</v>
      </c>
      <c r="E36" s="229">
        <v>-2.9</v>
      </c>
      <c r="F36" s="235">
        <f>+'家計(表３)'!K190</f>
        <v>8119</v>
      </c>
      <c r="G36" s="169">
        <f>+'家計指標(表２)'!F104</f>
        <v>15.163120567375877</v>
      </c>
      <c r="H36" s="307">
        <f>+'家計指標(表２)'!G104</f>
        <v>12.46398492907801</v>
      </c>
      <c r="I36" s="328">
        <f>+'家計指標(表２)'!H104</f>
        <v>0.41384405215491055</v>
      </c>
    </row>
    <row r="37" spans="1:9" ht="18" customHeight="1">
      <c r="A37" s="106"/>
      <c r="B37" s="107" t="s">
        <v>415</v>
      </c>
      <c r="C37" s="168">
        <v>49122</v>
      </c>
      <c r="D37" s="169">
        <v>17.9</v>
      </c>
      <c r="E37" s="229">
        <v>19</v>
      </c>
      <c r="F37" s="235">
        <f>+'家計(表３)'!K203</f>
        <v>28539</v>
      </c>
      <c r="G37" s="169">
        <f>+'家計指標(表２)'!F105</f>
        <v>24.347522983747982</v>
      </c>
      <c r="H37" s="307">
        <f>+'家計指標(表２)'!G105</f>
        <v>24.846910626252992</v>
      </c>
      <c r="I37" s="328">
        <f>+'家計指標(表２)'!H105</f>
        <v>2.6857445086781953</v>
      </c>
    </row>
    <row r="38" spans="1:9" ht="18" customHeight="1">
      <c r="A38" s="106"/>
      <c r="B38" s="107" t="s">
        <v>416</v>
      </c>
      <c r="C38" s="168">
        <v>16623</v>
      </c>
      <c r="D38" s="169">
        <v>-5.2</v>
      </c>
      <c r="E38" s="229">
        <v>-5.6</v>
      </c>
      <c r="F38" s="235">
        <f>+'家計(表３)'!K214</f>
        <v>28404</v>
      </c>
      <c r="G38" s="169">
        <f>+'家計指標(表２)'!F106</f>
        <v>328.4809171820787</v>
      </c>
      <c r="H38" s="307">
        <f>+'家計指標(表２)'!G106</f>
        <v>320.49157721499387</v>
      </c>
      <c r="I38" s="328">
        <f>+'家計指標(表２)'!H106</f>
        <v>10.005880804591905</v>
      </c>
    </row>
    <row r="39" spans="1:9" ht="18" customHeight="1">
      <c r="A39" s="106"/>
      <c r="B39" s="107" t="s">
        <v>417</v>
      </c>
      <c r="C39" s="168">
        <v>31723</v>
      </c>
      <c r="D39" s="169">
        <v>17.1</v>
      </c>
      <c r="E39" s="229">
        <v>19.1</v>
      </c>
      <c r="F39" s="235">
        <f>+'家計(表３)'!K220</f>
        <v>21314</v>
      </c>
      <c r="G39" s="169">
        <f>+'家計指標(表２)'!F107</f>
        <v>65.54563106796117</v>
      </c>
      <c r="H39" s="307">
        <f>+'家計指標(表２)'!G107</f>
        <v>68.23742994711502</v>
      </c>
      <c r="I39" s="328">
        <f>+'家計指標(表２)'!H107</f>
        <v>4.137715105186319</v>
      </c>
    </row>
    <row r="40" spans="1:9" ht="18" customHeight="1">
      <c r="A40" s="106"/>
      <c r="B40" s="107" t="s">
        <v>418</v>
      </c>
      <c r="C40" s="168">
        <v>69947</v>
      </c>
      <c r="D40" s="169">
        <v>4.9</v>
      </c>
      <c r="E40" s="230" t="s">
        <v>532</v>
      </c>
      <c r="F40" s="235">
        <f>+'家計(表３)'!K232</f>
        <v>60000</v>
      </c>
      <c r="G40" s="169">
        <f>+'家計指標(表２)'!F108</f>
        <v>6.513287532619705</v>
      </c>
      <c r="H40" s="230" t="s">
        <v>64</v>
      </c>
      <c r="I40" s="327" t="s">
        <v>530</v>
      </c>
    </row>
    <row r="41" spans="1:9" ht="18" customHeight="1">
      <c r="A41" s="108" t="s">
        <v>431</v>
      </c>
      <c r="B41" s="109"/>
      <c r="C41" s="172">
        <v>77.8</v>
      </c>
      <c r="D41" s="221">
        <v>77.7</v>
      </c>
      <c r="E41" s="241">
        <f>+C41-D41</f>
        <v>0.09999999999999432</v>
      </c>
      <c r="F41" s="245">
        <f>+'家計(表３)'!K299</f>
        <v>86.8</v>
      </c>
      <c r="G41" s="246">
        <f>+'家計(表３)'!L299</f>
        <v>75.1</v>
      </c>
      <c r="H41" s="310">
        <f>+F41-G41</f>
        <v>11.700000000000003</v>
      </c>
      <c r="I41" s="104" t="s">
        <v>530</v>
      </c>
    </row>
    <row r="42" spans="1:9" ht="18" customHeight="1">
      <c r="A42" s="108" t="s">
        <v>165</v>
      </c>
      <c r="B42" s="109"/>
      <c r="C42" s="220">
        <v>13.4</v>
      </c>
      <c r="D42" s="221">
        <v>8.4</v>
      </c>
      <c r="E42" s="242">
        <f>+C42-D42</f>
        <v>5</v>
      </c>
      <c r="F42" s="245">
        <f>+'家計(表３)'!K301</f>
        <v>2.4</v>
      </c>
      <c r="G42" s="246">
        <f>+'家計(表３)'!L301</f>
        <v>15.8</v>
      </c>
      <c r="H42" s="310">
        <f>+F42-G42</f>
        <v>-13.4</v>
      </c>
      <c r="I42" s="104" t="s">
        <v>531</v>
      </c>
    </row>
    <row r="43" spans="1:9" ht="18" customHeight="1">
      <c r="A43" s="108" t="s">
        <v>419</v>
      </c>
      <c r="B43" s="109"/>
      <c r="C43" s="223">
        <f>ROUND(C31/C30*100,1)</f>
        <v>22</v>
      </c>
      <c r="D43" s="222">
        <v>22.1</v>
      </c>
      <c r="E43" s="243">
        <f>+ROUND(C43-D43,1)</f>
        <v>-0.1</v>
      </c>
      <c r="F43" s="247">
        <f>+'家計(表３)'!K303</f>
        <v>20.8</v>
      </c>
      <c r="G43" s="248">
        <f>+'家計(表３)'!L303</f>
        <v>22.7</v>
      </c>
      <c r="H43" s="311">
        <f>+F43-G43</f>
        <v>-1.8999999999999986</v>
      </c>
      <c r="I43" s="326" t="s">
        <v>531</v>
      </c>
    </row>
    <row r="44" spans="1:2" s="119" customFormat="1" ht="15.75" customHeight="1">
      <c r="A44" s="120" t="s">
        <v>432</v>
      </c>
      <c r="B44" s="120"/>
    </row>
    <row r="45" spans="1:2" s="119" customFormat="1" ht="15.75" customHeight="1">
      <c r="A45" s="120" t="s">
        <v>433</v>
      </c>
      <c r="B45" s="120"/>
    </row>
    <row r="46" ht="18" customHeight="1"/>
  </sheetData>
  <mergeCells count="5">
    <mergeCell ref="I22:I23"/>
    <mergeCell ref="A1:H1"/>
    <mergeCell ref="F4:I4"/>
    <mergeCell ref="F21:I21"/>
    <mergeCell ref="I5:I6"/>
  </mergeCells>
  <printOptions horizontalCentered="1" verticalCentered="1"/>
  <pageMargins left="0.7874015748031497" right="0.72" top="0.3937007874015748" bottom="0.3937007874015748" header="0.11811023622047245" footer="0.31496062992125984"/>
  <pageSetup horizontalDpi="600" verticalDpi="600" orientation="portrait" paperSize="9" r:id="rId1"/>
  <headerFooter alignWithMargins="0">
    <oddFooter>&amp;R&amp;8&amp;F.xls&amp;A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16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4.25" customHeight="1"/>
  <cols>
    <col min="1" max="1" width="20.625" style="9" customWidth="1"/>
    <col min="2" max="3" width="11.125" style="9" customWidth="1"/>
    <col min="4" max="4" width="11.625" style="9" customWidth="1"/>
    <col min="5" max="5" width="9.25390625" style="9" hidden="1" customWidth="1"/>
    <col min="6" max="8" width="11.125" style="9" customWidth="1"/>
    <col min="9" max="16384" width="9.00390625" style="9" customWidth="1"/>
  </cols>
  <sheetData>
    <row r="2" spans="1:8" ht="14.25" customHeight="1">
      <c r="A2" s="9" t="s">
        <v>446</v>
      </c>
      <c r="H2" s="97"/>
    </row>
    <row r="3" spans="5:7" ht="14.25" customHeight="1">
      <c r="E3" s="313"/>
      <c r="F3" s="371" t="s">
        <v>572</v>
      </c>
      <c r="G3" s="371"/>
    </row>
    <row r="4" ht="14.25" customHeight="1" thickBot="1"/>
    <row r="5" spans="1:8" ht="15.75" customHeight="1">
      <c r="A5" s="10"/>
      <c r="B5" s="382" t="s">
        <v>573</v>
      </c>
      <c r="C5" s="382" t="s">
        <v>574</v>
      </c>
      <c r="D5" s="11" t="s">
        <v>560</v>
      </c>
      <c r="E5" s="12"/>
      <c r="F5" s="376" t="s">
        <v>5</v>
      </c>
      <c r="G5" s="379" t="s">
        <v>27</v>
      </c>
      <c r="H5" s="373" t="s">
        <v>529</v>
      </c>
    </row>
    <row r="6" spans="1:8" ht="15.75" customHeight="1">
      <c r="A6" s="13" t="s">
        <v>2</v>
      </c>
      <c r="B6" s="383"/>
      <c r="C6" s="383"/>
      <c r="D6" s="31" t="s">
        <v>561</v>
      </c>
      <c r="E6" s="32"/>
      <c r="F6" s="377"/>
      <c r="G6" s="380"/>
      <c r="H6" s="374"/>
    </row>
    <row r="7" spans="1:8" ht="15.75" customHeight="1">
      <c r="A7" s="14"/>
      <c r="B7" s="384"/>
      <c r="C7" s="384"/>
      <c r="D7" s="33" t="s">
        <v>527</v>
      </c>
      <c r="E7" s="33" t="s">
        <v>6</v>
      </c>
      <c r="F7" s="378"/>
      <c r="G7" s="381"/>
      <c r="H7" s="375"/>
    </row>
    <row r="8" spans="1:8" ht="14.25" customHeight="1">
      <c r="A8" s="54" t="s">
        <v>7</v>
      </c>
      <c r="B8" s="15"/>
      <c r="C8" s="15"/>
      <c r="D8" s="16"/>
      <c r="E8" s="16"/>
      <c r="F8" s="16"/>
      <c r="G8" s="16"/>
      <c r="H8" s="316"/>
    </row>
    <row r="9" spans="1:8" ht="14.25" customHeight="1">
      <c r="A9" s="17" t="s">
        <v>8</v>
      </c>
      <c r="B9" s="173">
        <f>+'家計(表３)'!G9</f>
        <v>3.26</v>
      </c>
      <c r="C9" s="173">
        <f>+'家計(表３)'!H9</f>
        <v>3.36</v>
      </c>
      <c r="D9" s="18"/>
      <c r="E9" s="19"/>
      <c r="F9" s="19"/>
      <c r="G9" s="19"/>
      <c r="H9" s="317"/>
    </row>
    <row r="10" spans="1:8" ht="14.25" customHeight="1">
      <c r="A10" s="17" t="s">
        <v>9</v>
      </c>
      <c r="B10" s="174">
        <f>+'家計(表３)'!G77</f>
        <v>205050</v>
      </c>
      <c r="C10" s="174">
        <f>+'家計(表３)'!H77</f>
        <v>201320</v>
      </c>
      <c r="D10" s="339">
        <f>(E10/100+1)</f>
        <v>1.001</v>
      </c>
      <c r="E10" s="155">
        <v>0.1</v>
      </c>
      <c r="F10" s="151">
        <f>(B10/C10-1)*100</f>
        <v>1.8527717067355454</v>
      </c>
      <c r="G10" s="315">
        <f>(B10/C10/D10-1)*100</f>
        <v>1.7510206860495092</v>
      </c>
      <c r="H10" s="176">
        <f>(B10/D10-C10)/$C$10*100</f>
        <v>1.75102068604951</v>
      </c>
    </row>
    <row r="11" spans="1:8" ht="14.25" customHeight="1">
      <c r="A11" s="17"/>
      <c r="B11" s="174"/>
      <c r="C11" s="174"/>
      <c r="D11" s="147"/>
      <c r="E11" s="147"/>
      <c r="F11" s="151"/>
      <c r="G11" s="315"/>
      <c r="H11" s="176"/>
    </row>
    <row r="12" spans="1:8" ht="14.25" customHeight="1">
      <c r="A12" s="21" t="s">
        <v>10</v>
      </c>
      <c r="B12" s="174">
        <f>+'家計(表３)'!G79</f>
        <v>48487</v>
      </c>
      <c r="C12" s="174">
        <f>+'家計(表３)'!H79</f>
        <v>47225</v>
      </c>
      <c r="D12" s="339">
        <f aca="true" t="shared" si="0" ref="D12:D24">(E12/100+1)</f>
        <v>1.003</v>
      </c>
      <c r="E12" s="155">
        <v>0.3</v>
      </c>
      <c r="F12" s="151">
        <f aca="true" t="shared" si="1" ref="F12:F24">(B12/C12-1)*100</f>
        <v>2.672313393329806</v>
      </c>
      <c r="G12" s="315">
        <f aca="true" t="shared" si="2" ref="G12:G24">(B12/C12/D12-1)*100</f>
        <v>2.365217740109493</v>
      </c>
      <c r="H12" s="323">
        <f aca="true" t="shared" si="3" ref="H12:H24">(B12/D12-C12)/$C$10*100</f>
        <v>0.5548251926121115</v>
      </c>
    </row>
    <row r="13" spans="1:8" ht="14.25" customHeight="1">
      <c r="A13" s="329" t="s">
        <v>535</v>
      </c>
      <c r="B13" s="330">
        <f>+'家計(表３)'!G81</f>
        <v>4971</v>
      </c>
      <c r="C13" s="330">
        <f>+'家計(表３)'!H81</f>
        <v>4400</v>
      </c>
      <c r="D13" s="340">
        <f t="shared" si="0"/>
        <v>1.097</v>
      </c>
      <c r="E13" s="332">
        <v>9.7</v>
      </c>
      <c r="F13" s="331">
        <f t="shared" si="1"/>
        <v>12.977272727272737</v>
      </c>
      <c r="G13" s="333">
        <f t="shared" si="2"/>
        <v>2.9874865335211886</v>
      </c>
      <c r="H13" s="334">
        <f t="shared" si="3"/>
        <v>0.06529376488919722</v>
      </c>
    </row>
    <row r="14" spans="1:8" ht="14.25" customHeight="1">
      <c r="A14" s="329" t="s">
        <v>536</v>
      </c>
      <c r="B14" s="330">
        <f>+'家計(表３)'!G87</f>
        <v>3919</v>
      </c>
      <c r="C14" s="330">
        <f>+'家計(表３)'!H87</f>
        <v>3644</v>
      </c>
      <c r="D14" s="340">
        <f t="shared" si="0"/>
        <v>0.961</v>
      </c>
      <c r="E14" s="332">
        <v>-3.9</v>
      </c>
      <c r="F14" s="331">
        <f t="shared" si="1"/>
        <v>7.546652030735457</v>
      </c>
      <c r="G14" s="333">
        <f t="shared" si="2"/>
        <v>11.911188377456261</v>
      </c>
      <c r="H14" s="334">
        <f t="shared" si="3"/>
        <v>0.2155988995005493</v>
      </c>
    </row>
    <row r="15" spans="1:8" ht="14.25" customHeight="1">
      <c r="A15" s="329" t="s">
        <v>537</v>
      </c>
      <c r="B15" s="330">
        <f>+'家計(表３)'!G93</f>
        <v>4243</v>
      </c>
      <c r="C15" s="330">
        <f>+'家計(表３)'!H93</f>
        <v>4490</v>
      </c>
      <c r="D15" s="340">
        <f t="shared" si="0"/>
        <v>0.998</v>
      </c>
      <c r="E15" s="332">
        <v>-0.2</v>
      </c>
      <c r="F15" s="331">
        <f t="shared" si="1"/>
        <v>-5.501113585746098</v>
      </c>
      <c r="G15" s="333">
        <f t="shared" si="2"/>
        <v>-5.311737059865829</v>
      </c>
      <c r="H15" s="334">
        <f t="shared" si="3"/>
        <v>-0.11846661731967796</v>
      </c>
    </row>
    <row r="16" spans="1:8" ht="14.25" customHeight="1">
      <c r="A16" s="329" t="s">
        <v>538</v>
      </c>
      <c r="B16" s="330">
        <f>+'家計(表３)'!G97</f>
        <v>2436</v>
      </c>
      <c r="C16" s="330">
        <f>+'家計(表３)'!H97</f>
        <v>3014</v>
      </c>
      <c r="D16" s="340">
        <f t="shared" si="0"/>
        <v>0.952</v>
      </c>
      <c r="E16" s="332">
        <v>-4.8</v>
      </c>
      <c r="F16" s="331">
        <f t="shared" si="1"/>
        <v>-19.177173191771736</v>
      </c>
      <c r="G16" s="333">
        <f t="shared" si="2"/>
        <v>-15.102072680432489</v>
      </c>
      <c r="H16" s="334">
        <f t="shared" si="3"/>
        <v>-0.2260960016830097</v>
      </c>
    </row>
    <row r="17" spans="1:8" ht="14.25" customHeight="1">
      <c r="A17" s="329" t="s">
        <v>539</v>
      </c>
      <c r="B17" s="330">
        <f>+'家計(表３)'!G102</f>
        <v>5756</v>
      </c>
      <c r="C17" s="330">
        <f>+'家計(表３)'!H102</f>
        <v>5539</v>
      </c>
      <c r="D17" s="340">
        <f t="shared" si="0"/>
        <v>0.964</v>
      </c>
      <c r="E17" s="332">
        <v>-3.6</v>
      </c>
      <c r="F17" s="331">
        <f t="shared" si="1"/>
        <v>3.9176746705181342</v>
      </c>
      <c r="G17" s="333">
        <f t="shared" si="2"/>
        <v>7.798417708006378</v>
      </c>
      <c r="H17" s="334">
        <f t="shared" si="3"/>
        <v>0.21456107532608448</v>
      </c>
    </row>
    <row r="18" spans="1:8" ht="14.25" customHeight="1">
      <c r="A18" s="329" t="s">
        <v>540</v>
      </c>
      <c r="B18" s="330">
        <f>+'家計(表３)'!G108</f>
        <v>1741</v>
      </c>
      <c r="C18" s="330">
        <f>+'家計(表３)'!H108</f>
        <v>1668</v>
      </c>
      <c r="D18" s="340">
        <f t="shared" si="0"/>
        <v>1.005</v>
      </c>
      <c r="E18" s="332">
        <v>0.5</v>
      </c>
      <c r="F18" s="331">
        <f t="shared" si="1"/>
        <v>4.376498800959228</v>
      </c>
      <c r="G18" s="333">
        <f t="shared" si="2"/>
        <v>3.8572127372728637</v>
      </c>
      <c r="H18" s="334">
        <f t="shared" si="3"/>
        <v>0.03195822991144036</v>
      </c>
    </row>
    <row r="19" spans="1:8" ht="14.25" customHeight="1">
      <c r="A19" s="329" t="s">
        <v>541</v>
      </c>
      <c r="B19" s="330">
        <f>+'家計(表３)'!G112</f>
        <v>2567</v>
      </c>
      <c r="C19" s="330">
        <f>+'家計(表３)'!H112</f>
        <v>2147</v>
      </c>
      <c r="D19" s="340">
        <f t="shared" si="0"/>
        <v>1.01</v>
      </c>
      <c r="E19" s="332">
        <v>1</v>
      </c>
      <c r="F19" s="331">
        <f t="shared" si="1"/>
        <v>19.562179785747546</v>
      </c>
      <c r="G19" s="333">
        <f t="shared" si="2"/>
        <v>18.378395827472826</v>
      </c>
      <c r="H19" s="334">
        <f t="shared" si="3"/>
        <v>0.19599848917933715</v>
      </c>
    </row>
    <row r="20" spans="1:8" ht="14.25" customHeight="1">
      <c r="A20" s="329" t="s">
        <v>542</v>
      </c>
      <c r="B20" s="330">
        <f>+'家計(表３)'!G116</f>
        <v>3268</v>
      </c>
      <c r="C20" s="330">
        <f>+'家計(表３)'!H116</f>
        <v>3382</v>
      </c>
      <c r="D20" s="340">
        <f t="shared" si="0"/>
        <v>1.002</v>
      </c>
      <c r="E20" s="332">
        <v>0.2</v>
      </c>
      <c r="F20" s="331">
        <f t="shared" si="1"/>
        <v>-3.3707865168539297</v>
      </c>
      <c r="G20" s="333">
        <f t="shared" si="2"/>
        <v>-3.5636591984570143</v>
      </c>
      <c r="H20" s="334">
        <f t="shared" si="3"/>
        <v>-0.05986635907600648</v>
      </c>
    </row>
    <row r="21" spans="1:8" ht="14.25" customHeight="1">
      <c r="A21" s="329" t="s">
        <v>543</v>
      </c>
      <c r="B21" s="330">
        <f>+'家計(表３)'!G118</f>
        <v>5681</v>
      </c>
      <c r="C21" s="330">
        <f>+'家計(表３)'!H118</f>
        <v>6076</v>
      </c>
      <c r="D21" s="340">
        <f t="shared" si="0"/>
        <v>1.03</v>
      </c>
      <c r="E21" s="332">
        <v>3</v>
      </c>
      <c r="F21" s="331">
        <f t="shared" si="1"/>
        <v>-6.500987491770904</v>
      </c>
      <c r="G21" s="333">
        <f t="shared" si="2"/>
        <v>-9.22425970074845</v>
      </c>
      <c r="H21" s="334">
        <f t="shared" si="3"/>
        <v>-0.2783955987569421</v>
      </c>
    </row>
    <row r="22" spans="1:8" ht="14.25" customHeight="1">
      <c r="A22" s="329" t="s">
        <v>544</v>
      </c>
      <c r="B22" s="330">
        <f>+'家計(表３)'!G122</f>
        <v>3085</v>
      </c>
      <c r="C22" s="330">
        <f>+'家計(表３)'!H122</f>
        <v>3274</v>
      </c>
      <c r="D22" s="340">
        <f t="shared" si="0"/>
        <v>0.947</v>
      </c>
      <c r="E22" s="332">
        <v>-5.3</v>
      </c>
      <c r="F22" s="331">
        <f t="shared" si="1"/>
        <v>-5.772755039706778</v>
      </c>
      <c r="G22" s="333">
        <f t="shared" si="2"/>
        <v>-0.4992133471032445</v>
      </c>
      <c r="H22" s="334">
        <f t="shared" si="3"/>
        <v>-0.008118540127240446</v>
      </c>
    </row>
    <row r="23" spans="1:8" ht="14.25" customHeight="1">
      <c r="A23" s="329" t="s">
        <v>545</v>
      </c>
      <c r="B23" s="330">
        <f>+'家計(表３)'!G127</f>
        <v>2358</v>
      </c>
      <c r="C23" s="330">
        <f>+'家計(表３)'!H127</f>
        <v>1764</v>
      </c>
      <c r="D23" s="340">
        <f t="shared" si="0"/>
        <v>1.024</v>
      </c>
      <c r="E23" s="332">
        <v>2.4</v>
      </c>
      <c r="F23" s="331">
        <f t="shared" si="1"/>
        <v>33.673469387755105</v>
      </c>
      <c r="G23" s="333">
        <f t="shared" si="2"/>
        <v>30.540497448979597</v>
      </c>
      <c r="H23" s="334">
        <f t="shared" si="3"/>
        <v>0.26760102076296444</v>
      </c>
    </row>
    <row r="24" spans="1:8" ht="14.25" customHeight="1">
      <c r="A24" s="329" t="s">
        <v>546</v>
      </c>
      <c r="B24" s="330">
        <f>+'家計(表３)'!G129</f>
        <v>8463</v>
      </c>
      <c r="C24" s="330">
        <f>+'家計(表３)'!H129</f>
        <v>7827</v>
      </c>
      <c r="D24" s="340">
        <f t="shared" si="0"/>
        <v>1.005</v>
      </c>
      <c r="E24" s="332">
        <v>0.5</v>
      </c>
      <c r="F24" s="331">
        <f t="shared" si="1"/>
        <v>8.125718666155613</v>
      </c>
      <c r="G24" s="333">
        <f t="shared" si="2"/>
        <v>7.587779767319036</v>
      </c>
      <c r="H24" s="334">
        <f t="shared" si="3"/>
        <v>0.29500075620308974</v>
      </c>
    </row>
    <row r="25" spans="1:8" ht="14.25" customHeight="1">
      <c r="A25" s="17"/>
      <c r="B25" s="174"/>
      <c r="C25" s="174"/>
      <c r="D25" s="341"/>
      <c r="E25" s="147"/>
      <c r="F25" s="151"/>
      <c r="G25" s="315"/>
      <c r="H25" s="176"/>
    </row>
    <row r="26" spans="1:8" ht="14.25" customHeight="1">
      <c r="A26" s="21" t="s">
        <v>11</v>
      </c>
      <c r="B26" s="174">
        <f>+'家計(表３)'!G138</f>
        <v>14614</v>
      </c>
      <c r="C26" s="174">
        <f>+'家計(表３)'!H138</f>
        <v>20029</v>
      </c>
      <c r="D26" s="339">
        <f>(E26/100+1)</f>
        <v>0.999</v>
      </c>
      <c r="E26" s="155">
        <v>-0.1</v>
      </c>
      <c r="F26" s="151">
        <f>(B26/C26-1)*100</f>
        <v>-27.035798092765496</v>
      </c>
      <c r="G26" s="315">
        <f>(B26/C26/D26-1)*100</f>
        <v>-26.962760853619116</v>
      </c>
      <c r="H26" s="323">
        <f>(B26/D26-C26)/$C$10*100</f>
        <v>-2.6824813090459823</v>
      </c>
    </row>
    <row r="27" spans="1:8" ht="14.25" customHeight="1">
      <c r="A27" s="329" t="s">
        <v>170</v>
      </c>
      <c r="B27" s="330">
        <f>+'家計(表３)'!G140</f>
        <v>13728</v>
      </c>
      <c r="C27" s="330">
        <f>+'家計(表３)'!H140</f>
        <v>17073</v>
      </c>
      <c r="D27" s="340">
        <f>(E27/100+1)</f>
        <v>1</v>
      </c>
      <c r="E27" s="332">
        <v>0</v>
      </c>
      <c r="F27" s="331">
        <f>(B27/C27-1)*100</f>
        <v>-19.59233878053066</v>
      </c>
      <c r="G27" s="333">
        <f>(B27/C27/D27-1)*100</f>
        <v>-19.59233878053066</v>
      </c>
      <c r="H27" s="334">
        <f>(B27/D27-C27)/$C$10*100</f>
        <v>-1.6615338764156569</v>
      </c>
    </row>
    <row r="28" spans="1:8" ht="14.25" customHeight="1">
      <c r="A28" s="329" t="s">
        <v>171</v>
      </c>
      <c r="B28" s="330">
        <f>+'家計(表３)'!G142</f>
        <v>886</v>
      </c>
      <c r="C28" s="330">
        <f>+'家計(表３)'!H142</f>
        <v>2956</v>
      </c>
      <c r="D28" s="340">
        <f>(E28/100+1)</f>
        <v>0.996</v>
      </c>
      <c r="E28" s="332">
        <v>-0.4</v>
      </c>
      <c r="F28" s="331">
        <f>(B28/C28-1)*100</f>
        <v>-70.02706359945873</v>
      </c>
      <c r="G28" s="333">
        <f>(B28/C28/D28-1)*100</f>
        <v>-69.90669036090233</v>
      </c>
      <c r="H28" s="334">
        <f>(B28/D28-C28)/$C$10*100</f>
        <v>-1.0264463377052817</v>
      </c>
    </row>
    <row r="29" spans="1:8" ht="14.25" customHeight="1">
      <c r="A29" s="17"/>
      <c r="B29" s="175"/>
      <c r="C29" s="175"/>
      <c r="D29" s="342"/>
      <c r="E29" s="148"/>
      <c r="F29" s="151"/>
      <c r="G29" s="315"/>
      <c r="H29" s="176"/>
    </row>
    <row r="30" spans="1:8" ht="14.25" customHeight="1">
      <c r="A30" s="21" t="s">
        <v>12</v>
      </c>
      <c r="B30" s="174">
        <f>+'家計(表３)'!G146</f>
        <v>18692</v>
      </c>
      <c r="C30" s="174">
        <f>+'家計(表３)'!H146</f>
        <v>18603</v>
      </c>
      <c r="D30" s="339">
        <f>(E30/100+1)</f>
        <v>1.003</v>
      </c>
      <c r="E30" s="155">
        <v>0.3</v>
      </c>
      <c r="F30" s="151">
        <f>(B30/C30-1)*100</f>
        <v>0.4784174595495294</v>
      </c>
      <c r="G30" s="315">
        <f>(B30/C30/D30-1)*100</f>
        <v>0.17788380812515658</v>
      </c>
      <c r="H30" s="323">
        <f>(B30/D30-C30)/$C$10*100</f>
        <v>0.016437375732924985</v>
      </c>
    </row>
    <row r="31" spans="1:8" ht="14.25" customHeight="1">
      <c r="A31" s="329" t="s">
        <v>172</v>
      </c>
      <c r="B31" s="330">
        <f>+'家計(表３)'!G148</f>
        <v>7628</v>
      </c>
      <c r="C31" s="330">
        <f>+'家計(表３)'!H148</f>
        <v>7527</v>
      </c>
      <c r="D31" s="340">
        <f>(E31/100+1)</f>
        <v>1.003</v>
      </c>
      <c r="E31" s="332">
        <v>0.3</v>
      </c>
      <c r="F31" s="331">
        <f>(B31/C31-1)*100</f>
        <v>1.3418360568619558</v>
      </c>
      <c r="G31" s="333">
        <f>(B31/C31/D31-1)*100</f>
        <v>1.0387198971704592</v>
      </c>
      <c r="H31" s="334">
        <f>(B31/D31-C31)/$C$10*100</f>
        <v>0.03883590634811271</v>
      </c>
    </row>
    <row r="32" spans="1:8" ht="14.25" customHeight="1">
      <c r="A32" s="329" t="s">
        <v>173</v>
      </c>
      <c r="B32" s="330">
        <f>+'家計(表３)'!G149</f>
        <v>4734</v>
      </c>
      <c r="C32" s="330">
        <f>+'家計(表３)'!H149</f>
        <v>5028</v>
      </c>
      <c r="D32" s="340">
        <f>(E32/100+1)</f>
        <v>1.004</v>
      </c>
      <c r="E32" s="332">
        <v>0.4</v>
      </c>
      <c r="F32" s="331">
        <f>(B32/C32-1)*100</f>
        <v>-5.847255369928406</v>
      </c>
      <c r="G32" s="333">
        <f>(B32/C32/D32-1)*100</f>
        <v>-6.222365906303196</v>
      </c>
      <c r="H32" s="334">
        <f>(B32/D32-C32)/$C$10*100</f>
        <v>-0.1554046084685695</v>
      </c>
    </row>
    <row r="33" spans="1:8" ht="14.25" customHeight="1">
      <c r="A33" s="329" t="s">
        <v>174</v>
      </c>
      <c r="B33" s="330">
        <f>+'家計(表３)'!G150</f>
        <v>845</v>
      </c>
      <c r="C33" s="330">
        <f>+'家計(表３)'!H150</f>
        <v>797</v>
      </c>
      <c r="D33" s="340">
        <f>(E33/100+1)</f>
        <v>1.02</v>
      </c>
      <c r="E33" s="332">
        <v>2</v>
      </c>
      <c r="F33" s="331">
        <f>(B33/C33-1)*100</f>
        <v>6.022584692597244</v>
      </c>
      <c r="G33" s="333">
        <f>(B33/C33/D33-1)*100</f>
        <v>3.9437104829384673</v>
      </c>
      <c r="H33" s="334">
        <f>(B33/D33-C33)/$C$10*100</f>
        <v>0.015612642831819767</v>
      </c>
    </row>
    <row r="34" spans="1:8" ht="14.25" customHeight="1">
      <c r="A34" s="329" t="s">
        <v>547</v>
      </c>
      <c r="B34" s="330">
        <f>+'家計(表３)'!G151</f>
        <v>5486</v>
      </c>
      <c r="C34" s="330">
        <f>+'家計(表３)'!H151</f>
        <v>5251</v>
      </c>
      <c r="D34" s="340">
        <f>(E34/100+1)</f>
        <v>1</v>
      </c>
      <c r="E34" s="332">
        <v>0</v>
      </c>
      <c r="F34" s="331">
        <f>(B34/C34-1)*100</f>
        <v>4.4753380308512725</v>
      </c>
      <c r="G34" s="333">
        <f>(B34/C34/D34-1)*100</f>
        <v>4.4753380308512725</v>
      </c>
      <c r="H34" s="334">
        <f>(B34/D34-C34)/$C$10*100</f>
        <v>0.11672958474071131</v>
      </c>
    </row>
    <row r="35" spans="1:8" ht="14.25" customHeight="1">
      <c r="A35" s="17"/>
      <c r="B35" s="174"/>
      <c r="C35" s="174"/>
      <c r="D35" s="341"/>
      <c r="E35" s="147"/>
      <c r="F35" s="151"/>
      <c r="G35" s="315"/>
      <c r="H35" s="176"/>
    </row>
    <row r="36" spans="1:8" ht="14.25" customHeight="1">
      <c r="A36" s="21" t="s">
        <v>13</v>
      </c>
      <c r="B36" s="174">
        <f>+'家計(表３)'!G153</f>
        <v>6697</v>
      </c>
      <c r="C36" s="174">
        <f>+'家計(表３)'!H153</f>
        <v>8106</v>
      </c>
      <c r="D36" s="339">
        <f aca="true" t="shared" si="4" ref="D36:D42">(E36/100+1)</f>
        <v>0.976</v>
      </c>
      <c r="E36" s="155">
        <v>-2.4</v>
      </c>
      <c r="F36" s="151">
        <f aca="true" t="shared" si="5" ref="F36:F42">(B36/C36-1)*100</f>
        <v>-17.382186035035772</v>
      </c>
      <c r="G36" s="315">
        <f aca="true" t="shared" si="6" ref="G36:G42">(B36/C36/D36-1)*100</f>
        <v>-15.350600445733376</v>
      </c>
      <c r="H36" s="323">
        <f aca="true" t="shared" si="7" ref="H36:H42">(B36/D36-C36)/$C$10*100</f>
        <v>-0.618080504734327</v>
      </c>
    </row>
    <row r="37" spans="1:8" ht="14.25" customHeight="1">
      <c r="A37" s="329" t="s">
        <v>175</v>
      </c>
      <c r="B37" s="330">
        <f>+'家計(表３)'!G155</f>
        <v>1568</v>
      </c>
      <c r="C37" s="330">
        <f>+'家計(表３)'!H155</f>
        <v>4117</v>
      </c>
      <c r="D37" s="340">
        <f t="shared" si="4"/>
        <v>0.947</v>
      </c>
      <c r="E37" s="332">
        <v>-5.3</v>
      </c>
      <c r="F37" s="331">
        <f t="shared" si="5"/>
        <v>-61.91401505950935</v>
      </c>
      <c r="G37" s="333">
        <f t="shared" si="6"/>
        <v>-59.78248686326225</v>
      </c>
      <c r="H37" s="334">
        <f t="shared" si="7"/>
        <v>-1.222553638068998</v>
      </c>
    </row>
    <row r="38" spans="1:8" ht="14.25" customHeight="1">
      <c r="A38" s="329" t="s">
        <v>548</v>
      </c>
      <c r="B38" s="330">
        <f>+'家計(表３)'!G160</f>
        <v>170</v>
      </c>
      <c r="C38" s="330">
        <f>+'家計(表３)'!H160</f>
        <v>130</v>
      </c>
      <c r="D38" s="340">
        <f t="shared" si="4"/>
        <v>0.9339999999999999</v>
      </c>
      <c r="E38" s="332">
        <v>-6.6</v>
      </c>
      <c r="F38" s="331">
        <f t="shared" si="5"/>
        <v>30.76923076923077</v>
      </c>
      <c r="G38" s="333">
        <f t="shared" si="6"/>
        <v>40.0098830505683</v>
      </c>
      <c r="H38" s="334">
        <f t="shared" si="7"/>
        <v>0.025835906996691214</v>
      </c>
    </row>
    <row r="39" spans="1:8" ht="14.25" customHeight="1">
      <c r="A39" s="329" t="s">
        <v>549</v>
      </c>
      <c r="B39" s="330">
        <f>+'家計(表３)'!G161</f>
        <v>1356</v>
      </c>
      <c r="C39" s="330">
        <f>+'家計(表３)'!H161</f>
        <v>471</v>
      </c>
      <c r="D39" s="340">
        <f t="shared" si="4"/>
        <v>0.938</v>
      </c>
      <c r="E39" s="332">
        <v>-6.2</v>
      </c>
      <c r="F39" s="331">
        <f t="shared" si="5"/>
        <v>187.8980891719745</v>
      </c>
      <c r="G39" s="333">
        <f t="shared" si="6"/>
        <v>206.9276003965613</v>
      </c>
      <c r="H39" s="334">
        <f t="shared" si="7"/>
        <v>0.4841193114781462</v>
      </c>
    </row>
    <row r="40" spans="1:8" ht="14.25" customHeight="1">
      <c r="A40" s="329" t="s">
        <v>550</v>
      </c>
      <c r="B40" s="330">
        <f>+'家計(表３)'!G162</f>
        <v>1299</v>
      </c>
      <c r="C40" s="330">
        <f>+'家計(表３)'!H162</f>
        <v>1106</v>
      </c>
      <c r="D40" s="340">
        <f t="shared" si="4"/>
        <v>0.983</v>
      </c>
      <c r="E40" s="332">
        <v>-1.7</v>
      </c>
      <c r="F40" s="331">
        <f t="shared" si="5"/>
        <v>17.450271247739614</v>
      </c>
      <c r="G40" s="333">
        <f t="shared" si="6"/>
        <v>19.481455999735118</v>
      </c>
      <c r="H40" s="334">
        <f t="shared" si="7"/>
        <v>0.10702607955348212</v>
      </c>
    </row>
    <row r="41" spans="1:8" ht="14.25" customHeight="1">
      <c r="A41" s="329" t="s">
        <v>551</v>
      </c>
      <c r="B41" s="330">
        <f>+'家計(表３)'!G163</f>
        <v>1986</v>
      </c>
      <c r="C41" s="330">
        <f>+'家計(表３)'!H163</f>
        <v>2049</v>
      </c>
      <c r="D41" s="340">
        <f t="shared" si="4"/>
        <v>1.008</v>
      </c>
      <c r="E41" s="332">
        <v>0.8</v>
      </c>
      <c r="F41" s="331">
        <f t="shared" si="5"/>
        <v>-3.0746705710102518</v>
      </c>
      <c r="G41" s="333">
        <f t="shared" si="6"/>
        <v>-3.8439192172720738</v>
      </c>
      <c r="H41" s="334">
        <f t="shared" si="7"/>
        <v>-0.03912274228189192</v>
      </c>
    </row>
    <row r="42" spans="1:8" ht="14.25" customHeight="1">
      <c r="A42" s="329" t="s">
        <v>552</v>
      </c>
      <c r="B42" s="330">
        <f>+'家計(表３)'!G164</f>
        <v>319</v>
      </c>
      <c r="C42" s="330">
        <f>+'家計(表３)'!H164</f>
        <v>233</v>
      </c>
      <c r="D42" s="340">
        <f t="shared" si="4"/>
        <v>1</v>
      </c>
      <c r="E42" s="332">
        <v>0</v>
      </c>
      <c r="F42" s="331">
        <f t="shared" si="5"/>
        <v>36.909871244635184</v>
      </c>
      <c r="G42" s="333">
        <f t="shared" si="6"/>
        <v>36.909871244635184</v>
      </c>
      <c r="H42" s="334">
        <f t="shared" si="7"/>
        <v>0.04271806079872839</v>
      </c>
    </row>
    <row r="43" spans="1:8" ht="14.25" customHeight="1">
      <c r="A43" s="17"/>
      <c r="B43" s="174"/>
      <c r="C43" s="174"/>
      <c r="D43" s="341"/>
      <c r="E43" s="147"/>
      <c r="F43" s="151"/>
      <c r="G43" s="315"/>
      <c r="H43" s="176"/>
    </row>
    <row r="44" spans="1:8" ht="14.25" customHeight="1">
      <c r="A44" s="21" t="s">
        <v>14</v>
      </c>
      <c r="B44" s="174">
        <f>+'家計(表３)'!G166</f>
        <v>5621</v>
      </c>
      <c r="C44" s="174">
        <f>+'家計(表３)'!H166</f>
        <v>5846</v>
      </c>
      <c r="D44" s="339">
        <f aca="true" t="shared" si="8" ref="D44:D52">(E44/100+1)</f>
        <v>0.988</v>
      </c>
      <c r="E44" s="155">
        <v>-1.2</v>
      </c>
      <c r="F44" s="151">
        <f>(B44/C44-1)*100</f>
        <v>-3.8487854943551114</v>
      </c>
      <c r="G44" s="315">
        <f aca="true" t="shared" si="9" ref="G44:G52">(B44/C44/D44-1)*100</f>
        <v>-2.6809569780922193</v>
      </c>
      <c r="H44" s="323">
        <f aca="true" t="shared" si="10" ref="H44:H52">(B44/D44-C44)/$C$10*100</f>
        <v>-0.07785055878167671</v>
      </c>
    </row>
    <row r="45" spans="1:8" ht="14.25" customHeight="1">
      <c r="A45" s="329" t="s">
        <v>176</v>
      </c>
      <c r="B45" s="330">
        <f>+'家計(表３)'!G168</f>
        <v>0</v>
      </c>
      <c r="C45" s="330">
        <f>+'家計(表３)'!H168</f>
        <v>50</v>
      </c>
      <c r="D45" s="340">
        <f t="shared" si="8"/>
        <v>0.966</v>
      </c>
      <c r="E45" s="332">
        <v>-3.4</v>
      </c>
      <c r="F45" s="331">
        <f>(B45/C45-1)*100</f>
        <v>-100</v>
      </c>
      <c r="G45" s="333">
        <f t="shared" si="9"/>
        <v>-100</v>
      </c>
      <c r="H45" s="334">
        <f t="shared" si="10"/>
        <v>-0.02483608185972581</v>
      </c>
    </row>
    <row r="46" spans="1:8" ht="14.25" customHeight="1">
      <c r="A46" s="329" t="s">
        <v>177</v>
      </c>
      <c r="B46" s="330">
        <f>+'家計(表３)'!G170</f>
        <v>2361</v>
      </c>
      <c r="C46" s="330">
        <f>+'家計(表３)'!H170</f>
        <v>2173</v>
      </c>
      <c r="D46" s="340">
        <f t="shared" si="8"/>
        <v>0.972</v>
      </c>
      <c r="E46" s="332">
        <v>-2.8</v>
      </c>
      <c r="F46" s="331">
        <f aca="true" t="shared" si="11" ref="F46:F52">(B46/C46-1)*100</f>
        <v>8.651633686148186</v>
      </c>
      <c r="G46" s="333">
        <f t="shared" si="9"/>
        <v>11.781516138012549</v>
      </c>
      <c r="H46" s="334">
        <f t="shared" si="10"/>
        <v>0.12716687148768752</v>
      </c>
    </row>
    <row r="47" spans="1:8" ht="14.25" customHeight="1">
      <c r="A47" s="329" t="s">
        <v>224</v>
      </c>
      <c r="B47" s="330">
        <f>+'家計(表３)'!G175</f>
        <v>684</v>
      </c>
      <c r="C47" s="330">
        <f>+'家計(表３)'!H175</f>
        <v>1271</v>
      </c>
      <c r="D47" s="340">
        <f t="shared" si="8"/>
        <v>0.991</v>
      </c>
      <c r="E47" s="332">
        <v>-0.9</v>
      </c>
      <c r="F47" s="331">
        <f t="shared" si="11"/>
        <v>-46.18410700236034</v>
      </c>
      <c r="G47" s="333">
        <f t="shared" si="9"/>
        <v>-45.69536528997007</v>
      </c>
      <c r="H47" s="334">
        <f t="shared" si="10"/>
        <v>-0.28849001233634</v>
      </c>
    </row>
    <row r="48" spans="1:8" ht="14.25" customHeight="1">
      <c r="A48" s="335" t="s">
        <v>178</v>
      </c>
      <c r="B48" s="336">
        <f>+'家計(表３)'!G180</f>
        <v>835</v>
      </c>
      <c r="C48" s="336">
        <f>+'家計(表３)'!H180</f>
        <v>508</v>
      </c>
      <c r="D48" s="343">
        <f t="shared" si="8"/>
        <v>1.01</v>
      </c>
      <c r="E48" s="332">
        <v>1</v>
      </c>
      <c r="F48" s="331">
        <f t="shared" si="11"/>
        <v>64.37007874015748</v>
      </c>
      <c r="G48" s="333">
        <f t="shared" si="9"/>
        <v>62.7426522179777</v>
      </c>
      <c r="H48" s="334">
        <f t="shared" si="10"/>
        <v>0.15832141529273136</v>
      </c>
    </row>
    <row r="49" spans="1:8" ht="14.25" customHeight="1">
      <c r="A49" s="335" t="s">
        <v>553</v>
      </c>
      <c r="B49" s="336">
        <f>+'家計(表３)'!G185</f>
        <v>34</v>
      </c>
      <c r="C49" s="336">
        <f>+'家計(表３)'!H185</f>
        <v>115</v>
      </c>
      <c r="D49" s="343">
        <f t="shared" si="8"/>
        <v>1.131</v>
      </c>
      <c r="E49" s="332">
        <v>13.1</v>
      </c>
      <c r="F49" s="331">
        <f t="shared" si="11"/>
        <v>-70.43478260869564</v>
      </c>
      <c r="G49" s="333">
        <f t="shared" si="9"/>
        <v>-73.85922423403683</v>
      </c>
      <c r="H49" s="334">
        <f t="shared" si="10"/>
        <v>-0.04219059600096481</v>
      </c>
    </row>
    <row r="50" spans="1:8" ht="14.25" customHeight="1">
      <c r="A50" s="335" t="s">
        <v>554</v>
      </c>
      <c r="B50" s="336">
        <f>+'家計(表３)'!G186</f>
        <v>340</v>
      </c>
      <c r="C50" s="336">
        <f>+'家計(表３)'!H186</f>
        <v>471</v>
      </c>
      <c r="D50" s="343">
        <f t="shared" si="8"/>
        <v>0.982</v>
      </c>
      <c r="E50" s="332">
        <v>-1.8</v>
      </c>
      <c r="F50" s="331">
        <f t="shared" si="11"/>
        <v>-27.813163481953296</v>
      </c>
      <c r="G50" s="333">
        <f t="shared" si="9"/>
        <v>-26.489983179178513</v>
      </c>
      <c r="H50" s="334">
        <f t="shared" si="10"/>
        <v>-0.06197487620401885</v>
      </c>
    </row>
    <row r="51" spans="1:8" ht="14.25" customHeight="1">
      <c r="A51" s="329" t="s">
        <v>555</v>
      </c>
      <c r="B51" s="330">
        <f>+'家計(表３)'!G187</f>
        <v>1010</v>
      </c>
      <c r="C51" s="330">
        <f>+'家計(表３)'!H187</f>
        <v>1052</v>
      </c>
      <c r="D51" s="340">
        <f t="shared" si="8"/>
        <v>1.004</v>
      </c>
      <c r="E51" s="332">
        <v>0.4</v>
      </c>
      <c r="F51" s="331">
        <f t="shared" si="11"/>
        <v>-3.9923954372623527</v>
      </c>
      <c r="G51" s="333">
        <f t="shared" si="9"/>
        <v>-4.374895853846961</v>
      </c>
      <c r="H51" s="334">
        <f t="shared" si="10"/>
        <v>-0.02286106913494445</v>
      </c>
    </row>
    <row r="52" spans="1:8" ht="14.25" customHeight="1">
      <c r="A52" s="329" t="s">
        <v>556</v>
      </c>
      <c r="B52" s="330">
        <f>+'家計(表３)'!G188</f>
        <v>358</v>
      </c>
      <c r="C52" s="330">
        <f>+'家計(表３)'!H188</f>
        <v>206</v>
      </c>
      <c r="D52" s="340">
        <f t="shared" si="8"/>
        <v>1</v>
      </c>
      <c r="E52" s="332">
        <v>0</v>
      </c>
      <c r="F52" s="331">
        <f t="shared" si="11"/>
        <v>73.78640776699028</v>
      </c>
      <c r="G52" s="333">
        <f t="shared" si="9"/>
        <v>73.78640776699028</v>
      </c>
      <c r="H52" s="334">
        <f t="shared" si="10"/>
        <v>0.07550168885356646</v>
      </c>
    </row>
    <row r="53" spans="1:8" ht="14.25" customHeight="1">
      <c r="A53" s="17"/>
      <c r="B53" s="174"/>
      <c r="C53" s="174"/>
      <c r="D53" s="341"/>
      <c r="E53" s="147"/>
      <c r="F53" s="151"/>
      <c r="G53" s="315"/>
      <c r="H53" s="176"/>
    </row>
    <row r="54" spans="1:8" ht="14.25" customHeight="1">
      <c r="A54" s="21" t="s">
        <v>78</v>
      </c>
      <c r="B54" s="174">
        <f>+'家計(表３)'!G190</f>
        <v>7987</v>
      </c>
      <c r="C54" s="174">
        <f>+'家計(表３)'!H190</f>
        <v>10263</v>
      </c>
      <c r="D54" s="339">
        <f>(E54/100+1)</f>
        <v>1.024</v>
      </c>
      <c r="E54" s="155">
        <v>2.4</v>
      </c>
      <c r="F54" s="151">
        <f>(B54/C54-1)*100</f>
        <v>-22.176751437201602</v>
      </c>
      <c r="G54" s="315">
        <f>(B54/C54/D54-1)*100</f>
        <v>-24.000733825392196</v>
      </c>
      <c r="H54" s="323">
        <f>(B54/D54-C54)/$C$10*100</f>
        <v>-1.223522408354858</v>
      </c>
    </row>
    <row r="55" spans="1:8" ht="14.25" customHeight="1">
      <c r="A55" s="337" t="s">
        <v>557</v>
      </c>
      <c r="B55" s="330">
        <f>+'家計(表３)'!G192+'家計(表３)'!G193</f>
        <v>1851</v>
      </c>
      <c r="C55" s="330">
        <f>+'家計(表３)'!H192+'家計(表３)'!H193</f>
        <v>2658</v>
      </c>
      <c r="D55" s="340">
        <f>(E55/100+1)</f>
        <v>0.999</v>
      </c>
      <c r="E55" s="332">
        <v>-0.1</v>
      </c>
      <c r="F55" s="331">
        <f>(B55/C55-1)*100</f>
        <v>-30.36117381489842</v>
      </c>
      <c r="G55" s="333">
        <f>(B55/C55/D55-1)*100</f>
        <v>-30.2914652801786</v>
      </c>
      <c r="H55" s="334">
        <f>(B55/D55-C55)/$C$10*100</f>
        <v>-0.3999340091134249</v>
      </c>
    </row>
    <row r="56" spans="1:8" ht="14.25" customHeight="1">
      <c r="A56" s="329" t="s">
        <v>558</v>
      </c>
      <c r="B56" s="330">
        <f>+'家計(表３)'!G194</f>
        <v>1418</v>
      </c>
      <c r="C56" s="330">
        <f>+'家計(表３)'!H194</f>
        <v>1682</v>
      </c>
      <c r="D56" s="340">
        <f>(E56/100+1)</f>
        <v>0.927</v>
      </c>
      <c r="E56" s="332">
        <v>-7.3</v>
      </c>
      <c r="F56" s="331">
        <f>(B56/C56-1)*100</f>
        <v>-15.69560047562426</v>
      </c>
      <c r="G56" s="333">
        <f>(B56/C56/D56-1)*100</f>
        <v>-9.05674269215131</v>
      </c>
      <c r="H56" s="334">
        <f>(B56/D56-C56)/$C$10*100</f>
        <v>-0.07566779857042766</v>
      </c>
    </row>
    <row r="57" spans="1:8" ht="14.25" customHeight="1">
      <c r="A57" s="329" t="s">
        <v>559</v>
      </c>
      <c r="B57" s="330">
        <f>+'家計(表３)'!G195</f>
        <v>4717</v>
      </c>
      <c r="C57" s="330">
        <f>+'家計(表３)'!H195</f>
        <v>5923</v>
      </c>
      <c r="D57" s="340">
        <f>(E57/100+1)</f>
        <v>1.064</v>
      </c>
      <c r="E57" s="332">
        <v>6.4</v>
      </c>
      <c r="F57" s="331">
        <f>(B57/C57-1)*100</f>
        <v>-20.361303393550568</v>
      </c>
      <c r="G57" s="333">
        <f>(B57/C57/D57-1)*100</f>
        <v>-25.15160093378813</v>
      </c>
      <c r="H57" s="334">
        <f>(B57/D57-C57)/$C$10*100</f>
        <v>-0.7399807884503631</v>
      </c>
    </row>
    <row r="58" spans="1:8" ht="14.25" customHeight="1" thickBot="1">
      <c r="A58" s="22"/>
      <c r="B58" s="30"/>
      <c r="C58" s="30"/>
      <c r="D58" s="344"/>
      <c r="E58" s="30"/>
      <c r="F58" s="23"/>
      <c r="G58" s="27"/>
      <c r="H58" s="50"/>
    </row>
    <row r="59" spans="2:4" ht="14.25" customHeight="1">
      <c r="B59" s="97"/>
      <c r="C59" s="97"/>
      <c r="D59" s="321"/>
    </row>
    <row r="60" spans="2:4" ht="14.25" customHeight="1">
      <c r="B60" s="97"/>
      <c r="C60" s="97"/>
      <c r="D60" s="321"/>
    </row>
    <row r="61" spans="1:4" ht="14.25" customHeight="1">
      <c r="A61" s="9" t="s">
        <v>4</v>
      </c>
      <c r="B61" s="97"/>
      <c r="C61" s="97"/>
      <c r="D61" s="321"/>
    </row>
    <row r="62" spans="2:7" ht="14.25" customHeight="1">
      <c r="B62" s="97"/>
      <c r="C62" s="97"/>
      <c r="D62" s="321"/>
      <c r="E62" s="314"/>
      <c r="F62" s="372" t="str">
        <f>+F3</f>
        <v>平成１６年２月分</v>
      </c>
      <c r="G62" s="372"/>
    </row>
    <row r="63" spans="2:4" ht="14.25" customHeight="1" thickBot="1">
      <c r="B63" s="97"/>
      <c r="C63" s="97"/>
      <c r="D63" s="321"/>
    </row>
    <row r="64" spans="1:8" ht="16.5" customHeight="1">
      <c r="A64" s="10"/>
      <c r="B64" s="382" t="str">
        <f>+B5</f>
        <v>１６年２月（円）</v>
      </c>
      <c r="C64" s="382" t="str">
        <f>+C5</f>
        <v>１５年２月（円）</v>
      </c>
      <c r="D64" s="11" t="s">
        <v>528</v>
      </c>
      <c r="E64" s="12"/>
      <c r="F64" s="376" t="s">
        <v>5</v>
      </c>
      <c r="G64" s="379" t="s">
        <v>27</v>
      </c>
      <c r="H64" s="373" t="s">
        <v>529</v>
      </c>
    </row>
    <row r="65" spans="1:8" ht="16.5" customHeight="1">
      <c r="A65" s="51" t="s">
        <v>2</v>
      </c>
      <c r="B65" s="383" t="s">
        <v>15</v>
      </c>
      <c r="C65" s="383" t="s">
        <v>15</v>
      </c>
      <c r="D65" s="31" t="s">
        <v>526</v>
      </c>
      <c r="E65" s="32"/>
      <c r="F65" s="377"/>
      <c r="G65" s="380"/>
      <c r="H65" s="374"/>
    </row>
    <row r="66" spans="1:8" ht="16.5" customHeight="1">
      <c r="A66" s="14"/>
      <c r="B66" s="384"/>
      <c r="C66" s="384"/>
      <c r="D66" s="33" t="s">
        <v>527</v>
      </c>
      <c r="E66" s="33" t="s">
        <v>6</v>
      </c>
      <c r="F66" s="378"/>
      <c r="G66" s="381"/>
      <c r="H66" s="375"/>
    </row>
    <row r="67" spans="1:8" ht="14.25" customHeight="1">
      <c r="A67" s="52" t="s">
        <v>7</v>
      </c>
      <c r="B67" s="15"/>
      <c r="C67" s="15"/>
      <c r="D67" s="339"/>
      <c r="E67" s="20"/>
      <c r="F67" s="20"/>
      <c r="G67" s="26"/>
      <c r="H67" s="24"/>
    </row>
    <row r="68" spans="1:8" ht="14.25" customHeight="1">
      <c r="A68" s="21" t="s">
        <v>16</v>
      </c>
      <c r="B68" s="174">
        <f>+'家計(表３)'!G203</f>
        <v>22470</v>
      </c>
      <c r="C68" s="174">
        <f>+'家計(表３)'!H203</f>
        <v>22438</v>
      </c>
      <c r="D68" s="339">
        <f>(E68/100+1)</f>
        <v>0.996</v>
      </c>
      <c r="E68" s="155">
        <v>-0.4</v>
      </c>
      <c r="F68" s="151">
        <f>(B68/C68-1)*100</f>
        <v>0.1426152063463748</v>
      </c>
      <c r="G68" s="315">
        <f>(B68/C68/D68-1)*100</f>
        <v>0.544794383881908</v>
      </c>
      <c r="H68" s="323">
        <f>(B68/D68-C68)/$C$10*100</f>
        <v>0.06071973169849989</v>
      </c>
    </row>
    <row r="69" spans="1:8" ht="14.25" customHeight="1">
      <c r="A69" s="329" t="s">
        <v>179</v>
      </c>
      <c r="B69" s="330">
        <f>+'家計(表３)'!G205</f>
        <v>4492</v>
      </c>
      <c r="C69" s="330">
        <f>+'家計(表３)'!H205</f>
        <v>3384</v>
      </c>
      <c r="D69" s="340">
        <f>(E69/100+1)</f>
        <v>1.022</v>
      </c>
      <c r="E69" s="332">
        <v>2.2</v>
      </c>
      <c r="F69" s="331">
        <f>(B69/C69-1)*100</f>
        <v>32.742316784869985</v>
      </c>
      <c r="G69" s="333">
        <f>(B69/C69/D69-1)*100</f>
        <v>29.884850083043048</v>
      </c>
      <c r="H69" s="334">
        <f>(B69/D69-C69)/$C$10*100</f>
        <v>0.5023362441934116</v>
      </c>
    </row>
    <row r="70" spans="1:8" ht="14.25" customHeight="1">
      <c r="A70" s="329" t="s">
        <v>180</v>
      </c>
      <c r="B70" s="330">
        <f>+'家計(表３)'!G207</f>
        <v>7922</v>
      </c>
      <c r="C70" s="330">
        <f>+'家計(表３)'!H207</f>
        <v>9970</v>
      </c>
      <c r="D70" s="340">
        <f>(E70/100+1)</f>
        <v>0.984</v>
      </c>
      <c r="E70" s="332">
        <v>-1.6</v>
      </c>
      <c r="F70" s="331">
        <f>(B70/C70-1)*100</f>
        <v>-20.541624874623878</v>
      </c>
      <c r="G70" s="333">
        <f>(B70/C70/D70-1)*100</f>
        <v>-19.249618775024267</v>
      </c>
      <c r="H70" s="334">
        <f>(B70/D70-C70)/$C$10*100</f>
        <v>-0.9533017046840446</v>
      </c>
    </row>
    <row r="71" spans="1:8" ht="14.25" customHeight="1">
      <c r="A71" s="329" t="s">
        <v>181</v>
      </c>
      <c r="B71" s="330">
        <f>+'家計(表３)'!G212</f>
        <v>10056</v>
      </c>
      <c r="C71" s="330">
        <f>+'家計(表３)'!H212</f>
        <v>9084</v>
      </c>
      <c r="D71" s="340">
        <f>(E71/100+1)</f>
        <v>0.997</v>
      </c>
      <c r="E71" s="332">
        <v>-0.3</v>
      </c>
      <c r="F71" s="331">
        <f>(B71/C71-1)*100</f>
        <v>10.70013210039631</v>
      </c>
      <c r="G71" s="333">
        <f>(B71/C71/D71-1)*100</f>
        <v>11.03323179578366</v>
      </c>
      <c r="H71" s="334">
        <f>(B71/D71-C71)/$C$10*100</f>
        <v>0.49784362027070667</v>
      </c>
    </row>
    <row r="72" spans="1:8" ht="14.25" customHeight="1">
      <c r="A72" s="17"/>
      <c r="B72" s="174"/>
      <c r="C72" s="174"/>
      <c r="D72" s="341"/>
      <c r="E72" s="147"/>
      <c r="F72" s="151"/>
      <c r="G72" s="315"/>
      <c r="H72" s="176"/>
    </row>
    <row r="73" spans="1:8" ht="14.25" customHeight="1">
      <c r="A73" s="21" t="s">
        <v>19</v>
      </c>
      <c r="B73" s="174">
        <f>+'家計(表３)'!G214</f>
        <v>16169</v>
      </c>
      <c r="C73" s="174">
        <f>+'家計(表３)'!H214</f>
        <v>6284</v>
      </c>
      <c r="D73" s="339">
        <f>(E73/100+1)</f>
        <v>1.019</v>
      </c>
      <c r="E73" s="155">
        <v>1.9</v>
      </c>
      <c r="F73" s="151">
        <f>(B73/C73-1)*100</f>
        <v>157.30426479949077</v>
      </c>
      <c r="G73" s="315">
        <f>(B73/C73/D73-1)*100</f>
        <v>152.50663866485846</v>
      </c>
      <c r="H73" s="323">
        <f>(B73/D73-C73)/$C$10*100</f>
        <v>4.760340340601881</v>
      </c>
    </row>
    <row r="74" spans="1:8" ht="14.25" customHeight="1">
      <c r="A74" s="329" t="s">
        <v>182</v>
      </c>
      <c r="B74" s="330">
        <f>+'家計(表３)'!G216</f>
        <v>14477</v>
      </c>
      <c r="C74" s="330">
        <f>+'家計(表３)'!H216</f>
        <v>4234</v>
      </c>
      <c r="D74" s="340">
        <f>(E74/100+1)</f>
        <v>1.011</v>
      </c>
      <c r="E74" s="332">
        <v>1.1</v>
      </c>
      <c r="F74" s="331">
        <f>(B74/C74-1)*100</f>
        <v>241.92253188474257</v>
      </c>
      <c r="G74" s="333">
        <f>(B74/C74/D74-1)*100</f>
        <v>238.20230651309853</v>
      </c>
      <c r="H74" s="334">
        <f>(B74/D74-C74)/$C$10*100</f>
        <v>5.00967894782664</v>
      </c>
    </row>
    <row r="75" spans="1:8" ht="14.25" customHeight="1">
      <c r="A75" s="329" t="s">
        <v>183</v>
      </c>
      <c r="B75" s="330">
        <f>+'家計(表３)'!G217</f>
        <v>111</v>
      </c>
      <c r="C75" s="330">
        <f>+'家計(表３)'!H217</f>
        <v>167</v>
      </c>
      <c r="D75" s="340">
        <f>(E75/100+1)</f>
        <v>0.993</v>
      </c>
      <c r="E75" s="332">
        <v>-0.7</v>
      </c>
      <c r="F75" s="331">
        <f>(B75/C75-1)*100</f>
        <v>-33.532934131736525</v>
      </c>
      <c r="G75" s="333">
        <f>(B75/C75/D75-1)*100</f>
        <v>-33.06438482551513</v>
      </c>
      <c r="H75" s="334">
        <f>(B75/D75-C75)/$C$10*100</f>
        <v>-0.027427738256810195</v>
      </c>
    </row>
    <row r="76" spans="1:8" ht="14.25" customHeight="1">
      <c r="A76" s="329" t="s">
        <v>184</v>
      </c>
      <c r="B76" s="330">
        <f>+'家計(表３)'!G218</f>
        <v>1581</v>
      </c>
      <c r="C76" s="330">
        <f>+'家計(表３)'!H218</f>
        <v>1883</v>
      </c>
      <c r="D76" s="340">
        <f>(E76/100+1)</f>
        <v>1.049</v>
      </c>
      <c r="E76" s="332">
        <v>4.9</v>
      </c>
      <c r="F76" s="331">
        <f>(B76/C76-1)*100</f>
        <v>-16.038236856080722</v>
      </c>
      <c r="G76" s="333">
        <f>(B76/C76/D76-1)*100</f>
        <v>-19.96018766070612</v>
      </c>
      <c r="H76" s="334">
        <f>(B76/D76-C76)/$C$10*100</f>
        <v>-0.18669299307127765</v>
      </c>
    </row>
    <row r="77" spans="1:8" ht="14.25" customHeight="1">
      <c r="A77" s="17"/>
      <c r="B77" s="174"/>
      <c r="C77" s="174"/>
      <c r="D77" s="341"/>
      <c r="E77" s="147"/>
      <c r="F77" s="151"/>
      <c r="G77" s="315"/>
      <c r="H77" s="176"/>
    </row>
    <row r="78" spans="1:8" ht="14.25" customHeight="1">
      <c r="A78" s="21" t="s">
        <v>79</v>
      </c>
      <c r="B78" s="174">
        <f>+'家計(表３)'!G220</f>
        <v>18564</v>
      </c>
      <c r="C78" s="174">
        <f>+'家計(表３)'!H220</f>
        <v>12305</v>
      </c>
      <c r="D78" s="339">
        <f>(E78/100+1)</f>
        <v>0.984</v>
      </c>
      <c r="E78" s="155">
        <v>-1.6</v>
      </c>
      <c r="F78" s="151">
        <f>(B78/C78-1)*100</f>
        <v>50.865501828524984</v>
      </c>
      <c r="G78" s="315">
        <f>(B78/C78/D78-1)*100</f>
        <v>53.31859941923271</v>
      </c>
      <c r="H78" s="323">
        <f>(B78/D78-C78)/$C$10*100</f>
        <v>3.2589179706619253</v>
      </c>
    </row>
    <row r="79" spans="1:8" ht="14.25" customHeight="1">
      <c r="A79" s="329" t="s">
        <v>185</v>
      </c>
      <c r="B79" s="330">
        <f>+'家計(表３)'!G222</f>
        <v>5033</v>
      </c>
      <c r="C79" s="330">
        <f>+'家計(表３)'!H222</f>
        <v>560</v>
      </c>
      <c r="D79" s="340">
        <f>(E79/100+1)</f>
        <v>0.927</v>
      </c>
      <c r="E79" s="332">
        <v>-7.3</v>
      </c>
      <c r="F79" s="331">
        <f>(B79/C79-1)*100</f>
        <v>798.7500000000001</v>
      </c>
      <c r="G79" s="333">
        <f>(B79/C79/D79-1)*100</f>
        <v>869.5253505933118</v>
      </c>
      <c r="H79" s="334">
        <f>(B79/D79-C79)/$C$10*100</f>
        <v>2.4187075120815344</v>
      </c>
    </row>
    <row r="80" spans="1:8" ht="14.25" customHeight="1">
      <c r="A80" s="329" t="s">
        <v>186</v>
      </c>
      <c r="B80" s="330">
        <f>+'家計(表３)'!G223</f>
        <v>3611</v>
      </c>
      <c r="C80" s="330">
        <f>+'家計(表３)'!H223</f>
        <v>2519</v>
      </c>
      <c r="D80" s="340">
        <f>(E80/100+1)</f>
        <v>0.97</v>
      </c>
      <c r="E80" s="332">
        <v>-3</v>
      </c>
      <c r="F80" s="331">
        <f>(B80/C80-1)*100</f>
        <v>43.350535926955146</v>
      </c>
      <c r="G80" s="333">
        <f>(B80/C80/D80-1)*100</f>
        <v>47.78405765665479</v>
      </c>
      <c r="H80" s="334">
        <f>(B80/D80-C80)/$C$10*100</f>
        <v>0.5978941050919601</v>
      </c>
    </row>
    <row r="81" spans="1:8" ht="14.25" customHeight="1">
      <c r="A81" s="329" t="s">
        <v>187</v>
      </c>
      <c r="B81" s="330">
        <f>+'家計(表３)'!G224</f>
        <v>3026</v>
      </c>
      <c r="C81" s="330">
        <f>+'家計(表３)'!H224</f>
        <v>3150</v>
      </c>
      <c r="D81" s="340">
        <f>(E81/100+1)</f>
        <v>1.004</v>
      </c>
      <c r="E81" s="332">
        <v>0.4</v>
      </c>
      <c r="F81" s="331">
        <f>(B81/C81-1)*100</f>
        <v>-3.936507936507938</v>
      </c>
      <c r="G81" s="333">
        <f>(B81/C81/D81-1)*100</f>
        <v>-4.319231012458102</v>
      </c>
      <c r="H81" s="334">
        <f>(B81/D81-C81)/$C$10*100</f>
        <v>-0.06758184824777988</v>
      </c>
    </row>
    <row r="82" spans="1:8" ht="14.25" customHeight="1">
      <c r="A82" s="329" t="s">
        <v>188</v>
      </c>
      <c r="B82" s="330">
        <f>+'家計(表３)'!G226</f>
        <v>6894</v>
      </c>
      <c r="C82" s="330">
        <f>+'家計(表３)'!H226</f>
        <v>6076</v>
      </c>
      <c r="D82" s="340">
        <f>(E82/100+1)</f>
        <v>0.991</v>
      </c>
      <c r="E82" s="332">
        <v>-0.9</v>
      </c>
      <c r="F82" s="331">
        <f>(B82/C82-1)*100</f>
        <v>13.462804476629353</v>
      </c>
      <c r="G82" s="333">
        <f>(B82/C82/D82-1)*100</f>
        <v>14.493243669656252</v>
      </c>
      <c r="H82" s="334">
        <f>(B82/D82-C82)/$C$10*100</f>
        <v>0.4374177853011699</v>
      </c>
    </row>
    <row r="83" spans="1:8" ht="14.25" customHeight="1">
      <c r="A83" s="17"/>
      <c r="B83" s="174"/>
      <c r="C83" s="174"/>
      <c r="D83" s="339"/>
      <c r="E83" s="147"/>
      <c r="F83" s="151"/>
      <c r="G83" s="315"/>
      <c r="H83" s="176"/>
    </row>
    <row r="84" spans="1:8" ht="14.25" customHeight="1">
      <c r="A84" s="21" t="s">
        <v>20</v>
      </c>
      <c r="B84" s="174">
        <f>+'家計(表３)'!G232</f>
        <v>45748</v>
      </c>
      <c r="C84" s="174">
        <f>+'家計(表３)'!H232</f>
        <v>50222</v>
      </c>
      <c r="D84" s="345" t="s">
        <v>168</v>
      </c>
      <c r="E84" s="149"/>
      <c r="F84" s="151">
        <f>(B84/C84-1)*100</f>
        <v>-8.90844649755087</v>
      </c>
      <c r="G84" s="318" t="s">
        <v>168</v>
      </c>
      <c r="H84" s="177" t="s">
        <v>64</v>
      </c>
    </row>
    <row r="85" spans="1:8" ht="14.25" customHeight="1">
      <c r="A85" s="329" t="s">
        <v>189</v>
      </c>
      <c r="B85" s="330">
        <f>+'家計(表３)'!G234</f>
        <v>11105</v>
      </c>
      <c r="C85" s="330">
        <f>+'家計(表３)'!H234</f>
        <v>10535</v>
      </c>
      <c r="D85" s="340">
        <f>(E85/100+1)</f>
        <v>1.013</v>
      </c>
      <c r="E85" s="332">
        <v>1.3</v>
      </c>
      <c r="F85" s="331">
        <f>(B85/C85-1)*100</f>
        <v>5.410536307546265</v>
      </c>
      <c r="G85" s="333">
        <f>(B85/C85/D85-1)*100</f>
        <v>4.057785101230271</v>
      </c>
      <c r="H85" s="334">
        <f>(B85/D85-C85)/$C$10*100</f>
        <v>0.21234237056159946</v>
      </c>
    </row>
    <row r="86" spans="1:8" ht="14.25" customHeight="1">
      <c r="A86" s="329" t="s">
        <v>190</v>
      </c>
      <c r="B86" s="330">
        <f>+'家計(表３)'!G243</f>
        <v>20404</v>
      </c>
      <c r="C86" s="330">
        <f>+'家計(表３)'!H243</f>
        <v>15515</v>
      </c>
      <c r="D86" s="340">
        <f>(E86/100+1)</f>
        <v>1.001</v>
      </c>
      <c r="E86" s="338">
        <f>+E10</f>
        <v>0.1</v>
      </c>
      <c r="F86" s="331">
        <f>(B86/C86-1)*100</f>
        <v>31.511440541411528</v>
      </c>
      <c r="G86" s="333">
        <f>(B86/C86/D86-1)*100</f>
        <v>31.380060480930606</v>
      </c>
      <c r="H86" s="334">
        <f>(B86/D86-C86)/$C$10*100</f>
        <v>2.4183471009419764</v>
      </c>
    </row>
    <row r="87" spans="1:8" ht="14.25" customHeight="1">
      <c r="A87" s="17"/>
      <c r="B87" s="29"/>
      <c r="C87" s="29"/>
      <c r="D87" s="339"/>
      <c r="E87" s="151"/>
      <c r="F87" s="151"/>
      <c r="G87" s="315"/>
      <c r="H87" s="176"/>
    </row>
    <row r="88" spans="1:8" ht="14.25" customHeight="1">
      <c r="A88" s="17" t="s">
        <v>22</v>
      </c>
      <c r="B88" s="147">
        <f>+'家計(表３)'!G303</f>
        <v>23.6</v>
      </c>
      <c r="C88" s="147">
        <f>+'家計(表３)'!H303</f>
        <v>23.5</v>
      </c>
      <c r="D88" s="339"/>
      <c r="E88" s="151"/>
      <c r="F88" s="151"/>
      <c r="G88" s="315"/>
      <c r="H88" s="176"/>
    </row>
    <row r="89" spans="1:8" ht="14.25" customHeight="1">
      <c r="A89" s="53"/>
      <c r="B89" s="15"/>
      <c r="C89" s="15"/>
      <c r="D89" s="346"/>
      <c r="E89" s="152"/>
      <c r="F89" s="152"/>
      <c r="G89" s="152"/>
      <c r="H89" s="176"/>
    </row>
    <row r="90" spans="1:8" ht="14.25" customHeight="1">
      <c r="A90" s="54" t="s">
        <v>23</v>
      </c>
      <c r="B90" s="15"/>
      <c r="C90" s="15"/>
      <c r="D90" s="347"/>
      <c r="E90" s="153"/>
      <c r="F90" s="153"/>
      <c r="G90" s="153"/>
      <c r="H90" s="319"/>
    </row>
    <row r="91" spans="1:8" ht="14.25" customHeight="1">
      <c r="A91" s="17" t="s">
        <v>8</v>
      </c>
      <c r="B91" s="173">
        <f>+'家計(表３)'!K9</f>
        <v>3.57</v>
      </c>
      <c r="C91" s="173">
        <f>+'家計(表３)'!L9</f>
        <v>3.48</v>
      </c>
      <c r="D91" s="348"/>
      <c r="E91" s="154"/>
      <c r="F91" s="154"/>
      <c r="G91" s="154"/>
      <c r="H91" s="320"/>
    </row>
    <row r="92" spans="1:8" ht="14.25" customHeight="1">
      <c r="A92" s="17" t="s">
        <v>24</v>
      </c>
      <c r="B92" s="174">
        <f>+'家計(表３)'!K24</f>
        <v>331456</v>
      </c>
      <c r="C92" s="174">
        <f>+'家計(表３)'!L24</f>
        <v>322993</v>
      </c>
      <c r="D92" s="339">
        <f>(E92/100+1)</f>
        <v>1.001</v>
      </c>
      <c r="E92" s="150">
        <f>+E10</f>
        <v>0.1</v>
      </c>
      <c r="F92" s="151">
        <f>(B92/C92-1)*100</f>
        <v>2.6201806231094693</v>
      </c>
      <c r="G92" s="315">
        <f>(B92/C92/D92-1)*100</f>
        <v>2.517662960149325</v>
      </c>
      <c r="H92" s="176">
        <f>(B92/D92-C92)/$C$92*100</f>
        <v>2.5176629601493423</v>
      </c>
    </row>
    <row r="93" spans="1:8" ht="14.25" customHeight="1">
      <c r="A93" s="17" t="s">
        <v>191</v>
      </c>
      <c r="B93" s="174">
        <f>+'家計(表３)'!K30</f>
        <v>244502</v>
      </c>
      <c r="C93" s="174">
        <f>+'家計(表３)'!L30</f>
        <v>231009</v>
      </c>
      <c r="D93" s="339">
        <f>(E93/100+1)</f>
        <v>1.001</v>
      </c>
      <c r="E93" s="150">
        <f>+E10</f>
        <v>0.1</v>
      </c>
      <c r="F93" s="151">
        <f>(B93/C93-1)*100</f>
        <v>5.840897973672021</v>
      </c>
      <c r="G93" s="315">
        <f>(B93/C93/D93-1)*100</f>
        <v>5.735162810861172</v>
      </c>
      <c r="H93" s="323">
        <f>(B93/D93-C93)/C92*100</f>
        <v>4.101866683718315</v>
      </c>
    </row>
    <row r="94" spans="1:8" ht="14.25" customHeight="1">
      <c r="A94" s="17" t="s">
        <v>192</v>
      </c>
      <c r="B94" s="174">
        <f>+'家計(表３)'!K31</f>
        <v>1091</v>
      </c>
      <c r="C94" s="174">
        <f>+'家計(表３)'!L31</f>
        <v>734</v>
      </c>
      <c r="D94" s="339">
        <f>(E94/100+1)</f>
        <v>1.001</v>
      </c>
      <c r="E94" s="150">
        <f>+E10</f>
        <v>0.1</v>
      </c>
      <c r="F94" s="151">
        <f>(B94/C94-1)*100</f>
        <v>48.637602179836506</v>
      </c>
      <c r="G94" s="315">
        <f>(B94/C94/D94-1)*100</f>
        <v>48.489113066769754</v>
      </c>
      <c r="H94" s="323">
        <f>(B94/D94-C94)/C92*100</f>
        <v>0.11019127037121236</v>
      </c>
    </row>
    <row r="95" spans="1:8" ht="14.25" customHeight="1">
      <c r="A95" s="17" t="s">
        <v>193</v>
      </c>
      <c r="B95" s="174">
        <f>+'家計(表３)'!K32</f>
        <v>42313</v>
      </c>
      <c r="C95" s="174">
        <f>+'家計(表３)'!L32</f>
        <v>43147</v>
      </c>
      <c r="D95" s="339">
        <f>(E95/100+1)</f>
        <v>1.001</v>
      </c>
      <c r="E95" s="150">
        <f>+E10</f>
        <v>0.1</v>
      </c>
      <c r="F95" s="151">
        <f>(B95/C95-1)*100</f>
        <v>-1.9329269705889218</v>
      </c>
      <c r="G95" s="315">
        <f>(B95/C95/D95-1)*100</f>
        <v>-2.030896074514399</v>
      </c>
      <c r="H95" s="323">
        <f>(B95/D95-C95)/C92*100</f>
        <v>-0.27129712695653696</v>
      </c>
    </row>
    <row r="96" spans="1:8" ht="14.25" customHeight="1">
      <c r="A96" s="17" t="s">
        <v>194</v>
      </c>
      <c r="B96" s="174">
        <f>+'家計(表３)'!K33</f>
        <v>10187</v>
      </c>
      <c r="C96" s="174">
        <f>+'家計(表３)'!L33</f>
        <v>10399</v>
      </c>
      <c r="D96" s="339">
        <f>(E96/100+1)</f>
        <v>1.001</v>
      </c>
      <c r="E96" s="150">
        <f>+E10</f>
        <v>0.1</v>
      </c>
      <c r="F96" s="151">
        <f>(B96/C96-1)*100</f>
        <v>-2.038657563227231</v>
      </c>
      <c r="G96" s="315">
        <f>(B96/C96/D96-1)*100</f>
        <v>-2.1365210421850356</v>
      </c>
      <c r="H96" s="323">
        <f>(B96/D96-C96)/C92*100</f>
        <v>-0.06878688490983456</v>
      </c>
    </row>
    <row r="97" spans="1:8" ht="14.25" customHeight="1">
      <c r="A97" s="17"/>
      <c r="B97" s="174"/>
      <c r="C97" s="174"/>
      <c r="D97" s="341"/>
      <c r="E97" s="148"/>
      <c r="F97" s="151"/>
      <c r="G97" s="315"/>
      <c r="H97" s="176"/>
    </row>
    <row r="98" spans="1:8" ht="14.25" customHeight="1">
      <c r="A98" s="17" t="s">
        <v>9</v>
      </c>
      <c r="B98" s="174">
        <f>+'家計(表３)'!K77</f>
        <v>251361</v>
      </c>
      <c r="C98" s="174">
        <f>+'家計(表３)'!L77</f>
        <v>212329</v>
      </c>
      <c r="D98" s="339">
        <f aca="true" t="shared" si="12" ref="D98:D107">(E98/100+1)</f>
        <v>1.001</v>
      </c>
      <c r="E98" s="150">
        <f>+E10</f>
        <v>0.1</v>
      </c>
      <c r="F98" s="151">
        <f aca="true" t="shared" si="13" ref="F98:F109">(B98/C98-1)*100</f>
        <v>18.382792741453112</v>
      </c>
      <c r="G98" s="315">
        <f aca="true" t="shared" si="14" ref="G98:G107">(B98/C98/D98-1)*100</f>
        <v>18.264528213239895</v>
      </c>
      <c r="H98" s="176">
        <f>(B98/D98-C98)/C98*100</f>
        <v>18.2645282132399</v>
      </c>
    </row>
    <row r="99" spans="1:8" ht="14.25" customHeight="1">
      <c r="A99" s="17" t="s">
        <v>169</v>
      </c>
      <c r="B99" s="174">
        <f>+'家計(表３)'!K79</f>
        <v>52222</v>
      </c>
      <c r="C99" s="174">
        <f>+'家計(表３)'!L79</f>
        <v>48156</v>
      </c>
      <c r="D99" s="339">
        <f t="shared" si="12"/>
        <v>1.003</v>
      </c>
      <c r="E99" s="150">
        <f>+E12</f>
        <v>0.3</v>
      </c>
      <c r="F99" s="151">
        <f t="shared" si="13"/>
        <v>8.443392308331266</v>
      </c>
      <c r="G99" s="315">
        <f t="shared" si="14"/>
        <v>8.1190352027231</v>
      </c>
      <c r="H99" s="323">
        <f>(B99/D99-C99)/C98*100</f>
        <v>1.8413888786851234</v>
      </c>
    </row>
    <row r="100" spans="1:8" ht="14.25" customHeight="1">
      <c r="A100" s="17" t="s">
        <v>195</v>
      </c>
      <c r="B100" s="174">
        <f>+'家計(表３)'!K138</f>
        <v>19928</v>
      </c>
      <c r="C100" s="174">
        <f>+'家計(表３)'!L138</f>
        <v>28137</v>
      </c>
      <c r="D100" s="339">
        <f t="shared" si="12"/>
        <v>0.999</v>
      </c>
      <c r="E100" s="150">
        <f>+E26</f>
        <v>-0.1</v>
      </c>
      <c r="F100" s="151">
        <f t="shared" si="13"/>
        <v>-29.17510750968476</v>
      </c>
      <c r="G100" s="315">
        <f t="shared" si="14"/>
        <v>-29.10421172140617</v>
      </c>
      <c r="H100" s="323">
        <f>(B100/D100-C100)/C98*100</f>
        <v>-3.856775123535669</v>
      </c>
    </row>
    <row r="101" spans="1:8" ht="14.25" customHeight="1">
      <c r="A101" s="17" t="s">
        <v>196</v>
      </c>
      <c r="B101" s="174">
        <f>+'家計(表３)'!K146</f>
        <v>18354</v>
      </c>
      <c r="C101" s="174">
        <f>+'家計(表３)'!L146</f>
        <v>17674</v>
      </c>
      <c r="D101" s="339">
        <f t="shared" si="12"/>
        <v>1.003</v>
      </c>
      <c r="E101" s="150">
        <f>+E30</f>
        <v>0.3</v>
      </c>
      <c r="F101" s="151">
        <f t="shared" si="13"/>
        <v>3.8474595450944893</v>
      </c>
      <c r="G101" s="315">
        <f t="shared" si="14"/>
        <v>3.536848998100206</v>
      </c>
      <c r="H101" s="323">
        <f>(B101/D101-C101)/C98*100</f>
        <v>0.2944028803998646</v>
      </c>
    </row>
    <row r="102" spans="1:8" ht="14.25" customHeight="1">
      <c r="A102" s="17" t="s">
        <v>197</v>
      </c>
      <c r="B102" s="174">
        <f>+'家計(表３)'!K153</f>
        <v>8709</v>
      </c>
      <c r="C102" s="174">
        <f>+'家計(表３)'!L153</f>
        <v>6642</v>
      </c>
      <c r="D102" s="339">
        <f t="shared" si="12"/>
        <v>0.976</v>
      </c>
      <c r="E102" s="150">
        <f>+E36</f>
        <v>-2.4</v>
      </c>
      <c r="F102" s="151">
        <f t="shared" si="13"/>
        <v>31.12014453477867</v>
      </c>
      <c r="G102" s="315">
        <f t="shared" si="14"/>
        <v>34.34441038399454</v>
      </c>
      <c r="H102" s="323">
        <f>(B102/D102-C102)/C98*100</f>
        <v>1.0743495884711545</v>
      </c>
    </row>
    <row r="103" spans="1:8" ht="14.25" customHeight="1">
      <c r="A103" s="17" t="s">
        <v>198</v>
      </c>
      <c r="B103" s="174">
        <f>+'家計(表３)'!K166</f>
        <v>5773</v>
      </c>
      <c r="C103" s="174">
        <f>+'家計(表３)'!L166</f>
        <v>5884</v>
      </c>
      <c r="D103" s="339">
        <f t="shared" si="12"/>
        <v>0.988</v>
      </c>
      <c r="E103" s="150">
        <f>+E44</f>
        <v>-1.2</v>
      </c>
      <c r="F103" s="151">
        <f t="shared" si="13"/>
        <v>-1.8864717878993909</v>
      </c>
      <c r="G103" s="315">
        <f t="shared" si="14"/>
        <v>-0.6948095019224554</v>
      </c>
      <c r="H103" s="323">
        <f>(B103/D103-C103)/C98*100</f>
        <v>-0.019254360493911476</v>
      </c>
    </row>
    <row r="104" spans="1:8" ht="14.25" customHeight="1">
      <c r="A104" s="17" t="s">
        <v>199</v>
      </c>
      <c r="B104" s="174">
        <f>+'家計(表３)'!K190</f>
        <v>8119</v>
      </c>
      <c r="C104" s="174">
        <f>+'家計(表３)'!L190</f>
        <v>7050</v>
      </c>
      <c r="D104" s="339">
        <f t="shared" si="12"/>
        <v>1.024</v>
      </c>
      <c r="E104" s="150">
        <f>+E54</f>
        <v>2.4</v>
      </c>
      <c r="F104" s="151">
        <f t="shared" si="13"/>
        <v>15.163120567375877</v>
      </c>
      <c r="G104" s="315">
        <f t="shared" si="14"/>
        <v>12.46398492907801</v>
      </c>
      <c r="H104" s="323">
        <f>(B104/D104-C104)/C98*100</f>
        <v>0.41384405215491055</v>
      </c>
    </row>
    <row r="105" spans="1:8" ht="14.25" customHeight="1">
      <c r="A105" s="17" t="s">
        <v>200</v>
      </c>
      <c r="B105" s="174">
        <f>+'家計(表３)'!K203</f>
        <v>28539</v>
      </c>
      <c r="C105" s="174">
        <f>+'家計(表３)'!L203</f>
        <v>22951</v>
      </c>
      <c r="D105" s="339">
        <f t="shared" si="12"/>
        <v>0.996</v>
      </c>
      <c r="E105" s="150">
        <f>+E68</f>
        <v>-0.4</v>
      </c>
      <c r="F105" s="151">
        <f t="shared" si="13"/>
        <v>24.347522983747982</v>
      </c>
      <c r="G105" s="315">
        <f t="shared" si="14"/>
        <v>24.846910626252992</v>
      </c>
      <c r="H105" s="323">
        <f>(B105/D105-C105)/C98*100</f>
        <v>2.6857445086781953</v>
      </c>
    </row>
    <row r="106" spans="1:8" ht="14.25" customHeight="1">
      <c r="A106" s="17" t="s">
        <v>201</v>
      </c>
      <c r="B106" s="174">
        <f>+'家計(表３)'!K214</f>
        <v>28404</v>
      </c>
      <c r="C106" s="174">
        <f>+'家計(表３)'!L214</f>
        <v>6629</v>
      </c>
      <c r="D106" s="339">
        <f t="shared" si="12"/>
        <v>1.019</v>
      </c>
      <c r="E106" s="150">
        <f>+E73</f>
        <v>1.9</v>
      </c>
      <c r="F106" s="151">
        <f t="shared" si="13"/>
        <v>328.4809171820787</v>
      </c>
      <c r="G106" s="315">
        <f t="shared" si="14"/>
        <v>320.49157721499387</v>
      </c>
      <c r="H106" s="323">
        <f>(B106/D106-C106)/C98*100</f>
        <v>10.005880804591905</v>
      </c>
    </row>
    <row r="107" spans="1:8" ht="14.25" customHeight="1">
      <c r="A107" s="17" t="s">
        <v>202</v>
      </c>
      <c r="B107" s="174">
        <f>+'家計(表３)'!K220</f>
        <v>21314</v>
      </c>
      <c r="C107" s="174">
        <f>+'家計(表３)'!L220</f>
        <v>12875</v>
      </c>
      <c r="D107" s="339">
        <f t="shared" si="12"/>
        <v>0.984</v>
      </c>
      <c r="E107" s="150">
        <f>+E78</f>
        <v>-1.6</v>
      </c>
      <c r="F107" s="151">
        <f t="shared" si="13"/>
        <v>65.54563106796117</v>
      </c>
      <c r="G107" s="315">
        <f t="shared" si="14"/>
        <v>68.23742994711502</v>
      </c>
      <c r="H107" s="323">
        <f>(B107/D107-C107)/C98*100</f>
        <v>4.137715105186319</v>
      </c>
    </row>
    <row r="108" spans="1:8" ht="14.25" customHeight="1">
      <c r="A108" s="17" t="s">
        <v>203</v>
      </c>
      <c r="B108" s="174">
        <f>+'家計(表３)'!K232</f>
        <v>60000</v>
      </c>
      <c r="C108" s="174">
        <f>+'家計(表３)'!L232</f>
        <v>56331</v>
      </c>
      <c r="D108" s="345" t="s">
        <v>168</v>
      </c>
      <c r="E108" s="149" t="s">
        <v>168</v>
      </c>
      <c r="F108" s="151">
        <f t="shared" si="13"/>
        <v>6.513287532619705</v>
      </c>
      <c r="G108" s="318" t="s">
        <v>65</v>
      </c>
      <c r="H108" s="177" t="s">
        <v>64</v>
      </c>
    </row>
    <row r="109" spans="1:8" ht="14.25" customHeight="1">
      <c r="A109" s="17" t="s">
        <v>204</v>
      </c>
      <c r="B109" s="174">
        <f>+'家計(表３)'!K234</f>
        <v>12717</v>
      </c>
      <c r="C109" s="174">
        <f>+'家計(表３)'!L234</f>
        <v>11678</v>
      </c>
      <c r="D109" s="339">
        <f>(E109/100+1)</f>
        <v>1.013</v>
      </c>
      <c r="E109" s="150">
        <f>+E85</f>
        <v>1.3</v>
      </c>
      <c r="F109" s="151">
        <f t="shared" si="13"/>
        <v>8.89707141633842</v>
      </c>
      <c r="G109" s="315">
        <f>(B109/C109/D109-1)*100</f>
        <v>7.49957691642491</v>
      </c>
      <c r="H109" s="177" t="s">
        <v>64</v>
      </c>
    </row>
    <row r="110" spans="1:8" ht="14.25" customHeight="1">
      <c r="A110" s="17"/>
      <c r="B110" s="174"/>
      <c r="C110" s="174"/>
      <c r="D110" s="339"/>
      <c r="E110" s="151"/>
      <c r="F110" s="151"/>
      <c r="G110" s="315"/>
      <c r="H110" s="176"/>
    </row>
    <row r="111" spans="1:8" ht="14.25" customHeight="1">
      <c r="A111" s="17" t="s">
        <v>25</v>
      </c>
      <c r="B111" s="174">
        <f>+'家計(表３)'!K293</f>
        <v>289456</v>
      </c>
      <c r="C111" s="174">
        <f>+'家計(表３)'!L293</f>
        <v>282636</v>
      </c>
      <c r="D111" s="339">
        <f>(E111/100+1)</f>
        <v>1.001</v>
      </c>
      <c r="E111" s="150">
        <f>+E10</f>
        <v>0.1</v>
      </c>
      <c r="F111" s="151">
        <f>(B111/C111-1)*100</f>
        <v>2.4129976365360406</v>
      </c>
      <c r="G111" s="315">
        <f>ROUND((B111/C111/D111-1)*100,1)</f>
        <v>2.3</v>
      </c>
      <c r="H111" s="177" t="s">
        <v>64</v>
      </c>
    </row>
    <row r="112" spans="1:8" ht="14.25" customHeight="1">
      <c r="A112" s="17"/>
      <c r="B112" s="29"/>
      <c r="C112" s="29"/>
      <c r="D112" s="349"/>
      <c r="E112" s="25"/>
      <c r="F112" s="25"/>
      <c r="G112" s="25"/>
      <c r="H112" s="24"/>
    </row>
    <row r="113" spans="1:8" ht="14.25" customHeight="1">
      <c r="A113" s="17" t="s">
        <v>26</v>
      </c>
      <c r="B113" s="147">
        <f>+'家計(表３)'!K299</f>
        <v>86.8</v>
      </c>
      <c r="C113" s="147">
        <f>+'家計(表３)'!L299</f>
        <v>75.1</v>
      </c>
      <c r="D113" s="349"/>
      <c r="E113" s="25"/>
      <c r="F113" s="25"/>
      <c r="G113" s="25"/>
      <c r="H113" s="24"/>
    </row>
    <row r="114" spans="1:8" ht="14.25" customHeight="1">
      <c r="A114" s="17"/>
      <c r="B114" s="147"/>
      <c r="C114" s="147"/>
      <c r="D114" s="349"/>
      <c r="E114" s="25"/>
      <c r="F114" s="25"/>
      <c r="G114" s="25"/>
      <c r="H114" s="24"/>
    </row>
    <row r="115" spans="1:8" ht="14.25" customHeight="1">
      <c r="A115" s="17" t="s">
        <v>22</v>
      </c>
      <c r="B115" s="147">
        <f>+'家計(表３)'!K303</f>
        <v>20.8</v>
      </c>
      <c r="C115" s="147">
        <f>+'家計(表３)'!L303</f>
        <v>22.7</v>
      </c>
      <c r="D115" s="349"/>
      <c r="E115" s="25"/>
      <c r="F115" s="25"/>
      <c r="G115" s="25"/>
      <c r="H115" s="24"/>
    </row>
    <row r="116" spans="1:8" ht="14.25" customHeight="1" thickBot="1">
      <c r="A116" s="55"/>
      <c r="B116" s="30"/>
      <c r="C116" s="30"/>
      <c r="D116" s="322"/>
      <c r="E116" s="28"/>
      <c r="F116" s="28"/>
      <c r="G116" s="28"/>
      <c r="H116" s="50"/>
    </row>
  </sheetData>
  <mergeCells count="12">
    <mergeCell ref="B5:B7"/>
    <mergeCell ref="C5:C7"/>
    <mergeCell ref="B64:B66"/>
    <mergeCell ref="C64:C66"/>
    <mergeCell ref="F3:G3"/>
    <mergeCell ref="F62:G62"/>
    <mergeCell ref="H5:H7"/>
    <mergeCell ref="H64:H66"/>
    <mergeCell ref="F5:F7"/>
    <mergeCell ref="G5:G7"/>
    <mergeCell ref="F64:F66"/>
    <mergeCell ref="G64:G66"/>
  </mergeCells>
  <printOptions horizontalCentered="1"/>
  <pageMargins left="0.5905511811023623" right="0.5905511811023623" top="0.5905511811023623" bottom="0.3937007874015748" header="0" footer="0.1968503937007874"/>
  <pageSetup horizontalDpi="600" verticalDpi="600" orientation="portrait" paperSize="9" scale="98" r:id="rId2"/>
  <headerFooter alignWithMargins="0">
    <oddFooter>&amp;R&amp;8&amp;F,xls&amp;A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6"/>
  <sheetViews>
    <sheetView workbookViewId="0" topLeftCell="A1">
      <pane xSplit="6" ySplit="6" topLeftCell="G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00390625" defaultRowHeight="13.5" customHeight="1"/>
  <cols>
    <col min="1" max="1" width="2.125" style="84" customWidth="1"/>
    <col min="2" max="2" width="2.375" style="84" customWidth="1"/>
    <col min="3" max="5" width="2.125" style="84" customWidth="1"/>
    <col min="6" max="6" width="21.25390625" style="0" customWidth="1"/>
    <col min="7" max="11" width="8.875" style="0" customWidth="1"/>
    <col min="12" max="12" width="9.375" style="0" customWidth="1"/>
    <col min="13" max="13" width="9.125" style="0" customWidth="1"/>
    <col min="14" max="14" width="9.50390625" style="0" customWidth="1"/>
    <col min="15" max="15" width="4.75390625" style="0" customWidth="1"/>
    <col min="17" max="17" width="2.25390625" style="0" customWidth="1"/>
    <col min="18" max="18" width="8.50390625" style="0" customWidth="1"/>
    <col min="19" max="19" width="2.625" style="0" customWidth="1"/>
    <col min="21" max="21" width="8.125" style="0" customWidth="1"/>
  </cols>
  <sheetData>
    <row r="1" spans="1:14" s="39" customFormat="1" ht="19.5" customHeight="1">
      <c r="A1" s="202" t="s">
        <v>575</v>
      </c>
      <c r="B1" s="202"/>
      <c r="C1" s="202"/>
      <c r="D1" s="202"/>
      <c r="E1" s="202"/>
      <c r="F1" s="192"/>
      <c r="G1" s="201"/>
      <c r="H1" s="192"/>
      <c r="I1" s="192"/>
      <c r="J1" s="192"/>
      <c r="K1" s="192"/>
      <c r="L1" s="192"/>
      <c r="M1" s="200"/>
      <c r="N1" s="192"/>
    </row>
    <row r="2" spans="1:14" s="39" customFormat="1" ht="13.5" customHeight="1">
      <c r="A2" s="202"/>
      <c r="B2" s="202"/>
      <c r="C2" s="202"/>
      <c r="D2" s="202"/>
      <c r="E2" s="202"/>
      <c r="F2" s="192"/>
      <c r="G2" s="201"/>
      <c r="H2" s="192"/>
      <c r="I2" s="192"/>
      <c r="J2" s="192"/>
      <c r="K2" s="192"/>
      <c r="L2" s="192"/>
      <c r="M2" s="200"/>
      <c r="N2" s="192"/>
    </row>
    <row r="3" spans="1:14" s="39" customFormat="1" ht="13.5" customHeight="1">
      <c r="A3" s="80"/>
      <c r="B3" s="80"/>
      <c r="C3" s="80"/>
      <c r="D3" s="80"/>
      <c r="E3" s="80"/>
      <c r="F3" s="39" t="s">
        <v>226</v>
      </c>
      <c r="M3" s="85"/>
      <c r="N3" s="61" t="s">
        <v>533</v>
      </c>
    </row>
    <row r="4" spans="1:14" s="39" customFormat="1" ht="15" customHeight="1">
      <c r="A4" s="163"/>
      <c r="B4" s="285"/>
      <c r="C4" s="285"/>
      <c r="D4" s="285"/>
      <c r="E4" s="285"/>
      <c r="F4" s="164"/>
      <c r="G4" s="36" t="s">
        <v>0</v>
      </c>
      <c r="H4" s="37"/>
      <c r="I4" s="37"/>
      <c r="J4" s="38"/>
      <c r="K4" s="36" t="s">
        <v>1</v>
      </c>
      <c r="L4" s="37"/>
      <c r="M4" s="37"/>
      <c r="N4" s="38"/>
    </row>
    <row r="5" spans="1:14" s="39" customFormat="1" ht="15" customHeight="1">
      <c r="A5" s="385" t="s">
        <v>227</v>
      </c>
      <c r="B5" s="386"/>
      <c r="C5" s="386"/>
      <c r="D5" s="386"/>
      <c r="E5" s="386"/>
      <c r="F5" s="387"/>
      <c r="G5" s="36" t="s">
        <v>434</v>
      </c>
      <c r="H5" s="38"/>
      <c r="I5" s="36" t="s">
        <v>3</v>
      </c>
      <c r="J5" s="38"/>
      <c r="K5" s="36" t="s">
        <v>534</v>
      </c>
      <c r="L5" s="38"/>
      <c r="M5" s="36" t="s">
        <v>3</v>
      </c>
      <c r="N5" s="38"/>
    </row>
    <row r="6" spans="1:18" s="39" customFormat="1" ht="15" customHeight="1">
      <c r="A6" s="165"/>
      <c r="B6" s="286"/>
      <c r="C6" s="286"/>
      <c r="D6" s="286"/>
      <c r="E6" s="286"/>
      <c r="F6" s="166"/>
      <c r="G6" s="273" t="s">
        <v>576</v>
      </c>
      <c r="H6" s="273" t="s">
        <v>577</v>
      </c>
      <c r="I6" s="273" t="str">
        <f>+G6</f>
        <v>16年2月</v>
      </c>
      <c r="J6" s="167" t="str">
        <f>H6</f>
        <v>15年2月</v>
      </c>
      <c r="K6" s="167" t="str">
        <f>G6</f>
        <v>16年2月</v>
      </c>
      <c r="L6" s="167" t="str">
        <f>H6</f>
        <v>15年2月</v>
      </c>
      <c r="M6" s="167" t="str">
        <f>G6</f>
        <v>16年2月</v>
      </c>
      <c r="N6" s="167" t="str">
        <f>H6</f>
        <v>15年2月</v>
      </c>
      <c r="P6" s="193"/>
      <c r="Q6" s="193"/>
      <c r="R6" s="193"/>
    </row>
    <row r="7" spans="1:14" ht="13.5" customHeight="1">
      <c r="A7" s="81"/>
      <c r="B7" s="301" t="s">
        <v>506</v>
      </c>
      <c r="C7" s="299" t="s">
        <v>514</v>
      </c>
      <c r="D7" s="287"/>
      <c r="E7" s="287"/>
      <c r="F7" s="62"/>
      <c r="G7" s="180">
        <v>265</v>
      </c>
      <c r="H7" s="180">
        <v>258</v>
      </c>
      <c r="I7" s="180">
        <v>163</v>
      </c>
      <c r="J7" s="180">
        <v>162</v>
      </c>
      <c r="K7" s="180">
        <v>154</v>
      </c>
      <c r="L7" s="180">
        <v>146</v>
      </c>
      <c r="M7" s="180">
        <v>100</v>
      </c>
      <c r="N7" s="180">
        <v>90</v>
      </c>
    </row>
    <row r="8" spans="1:14" ht="13.5" customHeight="1">
      <c r="A8" s="81"/>
      <c r="B8" s="287"/>
      <c r="C8" s="299"/>
      <c r="D8" s="287"/>
      <c r="E8" s="287"/>
      <c r="F8" s="62"/>
      <c r="G8" s="180"/>
      <c r="H8" s="180"/>
      <c r="I8" s="180"/>
      <c r="J8" s="180"/>
      <c r="K8" s="180"/>
      <c r="L8" s="180"/>
      <c r="M8" s="180"/>
      <c r="N8" s="180"/>
    </row>
    <row r="9" spans="1:14" ht="13.5" customHeight="1">
      <c r="A9" s="81"/>
      <c r="B9" s="301" t="s">
        <v>506</v>
      </c>
      <c r="C9" s="300" t="s">
        <v>515</v>
      </c>
      <c r="D9" s="288"/>
      <c r="E9" s="288"/>
      <c r="F9" s="75"/>
      <c r="G9" s="132">
        <v>3.26</v>
      </c>
      <c r="H9" s="132">
        <v>3.36</v>
      </c>
      <c r="I9" s="132">
        <v>3.23</v>
      </c>
      <c r="J9" s="132">
        <v>3.44</v>
      </c>
      <c r="K9" s="132">
        <v>3.57</v>
      </c>
      <c r="L9" s="132">
        <v>3.48</v>
      </c>
      <c r="M9" s="132">
        <v>3.48</v>
      </c>
      <c r="N9" s="132">
        <v>3.64</v>
      </c>
    </row>
    <row r="10" spans="1:14" ht="13.5" customHeight="1">
      <c r="A10" s="81"/>
      <c r="B10" s="301"/>
      <c r="C10" s="300" t="s">
        <v>516</v>
      </c>
      <c r="D10" s="288"/>
      <c r="E10" s="288"/>
      <c r="F10" s="75"/>
      <c r="G10" s="132">
        <v>0.89</v>
      </c>
      <c r="H10" s="132">
        <v>0.89</v>
      </c>
      <c r="I10" s="132">
        <v>0.78</v>
      </c>
      <c r="J10" s="132">
        <v>0.96</v>
      </c>
      <c r="K10" s="132">
        <v>1.3</v>
      </c>
      <c r="L10" s="132">
        <v>1.07</v>
      </c>
      <c r="M10" s="132">
        <v>1.02</v>
      </c>
      <c r="N10" s="132">
        <v>1.23</v>
      </c>
    </row>
    <row r="11" spans="1:14" ht="13.5" customHeight="1">
      <c r="A11" s="81"/>
      <c r="B11" s="301"/>
      <c r="C11" s="300" t="s">
        <v>517</v>
      </c>
      <c r="D11" s="288"/>
      <c r="E11" s="288"/>
      <c r="F11" s="75"/>
      <c r="G11" s="132">
        <v>0.52</v>
      </c>
      <c r="H11" s="132">
        <v>0.51</v>
      </c>
      <c r="I11" s="132">
        <v>0.42</v>
      </c>
      <c r="J11" s="132">
        <v>0.47</v>
      </c>
      <c r="K11" s="132">
        <v>0.2</v>
      </c>
      <c r="L11" s="132">
        <v>0.17</v>
      </c>
      <c r="M11" s="132">
        <v>0.16</v>
      </c>
      <c r="N11" s="132">
        <v>0.18</v>
      </c>
    </row>
    <row r="12" spans="1:14" ht="13.5" customHeight="1">
      <c r="A12" s="81"/>
      <c r="B12" s="301"/>
      <c r="C12" s="300" t="s">
        <v>518</v>
      </c>
      <c r="D12" s="288"/>
      <c r="E12" s="288"/>
      <c r="F12" s="75"/>
      <c r="G12" s="132">
        <v>0.4</v>
      </c>
      <c r="H12" s="132">
        <v>0.38</v>
      </c>
      <c r="I12" s="132">
        <v>0.36</v>
      </c>
      <c r="J12" s="132">
        <v>0.42</v>
      </c>
      <c r="K12" s="132">
        <v>0.12</v>
      </c>
      <c r="L12" s="132">
        <v>0.12</v>
      </c>
      <c r="M12" s="132">
        <v>0.1</v>
      </c>
      <c r="N12" s="132">
        <v>0.13</v>
      </c>
    </row>
    <row r="13" spans="1:14" ht="13.5" customHeight="1">
      <c r="A13" s="81"/>
      <c r="B13" s="301"/>
      <c r="C13" s="300"/>
      <c r="D13" s="288"/>
      <c r="E13" s="288"/>
      <c r="F13" s="75"/>
      <c r="G13" s="132"/>
      <c r="H13" s="132"/>
      <c r="I13" s="132"/>
      <c r="J13" s="132"/>
      <c r="K13" s="132"/>
      <c r="L13" s="132"/>
      <c r="M13" s="132"/>
      <c r="N13" s="132"/>
    </row>
    <row r="14" spans="1:14" ht="13.5" customHeight="1">
      <c r="A14" s="81"/>
      <c r="B14" s="301" t="s">
        <v>506</v>
      </c>
      <c r="C14" s="300" t="s">
        <v>519</v>
      </c>
      <c r="D14" s="288"/>
      <c r="E14" s="288"/>
      <c r="F14" s="75"/>
      <c r="G14" s="132">
        <v>1.24</v>
      </c>
      <c r="H14" s="132">
        <v>1.36</v>
      </c>
      <c r="I14" s="132">
        <v>1.3</v>
      </c>
      <c r="J14" s="132">
        <v>1.29</v>
      </c>
      <c r="K14" s="132">
        <v>1.55</v>
      </c>
      <c r="L14" s="132">
        <v>1.53</v>
      </c>
      <c r="M14" s="132">
        <v>1.59</v>
      </c>
      <c r="N14" s="132">
        <v>1.49</v>
      </c>
    </row>
    <row r="15" spans="1:14" ht="13.5" customHeight="1">
      <c r="A15" s="81"/>
      <c r="B15" s="301"/>
      <c r="C15" s="300"/>
      <c r="D15" s="288"/>
      <c r="E15" s="288"/>
      <c r="F15" s="75"/>
      <c r="G15" s="132"/>
      <c r="H15" s="132"/>
      <c r="I15" s="132"/>
      <c r="J15" s="132"/>
      <c r="K15" s="132"/>
      <c r="L15" s="132"/>
      <c r="M15" s="132"/>
      <c r="N15" s="132"/>
    </row>
    <row r="16" spans="1:14" ht="13.5" customHeight="1">
      <c r="A16" s="81"/>
      <c r="B16" s="301" t="s">
        <v>506</v>
      </c>
      <c r="C16" s="300" t="s">
        <v>520</v>
      </c>
      <c r="D16" s="288"/>
      <c r="E16" s="288"/>
      <c r="F16" s="75"/>
      <c r="G16" s="181">
        <v>54.2</v>
      </c>
      <c r="H16" s="181">
        <v>51.4</v>
      </c>
      <c r="I16" s="181">
        <v>51.6</v>
      </c>
      <c r="J16" s="181">
        <v>51.5</v>
      </c>
      <c r="K16" s="181">
        <v>45</v>
      </c>
      <c r="L16" s="181">
        <v>43.1</v>
      </c>
      <c r="M16" s="181">
        <v>44.5</v>
      </c>
      <c r="N16" s="181">
        <v>44.5</v>
      </c>
    </row>
    <row r="17" spans="1:14" ht="13.5" customHeight="1">
      <c r="A17" s="81"/>
      <c r="B17" s="301"/>
      <c r="C17" s="300"/>
      <c r="D17" s="288"/>
      <c r="E17" s="288"/>
      <c r="F17" s="75"/>
      <c r="G17" s="181"/>
      <c r="H17" s="181"/>
      <c r="I17" s="181"/>
      <c r="J17" s="181"/>
      <c r="K17" s="181"/>
      <c r="L17" s="181"/>
      <c r="M17" s="181"/>
      <c r="N17" s="181"/>
    </row>
    <row r="18" spans="1:14" ht="13.5" customHeight="1">
      <c r="A18" s="81"/>
      <c r="B18" s="301" t="s">
        <v>506</v>
      </c>
      <c r="C18" s="300" t="s">
        <v>521</v>
      </c>
      <c r="D18" s="288"/>
      <c r="E18" s="288"/>
      <c r="F18" s="75"/>
      <c r="G18" s="181">
        <v>60.9</v>
      </c>
      <c r="H18" s="181">
        <v>61.3</v>
      </c>
      <c r="I18" s="181">
        <v>50.3</v>
      </c>
      <c r="J18" s="181">
        <v>64.5</v>
      </c>
      <c r="K18" s="181">
        <v>43.8</v>
      </c>
      <c r="L18" s="181">
        <v>41.8</v>
      </c>
      <c r="M18" s="181">
        <v>39</v>
      </c>
      <c r="N18" s="181">
        <v>51.1</v>
      </c>
    </row>
    <row r="19" spans="1:14" ht="13.5" customHeight="1">
      <c r="A19" s="81"/>
      <c r="B19" s="301" t="s">
        <v>506</v>
      </c>
      <c r="C19" s="300" t="s">
        <v>522</v>
      </c>
      <c r="D19" s="288"/>
      <c r="E19" s="288"/>
      <c r="F19" s="75"/>
      <c r="G19" s="181">
        <v>35.9</v>
      </c>
      <c r="H19" s="181">
        <v>35.4</v>
      </c>
      <c r="I19" s="181">
        <v>48.5</v>
      </c>
      <c r="J19" s="181">
        <v>32.4</v>
      </c>
      <c r="K19" s="181">
        <v>50.6</v>
      </c>
      <c r="L19" s="181">
        <v>52.9</v>
      </c>
      <c r="M19" s="181">
        <v>58</v>
      </c>
      <c r="N19" s="181">
        <v>42.2</v>
      </c>
    </row>
    <row r="20" spans="1:14" ht="13.5" customHeight="1">
      <c r="A20" s="81"/>
      <c r="B20" s="301"/>
      <c r="C20" s="300" t="s">
        <v>523</v>
      </c>
      <c r="D20" s="288"/>
      <c r="E20" s="288"/>
      <c r="F20" s="75"/>
      <c r="G20" s="1"/>
      <c r="H20" s="1"/>
      <c r="I20" s="1"/>
      <c r="J20" s="1"/>
      <c r="K20" s="1"/>
      <c r="L20" s="1"/>
      <c r="M20" s="1"/>
      <c r="N20" s="1"/>
    </row>
    <row r="21" spans="1:14" ht="13.5" customHeight="1">
      <c r="A21" s="81"/>
      <c r="B21" s="288"/>
      <c r="C21" s="288"/>
      <c r="D21" s="288"/>
      <c r="E21" s="288"/>
      <c r="F21" s="75"/>
      <c r="G21" s="1"/>
      <c r="H21" s="1"/>
      <c r="I21" s="1"/>
      <c r="J21" s="1"/>
      <c r="K21" s="1"/>
      <c r="L21" s="1"/>
      <c r="M21" s="1"/>
      <c r="N21" s="1"/>
    </row>
    <row r="22" spans="1:14" ht="13.5" customHeight="1">
      <c r="A22" s="294"/>
      <c r="B22" s="296" t="s">
        <v>455</v>
      </c>
      <c r="C22" s="296"/>
      <c r="D22" s="178"/>
      <c r="E22" s="294"/>
      <c r="F22" s="178"/>
      <c r="G22" s="180"/>
      <c r="H22" s="180"/>
      <c r="I22" s="180"/>
      <c r="J22" s="180"/>
      <c r="K22" s="180">
        <v>702317</v>
      </c>
      <c r="L22" s="180">
        <v>578755</v>
      </c>
      <c r="M22" s="180">
        <v>806399</v>
      </c>
      <c r="N22" s="182">
        <v>614424</v>
      </c>
    </row>
    <row r="23" spans="1:14" ht="13.5" customHeight="1">
      <c r="A23" s="81"/>
      <c r="B23" s="288"/>
      <c r="C23" s="288"/>
      <c r="D23" s="288"/>
      <c r="E23" s="288"/>
      <c r="F23" s="178"/>
      <c r="G23" s="180"/>
      <c r="H23" s="180"/>
      <c r="I23" s="180"/>
      <c r="J23" s="180"/>
      <c r="K23" s="180"/>
      <c r="L23" s="180"/>
      <c r="M23" s="180"/>
      <c r="N23" s="182"/>
    </row>
    <row r="24" spans="1:14" ht="13.5" customHeight="1">
      <c r="A24" s="81"/>
      <c r="B24" s="288"/>
      <c r="C24" s="296" t="s">
        <v>81</v>
      </c>
      <c r="D24" s="296"/>
      <c r="E24" s="296"/>
      <c r="F24" s="178"/>
      <c r="G24" s="180"/>
      <c r="H24" s="180"/>
      <c r="I24" s="180"/>
      <c r="J24" s="180"/>
      <c r="K24" s="180">
        <v>331456</v>
      </c>
      <c r="L24" s="180">
        <v>322993</v>
      </c>
      <c r="M24" s="180">
        <v>347949</v>
      </c>
      <c r="N24" s="182">
        <v>347138</v>
      </c>
    </row>
    <row r="25" spans="1:14" ht="13.5" customHeight="1">
      <c r="A25" s="81"/>
      <c r="B25" s="288"/>
      <c r="C25" s="288"/>
      <c r="D25" s="288"/>
      <c r="E25" s="288"/>
      <c r="F25" s="178"/>
      <c r="G25" s="180"/>
      <c r="H25" s="180"/>
      <c r="I25" s="180"/>
      <c r="J25" s="180"/>
      <c r="K25" s="180"/>
      <c r="L25" s="180"/>
      <c r="M25" s="180"/>
      <c r="N25" s="182"/>
    </row>
    <row r="26" spans="1:14" ht="13.5" customHeight="1">
      <c r="A26" s="81"/>
      <c r="B26" s="288"/>
      <c r="C26" s="288"/>
      <c r="D26" s="296" t="s">
        <v>456</v>
      </c>
      <c r="E26" s="296"/>
      <c r="F26" s="178"/>
      <c r="G26" s="180"/>
      <c r="H26" s="180"/>
      <c r="I26" s="180"/>
      <c r="J26" s="180"/>
      <c r="K26" s="180">
        <v>322803</v>
      </c>
      <c r="L26" s="180">
        <v>317139</v>
      </c>
      <c r="M26" s="180">
        <v>347027</v>
      </c>
      <c r="N26" s="182">
        <v>337789</v>
      </c>
    </row>
    <row r="27" spans="1:14" ht="13.5" customHeight="1">
      <c r="A27" s="81"/>
      <c r="B27" s="288"/>
      <c r="C27" s="288"/>
      <c r="D27" s="288"/>
      <c r="E27" s="288"/>
      <c r="F27" s="178"/>
      <c r="G27" s="180"/>
      <c r="H27" s="180"/>
      <c r="I27" s="180"/>
      <c r="J27" s="180"/>
      <c r="K27" s="180"/>
      <c r="L27" s="180"/>
      <c r="M27" s="180"/>
      <c r="N27" s="182"/>
    </row>
    <row r="28" spans="1:14" ht="13.5" customHeight="1">
      <c r="A28" s="81"/>
      <c r="B28" s="288"/>
      <c r="C28" s="288"/>
      <c r="D28" s="288"/>
      <c r="E28" s="296" t="s">
        <v>467</v>
      </c>
      <c r="F28" s="178"/>
      <c r="G28" s="180"/>
      <c r="H28" s="180"/>
      <c r="I28" s="180"/>
      <c r="J28" s="180"/>
      <c r="K28" s="180">
        <v>298092</v>
      </c>
      <c r="L28" s="180">
        <v>285289</v>
      </c>
      <c r="M28" s="180">
        <v>319043</v>
      </c>
      <c r="N28" s="182">
        <v>301774</v>
      </c>
    </row>
    <row r="29" spans="1:14" ht="13.5" customHeight="1">
      <c r="A29" s="81"/>
      <c r="B29" s="288"/>
      <c r="C29" s="288"/>
      <c r="D29" s="288"/>
      <c r="E29" s="288"/>
      <c r="F29" s="76" t="s">
        <v>486</v>
      </c>
      <c r="G29" s="180"/>
      <c r="H29" s="180"/>
      <c r="I29" s="180"/>
      <c r="J29" s="180"/>
      <c r="K29" s="180">
        <v>245593</v>
      </c>
      <c r="L29" s="180">
        <v>231742</v>
      </c>
      <c r="M29" s="180">
        <v>267614</v>
      </c>
      <c r="N29" s="182">
        <v>252225</v>
      </c>
    </row>
    <row r="30" spans="1:14" ht="13.5" customHeight="1">
      <c r="A30" s="81"/>
      <c r="B30" s="288"/>
      <c r="C30" s="288"/>
      <c r="D30" s="288"/>
      <c r="E30" s="288"/>
      <c r="F30" s="76" t="s">
        <v>496</v>
      </c>
      <c r="G30" s="180"/>
      <c r="H30" s="180"/>
      <c r="I30" s="180"/>
      <c r="J30" s="180"/>
      <c r="K30" s="180">
        <v>244502</v>
      </c>
      <c r="L30" s="180">
        <v>231009</v>
      </c>
      <c r="M30" s="180">
        <v>267395</v>
      </c>
      <c r="N30" s="182">
        <v>251859</v>
      </c>
    </row>
    <row r="31" spans="1:14" ht="13.5" customHeight="1">
      <c r="A31" s="81"/>
      <c r="B31" s="288"/>
      <c r="C31" s="288"/>
      <c r="D31" s="288"/>
      <c r="E31" s="288"/>
      <c r="F31" s="76" t="s">
        <v>497</v>
      </c>
      <c r="G31" s="180"/>
      <c r="H31" s="180"/>
      <c r="I31" s="180"/>
      <c r="J31" s="180"/>
      <c r="K31" s="180">
        <v>1091</v>
      </c>
      <c r="L31" s="180">
        <v>734</v>
      </c>
      <c r="M31" s="180">
        <v>219</v>
      </c>
      <c r="N31" s="182">
        <v>367</v>
      </c>
    </row>
    <row r="32" spans="1:14" ht="13.5" customHeight="1">
      <c r="A32" s="81"/>
      <c r="B32" s="288"/>
      <c r="C32" s="288"/>
      <c r="D32" s="288"/>
      <c r="E32" s="288"/>
      <c r="F32" s="76" t="s">
        <v>487</v>
      </c>
      <c r="G32" s="180"/>
      <c r="H32" s="180"/>
      <c r="I32" s="180"/>
      <c r="J32" s="180"/>
      <c r="K32" s="180">
        <v>42313</v>
      </c>
      <c r="L32" s="180">
        <v>43147</v>
      </c>
      <c r="M32" s="180">
        <v>39010</v>
      </c>
      <c r="N32" s="182">
        <v>34928</v>
      </c>
    </row>
    <row r="33" spans="1:14" ht="13.5" customHeight="1">
      <c r="A33" s="81"/>
      <c r="B33" s="288"/>
      <c r="C33" s="288"/>
      <c r="D33" s="288"/>
      <c r="E33" s="288"/>
      <c r="F33" s="76" t="s">
        <v>488</v>
      </c>
      <c r="G33" s="180"/>
      <c r="H33" s="180"/>
      <c r="I33" s="180"/>
      <c r="J33" s="180"/>
      <c r="K33" s="180">
        <v>10187</v>
      </c>
      <c r="L33" s="180">
        <v>10399</v>
      </c>
      <c r="M33" s="180">
        <v>12419</v>
      </c>
      <c r="N33" s="182">
        <v>14621</v>
      </c>
    </row>
    <row r="34" spans="1:14" ht="13.5" customHeight="1">
      <c r="A34" s="81"/>
      <c r="B34" s="288"/>
      <c r="C34" s="288"/>
      <c r="D34" s="288"/>
      <c r="E34" s="288"/>
      <c r="F34" s="76"/>
      <c r="G34" s="180"/>
      <c r="H34" s="180"/>
      <c r="I34" s="180"/>
      <c r="J34" s="180"/>
      <c r="K34" s="180"/>
      <c r="L34" s="180"/>
      <c r="M34" s="180"/>
      <c r="N34" s="182"/>
    </row>
    <row r="35" spans="1:14" ht="13.5" customHeight="1">
      <c r="A35" s="81"/>
      <c r="B35" s="288"/>
      <c r="C35" s="288"/>
      <c r="D35" s="288"/>
      <c r="E35" s="296" t="s">
        <v>468</v>
      </c>
      <c r="F35" s="178"/>
      <c r="G35" s="180"/>
      <c r="H35" s="180"/>
      <c r="I35" s="180"/>
      <c r="J35" s="180"/>
      <c r="K35" s="180">
        <v>2170</v>
      </c>
      <c r="L35" s="180">
        <v>510</v>
      </c>
      <c r="M35" s="180">
        <v>2730</v>
      </c>
      <c r="N35" s="182">
        <v>2000</v>
      </c>
    </row>
    <row r="36" spans="1:14" ht="13.5" customHeight="1">
      <c r="A36" s="81"/>
      <c r="B36" s="288"/>
      <c r="C36" s="288"/>
      <c r="D36" s="288"/>
      <c r="E36" s="288"/>
      <c r="F36" s="76" t="s">
        <v>489</v>
      </c>
      <c r="G36" s="180"/>
      <c r="H36" s="180"/>
      <c r="I36" s="180"/>
      <c r="J36" s="180"/>
      <c r="K36" s="180">
        <v>658</v>
      </c>
      <c r="L36" s="180">
        <v>510</v>
      </c>
      <c r="M36" s="180">
        <v>2260</v>
      </c>
      <c r="N36" s="182">
        <v>2000</v>
      </c>
    </row>
    <row r="37" spans="1:14" ht="13.5" customHeight="1">
      <c r="A37" s="81"/>
      <c r="B37" s="288"/>
      <c r="C37" s="288"/>
      <c r="D37" s="288"/>
      <c r="E37" s="288"/>
      <c r="F37" s="76" t="s">
        <v>490</v>
      </c>
      <c r="G37" s="180"/>
      <c r="H37" s="180"/>
      <c r="I37" s="180"/>
      <c r="J37" s="180"/>
      <c r="K37" s="180">
        <v>102</v>
      </c>
      <c r="L37" s="180">
        <v>0</v>
      </c>
      <c r="M37" s="180">
        <v>350</v>
      </c>
      <c r="N37" s="182">
        <v>0</v>
      </c>
    </row>
    <row r="38" spans="1:14" ht="13.5" customHeight="1">
      <c r="A38" s="81"/>
      <c r="B38" s="288"/>
      <c r="C38" s="288"/>
      <c r="D38" s="288"/>
      <c r="E38" s="288"/>
      <c r="F38" s="76" t="s">
        <v>491</v>
      </c>
      <c r="G38" s="180"/>
      <c r="H38" s="180"/>
      <c r="I38" s="180"/>
      <c r="J38" s="180"/>
      <c r="K38" s="180">
        <v>1410</v>
      </c>
      <c r="L38" s="180">
        <v>0</v>
      </c>
      <c r="M38" s="180">
        <v>120</v>
      </c>
      <c r="N38" s="182">
        <v>0</v>
      </c>
    </row>
    <row r="39" spans="1:14" ht="13.5" customHeight="1">
      <c r="A39" s="81"/>
      <c r="B39" s="288"/>
      <c r="C39" s="288"/>
      <c r="D39" s="288"/>
      <c r="E39" s="288"/>
      <c r="F39" s="76"/>
      <c r="G39" s="180"/>
      <c r="H39" s="180"/>
      <c r="I39" s="180"/>
      <c r="J39" s="180"/>
      <c r="K39" s="180"/>
      <c r="L39" s="180"/>
      <c r="M39" s="180"/>
      <c r="N39" s="182"/>
    </row>
    <row r="40" spans="1:14" ht="13.5" customHeight="1">
      <c r="A40" s="81"/>
      <c r="B40" s="288"/>
      <c r="C40" s="288"/>
      <c r="D40" s="288"/>
      <c r="E40" s="296" t="s">
        <v>469</v>
      </c>
      <c r="F40" s="178"/>
      <c r="G40" s="180"/>
      <c r="H40" s="180"/>
      <c r="I40" s="180"/>
      <c r="J40" s="180"/>
      <c r="K40" s="180">
        <v>22541</v>
      </c>
      <c r="L40" s="180">
        <v>31340</v>
      </c>
      <c r="M40" s="180">
        <v>25255</v>
      </c>
      <c r="N40" s="182">
        <v>34014</v>
      </c>
    </row>
    <row r="41" spans="1:14" ht="13.5" customHeight="1">
      <c r="A41" s="81"/>
      <c r="B41" s="288"/>
      <c r="C41" s="288"/>
      <c r="D41" s="288"/>
      <c r="E41" s="288"/>
      <c r="F41" s="76" t="s">
        <v>492</v>
      </c>
      <c r="G41" s="180"/>
      <c r="H41" s="180"/>
      <c r="I41" s="180"/>
      <c r="J41" s="180"/>
      <c r="K41" s="180">
        <v>257</v>
      </c>
      <c r="L41" s="180">
        <v>142</v>
      </c>
      <c r="M41" s="180">
        <v>880</v>
      </c>
      <c r="N41" s="182">
        <v>556</v>
      </c>
    </row>
    <row r="42" spans="1:14" ht="13.5" customHeight="1">
      <c r="A42" s="81"/>
      <c r="B42" s="288"/>
      <c r="C42" s="288"/>
      <c r="D42" s="288"/>
      <c r="E42" s="288"/>
      <c r="F42" s="76" t="s">
        <v>493</v>
      </c>
      <c r="G42" s="180"/>
      <c r="H42" s="180"/>
      <c r="I42" s="180"/>
      <c r="J42" s="180"/>
      <c r="K42" s="180">
        <v>21858</v>
      </c>
      <c r="L42" s="180">
        <v>31091</v>
      </c>
      <c r="M42" s="180">
        <v>23175</v>
      </c>
      <c r="N42" s="182">
        <v>33236</v>
      </c>
    </row>
    <row r="43" spans="1:14" ht="13.5" customHeight="1">
      <c r="A43" s="81"/>
      <c r="B43" s="288"/>
      <c r="C43" s="288"/>
      <c r="D43" s="288"/>
      <c r="E43" s="288"/>
      <c r="F43" s="76" t="s">
        <v>498</v>
      </c>
      <c r="G43" s="180"/>
      <c r="H43" s="180"/>
      <c r="I43" s="180"/>
      <c r="J43" s="180"/>
      <c r="K43" s="180">
        <v>19368</v>
      </c>
      <c r="L43" s="180">
        <v>25286</v>
      </c>
      <c r="M43" s="180">
        <v>19558</v>
      </c>
      <c r="N43" s="182">
        <v>27848</v>
      </c>
    </row>
    <row r="44" spans="1:14" ht="13.5" customHeight="1">
      <c r="A44" s="81"/>
      <c r="B44" s="288"/>
      <c r="C44" s="288"/>
      <c r="D44" s="288"/>
      <c r="E44" s="288"/>
      <c r="F44" s="76" t="s">
        <v>499</v>
      </c>
      <c r="G44" s="180"/>
      <c r="H44" s="180"/>
      <c r="I44" s="180"/>
      <c r="J44" s="180"/>
      <c r="K44" s="180">
        <v>2489</v>
      </c>
      <c r="L44" s="180">
        <v>5805</v>
      </c>
      <c r="M44" s="180">
        <v>3617</v>
      </c>
      <c r="N44" s="182">
        <v>5389</v>
      </c>
    </row>
    <row r="45" spans="1:14" ht="13.5" customHeight="1">
      <c r="A45" s="81"/>
      <c r="B45" s="288"/>
      <c r="C45" s="288"/>
      <c r="D45" s="288"/>
      <c r="E45" s="288"/>
      <c r="F45" s="76" t="s">
        <v>494</v>
      </c>
      <c r="G45" s="180"/>
      <c r="H45" s="180"/>
      <c r="I45" s="180"/>
      <c r="J45" s="180"/>
      <c r="K45" s="180">
        <v>426</v>
      </c>
      <c r="L45" s="180">
        <v>107</v>
      </c>
      <c r="M45" s="180">
        <v>1200</v>
      </c>
      <c r="N45" s="182">
        <v>222</v>
      </c>
    </row>
    <row r="46" spans="1:14" ht="13.5" customHeight="1">
      <c r="A46" s="81"/>
      <c r="B46" s="288"/>
      <c r="C46" s="288"/>
      <c r="D46" s="288"/>
      <c r="E46" s="288"/>
      <c r="F46" s="76"/>
      <c r="G46" s="180"/>
      <c r="H46" s="180"/>
      <c r="I46" s="180"/>
      <c r="J46" s="180"/>
      <c r="K46" s="180"/>
      <c r="L46" s="180"/>
      <c r="M46" s="180"/>
      <c r="N46" s="182"/>
    </row>
    <row r="47" spans="1:14" ht="13.5" customHeight="1">
      <c r="A47" s="81"/>
      <c r="B47" s="288"/>
      <c r="C47" s="288"/>
      <c r="D47" s="296" t="s">
        <v>457</v>
      </c>
      <c r="E47" s="296"/>
      <c r="F47" s="178"/>
      <c r="G47" s="180"/>
      <c r="H47" s="180"/>
      <c r="I47" s="180"/>
      <c r="J47" s="180"/>
      <c r="K47" s="180">
        <v>8653</v>
      </c>
      <c r="L47" s="180">
        <v>5854</v>
      </c>
      <c r="M47" s="180">
        <v>922</v>
      </c>
      <c r="N47" s="182">
        <v>9349</v>
      </c>
    </row>
    <row r="48" spans="1:14" ht="13.5" customHeight="1">
      <c r="A48" s="81"/>
      <c r="B48" s="288"/>
      <c r="C48" s="288"/>
      <c r="D48" s="288"/>
      <c r="E48" s="297" t="s">
        <v>470</v>
      </c>
      <c r="F48" s="76"/>
      <c r="G48" s="180"/>
      <c r="H48" s="180"/>
      <c r="I48" s="180"/>
      <c r="J48" s="180"/>
      <c r="K48" s="180">
        <v>7263</v>
      </c>
      <c r="L48" s="180">
        <v>2945</v>
      </c>
      <c r="M48" s="180">
        <v>310</v>
      </c>
      <c r="N48" s="182">
        <v>7956</v>
      </c>
    </row>
    <row r="49" spans="1:14" ht="13.5" customHeight="1">
      <c r="A49" s="81"/>
      <c r="B49" s="288"/>
      <c r="C49" s="288"/>
      <c r="D49" s="288"/>
      <c r="E49" s="297" t="s">
        <v>466</v>
      </c>
      <c r="F49" s="76"/>
      <c r="G49" s="180"/>
      <c r="H49" s="180"/>
      <c r="I49" s="180"/>
      <c r="J49" s="180"/>
      <c r="K49" s="180">
        <v>1390</v>
      </c>
      <c r="L49" s="180">
        <v>2909</v>
      </c>
      <c r="M49" s="180">
        <v>612</v>
      </c>
      <c r="N49" s="182">
        <v>1394</v>
      </c>
    </row>
    <row r="50" spans="1:14" ht="13.5" customHeight="1">
      <c r="A50" s="81"/>
      <c r="B50" s="288"/>
      <c r="C50" s="288"/>
      <c r="D50" s="288"/>
      <c r="E50" s="288"/>
      <c r="F50" s="76"/>
      <c r="G50" s="180"/>
      <c r="H50" s="180"/>
      <c r="I50" s="180"/>
      <c r="J50" s="180"/>
      <c r="K50" s="180"/>
      <c r="L50" s="180"/>
      <c r="M50" s="180"/>
      <c r="N50" s="182"/>
    </row>
    <row r="51" spans="1:14" ht="13.5" customHeight="1">
      <c r="A51" s="81"/>
      <c r="B51" s="288"/>
      <c r="C51" s="296" t="s">
        <v>82</v>
      </c>
      <c r="D51" s="296"/>
      <c r="E51" s="296"/>
      <c r="F51" s="178"/>
      <c r="G51" s="180"/>
      <c r="H51" s="180"/>
      <c r="I51" s="180"/>
      <c r="J51" s="180"/>
      <c r="K51" s="180">
        <v>311525</v>
      </c>
      <c r="L51" s="180">
        <v>207268</v>
      </c>
      <c r="M51" s="180">
        <v>420665</v>
      </c>
      <c r="N51" s="182">
        <v>219458</v>
      </c>
    </row>
    <row r="52" spans="1:14" ht="13.5" customHeight="1">
      <c r="A52" s="81"/>
      <c r="B52" s="288"/>
      <c r="C52" s="288"/>
      <c r="D52" s="288"/>
      <c r="E52" s="288"/>
      <c r="F52" s="178"/>
      <c r="G52" s="180"/>
      <c r="H52" s="180"/>
      <c r="I52" s="180"/>
      <c r="J52" s="180"/>
      <c r="K52" s="180"/>
      <c r="L52" s="180"/>
      <c r="M52" s="180"/>
      <c r="N52" s="182"/>
    </row>
    <row r="53" spans="1:14" ht="13.5" customHeight="1">
      <c r="A53" s="81"/>
      <c r="B53" s="288"/>
      <c r="C53" s="288"/>
      <c r="D53" s="297" t="s">
        <v>458</v>
      </c>
      <c r="E53" s="297"/>
      <c r="F53" s="76"/>
      <c r="G53" s="180"/>
      <c r="H53" s="180"/>
      <c r="I53" s="180"/>
      <c r="J53" s="180"/>
      <c r="K53" s="180">
        <v>284427</v>
      </c>
      <c r="L53" s="180">
        <v>199386</v>
      </c>
      <c r="M53" s="180">
        <v>354278</v>
      </c>
      <c r="N53" s="182">
        <v>208945</v>
      </c>
    </row>
    <row r="54" spans="1:14" ht="13.5" customHeight="1">
      <c r="A54" s="81"/>
      <c r="B54" s="288"/>
      <c r="C54" s="288"/>
      <c r="D54" s="297" t="s">
        <v>459</v>
      </c>
      <c r="E54" s="297"/>
      <c r="F54" s="76"/>
      <c r="G54" s="180"/>
      <c r="H54" s="180"/>
      <c r="I54" s="180"/>
      <c r="J54" s="180"/>
      <c r="K54" s="180">
        <v>3875</v>
      </c>
      <c r="L54" s="180">
        <v>475</v>
      </c>
      <c r="M54" s="180">
        <v>13302</v>
      </c>
      <c r="N54" s="182">
        <v>1863</v>
      </c>
    </row>
    <row r="55" spans="1:14" ht="13.5" customHeight="1">
      <c r="A55" s="81"/>
      <c r="B55" s="288"/>
      <c r="C55" s="288"/>
      <c r="D55" s="288"/>
      <c r="E55" s="297" t="s">
        <v>471</v>
      </c>
      <c r="F55" s="76"/>
      <c r="G55" s="180"/>
      <c r="H55" s="180"/>
      <c r="I55" s="180"/>
      <c r="J55" s="180"/>
      <c r="K55" s="180">
        <v>0</v>
      </c>
      <c r="L55" s="180">
        <v>475</v>
      </c>
      <c r="M55" s="180">
        <v>0</v>
      </c>
      <c r="N55" s="182">
        <v>1863</v>
      </c>
    </row>
    <row r="56" spans="1:14" ht="13.5" customHeight="1">
      <c r="A56" s="81"/>
      <c r="B56" s="288"/>
      <c r="C56" s="288"/>
      <c r="D56" s="288"/>
      <c r="E56" s="297" t="s">
        <v>472</v>
      </c>
      <c r="F56" s="76"/>
      <c r="G56" s="180"/>
      <c r="H56" s="180"/>
      <c r="I56" s="180"/>
      <c r="J56" s="180"/>
      <c r="K56" s="180">
        <v>3875</v>
      </c>
      <c r="L56" s="180">
        <v>0</v>
      </c>
      <c r="M56" s="180">
        <v>13302</v>
      </c>
      <c r="N56" s="182">
        <v>0</v>
      </c>
    </row>
    <row r="57" spans="1:14" ht="13.5" customHeight="1">
      <c r="A57" s="81"/>
      <c r="B57" s="288"/>
      <c r="C57" s="288"/>
      <c r="D57" s="297" t="s">
        <v>460</v>
      </c>
      <c r="E57" s="297"/>
      <c r="F57" s="76"/>
      <c r="G57" s="180"/>
      <c r="H57" s="180"/>
      <c r="I57" s="180"/>
      <c r="J57" s="180"/>
      <c r="K57" s="180">
        <v>0</v>
      </c>
      <c r="L57" s="180">
        <v>0</v>
      </c>
      <c r="M57" s="180">
        <v>0</v>
      </c>
      <c r="N57" s="182">
        <v>0</v>
      </c>
    </row>
    <row r="58" spans="1:14" ht="13.5" customHeight="1">
      <c r="A58" s="81"/>
      <c r="B58" s="288"/>
      <c r="C58" s="288"/>
      <c r="D58" s="288"/>
      <c r="E58" s="288"/>
      <c r="F58" s="76"/>
      <c r="G58" s="180"/>
      <c r="H58" s="180"/>
      <c r="I58" s="180"/>
      <c r="J58" s="180"/>
      <c r="K58" s="180"/>
      <c r="L58" s="180"/>
      <c r="M58" s="180"/>
      <c r="N58" s="182"/>
    </row>
    <row r="59" spans="1:14" ht="13.5" customHeight="1">
      <c r="A59" s="81"/>
      <c r="B59" s="288"/>
      <c r="C59" s="288"/>
      <c r="D59" s="297" t="s">
        <v>462</v>
      </c>
      <c r="E59" s="297"/>
      <c r="F59" s="76"/>
      <c r="G59" s="180"/>
      <c r="H59" s="180"/>
      <c r="I59" s="180"/>
      <c r="J59" s="180"/>
      <c r="K59" s="180">
        <v>13111</v>
      </c>
      <c r="L59" s="180">
        <v>0</v>
      </c>
      <c r="M59" s="180">
        <v>45000</v>
      </c>
      <c r="N59" s="182">
        <v>0</v>
      </c>
    </row>
    <row r="60" spans="1:14" ht="13.5" customHeight="1">
      <c r="A60" s="81"/>
      <c r="B60" s="288"/>
      <c r="C60" s="288"/>
      <c r="D60" s="297" t="s">
        <v>461</v>
      </c>
      <c r="E60" s="297"/>
      <c r="F60" s="76"/>
      <c r="G60" s="180"/>
      <c r="H60" s="180"/>
      <c r="I60" s="180"/>
      <c r="J60" s="180"/>
      <c r="K60" s="180">
        <v>3256</v>
      </c>
      <c r="L60" s="180">
        <v>65</v>
      </c>
      <c r="M60" s="180">
        <v>1800</v>
      </c>
      <c r="N60" s="182">
        <v>256</v>
      </c>
    </row>
    <row r="61" spans="1:14" ht="13.5" customHeight="1">
      <c r="A61" s="81"/>
      <c r="B61" s="288"/>
      <c r="C61" s="288"/>
      <c r="D61" s="297" t="s">
        <v>463</v>
      </c>
      <c r="E61" s="297"/>
      <c r="F61" s="76"/>
      <c r="G61" s="180"/>
      <c r="H61" s="180"/>
      <c r="I61" s="180"/>
      <c r="J61" s="180"/>
      <c r="K61" s="180">
        <v>55</v>
      </c>
      <c r="L61" s="180">
        <v>2525</v>
      </c>
      <c r="M61" s="180">
        <v>189</v>
      </c>
      <c r="N61" s="182">
        <v>583</v>
      </c>
    </row>
    <row r="62" spans="1:14" ht="13.5" customHeight="1">
      <c r="A62" s="81"/>
      <c r="B62" s="288"/>
      <c r="C62" s="288"/>
      <c r="D62" s="297" t="s">
        <v>464</v>
      </c>
      <c r="E62" s="297"/>
      <c r="F62" s="76"/>
      <c r="G62" s="180"/>
      <c r="H62" s="180"/>
      <c r="I62" s="180"/>
      <c r="J62" s="180"/>
      <c r="K62" s="180">
        <v>4515</v>
      </c>
      <c r="L62" s="180">
        <v>4255</v>
      </c>
      <c r="M62" s="180">
        <v>4301</v>
      </c>
      <c r="N62" s="182">
        <v>5853</v>
      </c>
    </row>
    <row r="63" spans="1:14" ht="13.5" customHeight="1">
      <c r="A63" s="81"/>
      <c r="B63" s="288"/>
      <c r="C63" s="288"/>
      <c r="D63" s="297" t="s">
        <v>465</v>
      </c>
      <c r="E63" s="297"/>
      <c r="F63" s="76"/>
      <c r="G63" s="180"/>
      <c r="H63" s="180"/>
      <c r="I63" s="180"/>
      <c r="J63" s="180"/>
      <c r="K63" s="180">
        <v>0</v>
      </c>
      <c r="L63" s="180">
        <v>0</v>
      </c>
      <c r="M63" s="180">
        <v>0</v>
      </c>
      <c r="N63" s="182">
        <v>0</v>
      </c>
    </row>
    <row r="64" spans="1:14" ht="13.5" customHeight="1">
      <c r="A64" s="81"/>
      <c r="B64" s="288"/>
      <c r="C64" s="288"/>
      <c r="D64" s="297" t="s">
        <v>466</v>
      </c>
      <c r="E64" s="297"/>
      <c r="F64" s="76"/>
      <c r="G64" s="180"/>
      <c r="H64" s="180"/>
      <c r="I64" s="180"/>
      <c r="J64" s="180"/>
      <c r="K64" s="180">
        <v>2285</v>
      </c>
      <c r="L64" s="180">
        <v>562</v>
      </c>
      <c r="M64" s="180">
        <v>1796</v>
      </c>
      <c r="N64" s="182">
        <v>1958</v>
      </c>
    </row>
    <row r="65" spans="1:14" ht="13.5" customHeight="1">
      <c r="A65" s="81"/>
      <c r="B65" s="288"/>
      <c r="C65" s="288"/>
      <c r="D65" s="288"/>
      <c r="E65" s="288"/>
      <c r="F65" s="76"/>
      <c r="G65" s="180"/>
      <c r="H65" s="180"/>
      <c r="I65" s="180"/>
      <c r="J65" s="180"/>
      <c r="K65" s="180"/>
      <c r="L65" s="180"/>
      <c r="M65" s="180"/>
      <c r="N65" s="182"/>
    </row>
    <row r="66" spans="1:14" ht="13.5" customHeight="1">
      <c r="A66" s="81"/>
      <c r="B66" s="288"/>
      <c r="C66" s="296" t="s">
        <v>167</v>
      </c>
      <c r="D66" s="296"/>
      <c r="E66" s="296"/>
      <c r="F66" s="178"/>
      <c r="G66" s="180"/>
      <c r="H66" s="180"/>
      <c r="I66" s="180"/>
      <c r="J66" s="180"/>
      <c r="K66" s="180">
        <v>59336</v>
      </c>
      <c r="L66" s="180">
        <v>48494</v>
      </c>
      <c r="M66" s="180">
        <v>37785</v>
      </c>
      <c r="N66" s="182">
        <v>47828</v>
      </c>
    </row>
    <row r="67" spans="1:14" s="39" customFormat="1" ht="19.5" customHeight="1">
      <c r="A67" s="202" t="str">
        <f>+A1</f>
        <v>　表３　　　１６年２月　１世帯あたり１か月間の収入と支出</v>
      </c>
      <c r="B67" s="202"/>
      <c r="C67" s="202"/>
      <c r="D67" s="202"/>
      <c r="E67" s="202"/>
      <c r="F67" s="192"/>
      <c r="G67" s="201"/>
      <c r="H67" s="192"/>
      <c r="I67" s="192"/>
      <c r="J67" s="192"/>
      <c r="K67" s="192"/>
      <c r="L67" s="192"/>
      <c r="M67" s="200"/>
      <c r="N67" s="192"/>
    </row>
    <row r="68" spans="1:13" s="39" customFormat="1" ht="13.5" customHeight="1">
      <c r="A68" s="146"/>
      <c r="B68" s="146"/>
      <c r="C68" s="146"/>
      <c r="D68" s="146"/>
      <c r="E68" s="146"/>
      <c r="M68" s="85"/>
    </row>
    <row r="69" spans="1:14" s="39" customFormat="1" ht="13.5" customHeight="1">
      <c r="A69" s="146"/>
      <c r="B69" s="146"/>
      <c r="C69" s="146"/>
      <c r="D69" s="146"/>
      <c r="E69" s="146"/>
      <c r="F69" s="39" t="str">
        <f>+F3</f>
        <v>（農林漁家世帯を除く）</v>
      </c>
      <c r="M69" s="85"/>
      <c r="N69" s="61" t="str">
        <f>+N3</f>
        <v>（単位：円）</v>
      </c>
    </row>
    <row r="70" spans="1:14" s="39" customFormat="1" ht="15" customHeight="1">
      <c r="A70" s="163"/>
      <c r="B70" s="285"/>
      <c r="C70" s="285"/>
      <c r="D70" s="285"/>
      <c r="E70" s="285"/>
      <c r="F70" s="164"/>
      <c r="G70" s="36" t="s">
        <v>0</v>
      </c>
      <c r="H70" s="37"/>
      <c r="I70" s="37"/>
      <c r="J70" s="38"/>
      <c r="K70" s="36" t="s">
        <v>1</v>
      </c>
      <c r="L70" s="37"/>
      <c r="M70" s="37"/>
      <c r="N70" s="38"/>
    </row>
    <row r="71" spans="1:14" s="39" customFormat="1" ht="15" customHeight="1">
      <c r="A71" s="385" t="s">
        <v>83</v>
      </c>
      <c r="B71" s="386"/>
      <c r="C71" s="386"/>
      <c r="D71" s="386"/>
      <c r="E71" s="386"/>
      <c r="F71" s="387"/>
      <c r="G71" s="36" t="s">
        <v>434</v>
      </c>
      <c r="H71" s="38"/>
      <c r="I71" s="36" t="s">
        <v>3</v>
      </c>
      <c r="J71" s="38"/>
      <c r="K71" s="36" t="str">
        <f>+G71</f>
        <v>沖　　　　　縄</v>
      </c>
      <c r="L71" s="38"/>
      <c r="M71" s="36" t="s">
        <v>3</v>
      </c>
      <c r="N71" s="38"/>
    </row>
    <row r="72" spans="1:14" s="39" customFormat="1" ht="15" customHeight="1">
      <c r="A72" s="165"/>
      <c r="B72" s="286"/>
      <c r="C72" s="286"/>
      <c r="D72" s="286"/>
      <c r="E72" s="286"/>
      <c r="F72" s="166"/>
      <c r="G72" s="273" t="str">
        <f>+G6</f>
        <v>16年2月</v>
      </c>
      <c r="H72" s="167" t="str">
        <f>+H6</f>
        <v>15年2月</v>
      </c>
      <c r="I72" s="167" t="str">
        <f>+G72</f>
        <v>16年2月</v>
      </c>
      <c r="J72" s="167" t="str">
        <f>H72</f>
        <v>15年2月</v>
      </c>
      <c r="K72" s="167" t="str">
        <f>G72</f>
        <v>16年2月</v>
      </c>
      <c r="L72" s="167" t="str">
        <f>+H72</f>
        <v>15年2月</v>
      </c>
      <c r="M72" s="167" t="str">
        <f>G72</f>
        <v>16年2月</v>
      </c>
      <c r="N72" s="167" t="str">
        <f>H72</f>
        <v>15年2月</v>
      </c>
    </row>
    <row r="73" spans="1:14" ht="13.5" customHeight="1">
      <c r="A73" s="295"/>
      <c r="B73" s="293" t="s">
        <v>454</v>
      </c>
      <c r="C73" s="293"/>
      <c r="D73" s="293"/>
      <c r="E73" s="293"/>
      <c r="F73" s="178"/>
      <c r="G73" s="182"/>
      <c r="H73" s="182"/>
      <c r="I73" s="182"/>
      <c r="J73" s="182"/>
      <c r="K73" s="184">
        <v>702317</v>
      </c>
      <c r="L73" s="182">
        <v>578755</v>
      </c>
      <c r="M73" s="182">
        <v>806399</v>
      </c>
      <c r="N73" s="182">
        <v>614424</v>
      </c>
    </row>
    <row r="74" spans="1:14" ht="13.5" customHeight="1">
      <c r="A74" s="81"/>
      <c r="B74" s="288"/>
      <c r="C74" s="288"/>
      <c r="D74" s="288"/>
      <c r="E74" s="288"/>
      <c r="F74" s="178"/>
      <c r="G74" s="182"/>
      <c r="H74" s="182"/>
      <c r="I74" s="182"/>
      <c r="J74" s="182"/>
      <c r="K74" s="184"/>
      <c r="L74" s="182"/>
      <c r="M74" s="182"/>
      <c r="N74" s="182"/>
    </row>
    <row r="75" spans="1:14" ht="13.5" customHeight="1">
      <c r="A75" s="81"/>
      <c r="B75" s="288"/>
      <c r="C75" s="296" t="s">
        <v>228</v>
      </c>
      <c r="D75" s="296"/>
      <c r="E75" s="296"/>
      <c r="F75" s="178"/>
      <c r="G75" s="182"/>
      <c r="H75" s="182"/>
      <c r="I75" s="182"/>
      <c r="J75" s="182"/>
      <c r="K75" s="184">
        <v>293361</v>
      </c>
      <c r="L75" s="182">
        <v>252686</v>
      </c>
      <c r="M75" s="182">
        <v>277833</v>
      </c>
      <c r="N75" s="182">
        <v>250835</v>
      </c>
    </row>
    <row r="76" spans="1:14" ht="13.5" customHeight="1">
      <c r="A76" s="81"/>
      <c r="B76" s="288"/>
      <c r="C76" s="288"/>
      <c r="D76" s="288"/>
      <c r="E76" s="288"/>
      <c r="F76" s="178"/>
      <c r="G76" s="182"/>
      <c r="H76" s="182"/>
      <c r="I76" s="182"/>
      <c r="J76" s="182"/>
      <c r="K76" s="184"/>
      <c r="L76" s="182"/>
      <c r="M76" s="182"/>
      <c r="N76" s="182"/>
    </row>
    <row r="77" spans="1:14" ht="13.5" customHeight="1">
      <c r="A77" s="81"/>
      <c r="B77" s="288"/>
      <c r="C77" s="288"/>
      <c r="D77" s="296" t="s">
        <v>229</v>
      </c>
      <c r="E77" s="288"/>
      <c r="F77" s="178"/>
      <c r="G77" s="182">
        <v>205050</v>
      </c>
      <c r="H77" s="182">
        <v>201320</v>
      </c>
      <c r="I77" s="182">
        <v>217049</v>
      </c>
      <c r="J77" s="182">
        <v>222433</v>
      </c>
      <c r="K77" s="184">
        <v>251361</v>
      </c>
      <c r="L77" s="182">
        <v>212329</v>
      </c>
      <c r="M77" s="182">
        <v>241272</v>
      </c>
      <c r="N77" s="182">
        <v>214341</v>
      </c>
    </row>
    <row r="78" spans="1:14" ht="13.5" customHeight="1">
      <c r="A78" s="81"/>
      <c r="B78" s="288"/>
      <c r="C78" s="288"/>
      <c r="D78" s="288"/>
      <c r="E78" s="288"/>
      <c r="F78" s="178"/>
      <c r="G78" s="182"/>
      <c r="H78" s="182"/>
      <c r="I78" s="182"/>
      <c r="J78" s="182"/>
      <c r="K78" s="184"/>
      <c r="L78" s="182"/>
      <c r="M78" s="182"/>
      <c r="N78" s="182"/>
    </row>
    <row r="79" spans="1:18" ht="13.5" customHeight="1">
      <c r="A79" s="83">
        <v>1</v>
      </c>
      <c r="B79" s="289"/>
      <c r="C79" s="289"/>
      <c r="D79" s="289"/>
      <c r="E79" s="298" t="s">
        <v>230</v>
      </c>
      <c r="F79" s="179"/>
      <c r="G79" s="182">
        <v>48487</v>
      </c>
      <c r="H79" s="182">
        <v>47225</v>
      </c>
      <c r="I79" s="182">
        <v>52233</v>
      </c>
      <c r="J79" s="182">
        <v>54296</v>
      </c>
      <c r="K79" s="184">
        <v>52222</v>
      </c>
      <c r="L79" s="182">
        <v>48156</v>
      </c>
      <c r="M79" s="182">
        <v>54571</v>
      </c>
      <c r="N79" s="182">
        <v>52209</v>
      </c>
      <c r="Q79" s="259"/>
      <c r="R79" s="259"/>
    </row>
    <row r="80" spans="1:14" ht="13.5" customHeight="1">
      <c r="A80" s="194"/>
      <c r="B80" s="290"/>
      <c r="C80" s="290"/>
      <c r="D80" s="290"/>
      <c r="E80" s="290"/>
      <c r="F80" s="195"/>
      <c r="G80" s="182"/>
      <c r="H80" s="182"/>
      <c r="I80" s="182"/>
      <c r="J80" s="182"/>
      <c r="K80" s="184"/>
      <c r="L80" s="182"/>
      <c r="M80" s="182"/>
      <c r="N80" s="182"/>
    </row>
    <row r="81" spans="1:18" ht="13.5" customHeight="1">
      <c r="A81" s="81">
        <v>1.1</v>
      </c>
      <c r="B81" s="288"/>
      <c r="C81" s="288"/>
      <c r="D81" s="288"/>
      <c r="E81" s="288"/>
      <c r="F81" s="178" t="s">
        <v>231</v>
      </c>
      <c r="G81" s="182">
        <v>4971</v>
      </c>
      <c r="H81" s="182">
        <v>4400</v>
      </c>
      <c r="I81" s="182">
        <v>5701</v>
      </c>
      <c r="J81" s="182">
        <v>5163</v>
      </c>
      <c r="K81" s="184">
        <v>4981</v>
      </c>
      <c r="L81" s="182">
        <v>4361</v>
      </c>
      <c r="M81" s="182">
        <v>5649</v>
      </c>
      <c r="N81" s="182">
        <v>5173</v>
      </c>
      <c r="R81" s="259"/>
    </row>
    <row r="82" spans="1:18" ht="13.5" customHeight="1">
      <c r="A82" s="81" t="s">
        <v>84</v>
      </c>
      <c r="B82" s="288"/>
      <c r="C82" s="288"/>
      <c r="D82" s="288"/>
      <c r="E82" s="288"/>
      <c r="F82" s="76" t="s">
        <v>232</v>
      </c>
      <c r="G82" s="182">
        <v>2280</v>
      </c>
      <c r="H82" s="182">
        <v>1975</v>
      </c>
      <c r="I82" s="182">
        <v>2665</v>
      </c>
      <c r="J82" s="182">
        <v>2282</v>
      </c>
      <c r="K82" s="184">
        <v>2123</v>
      </c>
      <c r="L82" s="182">
        <v>1919</v>
      </c>
      <c r="M82" s="182">
        <v>2574</v>
      </c>
      <c r="N82" s="182">
        <v>2260</v>
      </c>
      <c r="R82" s="259"/>
    </row>
    <row r="83" spans="1:14" ht="13.5" customHeight="1">
      <c r="A83" s="81" t="s">
        <v>85</v>
      </c>
      <c r="B83" s="288"/>
      <c r="C83" s="288"/>
      <c r="D83" s="288"/>
      <c r="E83" s="288"/>
      <c r="F83" s="76" t="s">
        <v>233</v>
      </c>
      <c r="G83" s="182">
        <v>1561</v>
      </c>
      <c r="H83" s="182">
        <v>1477</v>
      </c>
      <c r="I83" s="182">
        <v>1817</v>
      </c>
      <c r="J83" s="182">
        <v>1685</v>
      </c>
      <c r="K83" s="184">
        <v>1565</v>
      </c>
      <c r="L83" s="182">
        <v>1559</v>
      </c>
      <c r="M83" s="182">
        <v>1794</v>
      </c>
      <c r="N83" s="182">
        <v>1800</v>
      </c>
    </row>
    <row r="84" spans="1:14" ht="13.5" customHeight="1">
      <c r="A84" s="81" t="s">
        <v>86</v>
      </c>
      <c r="B84" s="288"/>
      <c r="C84" s="288"/>
      <c r="D84" s="288"/>
      <c r="E84" s="288"/>
      <c r="F84" s="76" t="s">
        <v>234</v>
      </c>
      <c r="G84" s="182">
        <v>909</v>
      </c>
      <c r="H84" s="182">
        <v>742</v>
      </c>
      <c r="I84" s="182">
        <v>977</v>
      </c>
      <c r="J84" s="182">
        <v>929</v>
      </c>
      <c r="K84" s="184">
        <v>1075</v>
      </c>
      <c r="L84" s="182">
        <v>699</v>
      </c>
      <c r="M84" s="182">
        <v>1009</v>
      </c>
      <c r="N84" s="182">
        <v>864</v>
      </c>
    </row>
    <row r="85" spans="1:14" ht="13.5" customHeight="1">
      <c r="A85" s="81" t="s">
        <v>87</v>
      </c>
      <c r="B85" s="288"/>
      <c r="C85" s="288"/>
      <c r="D85" s="288"/>
      <c r="E85" s="288"/>
      <c r="F85" s="76" t="s">
        <v>235</v>
      </c>
      <c r="G85" s="182">
        <v>222</v>
      </c>
      <c r="H85" s="182">
        <v>207</v>
      </c>
      <c r="I85" s="182">
        <v>241</v>
      </c>
      <c r="J85" s="182">
        <v>266</v>
      </c>
      <c r="K85" s="184">
        <v>218</v>
      </c>
      <c r="L85" s="182">
        <v>185</v>
      </c>
      <c r="M85" s="182">
        <v>272</v>
      </c>
      <c r="N85" s="182">
        <v>249</v>
      </c>
    </row>
    <row r="86" spans="1:14" ht="13.5" customHeight="1">
      <c r="A86" s="81"/>
      <c r="B86" s="288"/>
      <c r="C86" s="288"/>
      <c r="D86" s="288"/>
      <c r="E86" s="288"/>
      <c r="F86" s="76"/>
      <c r="G86" s="182"/>
      <c r="H86" s="182"/>
      <c r="I86" s="182"/>
      <c r="J86" s="182"/>
      <c r="K86" s="184"/>
      <c r="L86" s="182"/>
      <c r="M86" s="182"/>
      <c r="N86" s="182"/>
    </row>
    <row r="87" spans="1:18" ht="13.5" customHeight="1">
      <c r="A87" s="81" t="s">
        <v>88</v>
      </c>
      <c r="B87" s="288"/>
      <c r="C87" s="288"/>
      <c r="D87" s="288"/>
      <c r="E87" s="288"/>
      <c r="F87" s="178" t="s">
        <v>236</v>
      </c>
      <c r="G87" s="182">
        <v>3919</v>
      </c>
      <c r="H87" s="182">
        <v>3644</v>
      </c>
      <c r="I87" s="182">
        <v>3852</v>
      </c>
      <c r="J87" s="182">
        <v>4571</v>
      </c>
      <c r="K87" s="184">
        <v>3606</v>
      </c>
      <c r="L87" s="182">
        <v>2933</v>
      </c>
      <c r="M87" s="182">
        <v>3501</v>
      </c>
      <c r="N87" s="182">
        <v>4090</v>
      </c>
      <c r="R87" s="260"/>
    </row>
    <row r="88" spans="1:14" ht="13.5" customHeight="1">
      <c r="A88" s="81" t="s">
        <v>89</v>
      </c>
      <c r="B88" s="288"/>
      <c r="C88" s="288"/>
      <c r="D88" s="288"/>
      <c r="E88" s="288"/>
      <c r="F88" s="76" t="s">
        <v>237</v>
      </c>
      <c r="G88" s="182">
        <v>2714</v>
      </c>
      <c r="H88" s="182">
        <v>2569</v>
      </c>
      <c r="I88" s="182">
        <v>2589</v>
      </c>
      <c r="J88" s="182">
        <v>3086</v>
      </c>
      <c r="K88" s="184">
        <v>2518</v>
      </c>
      <c r="L88" s="182">
        <v>1953</v>
      </c>
      <c r="M88" s="182">
        <v>2371</v>
      </c>
      <c r="N88" s="182">
        <v>2875</v>
      </c>
    </row>
    <row r="89" spans="1:14" ht="13.5" customHeight="1">
      <c r="A89" s="81" t="s">
        <v>90</v>
      </c>
      <c r="B89" s="288"/>
      <c r="C89" s="288"/>
      <c r="D89" s="288"/>
      <c r="E89" s="288"/>
      <c r="F89" s="76" t="s">
        <v>238</v>
      </c>
      <c r="G89" s="182">
        <v>173</v>
      </c>
      <c r="H89" s="182">
        <v>213</v>
      </c>
      <c r="I89" s="182">
        <v>236</v>
      </c>
      <c r="J89" s="182">
        <v>294</v>
      </c>
      <c r="K89" s="184">
        <v>192</v>
      </c>
      <c r="L89" s="182">
        <v>209</v>
      </c>
      <c r="M89" s="182">
        <v>254</v>
      </c>
      <c r="N89" s="182">
        <v>249</v>
      </c>
    </row>
    <row r="90" spans="1:14" ht="13.5" customHeight="1">
      <c r="A90" s="81" t="s">
        <v>91</v>
      </c>
      <c r="B90" s="288"/>
      <c r="C90" s="288"/>
      <c r="D90" s="288"/>
      <c r="E90" s="288"/>
      <c r="F90" s="76" t="s">
        <v>239</v>
      </c>
      <c r="G90" s="182">
        <v>343</v>
      </c>
      <c r="H90" s="182">
        <v>248</v>
      </c>
      <c r="I90" s="182">
        <v>343</v>
      </c>
      <c r="J90" s="182">
        <v>372</v>
      </c>
      <c r="K90" s="184">
        <v>359</v>
      </c>
      <c r="L90" s="182">
        <v>220</v>
      </c>
      <c r="M90" s="182">
        <v>314</v>
      </c>
      <c r="N90" s="182">
        <v>290</v>
      </c>
    </row>
    <row r="91" spans="1:14" ht="13.5" customHeight="1">
      <c r="A91" s="81" t="s">
        <v>92</v>
      </c>
      <c r="B91" s="288"/>
      <c r="C91" s="288"/>
      <c r="D91" s="288"/>
      <c r="E91" s="288"/>
      <c r="F91" s="76" t="s">
        <v>240</v>
      </c>
      <c r="G91" s="182">
        <v>689</v>
      </c>
      <c r="H91" s="182">
        <v>614</v>
      </c>
      <c r="I91" s="182">
        <v>684</v>
      </c>
      <c r="J91" s="182">
        <v>819</v>
      </c>
      <c r="K91" s="184">
        <v>537</v>
      </c>
      <c r="L91" s="182">
        <v>550</v>
      </c>
      <c r="M91" s="182">
        <v>562</v>
      </c>
      <c r="N91" s="182">
        <v>676</v>
      </c>
    </row>
    <row r="92" spans="1:14" ht="13.5" customHeight="1">
      <c r="A92" s="81"/>
      <c r="B92" s="288"/>
      <c r="C92" s="288"/>
      <c r="D92" s="288"/>
      <c r="E92" s="288"/>
      <c r="F92" s="76"/>
      <c r="G92" s="182"/>
      <c r="H92" s="182"/>
      <c r="I92" s="182"/>
      <c r="J92" s="182"/>
      <c r="K92" s="184"/>
      <c r="L92" s="182"/>
      <c r="M92" s="182"/>
      <c r="N92" s="182"/>
    </row>
    <row r="93" spans="1:18" ht="13.5" customHeight="1">
      <c r="A93" s="81" t="s">
        <v>93</v>
      </c>
      <c r="B93" s="288"/>
      <c r="C93" s="288"/>
      <c r="D93" s="288"/>
      <c r="E93" s="288"/>
      <c r="F93" s="178" t="s">
        <v>241</v>
      </c>
      <c r="G93" s="182">
        <v>4243</v>
      </c>
      <c r="H93" s="182">
        <v>4490</v>
      </c>
      <c r="I93" s="182">
        <v>4323</v>
      </c>
      <c r="J93" s="182">
        <v>4499</v>
      </c>
      <c r="K93" s="184">
        <v>4391</v>
      </c>
      <c r="L93" s="182">
        <v>4477</v>
      </c>
      <c r="M93" s="182">
        <v>4489</v>
      </c>
      <c r="N93" s="182">
        <v>4461</v>
      </c>
      <c r="R93" s="260"/>
    </row>
    <row r="94" spans="1:14" ht="13.5" customHeight="1">
      <c r="A94" s="81" t="s">
        <v>94</v>
      </c>
      <c r="B94" s="288"/>
      <c r="C94" s="288"/>
      <c r="D94" s="288"/>
      <c r="E94" s="288"/>
      <c r="F94" s="76" t="s">
        <v>242</v>
      </c>
      <c r="G94" s="182">
        <v>3137</v>
      </c>
      <c r="H94" s="182">
        <v>3455</v>
      </c>
      <c r="I94" s="182">
        <v>3218</v>
      </c>
      <c r="J94" s="182">
        <v>3446</v>
      </c>
      <c r="K94" s="184">
        <v>3144</v>
      </c>
      <c r="L94" s="182">
        <v>3416</v>
      </c>
      <c r="M94" s="182">
        <v>3375</v>
      </c>
      <c r="N94" s="182">
        <v>3426</v>
      </c>
    </row>
    <row r="95" spans="1:14" ht="13.5" customHeight="1">
      <c r="A95" s="81" t="s">
        <v>95</v>
      </c>
      <c r="B95" s="288"/>
      <c r="C95" s="288"/>
      <c r="D95" s="288"/>
      <c r="E95" s="288"/>
      <c r="F95" s="76" t="s">
        <v>243</v>
      </c>
      <c r="G95" s="182">
        <v>1106</v>
      </c>
      <c r="H95" s="182">
        <v>1035</v>
      </c>
      <c r="I95" s="182">
        <v>1105</v>
      </c>
      <c r="J95" s="182">
        <v>1052</v>
      </c>
      <c r="K95" s="184">
        <v>1247</v>
      </c>
      <c r="L95" s="182">
        <v>1061</v>
      </c>
      <c r="M95" s="182">
        <v>1114</v>
      </c>
      <c r="N95" s="182">
        <v>1035</v>
      </c>
    </row>
    <row r="96" spans="1:14" ht="13.5" customHeight="1">
      <c r="A96" s="81"/>
      <c r="B96" s="288"/>
      <c r="C96" s="288"/>
      <c r="D96" s="288"/>
      <c r="E96" s="288"/>
      <c r="F96" s="76"/>
      <c r="G96" s="182"/>
      <c r="H96" s="182"/>
      <c r="I96" s="182"/>
      <c r="J96" s="182"/>
      <c r="K96" s="184"/>
      <c r="L96" s="182"/>
      <c r="M96" s="182"/>
      <c r="N96" s="182"/>
    </row>
    <row r="97" spans="1:18" ht="13.5" customHeight="1">
      <c r="A97" s="81" t="s">
        <v>96</v>
      </c>
      <c r="B97" s="288"/>
      <c r="C97" s="288"/>
      <c r="D97" s="288"/>
      <c r="E97" s="288"/>
      <c r="F97" s="178" t="s">
        <v>244</v>
      </c>
      <c r="G97" s="182">
        <v>2436</v>
      </c>
      <c r="H97" s="182">
        <v>3014</v>
      </c>
      <c r="I97" s="182">
        <v>2642</v>
      </c>
      <c r="J97" s="182">
        <v>2982</v>
      </c>
      <c r="K97" s="184">
        <v>2665</v>
      </c>
      <c r="L97" s="182">
        <v>3318</v>
      </c>
      <c r="M97" s="182">
        <v>2672</v>
      </c>
      <c r="N97" s="182">
        <v>3140</v>
      </c>
      <c r="R97" s="259"/>
    </row>
    <row r="98" spans="1:14" ht="13.5" customHeight="1">
      <c r="A98" s="81" t="s">
        <v>97</v>
      </c>
      <c r="B98" s="288"/>
      <c r="C98" s="288"/>
      <c r="D98" s="288"/>
      <c r="E98" s="288"/>
      <c r="F98" s="76" t="s">
        <v>245</v>
      </c>
      <c r="G98" s="182">
        <v>1127</v>
      </c>
      <c r="H98" s="182">
        <v>1291</v>
      </c>
      <c r="I98" s="182">
        <v>1184</v>
      </c>
      <c r="J98" s="182">
        <v>1581</v>
      </c>
      <c r="K98" s="184">
        <v>1058</v>
      </c>
      <c r="L98" s="182">
        <v>1183</v>
      </c>
      <c r="M98" s="182">
        <v>1094</v>
      </c>
      <c r="N98" s="182">
        <v>1583</v>
      </c>
    </row>
    <row r="99" spans="1:14" ht="13.5" customHeight="1">
      <c r="A99" s="81" t="s">
        <v>98</v>
      </c>
      <c r="B99" s="288"/>
      <c r="C99" s="288"/>
      <c r="D99" s="288"/>
      <c r="E99" s="288"/>
      <c r="F99" s="76" t="s">
        <v>246</v>
      </c>
      <c r="G99" s="182">
        <v>751</v>
      </c>
      <c r="H99" s="182">
        <v>1155</v>
      </c>
      <c r="I99" s="182">
        <v>866</v>
      </c>
      <c r="J99" s="182">
        <v>755</v>
      </c>
      <c r="K99" s="184">
        <v>996</v>
      </c>
      <c r="L99" s="182">
        <v>1556</v>
      </c>
      <c r="M99" s="182">
        <v>959</v>
      </c>
      <c r="N99" s="182">
        <v>921</v>
      </c>
    </row>
    <row r="100" spans="1:14" ht="13.5" customHeight="1">
      <c r="A100" s="81" t="s">
        <v>99</v>
      </c>
      <c r="B100" s="288"/>
      <c r="C100" s="288"/>
      <c r="D100" s="288"/>
      <c r="E100" s="288"/>
      <c r="F100" s="76" t="s">
        <v>247</v>
      </c>
      <c r="G100" s="182">
        <v>557</v>
      </c>
      <c r="H100" s="182">
        <v>567</v>
      </c>
      <c r="I100" s="215">
        <v>592</v>
      </c>
      <c r="J100" s="182">
        <v>646</v>
      </c>
      <c r="K100" s="184">
        <v>611</v>
      </c>
      <c r="L100" s="182">
        <v>579</v>
      </c>
      <c r="M100" s="182">
        <v>619</v>
      </c>
      <c r="N100" s="182">
        <v>636</v>
      </c>
    </row>
    <row r="101" spans="1:14" ht="13.5" customHeight="1">
      <c r="A101" s="81"/>
      <c r="B101" s="288"/>
      <c r="C101" s="288"/>
      <c r="D101" s="288"/>
      <c r="E101" s="288"/>
      <c r="F101" s="76"/>
      <c r="G101" s="182"/>
      <c r="H101" s="182"/>
      <c r="I101" s="182"/>
      <c r="J101" s="182"/>
      <c r="K101" s="184"/>
      <c r="L101" s="182"/>
      <c r="M101" s="182"/>
      <c r="N101" s="182"/>
    </row>
    <row r="102" spans="1:18" ht="13.5" customHeight="1">
      <c r="A102" s="81" t="s">
        <v>100</v>
      </c>
      <c r="B102" s="288"/>
      <c r="C102" s="288"/>
      <c r="D102" s="288"/>
      <c r="E102" s="288"/>
      <c r="F102" s="178" t="s">
        <v>248</v>
      </c>
      <c r="G102" s="182">
        <v>5756</v>
      </c>
      <c r="H102" s="182">
        <v>5539</v>
      </c>
      <c r="I102" s="182">
        <v>6156</v>
      </c>
      <c r="J102" s="182">
        <v>6698</v>
      </c>
      <c r="K102" s="184">
        <v>5137</v>
      </c>
      <c r="L102" s="182">
        <v>4865</v>
      </c>
      <c r="M102" s="182">
        <v>5727</v>
      </c>
      <c r="N102" s="182">
        <v>5781</v>
      </c>
      <c r="R102" s="259"/>
    </row>
    <row r="103" spans="1:14" ht="13.5" customHeight="1">
      <c r="A103" s="81" t="s">
        <v>101</v>
      </c>
      <c r="B103" s="288"/>
      <c r="C103" s="288"/>
      <c r="D103" s="288"/>
      <c r="E103" s="288"/>
      <c r="F103" s="76" t="s">
        <v>249</v>
      </c>
      <c r="G103" s="182">
        <v>3612</v>
      </c>
      <c r="H103" s="182">
        <v>3627</v>
      </c>
      <c r="I103" s="182">
        <v>4064</v>
      </c>
      <c r="J103" s="182">
        <v>4268</v>
      </c>
      <c r="K103" s="184">
        <v>3308</v>
      </c>
      <c r="L103" s="182">
        <v>3224</v>
      </c>
      <c r="M103" s="182">
        <v>3815</v>
      </c>
      <c r="N103" s="182">
        <v>3912</v>
      </c>
    </row>
    <row r="104" spans="1:14" ht="13.5" customHeight="1">
      <c r="A104" s="81" t="s">
        <v>102</v>
      </c>
      <c r="B104" s="288"/>
      <c r="C104" s="288"/>
      <c r="D104" s="288"/>
      <c r="E104" s="288"/>
      <c r="F104" s="76" t="s">
        <v>250</v>
      </c>
      <c r="G104" s="182">
        <v>455</v>
      </c>
      <c r="H104" s="182">
        <v>496</v>
      </c>
      <c r="I104" s="182">
        <v>496</v>
      </c>
      <c r="J104" s="182">
        <v>634</v>
      </c>
      <c r="K104" s="184">
        <v>408</v>
      </c>
      <c r="L104" s="182">
        <v>433</v>
      </c>
      <c r="M104" s="182">
        <v>448</v>
      </c>
      <c r="N104" s="182">
        <v>421</v>
      </c>
    </row>
    <row r="105" spans="1:14" ht="13.5" customHeight="1">
      <c r="A105" s="81" t="s">
        <v>103</v>
      </c>
      <c r="B105" s="288"/>
      <c r="C105" s="288"/>
      <c r="D105" s="288"/>
      <c r="E105" s="288"/>
      <c r="F105" s="76" t="s">
        <v>251</v>
      </c>
      <c r="G105" s="182">
        <v>1051</v>
      </c>
      <c r="H105" s="182">
        <v>889</v>
      </c>
      <c r="I105" s="182">
        <v>999</v>
      </c>
      <c r="J105" s="182">
        <v>1103</v>
      </c>
      <c r="K105" s="184">
        <v>852</v>
      </c>
      <c r="L105" s="182">
        <v>751</v>
      </c>
      <c r="M105" s="182">
        <v>884</v>
      </c>
      <c r="N105" s="182">
        <v>900</v>
      </c>
    </row>
    <row r="106" spans="1:14" ht="13.5" customHeight="1">
      <c r="A106" s="81" t="s">
        <v>104</v>
      </c>
      <c r="B106" s="288"/>
      <c r="C106" s="288"/>
      <c r="D106" s="288"/>
      <c r="E106" s="288"/>
      <c r="F106" s="76" t="s">
        <v>252</v>
      </c>
      <c r="G106" s="182">
        <v>638</v>
      </c>
      <c r="H106" s="182">
        <v>526</v>
      </c>
      <c r="I106" s="182">
        <v>595</v>
      </c>
      <c r="J106" s="182">
        <v>693</v>
      </c>
      <c r="K106" s="184">
        <v>568</v>
      </c>
      <c r="L106" s="182">
        <v>458</v>
      </c>
      <c r="M106" s="182">
        <v>579</v>
      </c>
      <c r="N106" s="182">
        <v>549</v>
      </c>
    </row>
    <row r="107" spans="1:14" ht="13.5" customHeight="1">
      <c r="A107" s="81"/>
      <c r="B107" s="288"/>
      <c r="C107" s="288"/>
      <c r="D107" s="288"/>
      <c r="E107" s="288"/>
      <c r="F107" s="76"/>
      <c r="G107" s="182"/>
      <c r="H107" s="182"/>
      <c r="I107" s="182"/>
      <c r="J107" s="182"/>
      <c r="K107" s="184"/>
      <c r="L107" s="182"/>
      <c r="M107" s="182"/>
      <c r="N107" s="182"/>
    </row>
    <row r="108" spans="1:18" ht="13.5" customHeight="1">
      <c r="A108" s="81" t="s">
        <v>105</v>
      </c>
      <c r="B108" s="288"/>
      <c r="C108" s="288"/>
      <c r="D108" s="288"/>
      <c r="E108" s="288"/>
      <c r="F108" s="178" t="s">
        <v>253</v>
      </c>
      <c r="G108" s="182">
        <v>1741</v>
      </c>
      <c r="H108" s="182">
        <v>1668</v>
      </c>
      <c r="I108" s="182">
        <v>1774</v>
      </c>
      <c r="J108" s="182">
        <v>2072</v>
      </c>
      <c r="K108" s="184">
        <v>1513</v>
      </c>
      <c r="L108" s="182">
        <v>1364</v>
      </c>
      <c r="M108" s="182">
        <v>1535</v>
      </c>
      <c r="N108" s="182">
        <v>1866</v>
      </c>
      <c r="R108" s="259"/>
    </row>
    <row r="109" spans="1:14" ht="13.5" customHeight="1">
      <c r="A109" s="81" t="s">
        <v>106</v>
      </c>
      <c r="B109" s="288"/>
      <c r="C109" s="288"/>
      <c r="D109" s="288"/>
      <c r="E109" s="288"/>
      <c r="F109" s="76" t="s">
        <v>254</v>
      </c>
      <c r="G109" s="182">
        <v>1665</v>
      </c>
      <c r="H109" s="182">
        <v>1589</v>
      </c>
      <c r="I109" s="182">
        <v>1669</v>
      </c>
      <c r="J109" s="182">
        <v>1952</v>
      </c>
      <c r="K109" s="184">
        <v>1412</v>
      </c>
      <c r="L109" s="182">
        <v>1317</v>
      </c>
      <c r="M109" s="182">
        <v>1451</v>
      </c>
      <c r="N109" s="182">
        <v>1783</v>
      </c>
    </row>
    <row r="110" spans="1:14" ht="13.5" customHeight="1">
      <c r="A110" s="81" t="s">
        <v>107</v>
      </c>
      <c r="B110" s="288"/>
      <c r="C110" s="288"/>
      <c r="D110" s="288"/>
      <c r="E110" s="288"/>
      <c r="F110" s="76" t="s">
        <v>255</v>
      </c>
      <c r="G110" s="182">
        <v>76</v>
      </c>
      <c r="H110" s="182">
        <v>78</v>
      </c>
      <c r="I110" s="182">
        <v>105</v>
      </c>
      <c r="J110" s="182">
        <v>120</v>
      </c>
      <c r="K110" s="184">
        <v>101</v>
      </c>
      <c r="L110" s="182">
        <v>47</v>
      </c>
      <c r="M110" s="182">
        <v>84</v>
      </c>
      <c r="N110" s="182">
        <v>83</v>
      </c>
    </row>
    <row r="111" spans="1:14" ht="13.5" customHeight="1">
      <c r="A111" s="81"/>
      <c r="B111" s="288"/>
      <c r="C111" s="288"/>
      <c r="D111" s="288"/>
      <c r="E111" s="288"/>
      <c r="F111" s="76"/>
      <c r="G111" s="182"/>
      <c r="H111" s="182"/>
      <c r="I111" s="182"/>
      <c r="J111" s="182"/>
      <c r="K111" s="184"/>
      <c r="L111" s="182"/>
      <c r="M111" s="182"/>
      <c r="N111" s="182"/>
    </row>
    <row r="112" spans="1:18" ht="13.5" customHeight="1">
      <c r="A112" s="81" t="s">
        <v>108</v>
      </c>
      <c r="B112" s="288"/>
      <c r="C112" s="288"/>
      <c r="D112" s="288"/>
      <c r="E112" s="288"/>
      <c r="F112" s="178" t="s">
        <v>256</v>
      </c>
      <c r="G112" s="182">
        <v>2567</v>
      </c>
      <c r="H112" s="182">
        <v>2147</v>
      </c>
      <c r="I112" s="182">
        <v>2446</v>
      </c>
      <c r="J112" s="182">
        <v>2630</v>
      </c>
      <c r="K112" s="184">
        <v>2521</v>
      </c>
      <c r="L112" s="182">
        <v>2251</v>
      </c>
      <c r="M112" s="182">
        <v>2437</v>
      </c>
      <c r="N112" s="182">
        <v>2556</v>
      </c>
      <c r="R112" s="259"/>
    </row>
    <row r="113" spans="1:14" ht="13.5" customHeight="1">
      <c r="A113" s="81" t="s">
        <v>109</v>
      </c>
      <c r="B113" s="288"/>
      <c r="C113" s="288"/>
      <c r="D113" s="288"/>
      <c r="E113" s="288"/>
      <c r="F113" s="76" t="s">
        <v>257</v>
      </c>
      <c r="G113" s="182">
        <v>309</v>
      </c>
      <c r="H113" s="182">
        <v>295</v>
      </c>
      <c r="I113" s="182">
        <v>284</v>
      </c>
      <c r="J113" s="182">
        <v>331</v>
      </c>
      <c r="K113" s="184">
        <v>290</v>
      </c>
      <c r="L113" s="182">
        <v>304</v>
      </c>
      <c r="M113" s="182">
        <v>278</v>
      </c>
      <c r="N113" s="182">
        <v>343</v>
      </c>
    </row>
    <row r="114" spans="1:14" ht="13.5" customHeight="1">
      <c r="A114" s="81" t="s">
        <v>110</v>
      </c>
      <c r="B114" s="288"/>
      <c r="C114" s="288"/>
      <c r="D114" s="288"/>
      <c r="E114" s="288"/>
      <c r="F114" s="76" t="s">
        <v>258</v>
      </c>
      <c r="G114" s="182">
        <v>2259</v>
      </c>
      <c r="H114" s="182">
        <v>1852</v>
      </c>
      <c r="I114" s="182">
        <v>2162</v>
      </c>
      <c r="J114" s="182">
        <v>2299</v>
      </c>
      <c r="K114" s="184">
        <v>2231</v>
      </c>
      <c r="L114" s="182">
        <v>1947</v>
      </c>
      <c r="M114" s="182">
        <v>2160</v>
      </c>
      <c r="N114" s="182">
        <v>2213</v>
      </c>
    </row>
    <row r="115" spans="1:14" ht="13.5" customHeight="1">
      <c r="A115" s="81"/>
      <c r="B115" s="288"/>
      <c r="C115" s="288"/>
      <c r="D115" s="288"/>
      <c r="E115" s="288"/>
      <c r="F115" s="76"/>
      <c r="G115" s="215"/>
      <c r="H115" s="215"/>
      <c r="I115" s="182"/>
      <c r="J115" s="182"/>
      <c r="K115" s="184"/>
      <c r="L115" s="182"/>
      <c r="M115" s="182"/>
      <c r="N115" s="182"/>
    </row>
    <row r="116" spans="1:18" ht="13.5" customHeight="1">
      <c r="A116" s="81" t="s">
        <v>111</v>
      </c>
      <c r="B116" s="288"/>
      <c r="C116" s="288"/>
      <c r="D116" s="288"/>
      <c r="E116" s="288"/>
      <c r="F116" s="178" t="s">
        <v>259</v>
      </c>
      <c r="G116" s="182">
        <v>3268</v>
      </c>
      <c r="H116" s="182">
        <v>3382</v>
      </c>
      <c r="I116" s="182">
        <v>3565</v>
      </c>
      <c r="J116" s="182">
        <v>4067</v>
      </c>
      <c r="K116" s="184">
        <v>3654</v>
      </c>
      <c r="L116" s="182">
        <v>3614</v>
      </c>
      <c r="M116" s="182">
        <v>3837</v>
      </c>
      <c r="N116" s="182">
        <v>4291</v>
      </c>
      <c r="R116" s="259"/>
    </row>
    <row r="117" spans="1:14" ht="13.5" customHeight="1">
      <c r="A117" s="81"/>
      <c r="B117" s="288"/>
      <c r="C117" s="288"/>
      <c r="D117" s="288"/>
      <c r="E117" s="288"/>
      <c r="F117" s="178"/>
      <c r="G117" s="182"/>
      <c r="H117" s="182"/>
      <c r="I117" s="182"/>
      <c r="J117" s="182"/>
      <c r="K117" s="184"/>
      <c r="L117" s="182"/>
      <c r="M117" s="182"/>
      <c r="N117" s="182"/>
    </row>
    <row r="118" spans="1:18" ht="13.5" customHeight="1">
      <c r="A118" s="81" t="s">
        <v>112</v>
      </c>
      <c r="B118" s="288"/>
      <c r="C118" s="288"/>
      <c r="D118" s="288"/>
      <c r="E118" s="288"/>
      <c r="F118" s="178" t="s">
        <v>260</v>
      </c>
      <c r="G118" s="182">
        <v>5681</v>
      </c>
      <c r="H118" s="182">
        <v>6076</v>
      </c>
      <c r="I118" s="182">
        <v>6710</v>
      </c>
      <c r="J118" s="182">
        <v>6295</v>
      </c>
      <c r="K118" s="184">
        <v>6262</v>
      </c>
      <c r="L118" s="182">
        <v>5641</v>
      </c>
      <c r="M118" s="182">
        <v>6857</v>
      </c>
      <c r="N118" s="182">
        <v>5817</v>
      </c>
      <c r="R118" s="259"/>
    </row>
    <row r="119" spans="1:14" ht="13.5" customHeight="1">
      <c r="A119" s="81" t="s">
        <v>113</v>
      </c>
      <c r="B119" s="288"/>
      <c r="C119" s="288"/>
      <c r="D119" s="288"/>
      <c r="E119" s="288"/>
      <c r="F119" s="76" t="s">
        <v>261</v>
      </c>
      <c r="G119" s="182">
        <v>2335</v>
      </c>
      <c r="H119" s="182">
        <v>2930</v>
      </c>
      <c r="I119" s="182">
        <v>2911</v>
      </c>
      <c r="J119" s="182">
        <v>2448</v>
      </c>
      <c r="K119" s="184">
        <v>2592</v>
      </c>
      <c r="L119" s="182">
        <v>2705</v>
      </c>
      <c r="M119" s="182">
        <v>3162</v>
      </c>
      <c r="N119" s="182">
        <v>2489</v>
      </c>
    </row>
    <row r="120" spans="1:14" ht="13.5" customHeight="1">
      <c r="A120" s="81" t="s">
        <v>114</v>
      </c>
      <c r="B120" s="288"/>
      <c r="C120" s="288"/>
      <c r="D120" s="288"/>
      <c r="E120" s="288"/>
      <c r="F120" s="76" t="s">
        <v>262</v>
      </c>
      <c r="G120" s="215">
        <v>3346</v>
      </c>
      <c r="H120" s="215">
        <v>3146</v>
      </c>
      <c r="I120" s="215">
        <v>3799</v>
      </c>
      <c r="J120" s="182">
        <v>3846</v>
      </c>
      <c r="K120" s="184">
        <v>3669</v>
      </c>
      <c r="L120" s="182">
        <v>2936</v>
      </c>
      <c r="M120" s="182">
        <v>3695</v>
      </c>
      <c r="N120" s="182">
        <v>3328</v>
      </c>
    </row>
    <row r="121" spans="1:14" ht="13.5" customHeight="1">
      <c r="A121" s="81"/>
      <c r="B121" s="288"/>
      <c r="C121" s="288"/>
      <c r="D121" s="288"/>
      <c r="E121" s="288"/>
      <c r="F121" s="76"/>
      <c r="G121" s="182"/>
      <c r="H121" s="182"/>
      <c r="I121" s="182"/>
      <c r="J121" s="182"/>
      <c r="K121" s="184"/>
      <c r="L121" s="182"/>
      <c r="M121" s="182"/>
      <c r="N121" s="182"/>
    </row>
    <row r="122" spans="1:18" ht="13.5" customHeight="1">
      <c r="A122" s="81" t="s">
        <v>115</v>
      </c>
      <c r="B122" s="288"/>
      <c r="C122" s="288"/>
      <c r="D122" s="288"/>
      <c r="E122" s="288"/>
      <c r="F122" s="178" t="s">
        <v>263</v>
      </c>
      <c r="G122" s="182">
        <v>3085</v>
      </c>
      <c r="H122" s="182">
        <v>3274</v>
      </c>
      <c r="I122" s="182">
        <v>2883</v>
      </c>
      <c r="J122" s="182">
        <v>3301</v>
      </c>
      <c r="K122" s="184">
        <v>3152</v>
      </c>
      <c r="L122" s="182">
        <v>3617</v>
      </c>
      <c r="M122" s="182">
        <v>3022</v>
      </c>
      <c r="N122" s="182">
        <v>3481</v>
      </c>
      <c r="R122" s="259"/>
    </row>
    <row r="123" spans="1:14" ht="13.5" customHeight="1">
      <c r="A123" s="81" t="s">
        <v>116</v>
      </c>
      <c r="B123" s="288"/>
      <c r="C123" s="288"/>
      <c r="D123" s="288"/>
      <c r="E123" s="288"/>
      <c r="F123" s="76" t="s">
        <v>264</v>
      </c>
      <c r="G123" s="182">
        <v>796</v>
      </c>
      <c r="H123" s="182">
        <v>701</v>
      </c>
      <c r="I123" s="182">
        <v>605</v>
      </c>
      <c r="J123" s="182">
        <v>734</v>
      </c>
      <c r="K123" s="184">
        <v>794</v>
      </c>
      <c r="L123" s="182">
        <v>787</v>
      </c>
      <c r="M123" s="182">
        <v>696</v>
      </c>
      <c r="N123" s="182">
        <v>697</v>
      </c>
    </row>
    <row r="124" spans="1:14" ht="13.5" customHeight="1">
      <c r="A124" s="81" t="s">
        <v>117</v>
      </c>
      <c r="B124" s="288"/>
      <c r="C124" s="288"/>
      <c r="D124" s="288"/>
      <c r="E124" s="288"/>
      <c r="F124" s="76" t="s">
        <v>265</v>
      </c>
      <c r="G124" s="182">
        <v>484</v>
      </c>
      <c r="H124" s="182">
        <v>625</v>
      </c>
      <c r="I124" s="182">
        <v>521</v>
      </c>
      <c r="J124" s="182">
        <v>625</v>
      </c>
      <c r="K124" s="184">
        <v>484</v>
      </c>
      <c r="L124" s="182">
        <v>637</v>
      </c>
      <c r="M124" s="182">
        <v>519</v>
      </c>
      <c r="N124" s="182">
        <v>708</v>
      </c>
    </row>
    <row r="125" spans="1:14" ht="13.5" customHeight="1">
      <c r="A125" s="81" t="s">
        <v>118</v>
      </c>
      <c r="B125" s="288"/>
      <c r="C125" s="288"/>
      <c r="D125" s="288"/>
      <c r="E125" s="288"/>
      <c r="F125" s="76" t="s">
        <v>266</v>
      </c>
      <c r="G125" s="182">
        <v>1805</v>
      </c>
      <c r="H125" s="182">
        <v>1948</v>
      </c>
      <c r="I125" s="182">
        <v>1757</v>
      </c>
      <c r="J125" s="182">
        <v>1942</v>
      </c>
      <c r="K125" s="184">
        <v>1875</v>
      </c>
      <c r="L125" s="182">
        <v>2193</v>
      </c>
      <c r="M125" s="182">
        <v>1806</v>
      </c>
      <c r="N125" s="182">
        <v>2076</v>
      </c>
    </row>
    <row r="126" spans="1:14" ht="13.5" customHeight="1">
      <c r="A126" s="81"/>
      <c r="B126" s="288"/>
      <c r="C126" s="288"/>
      <c r="D126" s="288"/>
      <c r="E126" s="288"/>
      <c r="F126" s="76"/>
      <c r="G126" s="182"/>
      <c r="H126" s="182"/>
      <c r="I126" s="182"/>
      <c r="J126" s="182"/>
      <c r="K126" s="184"/>
      <c r="L126" s="182"/>
      <c r="M126" s="182"/>
      <c r="N126" s="182"/>
    </row>
    <row r="127" spans="1:18" ht="13.5" customHeight="1">
      <c r="A127" s="81" t="s">
        <v>119</v>
      </c>
      <c r="B127" s="288"/>
      <c r="C127" s="288"/>
      <c r="D127" s="288"/>
      <c r="E127" s="288"/>
      <c r="F127" s="178" t="s">
        <v>267</v>
      </c>
      <c r="G127" s="182">
        <v>2358</v>
      </c>
      <c r="H127" s="182">
        <v>1764</v>
      </c>
      <c r="I127" s="182">
        <v>1603</v>
      </c>
      <c r="J127" s="182">
        <v>2136</v>
      </c>
      <c r="K127" s="184">
        <v>3027</v>
      </c>
      <c r="L127" s="182">
        <v>1992</v>
      </c>
      <c r="M127" s="182">
        <v>1577</v>
      </c>
      <c r="N127" s="182">
        <v>1765</v>
      </c>
      <c r="R127" s="259"/>
    </row>
    <row r="128" spans="1:14" ht="13.5" customHeight="1">
      <c r="A128" s="81"/>
      <c r="B128" s="288"/>
      <c r="C128" s="288"/>
      <c r="D128" s="288"/>
      <c r="E128" s="288"/>
      <c r="F128" s="178"/>
      <c r="G128" s="182"/>
      <c r="H128" s="182"/>
      <c r="I128" s="182"/>
      <c r="J128" s="182"/>
      <c r="K128" s="184"/>
      <c r="L128" s="182"/>
      <c r="M128" s="182"/>
      <c r="N128" s="182"/>
    </row>
    <row r="129" spans="1:18" ht="13.5" customHeight="1">
      <c r="A129" s="81" t="s">
        <v>120</v>
      </c>
      <c r="B129" s="288"/>
      <c r="C129" s="288"/>
      <c r="D129" s="288"/>
      <c r="E129" s="288"/>
      <c r="F129" s="178" t="s">
        <v>268</v>
      </c>
      <c r="G129" s="182">
        <v>8463</v>
      </c>
      <c r="H129" s="182">
        <v>7827</v>
      </c>
      <c r="I129" s="182">
        <v>10579</v>
      </c>
      <c r="J129" s="182">
        <v>9884</v>
      </c>
      <c r="K129" s="184">
        <v>11312</v>
      </c>
      <c r="L129" s="182">
        <v>9723</v>
      </c>
      <c r="M129" s="182">
        <v>13267</v>
      </c>
      <c r="N129" s="182">
        <v>9787</v>
      </c>
      <c r="R129" s="259"/>
    </row>
    <row r="130" spans="1:14" ht="13.5" customHeight="1">
      <c r="A130" s="81" t="s">
        <v>121</v>
      </c>
      <c r="B130" s="288"/>
      <c r="C130" s="288"/>
      <c r="D130" s="288"/>
      <c r="E130" s="288"/>
      <c r="F130" s="76" t="s">
        <v>495</v>
      </c>
      <c r="G130" s="182">
        <v>7064</v>
      </c>
      <c r="H130" s="182">
        <v>6975</v>
      </c>
      <c r="I130" s="182">
        <v>8612</v>
      </c>
      <c r="J130" s="182">
        <v>7868</v>
      </c>
      <c r="K130" s="184">
        <v>9315</v>
      </c>
      <c r="L130" s="182">
        <v>8631</v>
      </c>
      <c r="M130" s="182">
        <v>10418</v>
      </c>
      <c r="N130" s="182">
        <v>7500</v>
      </c>
    </row>
    <row r="131" spans="1:14" ht="13.5" customHeight="1">
      <c r="A131" s="81" t="s">
        <v>122</v>
      </c>
      <c r="B131" s="288"/>
      <c r="C131" s="288"/>
      <c r="D131" s="288"/>
      <c r="E131" s="288"/>
      <c r="F131" s="76" t="s">
        <v>269</v>
      </c>
      <c r="G131" s="182">
        <v>1398</v>
      </c>
      <c r="H131" s="182">
        <v>852</v>
      </c>
      <c r="I131" s="182">
        <v>1968</v>
      </c>
      <c r="J131" s="182">
        <v>2016</v>
      </c>
      <c r="K131" s="184">
        <v>1997</v>
      </c>
      <c r="L131" s="182">
        <v>1092</v>
      </c>
      <c r="M131" s="182">
        <v>2849</v>
      </c>
      <c r="N131" s="182">
        <v>2287</v>
      </c>
    </row>
    <row r="132" spans="1:14" s="39" customFormat="1" ht="19.5" customHeight="1">
      <c r="A132" s="202" t="str">
        <f>+A1</f>
        <v>　表３　　　１６年２月　１世帯あたり１か月間の収入と支出</v>
      </c>
      <c r="B132" s="202"/>
      <c r="C132" s="202"/>
      <c r="D132" s="202"/>
      <c r="E132" s="202"/>
      <c r="F132" s="192"/>
      <c r="G132" s="201"/>
      <c r="H132" s="192"/>
      <c r="I132" s="192"/>
      <c r="J132" s="192"/>
      <c r="K132" s="192"/>
      <c r="L132" s="192"/>
      <c r="M132" s="200"/>
      <c r="N132" s="192"/>
    </row>
    <row r="133" spans="1:13" s="39" customFormat="1" ht="13.5" customHeight="1">
      <c r="A133" s="87"/>
      <c r="B133" s="87"/>
      <c r="C133" s="87"/>
      <c r="D133" s="87"/>
      <c r="E133" s="87"/>
      <c r="M133" s="85"/>
    </row>
    <row r="134" spans="1:14" s="39" customFormat="1" ht="13.5" customHeight="1">
      <c r="A134" s="87"/>
      <c r="B134" s="87"/>
      <c r="C134" s="87"/>
      <c r="D134" s="87"/>
      <c r="E134" s="87"/>
      <c r="F134" s="39" t="str">
        <f>+F3</f>
        <v>（農林漁家世帯を除く）</v>
      </c>
      <c r="M134" s="85"/>
      <c r="N134" s="61" t="str">
        <f>+N3</f>
        <v>（単位：円）</v>
      </c>
    </row>
    <row r="135" spans="1:14" s="39" customFormat="1" ht="14.25" customHeight="1">
      <c r="A135" s="163"/>
      <c r="B135" s="285"/>
      <c r="C135" s="285"/>
      <c r="D135" s="285"/>
      <c r="E135" s="285"/>
      <c r="F135" s="164"/>
      <c r="G135" s="36" t="s">
        <v>0</v>
      </c>
      <c r="H135" s="37"/>
      <c r="I135" s="37"/>
      <c r="J135" s="38"/>
      <c r="K135" s="36" t="s">
        <v>1</v>
      </c>
      <c r="L135" s="37"/>
      <c r="M135" s="37"/>
      <c r="N135" s="38"/>
    </row>
    <row r="136" spans="1:14" s="39" customFormat="1" ht="14.25" customHeight="1">
      <c r="A136" s="385" t="s">
        <v>80</v>
      </c>
      <c r="B136" s="386"/>
      <c r="C136" s="386"/>
      <c r="D136" s="386"/>
      <c r="E136" s="386"/>
      <c r="F136" s="387"/>
      <c r="G136" s="36" t="s">
        <v>434</v>
      </c>
      <c r="H136" s="38"/>
      <c r="I136" s="36" t="s">
        <v>3</v>
      </c>
      <c r="J136" s="38"/>
      <c r="K136" s="36" t="str">
        <f>+G136</f>
        <v>沖　　　　　縄</v>
      </c>
      <c r="L136" s="38"/>
      <c r="M136" s="36" t="s">
        <v>3</v>
      </c>
      <c r="N136" s="38"/>
    </row>
    <row r="137" spans="1:14" s="39" customFormat="1" ht="14.25" customHeight="1">
      <c r="A137" s="165"/>
      <c r="B137" s="286"/>
      <c r="C137" s="286"/>
      <c r="D137" s="286"/>
      <c r="E137" s="286"/>
      <c r="F137" s="166"/>
      <c r="G137" s="273" t="str">
        <f>+G6</f>
        <v>16年2月</v>
      </c>
      <c r="H137" s="167" t="str">
        <f>+H6</f>
        <v>15年2月</v>
      </c>
      <c r="I137" s="273" t="str">
        <f>+G137</f>
        <v>16年2月</v>
      </c>
      <c r="J137" s="167" t="str">
        <f>H137</f>
        <v>15年2月</v>
      </c>
      <c r="K137" s="167" t="str">
        <f>G137</f>
        <v>16年2月</v>
      </c>
      <c r="L137" s="167" t="str">
        <f>H137</f>
        <v>15年2月</v>
      </c>
      <c r="M137" s="167" t="str">
        <f>G137</f>
        <v>16年2月</v>
      </c>
      <c r="N137" s="167" t="str">
        <f>H137</f>
        <v>15年2月</v>
      </c>
    </row>
    <row r="138" spans="1:14" ht="13.5" customHeight="1">
      <c r="A138" s="83" t="s">
        <v>270</v>
      </c>
      <c r="B138" s="289"/>
      <c r="C138" s="289"/>
      <c r="D138" s="289"/>
      <c r="E138" s="298" t="s">
        <v>271</v>
      </c>
      <c r="F138" s="179"/>
      <c r="G138" s="182">
        <v>14614</v>
      </c>
      <c r="H138" s="182">
        <v>20029</v>
      </c>
      <c r="I138" s="182">
        <v>23430</v>
      </c>
      <c r="J138" s="182">
        <v>18115</v>
      </c>
      <c r="K138" s="184">
        <v>19928</v>
      </c>
      <c r="L138" s="182">
        <v>28137</v>
      </c>
      <c r="M138" s="182">
        <v>28173</v>
      </c>
      <c r="N138" s="182">
        <v>23418</v>
      </c>
    </row>
    <row r="139" spans="1:14" s="198" customFormat="1" ht="13.5" customHeight="1">
      <c r="A139" s="194"/>
      <c r="B139" s="290"/>
      <c r="C139" s="290"/>
      <c r="D139" s="290"/>
      <c r="E139" s="290"/>
      <c r="F139" s="195"/>
      <c r="G139" s="196"/>
      <c r="H139" s="196"/>
      <c r="I139" s="196"/>
      <c r="J139" s="196"/>
      <c r="K139" s="197"/>
      <c r="L139" s="196"/>
      <c r="M139" s="196"/>
      <c r="N139" s="196"/>
    </row>
    <row r="140" spans="1:14" ht="13.5" customHeight="1">
      <c r="A140" s="81" t="s">
        <v>272</v>
      </c>
      <c r="B140" s="288"/>
      <c r="C140" s="288"/>
      <c r="D140" s="288"/>
      <c r="E140" s="288"/>
      <c r="F140" s="178" t="s">
        <v>273</v>
      </c>
      <c r="G140" s="182">
        <v>13728</v>
      </c>
      <c r="H140" s="182">
        <v>17073</v>
      </c>
      <c r="I140" s="182">
        <v>21208</v>
      </c>
      <c r="J140" s="182">
        <v>16804</v>
      </c>
      <c r="K140" s="184">
        <v>18866</v>
      </c>
      <c r="L140" s="182">
        <v>25577</v>
      </c>
      <c r="M140" s="182">
        <v>25018</v>
      </c>
      <c r="N140" s="182">
        <v>21771</v>
      </c>
    </row>
    <row r="141" spans="1:14" ht="13.5" customHeight="1">
      <c r="A141" s="81"/>
      <c r="B141" s="288"/>
      <c r="C141" s="288"/>
      <c r="D141" s="288"/>
      <c r="E141" s="288"/>
      <c r="F141" s="178"/>
      <c r="G141" s="182"/>
      <c r="H141" s="182"/>
      <c r="I141" s="182"/>
      <c r="J141" s="182"/>
      <c r="K141" s="184"/>
      <c r="L141" s="182"/>
      <c r="M141" s="182"/>
      <c r="N141" s="182"/>
    </row>
    <row r="142" spans="1:14" ht="13.5" customHeight="1">
      <c r="A142" s="81" t="s">
        <v>274</v>
      </c>
      <c r="B142" s="288"/>
      <c r="C142" s="288"/>
      <c r="D142" s="288"/>
      <c r="E142" s="288"/>
      <c r="F142" s="178" t="s">
        <v>275</v>
      </c>
      <c r="G142" s="182">
        <v>886</v>
      </c>
      <c r="H142" s="182">
        <v>2956</v>
      </c>
      <c r="I142" s="182">
        <v>2222</v>
      </c>
      <c r="J142" s="182">
        <v>1311</v>
      </c>
      <c r="K142" s="184">
        <v>1062</v>
      </c>
      <c r="L142" s="182">
        <v>2560</v>
      </c>
      <c r="M142" s="182">
        <v>3155</v>
      </c>
      <c r="N142" s="182">
        <v>1647</v>
      </c>
    </row>
    <row r="143" spans="1:14" ht="13.5" customHeight="1">
      <c r="A143" s="81" t="s">
        <v>276</v>
      </c>
      <c r="B143" s="288"/>
      <c r="C143" s="288"/>
      <c r="D143" s="288"/>
      <c r="E143" s="288"/>
      <c r="F143" s="76" t="s">
        <v>277</v>
      </c>
      <c r="G143" s="182">
        <v>347</v>
      </c>
      <c r="H143" s="182">
        <v>303</v>
      </c>
      <c r="I143" s="182">
        <v>201</v>
      </c>
      <c r="J143" s="182">
        <v>870</v>
      </c>
      <c r="K143" s="184">
        <v>81</v>
      </c>
      <c r="L143" s="182">
        <v>473</v>
      </c>
      <c r="M143" s="182">
        <v>53</v>
      </c>
      <c r="N143" s="182">
        <v>1532</v>
      </c>
    </row>
    <row r="144" spans="1:14" ht="13.5" customHeight="1">
      <c r="A144" s="81" t="s">
        <v>278</v>
      </c>
      <c r="B144" s="288"/>
      <c r="C144" s="288"/>
      <c r="D144" s="288"/>
      <c r="E144" s="288"/>
      <c r="F144" s="76" t="s">
        <v>279</v>
      </c>
      <c r="G144" s="182">
        <v>539</v>
      </c>
      <c r="H144" s="182">
        <v>2653</v>
      </c>
      <c r="I144" s="182">
        <v>2021</v>
      </c>
      <c r="J144" s="182">
        <v>441</v>
      </c>
      <c r="K144" s="184">
        <v>981</v>
      </c>
      <c r="L144" s="182">
        <v>2087</v>
      </c>
      <c r="M144" s="182">
        <v>3102</v>
      </c>
      <c r="N144" s="182">
        <v>115</v>
      </c>
    </row>
    <row r="145" spans="1:14" ht="13.5" customHeight="1">
      <c r="A145" s="81"/>
      <c r="B145" s="288"/>
      <c r="C145" s="288"/>
      <c r="D145" s="288"/>
      <c r="E145" s="288"/>
      <c r="F145" s="76"/>
      <c r="G145" s="182"/>
      <c r="H145" s="182"/>
      <c r="I145" s="182"/>
      <c r="J145" s="182"/>
      <c r="K145" s="184"/>
      <c r="L145" s="182"/>
      <c r="M145" s="182"/>
      <c r="N145" s="182"/>
    </row>
    <row r="146" spans="1:14" ht="13.5" customHeight="1">
      <c r="A146" s="83" t="s">
        <v>280</v>
      </c>
      <c r="B146" s="289"/>
      <c r="C146" s="289"/>
      <c r="D146" s="289"/>
      <c r="E146" s="298" t="s">
        <v>281</v>
      </c>
      <c r="F146" s="179"/>
      <c r="G146" s="182">
        <v>18692</v>
      </c>
      <c r="H146" s="182">
        <v>18603</v>
      </c>
      <c r="I146" s="182">
        <v>20014</v>
      </c>
      <c r="J146" s="182">
        <v>22277</v>
      </c>
      <c r="K146" s="184">
        <v>18354</v>
      </c>
      <c r="L146" s="182">
        <v>17674</v>
      </c>
      <c r="M146" s="182">
        <v>18975</v>
      </c>
      <c r="N146" s="182">
        <v>20728</v>
      </c>
    </row>
    <row r="147" spans="1:14" s="198" customFormat="1" ht="13.5" customHeight="1">
      <c r="A147" s="194"/>
      <c r="B147" s="290"/>
      <c r="C147" s="290"/>
      <c r="D147" s="290"/>
      <c r="E147" s="290"/>
      <c r="F147" s="195"/>
      <c r="G147" s="196"/>
      <c r="H147" s="196"/>
      <c r="I147" s="196"/>
      <c r="J147" s="196"/>
      <c r="K147" s="197"/>
      <c r="L147" s="196"/>
      <c r="M147" s="196"/>
      <c r="N147" s="196"/>
    </row>
    <row r="148" spans="1:14" ht="13.5" customHeight="1">
      <c r="A148" s="81" t="s">
        <v>282</v>
      </c>
      <c r="B148" s="288"/>
      <c r="C148" s="288"/>
      <c r="D148" s="288"/>
      <c r="E148" s="288"/>
      <c r="F148" s="178" t="s">
        <v>283</v>
      </c>
      <c r="G148" s="182">
        <v>7628</v>
      </c>
      <c r="H148" s="182">
        <v>7527</v>
      </c>
      <c r="I148" s="182">
        <v>8289</v>
      </c>
      <c r="J148" s="182">
        <v>9105</v>
      </c>
      <c r="K148" s="184">
        <v>7547</v>
      </c>
      <c r="L148" s="182">
        <v>6580</v>
      </c>
      <c r="M148" s="182">
        <v>7522</v>
      </c>
      <c r="N148" s="182">
        <v>7900</v>
      </c>
    </row>
    <row r="149" spans="1:14" ht="13.5" customHeight="1">
      <c r="A149" s="81" t="s">
        <v>284</v>
      </c>
      <c r="B149" s="288"/>
      <c r="C149" s="288"/>
      <c r="D149" s="288"/>
      <c r="E149" s="288"/>
      <c r="F149" s="178" t="s">
        <v>285</v>
      </c>
      <c r="G149" s="182">
        <v>4734</v>
      </c>
      <c r="H149" s="182">
        <v>5028</v>
      </c>
      <c r="I149" s="182">
        <v>5749</v>
      </c>
      <c r="J149" s="182">
        <v>6164</v>
      </c>
      <c r="K149" s="184">
        <v>5148</v>
      </c>
      <c r="L149" s="182">
        <v>5509</v>
      </c>
      <c r="M149" s="182">
        <v>5771</v>
      </c>
      <c r="N149" s="182">
        <v>6330</v>
      </c>
    </row>
    <row r="150" spans="1:14" ht="13.5" customHeight="1">
      <c r="A150" s="81" t="s">
        <v>286</v>
      </c>
      <c r="B150" s="288"/>
      <c r="C150" s="288"/>
      <c r="D150" s="288"/>
      <c r="E150" s="288"/>
      <c r="F150" s="178" t="s">
        <v>287</v>
      </c>
      <c r="G150" s="182">
        <v>845</v>
      </c>
      <c r="H150" s="182">
        <v>797</v>
      </c>
      <c r="I150" s="182">
        <v>664</v>
      </c>
      <c r="J150" s="182">
        <v>553</v>
      </c>
      <c r="K150" s="184">
        <v>393</v>
      </c>
      <c r="L150" s="182">
        <v>602</v>
      </c>
      <c r="M150" s="182">
        <v>513</v>
      </c>
      <c r="N150" s="182">
        <v>376</v>
      </c>
    </row>
    <row r="151" spans="1:14" ht="13.5" customHeight="1">
      <c r="A151" s="81" t="s">
        <v>288</v>
      </c>
      <c r="B151" s="288"/>
      <c r="C151" s="288"/>
      <c r="D151" s="288"/>
      <c r="E151" s="288"/>
      <c r="F151" s="178" t="s">
        <v>289</v>
      </c>
      <c r="G151" s="182">
        <v>5486</v>
      </c>
      <c r="H151" s="182">
        <v>5251</v>
      </c>
      <c r="I151" s="182">
        <v>5312</v>
      </c>
      <c r="J151" s="182">
        <v>6455</v>
      </c>
      <c r="K151" s="184">
        <v>5267</v>
      </c>
      <c r="L151" s="182">
        <v>4982</v>
      </c>
      <c r="M151" s="182">
        <v>5169</v>
      </c>
      <c r="N151" s="182">
        <v>6122</v>
      </c>
    </row>
    <row r="152" spans="1:14" ht="13.5" customHeight="1">
      <c r="A152" s="81"/>
      <c r="B152" s="288"/>
      <c r="C152" s="288"/>
      <c r="D152" s="288"/>
      <c r="E152" s="288"/>
      <c r="F152" s="178"/>
      <c r="G152" s="182"/>
      <c r="H152" s="182"/>
      <c r="I152" s="182"/>
      <c r="J152" s="182"/>
      <c r="K152" s="184"/>
      <c r="L152" s="182"/>
      <c r="M152" s="182"/>
      <c r="N152" s="182"/>
    </row>
    <row r="153" spans="1:16" ht="13.5" customHeight="1">
      <c r="A153" s="83" t="s">
        <v>290</v>
      </c>
      <c r="B153" s="289"/>
      <c r="C153" s="289"/>
      <c r="D153" s="289"/>
      <c r="E153" s="298" t="s">
        <v>291</v>
      </c>
      <c r="F153" s="179"/>
      <c r="G153" s="182">
        <v>6697</v>
      </c>
      <c r="H153" s="182">
        <v>8106</v>
      </c>
      <c r="I153" s="182">
        <v>6513</v>
      </c>
      <c r="J153" s="182">
        <v>5077</v>
      </c>
      <c r="K153" s="184">
        <v>8709</v>
      </c>
      <c r="L153" s="182">
        <v>6642</v>
      </c>
      <c r="M153" s="182">
        <v>7131</v>
      </c>
      <c r="N153" s="182">
        <v>4124</v>
      </c>
      <c r="P153" s="259"/>
    </row>
    <row r="154" spans="1:14" s="198" customFormat="1" ht="13.5" customHeight="1">
      <c r="A154" s="194"/>
      <c r="B154" s="290"/>
      <c r="C154" s="290"/>
      <c r="D154" s="290"/>
      <c r="E154" s="290"/>
      <c r="F154" s="199"/>
      <c r="G154" s="196"/>
      <c r="H154" s="196"/>
      <c r="I154" s="196"/>
      <c r="J154" s="196"/>
      <c r="K154" s="197"/>
      <c r="L154" s="196"/>
      <c r="M154" s="196"/>
      <c r="N154" s="196"/>
    </row>
    <row r="155" spans="1:16" ht="13.5" customHeight="1">
      <c r="A155" s="81" t="s">
        <v>292</v>
      </c>
      <c r="B155" s="288"/>
      <c r="C155" s="288"/>
      <c r="D155" s="288"/>
      <c r="E155" s="288"/>
      <c r="F155" s="178" t="s">
        <v>293</v>
      </c>
      <c r="G155" s="182">
        <v>1568</v>
      </c>
      <c r="H155" s="182">
        <v>4117</v>
      </c>
      <c r="I155" s="182">
        <v>2356</v>
      </c>
      <c r="J155" s="182">
        <v>972</v>
      </c>
      <c r="K155" s="184">
        <v>2349</v>
      </c>
      <c r="L155" s="182">
        <v>2985</v>
      </c>
      <c r="M155" s="182">
        <v>2997</v>
      </c>
      <c r="N155" s="182">
        <v>539</v>
      </c>
      <c r="P155" s="259"/>
    </row>
    <row r="156" spans="1:14" ht="13.5" customHeight="1">
      <c r="A156" s="81" t="s">
        <v>294</v>
      </c>
      <c r="B156" s="288"/>
      <c r="C156" s="288"/>
      <c r="D156" s="288"/>
      <c r="E156" s="288"/>
      <c r="F156" s="76" t="s">
        <v>295</v>
      </c>
      <c r="G156" s="182">
        <v>841</v>
      </c>
      <c r="H156" s="182">
        <v>3664</v>
      </c>
      <c r="I156" s="182">
        <v>440</v>
      </c>
      <c r="J156" s="182">
        <v>557</v>
      </c>
      <c r="K156" s="184">
        <v>1050</v>
      </c>
      <c r="L156" s="182">
        <v>2762</v>
      </c>
      <c r="M156" s="182">
        <v>94</v>
      </c>
      <c r="N156" s="182">
        <v>440</v>
      </c>
    </row>
    <row r="157" spans="1:14" ht="13.5" customHeight="1">
      <c r="A157" s="81" t="s">
        <v>296</v>
      </c>
      <c r="B157" s="288"/>
      <c r="C157" s="288"/>
      <c r="D157" s="288"/>
      <c r="E157" s="288"/>
      <c r="F157" s="76" t="s">
        <v>297</v>
      </c>
      <c r="G157" s="182">
        <v>37</v>
      </c>
      <c r="H157" s="182">
        <v>94</v>
      </c>
      <c r="I157" s="182">
        <v>80</v>
      </c>
      <c r="J157" s="182">
        <v>341</v>
      </c>
      <c r="K157" s="184">
        <v>0</v>
      </c>
      <c r="L157" s="182">
        <v>21</v>
      </c>
      <c r="M157" s="182">
        <v>0</v>
      </c>
      <c r="N157" s="182">
        <v>0</v>
      </c>
    </row>
    <row r="158" spans="1:14" ht="13.5" customHeight="1">
      <c r="A158" s="81" t="s">
        <v>298</v>
      </c>
      <c r="B158" s="288"/>
      <c r="C158" s="288"/>
      <c r="D158" s="288"/>
      <c r="E158" s="288"/>
      <c r="F158" s="76" t="s">
        <v>299</v>
      </c>
      <c r="G158" s="182">
        <v>690</v>
      </c>
      <c r="H158" s="182">
        <v>359</v>
      </c>
      <c r="I158" s="182">
        <v>1837</v>
      </c>
      <c r="J158" s="182">
        <v>73</v>
      </c>
      <c r="K158" s="184">
        <v>1299</v>
      </c>
      <c r="L158" s="182">
        <v>202</v>
      </c>
      <c r="M158" s="215">
        <v>2902</v>
      </c>
      <c r="N158" s="182">
        <v>99</v>
      </c>
    </row>
    <row r="159" spans="1:14" ht="13.5" customHeight="1">
      <c r="A159" s="81"/>
      <c r="B159" s="288"/>
      <c r="C159" s="288"/>
      <c r="D159" s="288"/>
      <c r="E159" s="288"/>
      <c r="F159" s="76"/>
      <c r="G159" s="182"/>
      <c r="H159" s="182"/>
      <c r="I159" s="182"/>
      <c r="J159" s="182"/>
      <c r="K159" s="184"/>
      <c r="L159" s="182"/>
      <c r="M159" s="182"/>
      <c r="N159" s="182"/>
    </row>
    <row r="160" spans="1:14" ht="13.5" customHeight="1">
      <c r="A160" s="81" t="s">
        <v>300</v>
      </c>
      <c r="B160" s="288"/>
      <c r="C160" s="288"/>
      <c r="D160" s="288"/>
      <c r="E160" s="288"/>
      <c r="F160" s="178" t="s">
        <v>301</v>
      </c>
      <c r="G160" s="182">
        <v>170</v>
      </c>
      <c r="H160" s="182">
        <v>130</v>
      </c>
      <c r="I160" s="182">
        <v>223</v>
      </c>
      <c r="J160" s="182">
        <v>209</v>
      </c>
      <c r="K160" s="184">
        <v>159</v>
      </c>
      <c r="L160" s="182">
        <v>170</v>
      </c>
      <c r="M160" s="182">
        <v>85</v>
      </c>
      <c r="N160" s="182">
        <v>245</v>
      </c>
    </row>
    <row r="161" spans="1:14" ht="13.5" customHeight="1">
      <c r="A161" s="81" t="s">
        <v>302</v>
      </c>
      <c r="B161" s="288"/>
      <c r="C161" s="288"/>
      <c r="D161" s="288"/>
      <c r="E161" s="288"/>
      <c r="F161" s="178" t="s">
        <v>303</v>
      </c>
      <c r="G161" s="182">
        <v>1356</v>
      </c>
      <c r="H161" s="182">
        <v>471</v>
      </c>
      <c r="I161" s="182">
        <v>498</v>
      </c>
      <c r="J161" s="182">
        <v>376</v>
      </c>
      <c r="K161" s="184">
        <v>2475</v>
      </c>
      <c r="L161" s="182">
        <v>312</v>
      </c>
      <c r="M161" s="182">
        <v>648</v>
      </c>
      <c r="N161" s="182">
        <v>96</v>
      </c>
    </row>
    <row r="162" spans="1:14" ht="13.5" customHeight="1">
      <c r="A162" s="81" t="s">
        <v>304</v>
      </c>
      <c r="B162" s="288"/>
      <c r="C162" s="288"/>
      <c r="D162" s="288"/>
      <c r="E162" s="288"/>
      <c r="F162" s="178" t="s">
        <v>305</v>
      </c>
      <c r="G162" s="182">
        <v>1299</v>
      </c>
      <c r="H162" s="182">
        <v>1106</v>
      </c>
      <c r="I162" s="182">
        <v>1211</v>
      </c>
      <c r="J162" s="182">
        <v>1010</v>
      </c>
      <c r="K162" s="184">
        <v>1363</v>
      </c>
      <c r="L162" s="182">
        <v>1170</v>
      </c>
      <c r="M162" s="182">
        <v>1120</v>
      </c>
      <c r="N162" s="182">
        <v>878</v>
      </c>
    </row>
    <row r="163" spans="1:14" ht="13.5" customHeight="1">
      <c r="A163" s="81" t="s">
        <v>306</v>
      </c>
      <c r="B163" s="288"/>
      <c r="C163" s="288"/>
      <c r="D163" s="288"/>
      <c r="E163" s="288"/>
      <c r="F163" s="178" t="s">
        <v>307</v>
      </c>
      <c r="G163" s="182">
        <v>1986</v>
      </c>
      <c r="H163" s="182">
        <v>2049</v>
      </c>
      <c r="I163" s="182">
        <v>1907</v>
      </c>
      <c r="J163" s="182">
        <v>2236</v>
      </c>
      <c r="K163" s="184">
        <v>2108</v>
      </c>
      <c r="L163" s="182">
        <v>1919</v>
      </c>
      <c r="M163" s="182">
        <v>1993</v>
      </c>
      <c r="N163" s="182">
        <v>2177</v>
      </c>
    </row>
    <row r="164" spans="1:14" ht="13.5" customHeight="1">
      <c r="A164" s="81" t="s">
        <v>308</v>
      </c>
      <c r="B164" s="288"/>
      <c r="C164" s="288"/>
      <c r="D164" s="288"/>
      <c r="E164" s="288"/>
      <c r="F164" s="178" t="s">
        <v>309</v>
      </c>
      <c r="G164" s="182">
        <v>319</v>
      </c>
      <c r="H164" s="182">
        <v>233</v>
      </c>
      <c r="I164" s="182">
        <v>318</v>
      </c>
      <c r="J164" s="182">
        <v>274</v>
      </c>
      <c r="K164" s="184">
        <v>254</v>
      </c>
      <c r="L164" s="182">
        <v>87</v>
      </c>
      <c r="M164" s="215">
        <v>288</v>
      </c>
      <c r="N164" s="182">
        <v>191</v>
      </c>
    </row>
    <row r="165" spans="1:14" ht="13.5" customHeight="1">
      <c r="A165" s="81"/>
      <c r="B165" s="288"/>
      <c r="C165" s="288"/>
      <c r="D165" s="288"/>
      <c r="E165" s="288"/>
      <c r="F165" s="178"/>
      <c r="G165" s="182"/>
      <c r="H165" s="182"/>
      <c r="I165" s="182"/>
      <c r="J165" s="182"/>
      <c r="K165" s="4"/>
      <c r="L165" s="182"/>
      <c r="M165" s="182"/>
      <c r="N165" s="182"/>
    </row>
    <row r="166" spans="1:14" ht="13.5" customHeight="1">
      <c r="A166" s="83" t="s">
        <v>310</v>
      </c>
      <c r="B166" s="289"/>
      <c r="C166" s="289"/>
      <c r="D166" s="289"/>
      <c r="E166" s="298" t="s">
        <v>311</v>
      </c>
      <c r="F166" s="179"/>
      <c r="G166" s="182">
        <v>5621</v>
      </c>
      <c r="H166" s="182">
        <v>5846</v>
      </c>
      <c r="I166" s="182">
        <v>6266</v>
      </c>
      <c r="J166" s="182">
        <v>8532</v>
      </c>
      <c r="K166" s="182">
        <v>5773</v>
      </c>
      <c r="L166" s="182">
        <v>5884</v>
      </c>
      <c r="M166" s="182">
        <v>5482</v>
      </c>
      <c r="N166" s="182">
        <v>8349</v>
      </c>
    </row>
    <row r="167" spans="1:14" s="198" customFormat="1" ht="13.5" customHeight="1">
      <c r="A167" s="194"/>
      <c r="B167" s="290"/>
      <c r="C167" s="290"/>
      <c r="D167" s="290"/>
      <c r="E167" s="290"/>
      <c r="F167" s="195"/>
      <c r="G167" s="196"/>
      <c r="H167" s="196"/>
      <c r="I167" s="196"/>
      <c r="J167" s="196"/>
      <c r="K167" s="196"/>
      <c r="L167" s="196"/>
      <c r="M167" s="196"/>
      <c r="N167" s="196"/>
    </row>
    <row r="168" spans="1:14" ht="13.5" customHeight="1">
      <c r="A168" s="81" t="s">
        <v>312</v>
      </c>
      <c r="B168" s="288"/>
      <c r="C168" s="288"/>
      <c r="D168" s="288"/>
      <c r="E168" s="288"/>
      <c r="F168" s="178" t="s">
        <v>313</v>
      </c>
      <c r="G168" s="182">
        <v>0</v>
      </c>
      <c r="H168" s="182">
        <v>50</v>
      </c>
      <c r="I168" s="182">
        <v>0</v>
      </c>
      <c r="J168" s="182">
        <v>0</v>
      </c>
      <c r="K168" s="182">
        <v>0</v>
      </c>
      <c r="L168" s="182">
        <v>8</v>
      </c>
      <c r="M168" s="182">
        <v>0</v>
      </c>
      <c r="N168" s="182">
        <v>0</v>
      </c>
    </row>
    <row r="169" spans="1:14" ht="13.5" customHeight="1">
      <c r="A169" s="81"/>
      <c r="B169" s="288"/>
      <c r="C169" s="288"/>
      <c r="D169" s="288"/>
      <c r="E169" s="288"/>
      <c r="F169" s="178"/>
      <c r="G169" s="182"/>
      <c r="H169" s="182"/>
      <c r="I169" s="182"/>
      <c r="J169" s="182"/>
      <c r="K169" s="182"/>
      <c r="L169" s="182"/>
      <c r="M169" s="182"/>
      <c r="N169" s="182"/>
    </row>
    <row r="170" spans="1:14" ht="13.5" customHeight="1">
      <c r="A170" s="81" t="s">
        <v>314</v>
      </c>
      <c r="B170" s="288"/>
      <c r="C170" s="288"/>
      <c r="D170" s="288"/>
      <c r="E170" s="288"/>
      <c r="F170" s="178" t="s">
        <v>315</v>
      </c>
      <c r="G170" s="182">
        <v>2361</v>
      </c>
      <c r="H170" s="182">
        <v>2173</v>
      </c>
      <c r="I170" s="182">
        <v>2571</v>
      </c>
      <c r="J170" s="182">
        <v>4457</v>
      </c>
      <c r="K170" s="182">
        <v>2309</v>
      </c>
      <c r="L170" s="182">
        <v>1841</v>
      </c>
      <c r="M170" s="182">
        <v>2158</v>
      </c>
      <c r="N170" s="182">
        <v>4038</v>
      </c>
    </row>
    <row r="171" spans="1:14" ht="13.5" customHeight="1">
      <c r="A171" s="81" t="s">
        <v>316</v>
      </c>
      <c r="B171" s="288"/>
      <c r="C171" s="288"/>
      <c r="D171" s="288"/>
      <c r="E171" s="288"/>
      <c r="F171" s="76" t="s">
        <v>317</v>
      </c>
      <c r="G171" s="182">
        <v>1001</v>
      </c>
      <c r="H171" s="182">
        <v>715</v>
      </c>
      <c r="I171" s="182">
        <v>772</v>
      </c>
      <c r="J171" s="182">
        <v>1790</v>
      </c>
      <c r="K171" s="182">
        <v>415</v>
      </c>
      <c r="L171" s="182">
        <v>854</v>
      </c>
      <c r="M171" s="182">
        <v>369</v>
      </c>
      <c r="N171" s="182">
        <v>1649</v>
      </c>
    </row>
    <row r="172" spans="1:14" ht="13.5" customHeight="1">
      <c r="A172" s="81" t="s">
        <v>318</v>
      </c>
      <c r="B172" s="288"/>
      <c r="C172" s="288"/>
      <c r="D172" s="288"/>
      <c r="E172" s="288"/>
      <c r="F172" s="76" t="s">
        <v>319</v>
      </c>
      <c r="G172" s="182">
        <v>1006</v>
      </c>
      <c r="H172" s="182">
        <v>1173</v>
      </c>
      <c r="I172" s="182">
        <v>1457</v>
      </c>
      <c r="J172" s="182">
        <v>2311</v>
      </c>
      <c r="K172" s="182">
        <v>1232</v>
      </c>
      <c r="L172" s="182">
        <v>663</v>
      </c>
      <c r="M172" s="182">
        <v>1254</v>
      </c>
      <c r="N172" s="182">
        <v>2034</v>
      </c>
    </row>
    <row r="173" spans="1:14" ht="13.5" customHeight="1">
      <c r="A173" s="81" t="s">
        <v>320</v>
      </c>
      <c r="B173" s="288"/>
      <c r="C173" s="288"/>
      <c r="D173" s="288"/>
      <c r="E173" s="288"/>
      <c r="F173" s="76" t="s">
        <v>321</v>
      </c>
      <c r="G173" s="182">
        <v>354</v>
      </c>
      <c r="H173" s="182">
        <v>286</v>
      </c>
      <c r="I173" s="182">
        <v>341</v>
      </c>
      <c r="J173" s="182">
        <v>356</v>
      </c>
      <c r="K173" s="182">
        <v>662</v>
      </c>
      <c r="L173" s="182">
        <v>325</v>
      </c>
      <c r="M173" s="182">
        <v>535</v>
      </c>
      <c r="N173" s="182">
        <v>355</v>
      </c>
    </row>
    <row r="174" spans="1:14" ht="13.5" customHeight="1">
      <c r="A174" s="81"/>
      <c r="B174" s="288"/>
      <c r="C174" s="288"/>
      <c r="D174" s="288"/>
      <c r="E174" s="288"/>
      <c r="F174" s="76"/>
      <c r="G174" s="182"/>
      <c r="H174" s="182"/>
      <c r="I174" s="182"/>
      <c r="J174" s="182"/>
      <c r="K174" s="182"/>
      <c r="L174" s="182"/>
      <c r="M174" s="182"/>
      <c r="N174" s="182"/>
    </row>
    <row r="175" spans="1:14" ht="13.5" customHeight="1">
      <c r="A175" s="81" t="s">
        <v>322</v>
      </c>
      <c r="B175" s="288"/>
      <c r="C175" s="288"/>
      <c r="D175" s="288"/>
      <c r="E175" s="288"/>
      <c r="F175" s="178" t="s">
        <v>323</v>
      </c>
      <c r="G175" s="182">
        <v>684</v>
      </c>
      <c r="H175" s="182">
        <v>1271</v>
      </c>
      <c r="I175" s="182">
        <v>839</v>
      </c>
      <c r="J175" s="182">
        <v>1375</v>
      </c>
      <c r="K175" s="182">
        <v>595</v>
      </c>
      <c r="L175" s="182">
        <v>1401</v>
      </c>
      <c r="M175" s="182">
        <v>613</v>
      </c>
      <c r="N175" s="182">
        <v>1514</v>
      </c>
    </row>
    <row r="176" spans="1:14" ht="13.5" customHeight="1">
      <c r="A176" s="81" t="s">
        <v>324</v>
      </c>
      <c r="B176" s="288"/>
      <c r="C176" s="288"/>
      <c r="D176" s="288"/>
      <c r="E176" s="288"/>
      <c r="F176" s="76" t="s">
        <v>325</v>
      </c>
      <c r="G176" s="182">
        <v>274</v>
      </c>
      <c r="H176" s="182">
        <v>336</v>
      </c>
      <c r="I176" s="182">
        <v>301</v>
      </c>
      <c r="J176" s="182">
        <v>287</v>
      </c>
      <c r="K176" s="182">
        <v>216</v>
      </c>
      <c r="L176" s="182">
        <v>390</v>
      </c>
      <c r="M176" s="182">
        <v>311</v>
      </c>
      <c r="N176" s="182">
        <v>207</v>
      </c>
    </row>
    <row r="177" spans="1:14" ht="13.5" customHeight="1">
      <c r="A177" s="81" t="s">
        <v>326</v>
      </c>
      <c r="B177" s="288"/>
      <c r="C177" s="288"/>
      <c r="D177" s="288"/>
      <c r="E177" s="288"/>
      <c r="F177" s="76" t="s">
        <v>327</v>
      </c>
      <c r="G177" s="182">
        <v>330</v>
      </c>
      <c r="H177" s="182">
        <v>710</v>
      </c>
      <c r="I177" s="182">
        <v>435</v>
      </c>
      <c r="J177" s="182">
        <v>948</v>
      </c>
      <c r="K177" s="182">
        <v>265</v>
      </c>
      <c r="L177" s="182">
        <v>765</v>
      </c>
      <c r="M177" s="182">
        <v>164</v>
      </c>
      <c r="N177" s="182">
        <v>1083</v>
      </c>
    </row>
    <row r="178" spans="1:14" ht="13.5" customHeight="1">
      <c r="A178" s="81" t="s">
        <v>328</v>
      </c>
      <c r="B178" s="288"/>
      <c r="C178" s="288"/>
      <c r="D178" s="288"/>
      <c r="E178" s="288"/>
      <c r="F178" s="76" t="s">
        <v>329</v>
      </c>
      <c r="G178" s="182">
        <v>80</v>
      </c>
      <c r="H178" s="182">
        <v>225</v>
      </c>
      <c r="I178" s="182">
        <v>103</v>
      </c>
      <c r="J178" s="182">
        <v>140</v>
      </c>
      <c r="K178" s="182">
        <v>114</v>
      </c>
      <c r="L178" s="182">
        <v>246</v>
      </c>
      <c r="M178" s="182">
        <v>138</v>
      </c>
      <c r="N178" s="182">
        <v>224</v>
      </c>
    </row>
    <row r="179" spans="1:14" ht="13.5" customHeight="1">
      <c r="A179" s="81"/>
      <c r="B179" s="288"/>
      <c r="C179" s="288"/>
      <c r="D179" s="288"/>
      <c r="E179" s="288"/>
      <c r="F179" s="76"/>
      <c r="G179" s="182"/>
      <c r="H179" s="182"/>
      <c r="I179" s="182"/>
      <c r="J179" s="182"/>
      <c r="K179" s="182"/>
      <c r="L179" s="182"/>
      <c r="M179" s="182"/>
      <c r="N179" s="182"/>
    </row>
    <row r="180" spans="1:14" ht="13.5" customHeight="1">
      <c r="A180" s="81" t="s">
        <v>330</v>
      </c>
      <c r="B180" s="288"/>
      <c r="C180" s="288"/>
      <c r="D180" s="288"/>
      <c r="E180" s="288"/>
      <c r="F180" s="178" t="s">
        <v>331</v>
      </c>
      <c r="G180" s="182">
        <v>835</v>
      </c>
      <c r="H180" s="182">
        <v>508</v>
      </c>
      <c r="I180" s="182">
        <v>584</v>
      </c>
      <c r="J180" s="182">
        <v>554</v>
      </c>
      <c r="K180" s="182">
        <v>767</v>
      </c>
      <c r="L180" s="182">
        <v>492</v>
      </c>
      <c r="M180" s="182">
        <v>430</v>
      </c>
      <c r="N180" s="182">
        <v>550</v>
      </c>
    </row>
    <row r="181" spans="1:14" ht="13.5" customHeight="1">
      <c r="A181" s="81" t="s">
        <v>332</v>
      </c>
      <c r="B181" s="288"/>
      <c r="C181" s="288"/>
      <c r="D181" s="288"/>
      <c r="E181" s="288"/>
      <c r="F181" s="76" t="s">
        <v>205</v>
      </c>
      <c r="G181" s="182">
        <v>206</v>
      </c>
      <c r="H181" s="182">
        <v>190</v>
      </c>
      <c r="I181" s="182">
        <v>52</v>
      </c>
      <c r="J181" s="182">
        <v>135</v>
      </c>
      <c r="K181" s="182">
        <v>183</v>
      </c>
      <c r="L181" s="182">
        <v>198</v>
      </c>
      <c r="M181" s="182">
        <v>39</v>
      </c>
      <c r="N181" s="182">
        <v>130</v>
      </c>
    </row>
    <row r="182" spans="1:14" ht="13.5" customHeight="1">
      <c r="A182" s="81" t="s">
        <v>333</v>
      </c>
      <c r="B182" s="288"/>
      <c r="C182" s="288"/>
      <c r="D182" s="288"/>
      <c r="E182" s="288"/>
      <c r="F182" s="76" t="s">
        <v>334</v>
      </c>
      <c r="G182" s="182">
        <v>596</v>
      </c>
      <c r="H182" s="182">
        <v>255</v>
      </c>
      <c r="I182" s="182">
        <v>476</v>
      </c>
      <c r="J182" s="182">
        <v>366</v>
      </c>
      <c r="K182" s="182">
        <v>519</v>
      </c>
      <c r="L182" s="182">
        <v>217</v>
      </c>
      <c r="M182" s="182">
        <v>298</v>
      </c>
      <c r="N182" s="182">
        <v>329</v>
      </c>
    </row>
    <row r="183" spans="1:14" ht="13.5" customHeight="1">
      <c r="A183" s="81" t="s">
        <v>335</v>
      </c>
      <c r="B183" s="288"/>
      <c r="C183" s="288"/>
      <c r="D183" s="288"/>
      <c r="E183" s="288"/>
      <c r="F183" s="76" t="s">
        <v>336</v>
      </c>
      <c r="G183" s="182">
        <v>34</v>
      </c>
      <c r="H183" s="182">
        <v>64</v>
      </c>
      <c r="I183" s="182">
        <v>57</v>
      </c>
      <c r="J183" s="182">
        <v>53</v>
      </c>
      <c r="K183" s="182">
        <v>65</v>
      </c>
      <c r="L183" s="182">
        <v>77</v>
      </c>
      <c r="M183" s="182">
        <v>93</v>
      </c>
      <c r="N183" s="182">
        <v>90</v>
      </c>
    </row>
    <row r="184" spans="1:14" ht="13.5" customHeight="1">
      <c r="A184" s="81"/>
      <c r="B184" s="288"/>
      <c r="C184" s="288"/>
      <c r="D184" s="288"/>
      <c r="E184" s="288"/>
      <c r="F184" s="76"/>
      <c r="G184" s="182"/>
      <c r="H184" s="182"/>
      <c r="I184" s="182"/>
      <c r="J184" s="182"/>
      <c r="K184" s="182"/>
      <c r="L184" s="182"/>
      <c r="M184" s="182"/>
      <c r="N184" s="182"/>
    </row>
    <row r="185" spans="1:14" ht="13.5" customHeight="1">
      <c r="A185" s="81" t="s">
        <v>337</v>
      </c>
      <c r="B185" s="288"/>
      <c r="C185" s="288"/>
      <c r="D185" s="288"/>
      <c r="E185" s="288"/>
      <c r="F185" s="178" t="s">
        <v>338</v>
      </c>
      <c r="G185" s="182">
        <v>34</v>
      </c>
      <c r="H185" s="182">
        <v>115</v>
      </c>
      <c r="I185" s="182">
        <v>33</v>
      </c>
      <c r="J185" s="182">
        <v>65</v>
      </c>
      <c r="K185" s="182">
        <v>51</v>
      </c>
      <c r="L185" s="182">
        <v>102</v>
      </c>
      <c r="M185" s="182">
        <v>37</v>
      </c>
      <c r="N185" s="182">
        <v>80</v>
      </c>
    </row>
    <row r="186" spans="1:14" ht="13.5" customHeight="1">
      <c r="A186" s="81" t="s">
        <v>339</v>
      </c>
      <c r="B186" s="288"/>
      <c r="C186" s="288"/>
      <c r="D186" s="288"/>
      <c r="E186" s="288"/>
      <c r="F186" s="178" t="s">
        <v>340</v>
      </c>
      <c r="G186" s="182">
        <v>340</v>
      </c>
      <c r="H186" s="182">
        <v>471</v>
      </c>
      <c r="I186" s="182">
        <v>660</v>
      </c>
      <c r="J186" s="182">
        <v>646</v>
      </c>
      <c r="K186" s="182">
        <v>461</v>
      </c>
      <c r="L186" s="182">
        <v>582</v>
      </c>
      <c r="M186" s="182">
        <v>667</v>
      </c>
      <c r="N186" s="182">
        <v>740</v>
      </c>
    </row>
    <row r="187" spans="1:14" ht="13.5" customHeight="1">
      <c r="A187" s="81" t="s">
        <v>341</v>
      </c>
      <c r="B187" s="288"/>
      <c r="C187" s="288"/>
      <c r="D187" s="288"/>
      <c r="E187" s="288"/>
      <c r="F187" s="178" t="s">
        <v>342</v>
      </c>
      <c r="G187" s="182">
        <v>1010</v>
      </c>
      <c r="H187" s="182">
        <v>1052</v>
      </c>
      <c r="I187" s="182">
        <v>1221</v>
      </c>
      <c r="J187" s="182">
        <v>1029</v>
      </c>
      <c r="K187" s="182">
        <v>1174</v>
      </c>
      <c r="L187" s="182">
        <v>1262</v>
      </c>
      <c r="M187" s="182">
        <v>1244</v>
      </c>
      <c r="N187" s="182">
        <v>1107</v>
      </c>
    </row>
    <row r="188" spans="1:14" ht="13.5" customHeight="1">
      <c r="A188" s="81" t="s">
        <v>343</v>
      </c>
      <c r="B188" s="288"/>
      <c r="C188" s="288"/>
      <c r="D188" s="288"/>
      <c r="E188" s="288"/>
      <c r="F188" s="178" t="s">
        <v>344</v>
      </c>
      <c r="G188" s="182">
        <v>358</v>
      </c>
      <c r="H188" s="182">
        <v>206</v>
      </c>
      <c r="I188" s="182">
        <v>358</v>
      </c>
      <c r="J188" s="182">
        <v>406</v>
      </c>
      <c r="K188" s="182">
        <v>416</v>
      </c>
      <c r="L188" s="182">
        <v>195</v>
      </c>
      <c r="M188" s="182">
        <v>332</v>
      </c>
      <c r="N188" s="182">
        <v>320</v>
      </c>
    </row>
    <row r="189" spans="1:14" ht="13.5" customHeight="1">
      <c r="A189" s="81"/>
      <c r="B189" s="288"/>
      <c r="C189" s="288"/>
      <c r="D189" s="288"/>
      <c r="E189" s="288"/>
      <c r="F189" s="178"/>
      <c r="G189" s="182"/>
      <c r="H189" s="182"/>
      <c r="I189" s="182"/>
      <c r="J189" s="182"/>
      <c r="K189" s="182"/>
      <c r="L189" s="182"/>
      <c r="M189" s="182"/>
      <c r="N189" s="182"/>
    </row>
    <row r="190" spans="1:14" ht="13.5" customHeight="1">
      <c r="A190" s="83" t="s">
        <v>345</v>
      </c>
      <c r="B190" s="289"/>
      <c r="C190" s="289"/>
      <c r="D190" s="289"/>
      <c r="E190" s="298" t="s">
        <v>346</v>
      </c>
      <c r="F190" s="179"/>
      <c r="G190" s="182">
        <v>7987</v>
      </c>
      <c r="H190" s="182">
        <v>10263</v>
      </c>
      <c r="I190" s="182">
        <v>7168</v>
      </c>
      <c r="J190" s="182">
        <v>8987</v>
      </c>
      <c r="K190" s="182">
        <v>8119</v>
      </c>
      <c r="L190" s="182">
        <v>7050</v>
      </c>
      <c r="M190" s="182">
        <v>6997</v>
      </c>
      <c r="N190" s="182">
        <v>7029</v>
      </c>
    </row>
    <row r="191" spans="1:14" s="198" customFormat="1" ht="13.5" customHeight="1">
      <c r="A191" s="194"/>
      <c r="B191" s="290"/>
      <c r="C191" s="290"/>
      <c r="D191" s="290"/>
      <c r="E191" s="290"/>
      <c r="F191" s="195"/>
      <c r="G191" s="196"/>
      <c r="H191" s="196"/>
      <c r="I191" s="196"/>
      <c r="J191" s="196"/>
      <c r="K191" s="196"/>
      <c r="L191" s="196"/>
      <c r="M191" s="196"/>
      <c r="N191" s="196"/>
    </row>
    <row r="192" spans="1:14" ht="13.5" customHeight="1">
      <c r="A192" s="81" t="s">
        <v>347</v>
      </c>
      <c r="B192" s="288"/>
      <c r="C192" s="288"/>
      <c r="D192" s="288"/>
      <c r="E192" s="288"/>
      <c r="F192" s="178" t="s">
        <v>348</v>
      </c>
      <c r="G192" s="182">
        <v>1267</v>
      </c>
      <c r="H192" s="182">
        <v>1201</v>
      </c>
      <c r="I192" s="182">
        <v>1712</v>
      </c>
      <c r="J192" s="182">
        <v>1343</v>
      </c>
      <c r="K192" s="182">
        <v>1570</v>
      </c>
      <c r="L192" s="182">
        <v>1080</v>
      </c>
      <c r="M192" s="182">
        <v>1899</v>
      </c>
      <c r="N192" s="182">
        <v>1069</v>
      </c>
    </row>
    <row r="193" spans="1:14" ht="13.5" customHeight="1">
      <c r="A193" s="81" t="s">
        <v>349</v>
      </c>
      <c r="B193" s="288"/>
      <c r="C193" s="288"/>
      <c r="D193" s="288"/>
      <c r="E193" s="288"/>
      <c r="F193" s="178" t="s">
        <v>350</v>
      </c>
      <c r="G193" s="182">
        <v>584</v>
      </c>
      <c r="H193" s="182">
        <v>1457</v>
      </c>
      <c r="I193" s="182">
        <v>627</v>
      </c>
      <c r="J193" s="182">
        <v>1159</v>
      </c>
      <c r="K193" s="182">
        <v>393</v>
      </c>
      <c r="L193" s="182">
        <v>637</v>
      </c>
      <c r="M193" s="182">
        <v>407</v>
      </c>
      <c r="N193" s="182">
        <v>797</v>
      </c>
    </row>
    <row r="194" spans="1:14" ht="13.5" customHeight="1">
      <c r="A194" s="81" t="s">
        <v>351</v>
      </c>
      <c r="B194" s="288"/>
      <c r="C194" s="288"/>
      <c r="D194" s="288"/>
      <c r="E194" s="288"/>
      <c r="F194" s="178" t="s">
        <v>352</v>
      </c>
      <c r="G194" s="182">
        <v>1418</v>
      </c>
      <c r="H194" s="182">
        <v>1682</v>
      </c>
      <c r="I194" s="182">
        <v>927</v>
      </c>
      <c r="J194" s="182">
        <v>1478</v>
      </c>
      <c r="K194" s="182">
        <v>2054</v>
      </c>
      <c r="L194" s="182">
        <v>2046</v>
      </c>
      <c r="M194" s="182">
        <v>1173</v>
      </c>
      <c r="N194" s="182">
        <v>2160</v>
      </c>
    </row>
    <row r="195" spans="1:14" ht="13.5" customHeight="1">
      <c r="A195" s="81" t="s">
        <v>353</v>
      </c>
      <c r="B195" s="288"/>
      <c r="C195" s="288"/>
      <c r="D195" s="288"/>
      <c r="E195" s="288"/>
      <c r="F195" s="178" t="s">
        <v>354</v>
      </c>
      <c r="G195" s="182">
        <v>4717</v>
      </c>
      <c r="H195" s="182">
        <v>5923</v>
      </c>
      <c r="I195" s="182">
        <v>3901</v>
      </c>
      <c r="J195" s="182">
        <v>5008</v>
      </c>
      <c r="K195" s="182">
        <v>4102</v>
      </c>
      <c r="L195" s="182">
        <v>3287</v>
      </c>
      <c r="M195" s="182">
        <v>3518</v>
      </c>
      <c r="N195" s="182">
        <v>3004</v>
      </c>
    </row>
    <row r="196" spans="1:14" ht="31.5" customHeight="1">
      <c r="A196" s="86"/>
      <c r="B196" s="86"/>
      <c r="C196" s="86"/>
      <c r="D196" s="86"/>
      <c r="E196" s="86"/>
      <c r="F196" s="213"/>
      <c r="G196" s="186"/>
      <c r="H196" s="186"/>
      <c r="I196" s="186"/>
      <c r="J196" s="186"/>
      <c r="K196" s="186"/>
      <c r="L196" s="186"/>
      <c r="M196" s="186"/>
      <c r="N196" s="186"/>
    </row>
    <row r="197" spans="1:14" s="39" customFormat="1" ht="19.5" customHeight="1">
      <c r="A197" s="202" t="str">
        <f>+A1</f>
        <v>　表３　　　１６年２月　１世帯あたり１か月間の収入と支出</v>
      </c>
      <c r="B197" s="202"/>
      <c r="C197" s="202"/>
      <c r="D197" s="202"/>
      <c r="E197" s="202"/>
      <c r="F197" s="192"/>
      <c r="G197" s="201"/>
      <c r="H197" s="192"/>
      <c r="I197" s="192"/>
      <c r="J197" s="192"/>
      <c r="K197" s="192"/>
      <c r="L197" s="192"/>
      <c r="M197" s="200"/>
      <c r="N197" s="192"/>
    </row>
    <row r="198" spans="1:13" s="39" customFormat="1" ht="13.5" customHeight="1">
      <c r="A198" s="87"/>
      <c r="B198" s="87"/>
      <c r="C198" s="87"/>
      <c r="D198" s="87"/>
      <c r="E198" s="87"/>
      <c r="M198" s="85"/>
    </row>
    <row r="199" spans="1:14" s="39" customFormat="1" ht="13.5" customHeight="1">
      <c r="A199" s="87"/>
      <c r="B199" s="87"/>
      <c r="C199" s="87"/>
      <c r="D199" s="87"/>
      <c r="E199" s="87"/>
      <c r="F199" s="39" t="str">
        <f>+F3</f>
        <v>（農林漁家世帯を除く）</v>
      </c>
      <c r="M199" s="85"/>
      <c r="N199" s="61" t="str">
        <f>+N3</f>
        <v>（単位：円）</v>
      </c>
    </row>
    <row r="200" spans="1:14" s="39" customFormat="1" ht="13.5" customHeight="1">
      <c r="A200" s="163"/>
      <c r="B200" s="285"/>
      <c r="C200" s="285"/>
      <c r="D200" s="285"/>
      <c r="E200" s="285"/>
      <c r="F200" s="164"/>
      <c r="G200" s="36" t="s">
        <v>0</v>
      </c>
      <c r="H200" s="37"/>
      <c r="I200" s="37"/>
      <c r="J200" s="38"/>
      <c r="K200" s="36" t="s">
        <v>1</v>
      </c>
      <c r="L200" s="37"/>
      <c r="M200" s="37"/>
      <c r="N200" s="38"/>
    </row>
    <row r="201" spans="1:14" s="39" customFormat="1" ht="13.5" customHeight="1">
      <c r="A201" s="385" t="s">
        <v>80</v>
      </c>
      <c r="B201" s="386"/>
      <c r="C201" s="386"/>
      <c r="D201" s="386"/>
      <c r="E201" s="386"/>
      <c r="F201" s="387"/>
      <c r="G201" s="36" t="s">
        <v>434</v>
      </c>
      <c r="H201" s="38"/>
      <c r="I201" s="36" t="s">
        <v>3</v>
      </c>
      <c r="J201" s="38"/>
      <c r="K201" s="36" t="str">
        <f>+G201</f>
        <v>沖　　　　　縄</v>
      </c>
      <c r="L201" s="38"/>
      <c r="M201" s="36" t="s">
        <v>3</v>
      </c>
      <c r="N201" s="38"/>
    </row>
    <row r="202" spans="1:14" s="39" customFormat="1" ht="13.5" customHeight="1">
      <c r="A202" s="165"/>
      <c r="B202" s="286"/>
      <c r="C202" s="286"/>
      <c r="D202" s="286"/>
      <c r="E202" s="286"/>
      <c r="F202" s="166"/>
      <c r="G202" s="273" t="str">
        <f>+G6</f>
        <v>16年2月</v>
      </c>
      <c r="H202" s="167" t="str">
        <f>+H6</f>
        <v>15年2月</v>
      </c>
      <c r="I202" s="273" t="str">
        <f>+G202</f>
        <v>16年2月</v>
      </c>
      <c r="J202" s="167" t="str">
        <f>H202</f>
        <v>15年2月</v>
      </c>
      <c r="K202" s="167" t="str">
        <f>G202</f>
        <v>16年2月</v>
      </c>
      <c r="L202" s="167" t="str">
        <f>H202</f>
        <v>15年2月</v>
      </c>
      <c r="M202" s="167" t="str">
        <f>+G202</f>
        <v>16年2月</v>
      </c>
      <c r="N202" s="167" t="str">
        <f>H202</f>
        <v>15年2月</v>
      </c>
    </row>
    <row r="203" spans="1:14" ht="13.5" customHeight="1">
      <c r="A203" s="83" t="s">
        <v>355</v>
      </c>
      <c r="B203" s="289"/>
      <c r="C203" s="289"/>
      <c r="D203" s="289"/>
      <c r="E203" s="298" t="s">
        <v>356</v>
      </c>
      <c r="F203" s="179"/>
      <c r="G203" s="182">
        <v>22470</v>
      </c>
      <c r="H203" s="182">
        <v>22438</v>
      </c>
      <c r="I203" s="182">
        <v>20457</v>
      </c>
      <c r="J203" s="182">
        <v>21273</v>
      </c>
      <c r="K203" s="182">
        <v>28539</v>
      </c>
      <c r="L203" s="182">
        <v>22951</v>
      </c>
      <c r="M203" s="182">
        <v>23120</v>
      </c>
      <c r="N203" s="182">
        <v>19735</v>
      </c>
    </row>
    <row r="204" spans="1:14" s="198" customFormat="1" ht="13.5" customHeight="1">
      <c r="A204" s="194"/>
      <c r="B204" s="290"/>
      <c r="C204" s="290"/>
      <c r="D204" s="290"/>
      <c r="E204" s="290"/>
      <c r="F204" s="195"/>
      <c r="G204" s="196"/>
      <c r="H204" s="196"/>
      <c r="I204" s="196"/>
      <c r="J204" s="196"/>
      <c r="K204" s="196"/>
      <c r="L204" s="196"/>
      <c r="M204" s="196"/>
      <c r="N204" s="196"/>
    </row>
    <row r="205" spans="1:14" ht="13.5" customHeight="1">
      <c r="A205" s="81" t="s">
        <v>123</v>
      </c>
      <c r="B205" s="288"/>
      <c r="C205" s="288"/>
      <c r="D205" s="288"/>
      <c r="E205" s="288"/>
      <c r="F205" s="178" t="s">
        <v>357</v>
      </c>
      <c r="G205" s="182">
        <v>4492</v>
      </c>
      <c r="H205" s="182">
        <v>3384</v>
      </c>
      <c r="I205" s="182">
        <v>4160</v>
      </c>
      <c r="J205" s="182">
        <v>5084</v>
      </c>
      <c r="K205" s="182">
        <v>6450</v>
      </c>
      <c r="L205" s="182">
        <v>2979</v>
      </c>
      <c r="M205" s="182">
        <v>4993</v>
      </c>
      <c r="N205" s="182">
        <v>4425</v>
      </c>
    </row>
    <row r="206" spans="1:14" ht="13.5" customHeight="1">
      <c r="A206" s="81"/>
      <c r="B206" s="288"/>
      <c r="C206" s="288"/>
      <c r="D206" s="288"/>
      <c r="E206" s="288"/>
      <c r="F206" s="178"/>
      <c r="G206" s="182"/>
      <c r="H206" s="182"/>
      <c r="I206" s="182"/>
      <c r="J206" s="182"/>
      <c r="K206" s="182"/>
      <c r="L206" s="182"/>
      <c r="M206" s="182"/>
      <c r="N206" s="182"/>
    </row>
    <row r="207" spans="1:14" ht="13.5" customHeight="1">
      <c r="A207" s="81" t="s">
        <v>124</v>
      </c>
      <c r="B207" s="288"/>
      <c r="C207" s="288"/>
      <c r="D207" s="288"/>
      <c r="E207" s="288"/>
      <c r="F207" s="178" t="s">
        <v>358</v>
      </c>
      <c r="G207" s="182">
        <v>7922</v>
      </c>
      <c r="H207" s="182">
        <v>9970</v>
      </c>
      <c r="I207" s="182">
        <v>7097</v>
      </c>
      <c r="J207" s="182">
        <v>5962</v>
      </c>
      <c r="K207" s="182">
        <v>10186</v>
      </c>
      <c r="L207" s="182">
        <v>10235</v>
      </c>
      <c r="M207" s="182">
        <v>7919</v>
      </c>
      <c r="N207" s="182">
        <v>5925</v>
      </c>
    </row>
    <row r="208" spans="1:14" ht="13.5" customHeight="1">
      <c r="A208" s="81" t="s">
        <v>125</v>
      </c>
      <c r="B208" s="288"/>
      <c r="C208" s="288"/>
      <c r="D208" s="288"/>
      <c r="E208" s="288"/>
      <c r="F208" s="76" t="s">
        <v>359</v>
      </c>
      <c r="G208" s="182">
        <v>0</v>
      </c>
      <c r="H208" s="182">
        <v>1456</v>
      </c>
      <c r="I208" s="182">
        <v>0</v>
      </c>
      <c r="J208" s="182">
        <v>0</v>
      </c>
      <c r="K208" s="182">
        <v>0</v>
      </c>
      <c r="L208" s="182">
        <v>0</v>
      </c>
      <c r="M208" s="182">
        <v>0</v>
      </c>
      <c r="N208" s="182">
        <v>0</v>
      </c>
    </row>
    <row r="209" spans="1:14" ht="13.5" customHeight="1">
      <c r="A209" s="81" t="s">
        <v>126</v>
      </c>
      <c r="B209" s="288"/>
      <c r="C209" s="288"/>
      <c r="D209" s="288"/>
      <c r="E209" s="288"/>
      <c r="F209" s="76" t="s">
        <v>360</v>
      </c>
      <c r="G209" s="182">
        <v>88</v>
      </c>
      <c r="H209" s="182">
        <v>0</v>
      </c>
      <c r="I209" s="182">
        <v>193</v>
      </c>
      <c r="J209" s="182">
        <v>0</v>
      </c>
      <c r="K209" s="182">
        <v>78</v>
      </c>
      <c r="L209" s="182">
        <v>0</v>
      </c>
      <c r="M209" s="182">
        <v>0</v>
      </c>
      <c r="N209" s="182">
        <v>0</v>
      </c>
    </row>
    <row r="210" spans="1:14" ht="13.5" customHeight="1">
      <c r="A210" s="81" t="s">
        <v>127</v>
      </c>
      <c r="B210" s="288"/>
      <c r="C210" s="288"/>
      <c r="D210" s="288"/>
      <c r="E210" s="288"/>
      <c r="F210" s="76" t="s">
        <v>361</v>
      </c>
      <c r="G210" s="182">
        <v>7834</v>
      </c>
      <c r="H210" s="182">
        <v>8514</v>
      </c>
      <c r="I210" s="182">
        <v>6904</v>
      </c>
      <c r="J210" s="182">
        <v>5962</v>
      </c>
      <c r="K210" s="182">
        <v>10109</v>
      </c>
      <c r="L210" s="182">
        <v>10235</v>
      </c>
      <c r="M210" s="182">
        <v>7919</v>
      </c>
      <c r="N210" s="182">
        <v>5925</v>
      </c>
    </row>
    <row r="211" spans="1:14" ht="13.5" customHeight="1">
      <c r="A211" s="81"/>
      <c r="B211" s="288"/>
      <c r="C211" s="288"/>
      <c r="D211" s="288"/>
      <c r="E211" s="288"/>
      <c r="F211" s="76"/>
      <c r="G211" s="182"/>
      <c r="H211" s="182"/>
      <c r="I211" s="182"/>
      <c r="J211" s="182"/>
      <c r="K211" s="182"/>
      <c r="L211" s="182"/>
      <c r="M211" s="182"/>
      <c r="N211" s="182"/>
    </row>
    <row r="212" spans="1:14" ht="13.5" customHeight="1">
      <c r="A212" s="81" t="s">
        <v>128</v>
      </c>
      <c r="B212" s="288"/>
      <c r="C212" s="288"/>
      <c r="D212" s="288"/>
      <c r="E212" s="288"/>
      <c r="F212" s="178" t="s">
        <v>362</v>
      </c>
      <c r="G212" s="182">
        <v>10056</v>
      </c>
      <c r="H212" s="182">
        <v>9084</v>
      </c>
      <c r="I212" s="182">
        <v>9199</v>
      </c>
      <c r="J212" s="182">
        <v>10227</v>
      </c>
      <c r="K212" s="182">
        <v>11903</v>
      </c>
      <c r="L212" s="182">
        <v>9737</v>
      </c>
      <c r="M212" s="182">
        <v>10208</v>
      </c>
      <c r="N212" s="182">
        <v>9385</v>
      </c>
    </row>
    <row r="213" spans="1:14" ht="13.5" customHeight="1">
      <c r="A213" s="81"/>
      <c r="B213" s="288"/>
      <c r="C213" s="288"/>
      <c r="D213" s="288"/>
      <c r="E213" s="288"/>
      <c r="F213" s="178"/>
      <c r="G213" s="182"/>
      <c r="H213" s="182"/>
      <c r="I213" s="182"/>
      <c r="J213" s="182"/>
      <c r="K213" s="182"/>
      <c r="L213" s="182"/>
      <c r="M213" s="182"/>
      <c r="N213" s="182"/>
    </row>
    <row r="214" spans="1:14" ht="13.5" customHeight="1">
      <c r="A214" s="83" t="s">
        <v>129</v>
      </c>
      <c r="B214" s="289"/>
      <c r="C214" s="289"/>
      <c r="D214" s="289"/>
      <c r="E214" s="298" t="s">
        <v>363</v>
      </c>
      <c r="F214" s="179"/>
      <c r="G214" s="182">
        <v>16169</v>
      </c>
      <c r="H214" s="182">
        <v>6284</v>
      </c>
      <c r="I214" s="182">
        <v>13605</v>
      </c>
      <c r="J214" s="182">
        <v>9177</v>
      </c>
      <c r="K214" s="182">
        <v>28404</v>
      </c>
      <c r="L214" s="182">
        <v>6629</v>
      </c>
      <c r="M214" s="182">
        <v>20993</v>
      </c>
      <c r="N214" s="182">
        <v>7634</v>
      </c>
    </row>
    <row r="215" spans="1:14" s="198" customFormat="1" ht="13.5" customHeight="1">
      <c r="A215" s="194"/>
      <c r="B215" s="290"/>
      <c r="C215" s="290"/>
      <c r="D215" s="290"/>
      <c r="E215" s="290"/>
      <c r="F215" s="195"/>
      <c r="G215" s="196"/>
      <c r="H215" s="196"/>
      <c r="I215" s="196"/>
      <c r="J215" s="196"/>
      <c r="K215" s="196"/>
      <c r="L215" s="196"/>
      <c r="M215" s="196"/>
      <c r="N215" s="196"/>
    </row>
    <row r="216" spans="1:14" ht="13.5" customHeight="1">
      <c r="A216" s="81" t="s">
        <v>130</v>
      </c>
      <c r="B216" s="288"/>
      <c r="C216" s="288"/>
      <c r="D216" s="288"/>
      <c r="E216" s="288"/>
      <c r="F216" s="178" t="s">
        <v>364</v>
      </c>
      <c r="G216" s="182">
        <v>14477</v>
      </c>
      <c r="H216" s="182">
        <v>4234</v>
      </c>
      <c r="I216" s="182">
        <v>10782</v>
      </c>
      <c r="J216" s="182">
        <v>6355</v>
      </c>
      <c r="K216" s="182">
        <v>25671</v>
      </c>
      <c r="L216" s="182">
        <v>4842</v>
      </c>
      <c r="M216" s="182">
        <v>16543</v>
      </c>
      <c r="N216" s="182">
        <v>6364</v>
      </c>
    </row>
    <row r="217" spans="1:14" ht="13.5" customHeight="1">
      <c r="A217" s="81" t="s">
        <v>131</v>
      </c>
      <c r="B217" s="288"/>
      <c r="C217" s="288"/>
      <c r="D217" s="288"/>
      <c r="E217" s="288"/>
      <c r="F217" s="178" t="s">
        <v>365</v>
      </c>
      <c r="G217" s="182">
        <v>111</v>
      </c>
      <c r="H217" s="182">
        <v>167</v>
      </c>
      <c r="I217" s="182">
        <v>10</v>
      </c>
      <c r="J217" s="182">
        <v>419</v>
      </c>
      <c r="K217" s="182">
        <v>5</v>
      </c>
      <c r="L217" s="182">
        <v>134</v>
      </c>
      <c r="M217" s="182">
        <v>16</v>
      </c>
      <c r="N217" s="182">
        <v>186</v>
      </c>
    </row>
    <row r="218" spans="1:14" ht="13.5" customHeight="1">
      <c r="A218" s="81" t="s">
        <v>132</v>
      </c>
      <c r="B218" s="288"/>
      <c r="C218" s="288"/>
      <c r="D218" s="288"/>
      <c r="E218" s="288"/>
      <c r="F218" s="178" t="s">
        <v>366</v>
      </c>
      <c r="G218" s="182">
        <v>1581</v>
      </c>
      <c r="H218" s="182">
        <v>1883</v>
      </c>
      <c r="I218" s="182">
        <v>2812</v>
      </c>
      <c r="J218" s="182">
        <v>2402</v>
      </c>
      <c r="K218" s="182">
        <v>2729</v>
      </c>
      <c r="L218" s="182">
        <v>1653</v>
      </c>
      <c r="M218" s="182">
        <v>4434</v>
      </c>
      <c r="N218" s="182">
        <v>1085</v>
      </c>
    </row>
    <row r="219" spans="1:14" ht="13.5" customHeight="1">
      <c r="A219" s="81"/>
      <c r="B219" s="288"/>
      <c r="C219" s="288"/>
      <c r="D219" s="288"/>
      <c r="E219" s="288"/>
      <c r="F219" s="178"/>
      <c r="G219" s="182"/>
      <c r="H219" s="182"/>
      <c r="I219" s="182"/>
      <c r="J219" s="182"/>
      <c r="K219" s="182"/>
      <c r="L219" s="182"/>
      <c r="M219" s="182"/>
      <c r="N219" s="182"/>
    </row>
    <row r="220" spans="1:14" ht="13.5" customHeight="1">
      <c r="A220" s="83" t="s">
        <v>133</v>
      </c>
      <c r="B220" s="289"/>
      <c r="C220" s="289"/>
      <c r="D220" s="289"/>
      <c r="E220" s="298" t="s">
        <v>367</v>
      </c>
      <c r="F220" s="179"/>
      <c r="G220" s="182">
        <v>18564</v>
      </c>
      <c r="H220" s="182">
        <v>12305</v>
      </c>
      <c r="I220" s="182">
        <v>16272</v>
      </c>
      <c r="J220" s="182">
        <v>20593</v>
      </c>
      <c r="K220" s="182">
        <v>21314</v>
      </c>
      <c r="L220" s="182">
        <v>12875</v>
      </c>
      <c r="M220" s="182">
        <v>16096</v>
      </c>
      <c r="N220" s="182">
        <v>22208</v>
      </c>
    </row>
    <row r="221" spans="1:14" s="198" customFormat="1" ht="13.5" customHeight="1">
      <c r="A221" s="194"/>
      <c r="B221" s="290"/>
      <c r="C221" s="290"/>
      <c r="D221" s="290"/>
      <c r="E221" s="290"/>
      <c r="F221" s="195"/>
      <c r="G221" s="196"/>
      <c r="H221" s="196"/>
      <c r="I221" s="196"/>
      <c r="J221" s="196"/>
      <c r="K221" s="196"/>
      <c r="L221" s="196"/>
      <c r="M221" s="196"/>
      <c r="N221" s="196"/>
    </row>
    <row r="222" spans="1:14" ht="13.5" customHeight="1">
      <c r="A222" s="81" t="s">
        <v>134</v>
      </c>
      <c r="B222" s="288"/>
      <c r="C222" s="288"/>
      <c r="D222" s="288"/>
      <c r="E222" s="288"/>
      <c r="F222" s="178" t="s">
        <v>368</v>
      </c>
      <c r="G222" s="182">
        <v>5033</v>
      </c>
      <c r="H222" s="182">
        <v>560</v>
      </c>
      <c r="I222" s="182">
        <v>665</v>
      </c>
      <c r="J222" s="182">
        <v>1945</v>
      </c>
      <c r="K222" s="182">
        <v>5451</v>
      </c>
      <c r="L222" s="182">
        <v>978</v>
      </c>
      <c r="M222" s="182">
        <v>979</v>
      </c>
      <c r="N222" s="182">
        <v>3187</v>
      </c>
    </row>
    <row r="223" spans="1:14" ht="13.5" customHeight="1">
      <c r="A223" s="81" t="s">
        <v>135</v>
      </c>
      <c r="B223" s="288"/>
      <c r="C223" s="288"/>
      <c r="D223" s="288"/>
      <c r="E223" s="288"/>
      <c r="F223" s="178" t="s">
        <v>369</v>
      </c>
      <c r="G223" s="182">
        <v>3611</v>
      </c>
      <c r="H223" s="182">
        <v>2519</v>
      </c>
      <c r="I223" s="182">
        <v>3067</v>
      </c>
      <c r="J223" s="182">
        <v>3665</v>
      </c>
      <c r="K223" s="182">
        <v>3499</v>
      </c>
      <c r="L223" s="182">
        <v>2755</v>
      </c>
      <c r="M223" s="182">
        <v>3147</v>
      </c>
      <c r="N223" s="182">
        <v>3709</v>
      </c>
    </row>
    <row r="224" spans="1:14" ht="13.5" customHeight="1">
      <c r="A224" s="81" t="s">
        <v>136</v>
      </c>
      <c r="B224" s="288"/>
      <c r="C224" s="288"/>
      <c r="D224" s="288"/>
      <c r="E224" s="288"/>
      <c r="F224" s="178" t="s">
        <v>370</v>
      </c>
      <c r="G224" s="182">
        <v>3026</v>
      </c>
      <c r="H224" s="182">
        <v>3150</v>
      </c>
      <c r="I224" s="182">
        <v>3610</v>
      </c>
      <c r="J224" s="182">
        <v>3561</v>
      </c>
      <c r="K224" s="182">
        <v>2922</v>
      </c>
      <c r="L224" s="182">
        <v>2758</v>
      </c>
      <c r="M224" s="182">
        <v>3212</v>
      </c>
      <c r="N224" s="182">
        <v>2945</v>
      </c>
    </row>
    <row r="225" spans="1:14" ht="13.5" customHeight="1">
      <c r="A225" s="81"/>
      <c r="B225" s="288"/>
      <c r="C225" s="288"/>
      <c r="D225" s="288"/>
      <c r="E225" s="288"/>
      <c r="F225" s="178"/>
      <c r="G225" s="182"/>
      <c r="H225" s="182"/>
      <c r="I225" s="182"/>
      <c r="J225" s="182"/>
      <c r="K225" s="182"/>
      <c r="L225" s="182"/>
      <c r="M225" s="182"/>
      <c r="N225" s="182"/>
    </row>
    <row r="226" spans="1:14" ht="13.5" customHeight="1">
      <c r="A226" s="81" t="s">
        <v>137</v>
      </c>
      <c r="B226" s="288"/>
      <c r="C226" s="288"/>
      <c r="D226" s="288"/>
      <c r="E226" s="288"/>
      <c r="F226" s="178" t="s">
        <v>371</v>
      </c>
      <c r="G226" s="182">
        <v>6894</v>
      </c>
      <c r="H226" s="182">
        <v>6076</v>
      </c>
      <c r="I226" s="182">
        <v>8930</v>
      </c>
      <c r="J226" s="182">
        <v>11421</v>
      </c>
      <c r="K226" s="182">
        <v>9441</v>
      </c>
      <c r="L226" s="182">
        <v>6384</v>
      </c>
      <c r="M226" s="182">
        <v>8758</v>
      </c>
      <c r="N226" s="182">
        <v>12368</v>
      </c>
    </row>
    <row r="227" spans="1:14" ht="13.5" customHeight="1">
      <c r="A227" s="81" t="s">
        <v>138</v>
      </c>
      <c r="B227" s="288"/>
      <c r="C227" s="288"/>
      <c r="D227" s="288"/>
      <c r="E227" s="288"/>
      <c r="F227" s="76" t="s">
        <v>372</v>
      </c>
      <c r="G227" s="182">
        <v>49</v>
      </c>
      <c r="H227" s="182">
        <v>509</v>
      </c>
      <c r="I227" s="182">
        <v>113</v>
      </c>
      <c r="J227" s="182">
        <v>1314</v>
      </c>
      <c r="K227" s="182">
        <v>54</v>
      </c>
      <c r="L227" s="182">
        <v>488</v>
      </c>
      <c r="M227" s="182">
        <v>185</v>
      </c>
      <c r="N227" s="182">
        <v>820</v>
      </c>
    </row>
    <row r="228" spans="1:14" ht="13.5" customHeight="1">
      <c r="A228" s="81" t="s">
        <v>139</v>
      </c>
      <c r="B228" s="288"/>
      <c r="C228" s="288"/>
      <c r="D228" s="288"/>
      <c r="E228" s="288"/>
      <c r="F228" s="76" t="s">
        <v>373</v>
      </c>
      <c r="G228" s="182">
        <v>421</v>
      </c>
      <c r="H228" s="182">
        <v>518</v>
      </c>
      <c r="I228" s="182">
        <v>717</v>
      </c>
      <c r="J228" s="182">
        <v>1684</v>
      </c>
      <c r="K228" s="182">
        <v>708</v>
      </c>
      <c r="L228" s="182">
        <v>635</v>
      </c>
      <c r="M228" s="182">
        <v>819</v>
      </c>
      <c r="N228" s="182">
        <v>2090</v>
      </c>
    </row>
    <row r="229" spans="1:14" ht="13.5" customHeight="1">
      <c r="A229" s="81" t="s">
        <v>140</v>
      </c>
      <c r="B229" s="288"/>
      <c r="C229" s="288"/>
      <c r="D229" s="288"/>
      <c r="E229" s="288"/>
      <c r="F229" s="76" t="s">
        <v>374</v>
      </c>
      <c r="G229" s="182">
        <v>2877</v>
      </c>
      <c r="H229" s="182">
        <v>1641</v>
      </c>
      <c r="I229" s="182">
        <v>2806</v>
      </c>
      <c r="J229" s="182">
        <v>3408</v>
      </c>
      <c r="K229" s="182">
        <v>4427</v>
      </c>
      <c r="L229" s="182">
        <v>2239</v>
      </c>
      <c r="M229" s="182">
        <v>2684</v>
      </c>
      <c r="N229" s="182">
        <v>4979</v>
      </c>
    </row>
    <row r="230" spans="1:14" ht="13.5" customHeight="1">
      <c r="A230" s="81" t="s">
        <v>141</v>
      </c>
      <c r="B230" s="288"/>
      <c r="C230" s="288"/>
      <c r="D230" s="288"/>
      <c r="E230" s="288"/>
      <c r="F230" s="76" t="s">
        <v>375</v>
      </c>
      <c r="G230" s="182">
        <v>3547</v>
      </c>
      <c r="H230" s="182">
        <v>3407</v>
      </c>
      <c r="I230" s="182">
        <v>5294</v>
      </c>
      <c r="J230" s="182">
        <v>5016</v>
      </c>
      <c r="K230" s="182">
        <v>4253</v>
      </c>
      <c r="L230" s="182">
        <v>3023</v>
      </c>
      <c r="M230" s="182">
        <v>5070</v>
      </c>
      <c r="N230" s="182">
        <v>4479</v>
      </c>
    </row>
    <row r="231" spans="1:14" ht="13.5" customHeight="1">
      <c r="A231" s="81"/>
      <c r="B231" s="288"/>
      <c r="C231" s="288"/>
      <c r="D231" s="288"/>
      <c r="E231" s="288"/>
      <c r="F231" s="76"/>
      <c r="G231" s="182"/>
      <c r="H231" s="182"/>
      <c r="I231" s="182"/>
      <c r="J231" s="182"/>
      <c r="K231" s="182"/>
      <c r="L231" s="182"/>
      <c r="M231" s="182"/>
      <c r="N231" s="182"/>
    </row>
    <row r="232" spans="1:14" ht="13.5" customHeight="1">
      <c r="A232" s="83" t="s">
        <v>142</v>
      </c>
      <c r="B232" s="289"/>
      <c r="C232" s="289"/>
      <c r="D232" s="289"/>
      <c r="E232" s="298" t="s">
        <v>376</v>
      </c>
      <c r="F232" s="179"/>
      <c r="G232" s="182">
        <v>45748</v>
      </c>
      <c r="H232" s="182">
        <v>50222</v>
      </c>
      <c r="I232" s="182">
        <v>51092</v>
      </c>
      <c r="J232" s="182">
        <v>54107</v>
      </c>
      <c r="K232" s="182">
        <v>60000</v>
      </c>
      <c r="L232" s="182">
        <v>56331</v>
      </c>
      <c r="M232" s="182">
        <v>59735</v>
      </c>
      <c r="N232" s="182">
        <v>48906</v>
      </c>
    </row>
    <row r="233" spans="1:14" s="198" customFormat="1" ht="13.5" customHeight="1">
      <c r="A233" s="194"/>
      <c r="B233" s="290"/>
      <c r="C233" s="290"/>
      <c r="D233" s="290"/>
      <c r="E233" s="290"/>
      <c r="F233" s="195"/>
      <c r="G233" s="196"/>
      <c r="H233" s="196"/>
      <c r="I233" s="196"/>
      <c r="J233" s="196"/>
      <c r="K233" s="196"/>
      <c r="L233" s="196"/>
      <c r="M233" s="196"/>
      <c r="N233" s="196"/>
    </row>
    <row r="234" spans="1:14" ht="13.5" customHeight="1">
      <c r="A234" s="81" t="s">
        <v>143</v>
      </c>
      <c r="B234" s="288"/>
      <c r="C234" s="288"/>
      <c r="D234" s="288"/>
      <c r="E234" s="288"/>
      <c r="F234" s="178" t="s">
        <v>377</v>
      </c>
      <c r="G234" s="182">
        <v>11105</v>
      </c>
      <c r="H234" s="182">
        <v>10535</v>
      </c>
      <c r="I234" s="182">
        <v>11142</v>
      </c>
      <c r="J234" s="182">
        <v>13112</v>
      </c>
      <c r="K234" s="182">
        <v>12717</v>
      </c>
      <c r="L234" s="182">
        <v>11678</v>
      </c>
      <c r="M234" s="182">
        <v>12039</v>
      </c>
      <c r="N234" s="182">
        <v>14599</v>
      </c>
    </row>
    <row r="235" spans="1:14" ht="13.5" customHeight="1">
      <c r="A235" s="81" t="s">
        <v>144</v>
      </c>
      <c r="B235" s="288"/>
      <c r="C235" s="288"/>
      <c r="D235" s="288"/>
      <c r="E235" s="288"/>
      <c r="F235" s="76" t="s">
        <v>378</v>
      </c>
      <c r="G235" s="182">
        <v>1081</v>
      </c>
      <c r="H235" s="182">
        <v>1276</v>
      </c>
      <c r="I235" s="182">
        <v>1226</v>
      </c>
      <c r="J235" s="182">
        <v>1092</v>
      </c>
      <c r="K235" s="182">
        <v>1118</v>
      </c>
      <c r="L235" s="182">
        <v>1176</v>
      </c>
      <c r="M235" s="182">
        <v>924</v>
      </c>
      <c r="N235" s="182">
        <v>917</v>
      </c>
    </row>
    <row r="236" spans="1:14" ht="13.5" customHeight="1">
      <c r="A236" s="81" t="s">
        <v>145</v>
      </c>
      <c r="B236" s="288"/>
      <c r="C236" s="288"/>
      <c r="D236" s="288"/>
      <c r="E236" s="288"/>
      <c r="F236" s="76" t="s">
        <v>379</v>
      </c>
      <c r="G236" s="182">
        <v>2704</v>
      </c>
      <c r="H236" s="182">
        <v>2510</v>
      </c>
      <c r="I236" s="182">
        <v>2841</v>
      </c>
      <c r="J236" s="182">
        <v>3067</v>
      </c>
      <c r="K236" s="182">
        <v>2343</v>
      </c>
      <c r="L236" s="182">
        <v>2732</v>
      </c>
      <c r="M236" s="182">
        <v>2933</v>
      </c>
      <c r="N236" s="182">
        <v>2939</v>
      </c>
    </row>
    <row r="237" spans="1:14" ht="13.5" customHeight="1">
      <c r="A237" s="81" t="s">
        <v>146</v>
      </c>
      <c r="B237" s="288"/>
      <c r="C237" s="288"/>
      <c r="D237" s="288"/>
      <c r="E237" s="288"/>
      <c r="F237" s="76" t="s">
        <v>380</v>
      </c>
      <c r="G237" s="182">
        <v>1046</v>
      </c>
      <c r="H237" s="182">
        <v>594</v>
      </c>
      <c r="I237" s="182">
        <v>629</v>
      </c>
      <c r="J237" s="182">
        <v>912</v>
      </c>
      <c r="K237" s="182">
        <v>1181</v>
      </c>
      <c r="L237" s="182">
        <v>655</v>
      </c>
      <c r="M237" s="182">
        <v>756</v>
      </c>
      <c r="N237" s="182">
        <v>1033</v>
      </c>
    </row>
    <row r="238" spans="1:14" ht="13.5" customHeight="1">
      <c r="A238" s="81" t="s">
        <v>147</v>
      </c>
      <c r="B238" s="288"/>
      <c r="C238" s="288"/>
      <c r="D238" s="288"/>
      <c r="E238" s="288"/>
      <c r="F238" s="76" t="s">
        <v>381</v>
      </c>
      <c r="G238" s="182">
        <v>793</v>
      </c>
      <c r="H238" s="182">
        <v>913</v>
      </c>
      <c r="I238" s="182">
        <v>486</v>
      </c>
      <c r="J238" s="182">
        <v>655</v>
      </c>
      <c r="K238" s="182">
        <v>840</v>
      </c>
      <c r="L238" s="182">
        <v>681</v>
      </c>
      <c r="M238" s="182">
        <v>576</v>
      </c>
      <c r="N238" s="182">
        <v>677</v>
      </c>
    </row>
    <row r="239" spans="1:14" ht="13.5" customHeight="1">
      <c r="A239" s="81" t="s">
        <v>148</v>
      </c>
      <c r="B239" s="288"/>
      <c r="C239" s="288"/>
      <c r="D239" s="288"/>
      <c r="E239" s="288"/>
      <c r="F239" s="76" t="s">
        <v>382</v>
      </c>
      <c r="G239" s="182">
        <v>5481</v>
      </c>
      <c r="H239" s="182">
        <v>5242</v>
      </c>
      <c r="I239" s="182">
        <v>5960</v>
      </c>
      <c r="J239" s="182">
        <v>7386</v>
      </c>
      <c r="K239" s="182">
        <v>7235</v>
      </c>
      <c r="L239" s="182">
        <v>6434</v>
      </c>
      <c r="M239" s="182">
        <v>6850</v>
      </c>
      <c r="N239" s="182">
        <v>9033</v>
      </c>
    </row>
    <row r="240" spans="1:14" ht="13.5" customHeight="1">
      <c r="A240" s="81"/>
      <c r="B240" s="288"/>
      <c r="C240" s="288"/>
      <c r="D240" s="288"/>
      <c r="E240" s="288"/>
      <c r="F240" s="76"/>
      <c r="G240" s="182"/>
      <c r="H240" s="182"/>
      <c r="I240" s="182"/>
      <c r="J240" s="182"/>
      <c r="K240" s="182"/>
      <c r="L240" s="182"/>
      <c r="M240" s="182"/>
      <c r="N240" s="182"/>
    </row>
    <row r="241" spans="1:14" ht="13.5" customHeight="1">
      <c r="A241" s="81" t="s">
        <v>149</v>
      </c>
      <c r="B241" s="288"/>
      <c r="C241" s="288"/>
      <c r="D241" s="288"/>
      <c r="E241" s="288"/>
      <c r="F241" s="178" t="s">
        <v>383</v>
      </c>
      <c r="G241" s="182">
        <v>10655</v>
      </c>
      <c r="H241" s="182">
        <v>12915</v>
      </c>
      <c r="I241" s="182">
        <v>10279</v>
      </c>
      <c r="J241" s="182">
        <v>10808</v>
      </c>
      <c r="K241" s="182">
        <v>17958</v>
      </c>
      <c r="L241" s="182">
        <v>17644</v>
      </c>
      <c r="M241" s="182">
        <v>14589</v>
      </c>
      <c r="N241" s="182">
        <v>13112</v>
      </c>
    </row>
    <row r="242" spans="1:14" ht="13.5" customHeight="1">
      <c r="A242" s="81"/>
      <c r="B242" s="288"/>
      <c r="C242" s="288"/>
      <c r="D242" s="288"/>
      <c r="E242" s="288"/>
      <c r="F242" s="178"/>
      <c r="G242" s="182"/>
      <c r="H242" s="182"/>
      <c r="I242" s="182"/>
      <c r="J242" s="182"/>
      <c r="K242" s="182"/>
      <c r="L242" s="182"/>
      <c r="M242" s="182"/>
      <c r="N242" s="182"/>
    </row>
    <row r="243" spans="1:14" ht="13.5" customHeight="1">
      <c r="A243" s="81" t="s">
        <v>150</v>
      </c>
      <c r="B243" s="288"/>
      <c r="C243" s="288"/>
      <c r="D243" s="288"/>
      <c r="E243" s="288"/>
      <c r="F243" s="178" t="s">
        <v>384</v>
      </c>
      <c r="G243" s="182">
        <v>20404</v>
      </c>
      <c r="H243" s="182">
        <v>15515</v>
      </c>
      <c r="I243" s="182">
        <v>23644</v>
      </c>
      <c r="J243" s="182">
        <v>18849</v>
      </c>
      <c r="K243" s="182">
        <v>23225</v>
      </c>
      <c r="L243" s="182">
        <v>15614</v>
      </c>
      <c r="M243" s="182">
        <v>24083</v>
      </c>
      <c r="N243" s="182">
        <v>16034</v>
      </c>
    </row>
    <row r="244" spans="1:14" ht="13.5" customHeight="1">
      <c r="A244" s="81" t="s">
        <v>151</v>
      </c>
      <c r="B244" s="288"/>
      <c r="C244" s="288"/>
      <c r="D244" s="288"/>
      <c r="E244" s="288"/>
      <c r="F244" s="76" t="s">
        <v>385</v>
      </c>
      <c r="G244" s="182">
        <v>2326</v>
      </c>
      <c r="H244" s="182">
        <v>1474</v>
      </c>
      <c r="I244" s="182">
        <v>1916</v>
      </c>
      <c r="J244" s="182">
        <v>2770</v>
      </c>
      <c r="K244" s="182">
        <v>2329</v>
      </c>
      <c r="L244" s="182">
        <v>1476</v>
      </c>
      <c r="M244" s="182">
        <v>1684</v>
      </c>
      <c r="N244" s="182">
        <v>1580</v>
      </c>
    </row>
    <row r="245" spans="1:14" ht="13.5" customHeight="1">
      <c r="A245" s="81" t="s">
        <v>152</v>
      </c>
      <c r="B245" s="288"/>
      <c r="C245" s="288"/>
      <c r="D245" s="288"/>
      <c r="E245" s="288"/>
      <c r="F245" s="76" t="s">
        <v>386</v>
      </c>
      <c r="G245" s="182">
        <v>739</v>
      </c>
      <c r="H245" s="182">
        <v>194</v>
      </c>
      <c r="I245" s="182">
        <v>92</v>
      </c>
      <c r="J245" s="182">
        <v>90</v>
      </c>
      <c r="K245" s="182">
        <v>1196</v>
      </c>
      <c r="L245" s="182">
        <v>287</v>
      </c>
      <c r="M245" s="182">
        <v>149</v>
      </c>
      <c r="N245" s="182">
        <v>95</v>
      </c>
    </row>
    <row r="246" spans="1:14" ht="13.5" customHeight="1">
      <c r="A246" s="81" t="s">
        <v>153</v>
      </c>
      <c r="B246" s="288"/>
      <c r="C246" s="288"/>
      <c r="D246" s="288"/>
      <c r="E246" s="288"/>
      <c r="F246" s="76" t="s">
        <v>387</v>
      </c>
      <c r="G246" s="182">
        <v>243</v>
      </c>
      <c r="H246" s="182">
        <v>366</v>
      </c>
      <c r="I246" s="182">
        <v>434</v>
      </c>
      <c r="J246" s="182">
        <v>350</v>
      </c>
      <c r="K246" s="182">
        <v>236</v>
      </c>
      <c r="L246" s="182">
        <v>256</v>
      </c>
      <c r="M246" s="182">
        <v>412</v>
      </c>
      <c r="N246" s="182">
        <v>410</v>
      </c>
    </row>
    <row r="247" spans="1:14" ht="13.5" customHeight="1">
      <c r="A247" s="81" t="s">
        <v>154</v>
      </c>
      <c r="B247" s="288"/>
      <c r="C247" s="288"/>
      <c r="D247" s="288"/>
      <c r="E247" s="288"/>
      <c r="F247" s="76" t="s">
        <v>388</v>
      </c>
      <c r="G247" s="182">
        <v>585</v>
      </c>
      <c r="H247" s="182">
        <v>202</v>
      </c>
      <c r="I247" s="182">
        <v>313</v>
      </c>
      <c r="J247" s="182">
        <v>316</v>
      </c>
      <c r="K247" s="182">
        <v>466</v>
      </c>
      <c r="L247" s="182">
        <v>246</v>
      </c>
      <c r="M247" s="182">
        <v>125</v>
      </c>
      <c r="N247" s="182">
        <v>197</v>
      </c>
    </row>
    <row r="248" spans="1:14" ht="13.5" customHeight="1">
      <c r="A248" s="81" t="s">
        <v>155</v>
      </c>
      <c r="B248" s="288"/>
      <c r="C248" s="288"/>
      <c r="D248" s="288"/>
      <c r="E248" s="288"/>
      <c r="F248" s="76" t="s">
        <v>389</v>
      </c>
      <c r="G248" s="182">
        <v>104</v>
      </c>
      <c r="H248" s="182">
        <v>393</v>
      </c>
      <c r="I248" s="182">
        <v>251</v>
      </c>
      <c r="J248" s="182">
        <v>409</v>
      </c>
      <c r="K248" s="182">
        <v>91</v>
      </c>
      <c r="L248" s="182">
        <v>527</v>
      </c>
      <c r="M248" s="182">
        <v>232</v>
      </c>
      <c r="N248" s="182">
        <v>352</v>
      </c>
    </row>
    <row r="249" spans="1:14" ht="13.5" customHeight="1">
      <c r="A249" s="81" t="s">
        <v>156</v>
      </c>
      <c r="B249" s="288"/>
      <c r="C249" s="288"/>
      <c r="D249" s="288"/>
      <c r="E249" s="288"/>
      <c r="F249" s="76" t="s">
        <v>390</v>
      </c>
      <c r="G249" s="182">
        <v>14793</v>
      </c>
      <c r="H249" s="182">
        <v>10893</v>
      </c>
      <c r="I249" s="182">
        <v>17139</v>
      </c>
      <c r="J249" s="182">
        <v>12332</v>
      </c>
      <c r="K249" s="182">
        <v>16691</v>
      </c>
      <c r="L249" s="182">
        <v>10136</v>
      </c>
      <c r="M249" s="182">
        <v>17206</v>
      </c>
      <c r="N249" s="182">
        <v>10407</v>
      </c>
    </row>
    <row r="250" spans="1:14" ht="13.5" customHeight="1">
      <c r="A250" s="81" t="s">
        <v>157</v>
      </c>
      <c r="B250" s="288"/>
      <c r="C250" s="288"/>
      <c r="D250" s="288"/>
      <c r="E250" s="288"/>
      <c r="F250" s="76" t="s">
        <v>391</v>
      </c>
      <c r="G250" s="182">
        <v>1613</v>
      </c>
      <c r="H250" s="182">
        <v>1994</v>
      </c>
      <c r="I250" s="182">
        <v>3498</v>
      </c>
      <c r="J250" s="182">
        <v>2583</v>
      </c>
      <c r="K250" s="182">
        <v>2216</v>
      </c>
      <c r="L250" s="182">
        <v>2687</v>
      </c>
      <c r="M250" s="182">
        <v>4273</v>
      </c>
      <c r="N250" s="182">
        <v>2994</v>
      </c>
    </row>
    <row r="251" spans="1:14" ht="13.5" customHeight="1">
      <c r="A251" s="81"/>
      <c r="B251" s="288"/>
      <c r="C251" s="288"/>
      <c r="D251" s="288"/>
      <c r="E251" s="288"/>
      <c r="F251" s="76"/>
      <c r="G251" s="182"/>
      <c r="H251" s="182"/>
      <c r="I251" s="182"/>
      <c r="J251" s="182"/>
      <c r="K251" s="182"/>
      <c r="L251" s="182"/>
      <c r="M251" s="182"/>
      <c r="N251" s="182"/>
    </row>
    <row r="252" spans="1:14" ht="13.5" customHeight="1">
      <c r="A252" s="81" t="s">
        <v>158</v>
      </c>
      <c r="B252" s="288"/>
      <c r="C252" s="288"/>
      <c r="D252" s="288"/>
      <c r="E252" s="288"/>
      <c r="F252" s="178" t="s">
        <v>392</v>
      </c>
      <c r="G252" s="182">
        <v>3584</v>
      </c>
      <c r="H252" s="182">
        <v>11256</v>
      </c>
      <c r="I252" s="182">
        <v>6026</v>
      </c>
      <c r="J252" s="182">
        <v>11339</v>
      </c>
      <c r="K252" s="182">
        <v>6099</v>
      </c>
      <c r="L252" s="182">
        <v>11394</v>
      </c>
      <c r="M252" s="182">
        <v>9024</v>
      </c>
      <c r="N252" s="182">
        <v>5161</v>
      </c>
    </row>
    <row r="253" spans="1:14" ht="13.5" customHeight="1">
      <c r="A253" s="81"/>
      <c r="B253" s="288"/>
      <c r="C253" s="288"/>
      <c r="D253" s="288"/>
      <c r="E253" s="288"/>
      <c r="F253" s="76"/>
      <c r="G253" s="182"/>
      <c r="H253" s="182"/>
      <c r="I253" s="182"/>
      <c r="J253" s="182"/>
      <c r="K253" s="182"/>
      <c r="L253" s="182"/>
      <c r="M253" s="182"/>
      <c r="N253" s="182"/>
    </row>
    <row r="254" spans="1:14" ht="13.5" customHeight="1">
      <c r="A254" s="81"/>
      <c r="B254" s="288"/>
      <c r="C254" s="288"/>
      <c r="D254" s="296" t="s">
        <v>393</v>
      </c>
      <c r="E254" s="288"/>
      <c r="F254" s="178"/>
      <c r="G254" s="182"/>
      <c r="H254" s="182"/>
      <c r="I254" s="182"/>
      <c r="J254" s="182"/>
      <c r="K254" s="182">
        <v>42000</v>
      </c>
      <c r="L254" s="182">
        <v>40357</v>
      </c>
      <c r="M254" s="182">
        <v>36561</v>
      </c>
      <c r="N254" s="182">
        <v>36494</v>
      </c>
    </row>
    <row r="255" spans="1:14" ht="13.5" customHeight="1">
      <c r="A255" s="81"/>
      <c r="B255" s="288"/>
      <c r="C255" s="288"/>
      <c r="D255" s="288"/>
      <c r="E255" s="288"/>
      <c r="F255" s="178"/>
      <c r="G255" s="182"/>
      <c r="H255" s="182"/>
      <c r="I255" s="182"/>
      <c r="J255" s="182"/>
      <c r="K255" s="182"/>
      <c r="L255" s="182"/>
      <c r="M255" s="182"/>
      <c r="N255" s="182"/>
    </row>
    <row r="256" spans="1:14" ht="13.5" customHeight="1">
      <c r="A256" s="81"/>
      <c r="B256" s="288"/>
      <c r="C256" s="288"/>
      <c r="D256" s="288"/>
      <c r="E256" s="297" t="s">
        <v>481</v>
      </c>
      <c r="F256" s="76"/>
      <c r="G256" s="182"/>
      <c r="H256" s="182"/>
      <c r="I256" s="182"/>
      <c r="J256" s="182"/>
      <c r="K256" s="182">
        <v>14037</v>
      </c>
      <c r="L256" s="182">
        <v>10556</v>
      </c>
      <c r="M256" s="182">
        <v>11677</v>
      </c>
      <c r="N256" s="182">
        <v>11776</v>
      </c>
    </row>
    <row r="257" spans="1:14" ht="13.5" customHeight="1">
      <c r="A257" s="81"/>
      <c r="B257" s="288"/>
      <c r="C257" s="288"/>
      <c r="D257" s="288"/>
      <c r="E257" s="288"/>
      <c r="F257" s="76" t="s">
        <v>500</v>
      </c>
      <c r="G257" s="182"/>
      <c r="H257" s="182"/>
      <c r="I257" s="182"/>
      <c r="J257" s="182"/>
      <c r="K257" s="182">
        <v>4252</v>
      </c>
      <c r="L257" s="182">
        <v>3992</v>
      </c>
      <c r="M257" s="182">
        <v>5193</v>
      </c>
      <c r="N257" s="182">
        <v>4323</v>
      </c>
    </row>
    <row r="258" spans="1:14" ht="13.5" customHeight="1">
      <c r="A258" s="81"/>
      <c r="B258" s="288"/>
      <c r="C258" s="288"/>
      <c r="D258" s="288"/>
      <c r="E258" s="288"/>
      <c r="F258" s="76" t="s">
        <v>501</v>
      </c>
      <c r="G258" s="180"/>
      <c r="H258" s="180"/>
      <c r="I258" s="180"/>
      <c r="J258" s="180"/>
      <c r="K258" s="180">
        <v>4692</v>
      </c>
      <c r="L258" s="180">
        <v>4217</v>
      </c>
      <c r="M258" s="180">
        <v>5435</v>
      </c>
      <c r="N258" s="182">
        <v>5239</v>
      </c>
    </row>
    <row r="259" spans="1:14" ht="13.5" customHeight="1">
      <c r="A259" s="81"/>
      <c r="B259" s="288"/>
      <c r="C259" s="288"/>
      <c r="D259" s="288"/>
      <c r="E259" s="288"/>
      <c r="F259" s="76" t="s">
        <v>502</v>
      </c>
      <c r="G259" s="180"/>
      <c r="H259" s="180"/>
      <c r="I259" s="180"/>
      <c r="J259" s="180"/>
      <c r="K259" s="180">
        <v>5093</v>
      </c>
      <c r="L259" s="180">
        <v>2346</v>
      </c>
      <c r="M259" s="180">
        <v>1049</v>
      </c>
      <c r="N259" s="182">
        <v>2214</v>
      </c>
    </row>
    <row r="260" spans="1:14" ht="31.5" customHeight="1">
      <c r="A260" s="86"/>
      <c r="B260" s="86"/>
      <c r="C260" s="86"/>
      <c r="D260" s="86"/>
      <c r="E260" s="86"/>
      <c r="F260" s="79"/>
      <c r="G260" s="214"/>
      <c r="H260" s="214"/>
      <c r="I260" s="214"/>
      <c r="J260" s="214"/>
      <c r="K260" s="186"/>
      <c r="L260" s="186"/>
      <c r="M260" s="186"/>
      <c r="N260" s="186"/>
    </row>
    <row r="261" spans="1:14" s="39" customFormat="1" ht="19.5" customHeight="1">
      <c r="A261" s="202" t="str">
        <f>+A1</f>
        <v>　表３　　　１６年２月　１世帯あたり１か月間の収入と支出</v>
      </c>
      <c r="B261" s="202"/>
      <c r="C261" s="202"/>
      <c r="D261" s="202"/>
      <c r="E261" s="202"/>
      <c r="F261" s="192"/>
      <c r="G261" s="201"/>
      <c r="H261" s="192"/>
      <c r="I261" s="192"/>
      <c r="J261" s="192"/>
      <c r="K261" s="192"/>
      <c r="L261" s="192"/>
      <c r="M261" s="200"/>
      <c r="N261" s="192"/>
    </row>
    <row r="262" spans="1:13" s="39" customFormat="1" ht="13.5" customHeight="1">
      <c r="A262" s="146"/>
      <c r="B262" s="146"/>
      <c r="C262" s="146"/>
      <c r="D262" s="146"/>
      <c r="E262" s="146"/>
      <c r="M262" s="85"/>
    </row>
    <row r="263" spans="1:14" s="39" customFormat="1" ht="13.5" customHeight="1">
      <c r="A263" s="146"/>
      <c r="B263" s="146"/>
      <c r="C263" s="146"/>
      <c r="D263" s="146"/>
      <c r="E263" s="146"/>
      <c r="F263" s="39" t="str">
        <f>+F199</f>
        <v>（農林漁家世帯を除く）</v>
      </c>
      <c r="M263" s="85"/>
      <c r="N263" s="61" t="str">
        <f>+N199</f>
        <v>（単位：円）</v>
      </c>
    </row>
    <row r="264" spans="1:14" s="39" customFormat="1" ht="13.5" customHeight="1">
      <c r="A264" s="163"/>
      <c r="B264" s="285"/>
      <c r="C264" s="285"/>
      <c r="D264" s="285"/>
      <c r="E264" s="285"/>
      <c r="F264" s="164"/>
      <c r="G264" s="36" t="s">
        <v>0</v>
      </c>
      <c r="H264" s="37"/>
      <c r="I264" s="37"/>
      <c r="J264" s="38"/>
      <c r="K264" s="36" t="s">
        <v>1</v>
      </c>
      <c r="L264" s="37"/>
      <c r="M264" s="37"/>
      <c r="N264" s="38"/>
    </row>
    <row r="265" spans="1:14" s="39" customFormat="1" ht="13.5" customHeight="1">
      <c r="A265" s="385" t="s">
        <v>83</v>
      </c>
      <c r="B265" s="386"/>
      <c r="C265" s="386"/>
      <c r="D265" s="386"/>
      <c r="E265" s="386"/>
      <c r="F265" s="387"/>
      <c r="G265" s="36" t="s">
        <v>434</v>
      </c>
      <c r="H265" s="38"/>
      <c r="I265" s="36" t="s">
        <v>3</v>
      </c>
      <c r="J265" s="38"/>
      <c r="K265" s="36" t="str">
        <f>+K5</f>
        <v>沖　　　　　縄</v>
      </c>
      <c r="L265" s="38"/>
      <c r="M265" s="36" t="s">
        <v>3</v>
      </c>
      <c r="N265" s="38"/>
    </row>
    <row r="266" spans="1:14" s="39" customFormat="1" ht="13.5" customHeight="1">
      <c r="A266" s="165"/>
      <c r="B266" s="286"/>
      <c r="C266" s="286"/>
      <c r="D266" s="286"/>
      <c r="E266" s="286"/>
      <c r="F266" s="166"/>
      <c r="G266" s="273" t="str">
        <f>+G6</f>
        <v>16年2月</v>
      </c>
      <c r="H266" s="167" t="str">
        <f>+H202</f>
        <v>15年2月</v>
      </c>
      <c r="I266" s="273" t="str">
        <f>+G266</f>
        <v>16年2月</v>
      </c>
      <c r="J266" s="167" t="str">
        <f>H266</f>
        <v>15年2月</v>
      </c>
      <c r="K266" s="167" t="str">
        <f>G266</f>
        <v>16年2月</v>
      </c>
      <c r="L266" s="167" t="str">
        <f>+H266</f>
        <v>15年2月</v>
      </c>
      <c r="M266" s="167" t="str">
        <f>G266</f>
        <v>16年2月</v>
      </c>
      <c r="N266" s="167" t="str">
        <f>H266</f>
        <v>15年2月</v>
      </c>
    </row>
    <row r="267" spans="1:14" ht="13.5" customHeight="1">
      <c r="A267" s="81"/>
      <c r="B267" s="288"/>
      <c r="C267" s="288"/>
      <c r="D267" s="288"/>
      <c r="E267" s="297" t="s">
        <v>482</v>
      </c>
      <c r="F267" s="76"/>
      <c r="G267" s="182"/>
      <c r="H267" s="182"/>
      <c r="I267" s="182"/>
      <c r="J267" s="182"/>
      <c r="K267" s="182">
        <v>27553</v>
      </c>
      <c r="L267" s="182">
        <v>29798</v>
      </c>
      <c r="M267" s="182">
        <v>24041</v>
      </c>
      <c r="N267" s="182">
        <v>24715</v>
      </c>
    </row>
    <row r="268" spans="1:14" ht="13.5" customHeight="1">
      <c r="A268" s="81"/>
      <c r="B268" s="288"/>
      <c r="C268" s="288"/>
      <c r="D268" s="288"/>
      <c r="E268" s="288"/>
      <c r="F268" s="77" t="s">
        <v>503</v>
      </c>
      <c r="G268" s="182"/>
      <c r="H268" s="182"/>
      <c r="I268" s="182"/>
      <c r="J268" s="182"/>
      <c r="K268" s="182">
        <v>12093</v>
      </c>
      <c r="L268" s="182">
        <v>17076</v>
      </c>
      <c r="M268" s="182">
        <v>14026</v>
      </c>
      <c r="N268" s="182">
        <v>15238</v>
      </c>
    </row>
    <row r="269" spans="1:14" ht="13.5" customHeight="1">
      <c r="A269" s="81"/>
      <c r="B269" s="288"/>
      <c r="C269" s="288"/>
      <c r="D269" s="288"/>
      <c r="E269" s="288"/>
      <c r="F269" s="76" t="s">
        <v>504</v>
      </c>
      <c r="G269" s="182"/>
      <c r="H269" s="182"/>
      <c r="I269" s="182"/>
      <c r="J269" s="182"/>
      <c r="K269" s="182">
        <v>14635</v>
      </c>
      <c r="L269" s="182">
        <v>11745</v>
      </c>
      <c r="M269" s="182">
        <v>9285</v>
      </c>
      <c r="N269" s="182">
        <v>8873</v>
      </c>
    </row>
    <row r="270" spans="1:14" ht="13.5" customHeight="1">
      <c r="A270" s="81"/>
      <c r="B270" s="288"/>
      <c r="C270" s="288"/>
      <c r="D270" s="288"/>
      <c r="E270" s="288"/>
      <c r="F270" s="76" t="s">
        <v>505</v>
      </c>
      <c r="G270" s="182"/>
      <c r="H270" s="182"/>
      <c r="I270" s="182"/>
      <c r="J270" s="182"/>
      <c r="K270" s="182">
        <v>825</v>
      </c>
      <c r="L270" s="182">
        <v>977</v>
      </c>
      <c r="M270" s="182">
        <v>730</v>
      </c>
      <c r="N270" s="182">
        <v>603</v>
      </c>
    </row>
    <row r="271" spans="1:14" ht="13.5" customHeight="1">
      <c r="A271" s="81"/>
      <c r="B271" s="288"/>
      <c r="C271" s="288"/>
      <c r="D271" s="288"/>
      <c r="E271" s="288"/>
      <c r="F271" s="76"/>
      <c r="G271" s="182"/>
      <c r="H271" s="182"/>
      <c r="I271" s="182"/>
      <c r="J271" s="182"/>
      <c r="K271" s="182"/>
      <c r="L271" s="182"/>
      <c r="M271" s="182"/>
      <c r="N271" s="182"/>
    </row>
    <row r="272" spans="1:14" ht="13.5" customHeight="1">
      <c r="A272" s="81"/>
      <c r="B272" s="288"/>
      <c r="C272" s="288"/>
      <c r="D272" s="288"/>
      <c r="E272" s="297" t="s">
        <v>483</v>
      </c>
      <c r="F272" s="76"/>
      <c r="G272" s="182"/>
      <c r="H272" s="182"/>
      <c r="I272" s="182"/>
      <c r="J272" s="182"/>
      <c r="K272" s="182">
        <v>410</v>
      </c>
      <c r="L272" s="182">
        <v>4</v>
      </c>
      <c r="M272" s="182">
        <v>843</v>
      </c>
      <c r="N272" s="182">
        <v>3</v>
      </c>
    </row>
    <row r="273" spans="1:14" ht="13.5" customHeight="1">
      <c r="A273" s="81"/>
      <c r="B273" s="288"/>
      <c r="C273" s="288"/>
      <c r="D273" s="288"/>
      <c r="E273" s="288"/>
      <c r="F273" s="76"/>
      <c r="G273" s="182"/>
      <c r="H273" s="182"/>
      <c r="I273" s="182"/>
      <c r="J273" s="182"/>
      <c r="K273" s="182"/>
      <c r="L273" s="182"/>
      <c r="M273" s="182"/>
      <c r="N273" s="182"/>
    </row>
    <row r="274" spans="1:14" ht="13.5" customHeight="1">
      <c r="A274" s="81"/>
      <c r="B274" s="288"/>
      <c r="C274" s="296" t="s">
        <v>394</v>
      </c>
      <c r="D274" s="288"/>
      <c r="E274" s="288"/>
      <c r="F274" s="178"/>
      <c r="G274" s="182"/>
      <c r="H274" s="182"/>
      <c r="I274" s="182"/>
      <c r="J274" s="182"/>
      <c r="K274" s="182">
        <v>357986</v>
      </c>
      <c r="L274" s="182">
        <v>279888</v>
      </c>
      <c r="M274" s="182">
        <v>491403</v>
      </c>
      <c r="N274" s="182">
        <v>321189</v>
      </c>
    </row>
    <row r="275" spans="1:14" ht="13.5" customHeight="1">
      <c r="A275" s="81"/>
      <c r="B275" s="288"/>
      <c r="C275" s="288"/>
      <c r="D275" s="288"/>
      <c r="E275" s="288"/>
      <c r="F275" s="178"/>
      <c r="G275" s="182"/>
      <c r="H275" s="182"/>
      <c r="I275" s="182"/>
      <c r="J275" s="182"/>
      <c r="K275" s="182"/>
      <c r="L275" s="182"/>
      <c r="M275" s="182"/>
      <c r="N275" s="182"/>
    </row>
    <row r="276" spans="1:14" ht="13.5" customHeight="1">
      <c r="A276" s="81"/>
      <c r="B276" s="288"/>
      <c r="C276" s="288"/>
      <c r="D276" s="297" t="s">
        <v>473</v>
      </c>
      <c r="E276" s="288"/>
      <c r="F276" s="76"/>
      <c r="G276" s="182"/>
      <c r="H276" s="182"/>
      <c r="I276" s="182"/>
      <c r="J276" s="182"/>
      <c r="K276" s="182">
        <v>276197</v>
      </c>
      <c r="L276" s="182">
        <v>227790</v>
      </c>
      <c r="M276" s="182">
        <v>318718</v>
      </c>
      <c r="N276" s="182">
        <v>272355</v>
      </c>
    </row>
    <row r="277" spans="1:14" ht="13.5" customHeight="1">
      <c r="A277" s="81"/>
      <c r="B277" s="288"/>
      <c r="C277" s="288"/>
      <c r="D277" s="297" t="s">
        <v>474</v>
      </c>
      <c r="E277" s="288"/>
      <c r="F277" s="76"/>
      <c r="G277" s="182"/>
      <c r="H277" s="182"/>
      <c r="I277" s="182"/>
      <c r="J277" s="182"/>
      <c r="K277" s="182">
        <v>19195</v>
      </c>
      <c r="L277" s="182">
        <v>16608</v>
      </c>
      <c r="M277" s="182">
        <v>18021</v>
      </c>
      <c r="N277" s="182">
        <v>15296</v>
      </c>
    </row>
    <row r="278" spans="1:14" ht="13.5" customHeight="1">
      <c r="A278" s="81"/>
      <c r="B278" s="288"/>
      <c r="C278" s="288"/>
      <c r="D278" s="288"/>
      <c r="E278" s="297" t="s">
        <v>484</v>
      </c>
      <c r="F278" s="76"/>
      <c r="G278" s="182"/>
      <c r="H278" s="182"/>
      <c r="I278" s="182"/>
      <c r="J278" s="182"/>
      <c r="K278" s="182">
        <v>2656</v>
      </c>
      <c r="L278" s="182">
        <v>2150</v>
      </c>
      <c r="M278" s="182">
        <v>2705</v>
      </c>
      <c r="N278" s="182">
        <v>724</v>
      </c>
    </row>
    <row r="279" spans="1:14" ht="13.5" customHeight="1">
      <c r="A279" s="81"/>
      <c r="B279" s="288"/>
      <c r="C279" s="288"/>
      <c r="D279" s="288"/>
      <c r="E279" s="297" t="s">
        <v>485</v>
      </c>
      <c r="F279" s="76"/>
      <c r="G279" s="182"/>
      <c r="H279" s="182"/>
      <c r="I279" s="182"/>
      <c r="J279" s="182"/>
      <c r="K279" s="182">
        <v>16540</v>
      </c>
      <c r="L279" s="182">
        <v>14458</v>
      </c>
      <c r="M279" s="182">
        <v>15316</v>
      </c>
      <c r="N279" s="182">
        <v>14573</v>
      </c>
    </row>
    <row r="280" spans="1:14" ht="13.5" customHeight="1">
      <c r="A280" s="81"/>
      <c r="B280" s="288"/>
      <c r="C280" s="288"/>
      <c r="D280" s="297" t="s">
        <v>475</v>
      </c>
      <c r="E280" s="288"/>
      <c r="F280" s="76"/>
      <c r="G280" s="182"/>
      <c r="H280" s="182"/>
      <c r="I280" s="182"/>
      <c r="J280" s="182"/>
      <c r="K280" s="182">
        <v>156</v>
      </c>
      <c r="L280" s="182">
        <v>673</v>
      </c>
      <c r="M280" s="182">
        <v>305</v>
      </c>
      <c r="N280" s="182">
        <v>687</v>
      </c>
    </row>
    <row r="281" spans="1:14" ht="13.5" customHeight="1">
      <c r="A281" s="81"/>
      <c r="B281" s="288"/>
      <c r="C281" s="288"/>
      <c r="D281" s="288"/>
      <c r="E281" s="288"/>
      <c r="F281" s="76"/>
      <c r="G281" s="182"/>
      <c r="H281" s="182"/>
      <c r="I281" s="182"/>
      <c r="J281" s="182"/>
      <c r="K281" s="182"/>
      <c r="L281" s="182"/>
      <c r="M281" s="182"/>
      <c r="N281" s="182"/>
    </row>
    <row r="282" spans="1:14" ht="13.5" customHeight="1">
      <c r="A282" s="81"/>
      <c r="B282" s="288"/>
      <c r="C282" s="288"/>
      <c r="D282" s="297" t="s">
        <v>476</v>
      </c>
      <c r="E282" s="288"/>
      <c r="F282" s="76"/>
      <c r="G282" s="182"/>
      <c r="H282" s="182"/>
      <c r="I282" s="182"/>
      <c r="J282" s="182"/>
      <c r="K282" s="182">
        <v>10105</v>
      </c>
      <c r="L282" s="182">
        <v>16724</v>
      </c>
      <c r="M282" s="182">
        <v>14274</v>
      </c>
      <c r="N282" s="182">
        <v>16809</v>
      </c>
    </row>
    <row r="283" spans="1:14" ht="13.5" customHeight="1">
      <c r="A283" s="81"/>
      <c r="B283" s="288"/>
      <c r="C283" s="288"/>
      <c r="D283" s="297" t="s">
        <v>477</v>
      </c>
      <c r="E283" s="288"/>
      <c r="F283" s="76"/>
      <c r="G283" s="182"/>
      <c r="H283" s="182"/>
      <c r="I283" s="182"/>
      <c r="J283" s="182"/>
      <c r="K283" s="182">
        <v>4775</v>
      </c>
      <c r="L283" s="182">
        <v>2557</v>
      </c>
      <c r="M283" s="182">
        <v>9091</v>
      </c>
      <c r="N283" s="182">
        <v>1610</v>
      </c>
    </row>
    <row r="284" spans="1:14" ht="13.5" customHeight="1">
      <c r="A284" s="81"/>
      <c r="B284" s="288"/>
      <c r="C284" s="288"/>
      <c r="D284" s="297" t="s">
        <v>478</v>
      </c>
      <c r="E284" s="288"/>
      <c r="F284" s="76"/>
      <c r="G284" s="182"/>
      <c r="H284" s="182"/>
      <c r="I284" s="182"/>
      <c r="J284" s="182"/>
      <c r="K284" s="182">
        <v>3144</v>
      </c>
      <c r="L284" s="182">
        <v>4594</v>
      </c>
      <c r="M284" s="182">
        <v>3106</v>
      </c>
      <c r="N284" s="182">
        <v>3936</v>
      </c>
    </row>
    <row r="285" spans="1:14" ht="13.5" customHeight="1">
      <c r="A285" s="81"/>
      <c r="B285" s="288"/>
      <c r="C285" s="288"/>
      <c r="D285" s="297" t="s">
        <v>479</v>
      </c>
      <c r="E285" s="288"/>
      <c r="F285" s="76"/>
      <c r="G285" s="182"/>
      <c r="H285" s="182"/>
      <c r="I285" s="182"/>
      <c r="J285" s="182"/>
      <c r="K285" s="182">
        <v>7014</v>
      </c>
      <c r="L285" s="182">
        <v>5350</v>
      </c>
      <c r="M285" s="182">
        <v>8046</v>
      </c>
      <c r="N285" s="182">
        <v>5637</v>
      </c>
    </row>
    <row r="286" spans="1:14" ht="13.5" customHeight="1">
      <c r="A286" s="81"/>
      <c r="B286" s="288"/>
      <c r="C286" s="288"/>
      <c r="D286" s="297" t="s">
        <v>480</v>
      </c>
      <c r="E286" s="288"/>
      <c r="F286" s="76"/>
      <c r="G286" s="182"/>
      <c r="H286" s="182"/>
      <c r="I286" s="182"/>
      <c r="J286" s="182"/>
      <c r="K286" s="182">
        <v>34190</v>
      </c>
      <c r="L286" s="182">
        <v>0</v>
      </c>
      <c r="M286" s="182">
        <v>117350</v>
      </c>
      <c r="N286" s="182">
        <v>0</v>
      </c>
    </row>
    <row r="287" spans="1:14" ht="13.5" customHeight="1">
      <c r="A287" s="81"/>
      <c r="B287" s="288"/>
      <c r="C287" s="288"/>
      <c r="D287" s="297" t="s">
        <v>466</v>
      </c>
      <c r="E287" s="288"/>
      <c r="F287" s="76"/>
      <c r="G287" s="182"/>
      <c r="H287" s="182"/>
      <c r="I287" s="182"/>
      <c r="J287" s="182"/>
      <c r="K287" s="182">
        <v>3211</v>
      </c>
      <c r="L287" s="182">
        <v>5592</v>
      </c>
      <c r="M287" s="182">
        <v>2493</v>
      </c>
      <c r="N287" s="182">
        <v>4859</v>
      </c>
    </row>
    <row r="288" spans="1:14" ht="13.5" customHeight="1">
      <c r="A288" s="81"/>
      <c r="B288" s="288"/>
      <c r="C288" s="288"/>
      <c r="D288" s="288"/>
      <c r="E288" s="288"/>
      <c r="F288" s="76"/>
      <c r="G288" s="182"/>
      <c r="H288" s="182"/>
      <c r="I288" s="182"/>
      <c r="J288" s="182"/>
      <c r="K288" s="182"/>
      <c r="L288" s="182"/>
      <c r="M288" s="182"/>
      <c r="N288" s="182"/>
    </row>
    <row r="289" spans="1:14" ht="13.5" customHeight="1">
      <c r="A289" s="81"/>
      <c r="B289" s="288"/>
      <c r="C289" s="296" t="s">
        <v>395</v>
      </c>
      <c r="D289" s="288"/>
      <c r="E289" s="288"/>
      <c r="F289" s="178"/>
      <c r="G289" s="182"/>
      <c r="H289" s="182"/>
      <c r="I289" s="182"/>
      <c r="J289" s="182"/>
      <c r="K289" s="182">
        <v>50970</v>
      </c>
      <c r="L289" s="182">
        <v>46181</v>
      </c>
      <c r="M289" s="182">
        <v>37163</v>
      </c>
      <c r="N289" s="182">
        <v>42400</v>
      </c>
    </row>
    <row r="290" spans="1:14" ht="13.5" customHeight="1">
      <c r="A290" s="81"/>
      <c r="B290" s="288"/>
      <c r="C290" s="288"/>
      <c r="D290" s="288"/>
      <c r="E290" s="288"/>
      <c r="F290" s="76"/>
      <c r="G290" s="182"/>
      <c r="H290" s="182"/>
      <c r="I290" s="182"/>
      <c r="J290" s="182"/>
      <c r="K290" s="182"/>
      <c r="L290" s="182"/>
      <c r="M290" s="182"/>
      <c r="N290" s="182"/>
    </row>
    <row r="291" spans="1:14" ht="13.5" customHeight="1">
      <c r="A291" s="81"/>
      <c r="B291" s="297" t="s">
        <v>396</v>
      </c>
      <c r="C291" s="288"/>
      <c r="D291" s="288"/>
      <c r="E291" s="288"/>
      <c r="F291" s="76"/>
      <c r="G291" s="182">
        <v>3540</v>
      </c>
      <c r="H291" s="182">
        <v>4423</v>
      </c>
      <c r="I291" s="182">
        <v>3254</v>
      </c>
      <c r="J291" s="182">
        <v>3741</v>
      </c>
      <c r="K291" s="182">
        <v>3155</v>
      </c>
      <c r="L291" s="182">
        <v>4391</v>
      </c>
      <c r="M291" s="182">
        <v>3021</v>
      </c>
      <c r="N291" s="182">
        <v>3007</v>
      </c>
    </row>
    <row r="292" spans="1:14" ht="13.5" customHeight="1">
      <c r="A292" s="81"/>
      <c r="B292" s="288"/>
      <c r="C292" s="288"/>
      <c r="D292" s="288"/>
      <c r="E292" s="288"/>
      <c r="F292" s="76"/>
      <c r="G292" s="182"/>
      <c r="H292" s="182"/>
      <c r="I292" s="182"/>
      <c r="J292" s="182"/>
      <c r="K292" s="182"/>
      <c r="L292" s="182"/>
      <c r="M292" s="182"/>
      <c r="N292" s="182"/>
    </row>
    <row r="293" spans="1:14" ht="13.5" customHeight="1">
      <c r="A293" s="304" t="s">
        <v>513</v>
      </c>
      <c r="B293" s="302"/>
      <c r="C293" s="297" t="s">
        <v>507</v>
      </c>
      <c r="D293" s="288"/>
      <c r="E293" s="288"/>
      <c r="F293" s="76"/>
      <c r="G293" s="182"/>
      <c r="H293" s="182"/>
      <c r="I293" s="182"/>
      <c r="J293" s="182"/>
      <c r="K293" s="182">
        <v>289456</v>
      </c>
      <c r="L293" s="182">
        <v>282636</v>
      </c>
      <c r="M293" s="182">
        <v>311388</v>
      </c>
      <c r="N293" s="182">
        <v>310644</v>
      </c>
    </row>
    <row r="294" spans="1:14" ht="13.5" customHeight="1">
      <c r="A294" s="81"/>
      <c r="B294" s="303"/>
      <c r="C294" s="297"/>
      <c r="D294" s="288"/>
      <c r="E294" s="288"/>
      <c r="F294" s="76"/>
      <c r="G294" s="182"/>
      <c r="H294" s="182"/>
      <c r="I294" s="182"/>
      <c r="J294" s="182"/>
      <c r="K294" s="182"/>
      <c r="L294" s="182"/>
      <c r="M294" s="182"/>
      <c r="N294" s="182"/>
    </row>
    <row r="295" spans="1:14" ht="13.5" customHeight="1">
      <c r="A295" s="304" t="s">
        <v>513</v>
      </c>
      <c r="B295" s="302"/>
      <c r="C295" s="297" t="s">
        <v>508</v>
      </c>
      <c r="D295" s="288"/>
      <c r="E295" s="288"/>
      <c r="F295" s="76"/>
      <c r="G295" s="182"/>
      <c r="H295" s="182"/>
      <c r="I295" s="182"/>
      <c r="J295" s="182"/>
      <c r="K295" s="182">
        <v>38095</v>
      </c>
      <c r="L295" s="182">
        <v>70307</v>
      </c>
      <c r="M295" s="182">
        <v>70116</v>
      </c>
      <c r="N295" s="182">
        <v>96303</v>
      </c>
    </row>
    <row r="296" spans="1:14" ht="13.5" customHeight="1">
      <c r="A296" s="81"/>
      <c r="B296" s="303"/>
      <c r="C296" s="297"/>
      <c r="D296" s="288"/>
      <c r="E296" s="288"/>
      <c r="F296" s="76"/>
      <c r="G296" s="182"/>
      <c r="H296" s="182"/>
      <c r="I296" s="182"/>
      <c r="J296" s="182"/>
      <c r="K296" s="182"/>
      <c r="L296" s="182"/>
      <c r="M296" s="182"/>
      <c r="N296" s="182"/>
    </row>
    <row r="297" spans="1:14" ht="13.5" customHeight="1">
      <c r="A297" s="304" t="s">
        <v>513</v>
      </c>
      <c r="B297" s="302"/>
      <c r="C297" s="297" t="s">
        <v>509</v>
      </c>
      <c r="D297" s="288"/>
      <c r="E297" s="288"/>
      <c r="F297" s="76"/>
      <c r="G297" s="184"/>
      <c r="H297" s="184"/>
      <c r="I297" s="184"/>
      <c r="J297" s="182"/>
      <c r="K297" s="182">
        <v>7089</v>
      </c>
      <c r="L297" s="182">
        <v>44537</v>
      </c>
      <c r="M297" s="184">
        <v>-30841</v>
      </c>
      <c r="N297" s="184">
        <v>76842</v>
      </c>
    </row>
    <row r="298" spans="1:14" ht="13.5" customHeight="1">
      <c r="A298" s="81"/>
      <c r="B298" s="303"/>
      <c r="C298" s="297"/>
      <c r="D298" s="288"/>
      <c r="E298" s="288"/>
      <c r="F298" s="76"/>
      <c r="G298" s="4"/>
      <c r="H298" s="4"/>
      <c r="I298" s="4"/>
      <c r="J298" s="4"/>
      <c r="K298" s="4"/>
      <c r="L298" s="4"/>
      <c r="M298" s="4"/>
      <c r="N298" s="4"/>
    </row>
    <row r="299" spans="1:14" ht="13.5" customHeight="1">
      <c r="A299" s="304" t="s">
        <v>513</v>
      </c>
      <c r="B299" s="302"/>
      <c r="C299" s="297" t="s">
        <v>510</v>
      </c>
      <c r="D299" s="288"/>
      <c r="E299" s="288"/>
      <c r="F299" s="76"/>
      <c r="G299" s="183"/>
      <c r="H299" s="183"/>
      <c r="I299" s="183"/>
      <c r="J299" s="183"/>
      <c r="K299" s="183">
        <v>86.8</v>
      </c>
      <c r="L299" s="183">
        <v>75.1</v>
      </c>
      <c r="M299" s="183">
        <v>77.5</v>
      </c>
      <c r="N299" s="183">
        <v>69</v>
      </c>
    </row>
    <row r="300" spans="1:14" ht="13.5" customHeight="1">
      <c r="A300" s="81"/>
      <c r="B300" s="303"/>
      <c r="C300" s="297"/>
      <c r="D300" s="288"/>
      <c r="E300" s="288"/>
      <c r="F300" s="76"/>
      <c r="G300" s="183"/>
      <c r="H300" s="183"/>
      <c r="I300" s="183"/>
      <c r="J300" s="183"/>
      <c r="K300" s="183"/>
      <c r="L300" s="183"/>
      <c r="M300" s="183"/>
      <c r="N300" s="183"/>
    </row>
    <row r="301" spans="1:14" ht="13.5" customHeight="1">
      <c r="A301" s="304" t="s">
        <v>513</v>
      </c>
      <c r="B301" s="302"/>
      <c r="C301" s="297" t="s">
        <v>511</v>
      </c>
      <c r="D301" s="288"/>
      <c r="E301" s="288"/>
      <c r="F301" s="76"/>
      <c r="G301" s="185"/>
      <c r="H301" s="185"/>
      <c r="I301" s="185"/>
      <c r="J301" s="183"/>
      <c r="K301" s="183">
        <v>2.4</v>
      </c>
      <c r="L301" s="183">
        <v>15.8</v>
      </c>
      <c r="M301" s="185">
        <v>-9.9</v>
      </c>
      <c r="N301" s="185">
        <v>24.7</v>
      </c>
    </row>
    <row r="302" spans="1:14" ht="13.5" customHeight="1">
      <c r="A302" s="81"/>
      <c r="B302" s="303"/>
      <c r="C302" s="297"/>
      <c r="D302" s="288"/>
      <c r="E302" s="288"/>
      <c r="F302" s="76"/>
      <c r="G302" s="183"/>
      <c r="H302" s="183"/>
      <c r="I302" s="183"/>
      <c r="J302" s="183"/>
      <c r="K302" s="183"/>
      <c r="L302" s="183"/>
      <c r="M302" s="183"/>
      <c r="N302" s="183"/>
    </row>
    <row r="303" spans="1:14" ht="13.5" customHeight="1">
      <c r="A303" s="304" t="s">
        <v>513</v>
      </c>
      <c r="B303" s="302"/>
      <c r="C303" s="297" t="s">
        <v>512</v>
      </c>
      <c r="D303" s="288"/>
      <c r="E303" s="288"/>
      <c r="F303" s="76"/>
      <c r="G303" s="183">
        <v>23.6</v>
      </c>
      <c r="H303" s="183">
        <v>23.5</v>
      </c>
      <c r="I303" s="183">
        <v>24.1</v>
      </c>
      <c r="J303" s="183">
        <v>24.4</v>
      </c>
      <c r="K303" s="183">
        <v>20.8</v>
      </c>
      <c r="L303" s="183">
        <v>22.7</v>
      </c>
      <c r="M303" s="183">
        <v>22.6</v>
      </c>
      <c r="N303" s="183">
        <v>24.4</v>
      </c>
    </row>
    <row r="304" spans="1:14" ht="13.5" customHeight="1">
      <c r="A304" s="82"/>
      <c r="B304" s="291"/>
      <c r="C304" s="86"/>
      <c r="D304" s="86"/>
      <c r="E304" s="86"/>
      <c r="F304" s="78"/>
      <c r="G304" s="5"/>
      <c r="H304" s="5"/>
      <c r="I304" s="262"/>
      <c r="J304" s="5"/>
      <c r="K304" s="262"/>
      <c r="L304" s="5"/>
      <c r="M304" s="5"/>
      <c r="N304" s="6"/>
    </row>
    <row r="305" spans="1:14" s="91" customFormat="1" ht="13.5" customHeight="1">
      <c r="A305" s="88"/>
      <c r="B305" s="291"/>
      <c r="C305" s="291"/>
      <c r="D305" s="291"/>
      <c r="E305" s="291"/>
      <c r="F305" s="79" t="s">
        <v>397</v>
      </c>
      <c r="G305" s="89"/>
      <c r="H305" s="89"/>
      <c r="I305" s="89"/>
      <c r="J305" s="89"/>
      <c r="K305" s="89"/>
      <c r="L305" s="89"/>
      <c r="M305" s="92" t="s">
        <v>562</v>
      </c>
      <c r="N305" s="90"/>
    </row>
    <row r="306" spans="1:14" s="91" customFormat="1" ht="13.5" customHeight="1">
      <c r="A306" s="88"/>
      <c r="B306" s="291"/>
      <c r="C306" s="291"/>
      <c r="D306" s="291"/>
      <c r="E306" s="291"/>
      <c r="F306" s="79"/>
      <c r="G306" s="92" t="s">
        <v>447</v>
      </c>
      <c r="H306" s="89"/>
      <c r="I306" s="89"/>
      <c r="J306" s="89"/>
      <c r="K306" s="89"/>
      <c r="L306" s="89"/>
      <c r="M306" s="92"/>
      <c r="N306" s="90"/>
    </row>
    <row r="307" spans="1:14" s="91" customFormat="1" ht="13.5" customHeight="1">
      <c r="A307" s="88"/>
      <c r="B307" s="291"/>
      <c r="C307" s="291"/>
      <c r="D307" s="291"/>
      <c r="E307" s="291"/>
      <c r="F307" s="79"/>
      <c r="G307" s="92" t="s">
        <v>448</v>
      </c>
      <c r="H307" s="89"/>
      <c r="I307" s="89"/>
      <c r="J307" s="89"/>
      <c r="K307" s="89"/>
      <c r="L307" s="89"/>
      <c r="M307" s="89"/>
      <c r="N307" s="90"/>
    </row>
    <row r="308" spans="1:14" s="91" customFormat="1" ht="13.5" customHeight="1">
      <c r="A308" s="88"/>
      <c r="B308" s="291"/>
      <c r="C308" s="291"/>
      <c r="D308" s="291"/>
      <c r="E308" s="291"/>
      <c r="F308" s="79"/>
      <c r="G308" s="92" t="s">
        <v>449</v>
      </c>
      <c r="H308" s="89"/>
      <c r="I308" s="89"/>
      <c r="J308" s="89"/>
      <c r="K308" s="89"/>
      <c r="L308" s="89"/>
      <c r="M308" s="92"/>
      <c r="N308" s="90"/>
    </row>
    <row r="309" spans="1:14" s="91" customFormat="1" ht="13.5" customHeight="1">
      <c r="A309" s="88"/>
      <c r="B309" s="291"/>
      <c r="C309" s="291"/>
      <c r="D309" s="291"/>
      <c r="E309" s="291"/>
      <c r="F309" s="79"/>
      <c r="G309" s="92"/>
      <c r="H309" s="89"/>
      <c r="I309" s="89"/>
      <c r="J309" s="89"/>
      <c r="K309" s="89"/>
      <c r="L309" s="89"/>
      <c r="M309" s="89"/>
      <c r="N309" s="90"/>
    </row>
    <row r="310" spans="1:14" s="91" customFormat="1" ht="13.5" customHeight="1">
      <c r="A310" s="88"/>
      <c r="B310" s="291"/>
      <c r="C310" s="291"/>
      <c r="D310" s="291"/>
      <c r="E310" s="291"/>
      <c r="F310" s="79" t="s">
        <v>398</v>
      </c>
      <c r="G310" s="89"/>
      <c r="H310" s="89"/>
      <c r="I310" s="89"/>
      <c r="J310" s="89"/>
      <c r="K310" s="89"/>
      <c r="L310" s="89"/>
      <c r="M310" s="89"/>
      <c r="N310" s="90"/>
    </row>
    <row r="311" spans="1:14" s="91" customFormat="1" ht="13.5" customHeight="1">
      <c r="A311" s="88"/>
      <c r="B311" s="291"/>
      <c r="C311" s="291"/>
      <c r="D311" s="291"/>
      <c r="E311" s="291"/>
      <c r="F311" s="79"/>
      <c r="G311" s="89"/>
      <c r="H311" s="89"/>
      <c r="I311" s="89"/>
      <c r="J311" s="89"/>
      <c r="K311" s="89"/>
      <c r="L311" s="89"/>
      <c r="M311" s="89"/>
      <c r="N311" s="90"/>
    </row>
    <row r="312" spans="1:14" s="91" customFormat="1" ht="13.5" customHeight="1">
      <c r="A312" s="88"/>
      <c r="B312" s="291"/>
      <c r="C312" s="291"/>
      <c r="D312" s="291"/>
      <c r="E312" s="291"/>
      <c r="F312" s="79" t="s">
        <v>399</v>
      </c>
      <c r="G312" s="89"/>
      <c r="H312" s="89"/>
      <c r="I312" s="89"/>
      <c r="J312" s="89"/>
      <c r="K312" s="89"/>
      <c r="L312" s="89"/>
      <c r="M312" s="89"/>
      <c r="N312" s="90"/>
    </row>
    <row r="313" spans="1:14" s="91" customFormat="1" ht="13.5" customHeight="1">
      <c r="A313" s="88"/>
      <c r="B313" s="291"/>
      <c r="C313" s="291"/>
      <c r="D313" s="291"/>
      <c r="E313" s="291"/>
      <c r="F313" s="79"/>
      <c r="G313" s="92" t="s">
        <v>450</v>
      </c>
      <c r="H313" s="89"/>
      <c r="I313" s="89"/>
      <c r="J313" s="89"/>
      <c r="K313" s="89"/>
      <c r="L313" s="89"/>
      <c r="M313" s="89"/>
      <c r="N313" s="90"/>
    </row>
    <row r="314" spans="1:14" s="91" customFormat="1" ht="13.5" customHeight="1">
      <c r="A314" s="88"/>
      <c r="B314" s="291"/>
      <c r="C314" s="291"/>
      <c r="D314" s="291"/>
      <c r="E314" s="291"/>
      <c r="F314" s="79"/>
      <c r="G314" s="92"/>
      <c r="H314" s="89"/>
      <c r="I314" s="89"/>
      <c r="J314" s="89"/>
      <c r="K314" s="89"/>
      <c r="L314" s="89"/>
      <c r="M314" s="89"/>
      <c r="N314" s="90"/>
    </row>
    <row r="315" spans="1:14" s="91" customFormat="1" ht="13.5" customHeight="1">
      <c r="A315" s="88"/>
      <c r="B315" s="291"/>
      <c r="C315" s="291"/>
      <c r="D315" s="291"/>
      <c r="E315" s="291"/>
      <c r="F315" s="79" t="s">
        <v>400</v>
      </c>
      <c r="G315" s="89"/>
      <c r="H315" s="89"/>
      <c r="I315" s="89"/>
      <c r="J315" s="89"/>
      <c r="K315" s="89"/>
      <c r="L315" s="89"/>
      <c r="M315" s="89"/>
      <c r="N315" s="90"/>
    </row>
    <row r="316" spans="1:14" s="91" customFormat="1" ht="13.5" customHeight="1">
      <c r="A316" s="88"/>
      <c r="B316" s="291"/>
      <c r="C316" s="291"/>
      <c r="D316" s="291"/>
      <c r="E316" s="291"/>
      <c r="F316" s="79"/>
      <c r="G316" s="92" t="s">
        <v>451</v>
      </c>
      <c r="H316" s="89"/>
      <c r="I316" s="89"/>
      <c r="J316" s="89"/>
      <c r="K316" s="89"/>
      <c r="L316" s="89"/>
      <c r="M316" s="89"/>
      <c r="N316" s="90"/>
    </row>
    <row r="317" spans="1:14" s="91" customFormat="1" ht="13.5" customHeight="1">
      <c r="A317" s="88"/>
      <c r="B317" s="291"/>
      <c r="C317" s="291"/>
      <c r="D317" s="291"/>
      <c r="E317" s="291"/>
      <c r="F317" s="79"/>
      <c r="G317" s="92"/>
      <c r="H317" s="89"/>
      <c r="I317" s="89"/>
      <c r="J317" s="89"/>
      <c r="K317" s="89"/>
      <c r="L317" s="89"/>
      <c r="M317" s="89"/>
      <c r="N317" s="90"/>
    </row>
    <row r="318" spans="1:14" s="91" customFormat="1" ht="13.5" customHeight="1">
      <c r="A318" s="88"/>
      <c r="B318" s="291"/>
      <c r="C318" s="291"/>
      <c r="D318" s="291"/>
      <c r="E318" s="291"/>
      <c r="F318" s="79" t="s">
        <v>401</v>
      </c>
      <c r="G318" s="89"/>
      <c r="H318" s="89"/>
      <c r="I318" s="89"/>
      <c r="J318" s="89"/>
      <c r="K318" s="89"/>
      <c r="L318" s="89"/>
      <c r="M318" s="89"/>
      <c r="N318" s="90"/>
    </row>
    <row r="319" spans="1:14" s="91" customFormat="1" ht="13.5" customHeight="1">
      <c r="A319" s="88"/>
      <c r="B319" s="291"/>
      <c r="C319" s="291"/>
      <c r="D319" s="291"/>
      <c r="E319" s="291"/>
      <c r="F319" s="79"/>
      <c r="G319" s="92" t="s">
        <v>452</v>
      </c>
      <c r="H319" s="89"/>
      <c r="I319" s="89"/>
      <c r="J319" s="89"/>
      <c r="K319" s="89"/>
      <c r="L319" s="89"/>
      <c r="M319" s="89"/>
      <c r="N319" s="90"/>
    </row>
    <row r="320" spans="1:14" s="91" customFormat="1" ht="13.5" customHeight="1">
      <c r="A320" s="88"/>
      <c r="B320" s="291"/>
      <c r="C320" s="291"/>
      <c r="D320" s="291"/>
      <c r="E320" s="291"/>
      <c r="F320" s="79"/>
      <c r="G320" s="92"/>
      <c r="H320" s="89"/>
      <c r="I320" s="89"/>
      <c r="J320" s="89"/>
      <c r="K320" s="89"/>
      <c r="L320" s="89"/>
      <c r="M320" s="89"/>
      <c r="N320" s="90"/>
    </row>
    <row r="321" spans="1:14" s="91" customFormat="1" ht="13.5" customHeight="1">
      <c r="A321" s="88"/>
      <c r="B321" s="291"/>
      <c r="C321" s="291"/>
      <c r="D321" s="291"/>
      <c r="E321" s="291"/>
      <c r="F321" s="79" t="s">
        <v>402</v>
      </c>
      <c r="G321" s="89"/>
      <c r="H321" s="89"/>
      <c r="I321" s="89"/>
      <c r="J321" s="89"/>
      <c r="K321" s="89"/>
      <c r="L321" s="89"/>
      <c r="M321" s="89"/>
      <c r="N321" s="90"/>
    </row>
    <row r="322" spans="1:14" s="91" customFormat="1" ht="13.5" customHeight="1">
      <c r="A322" s="88"/>
      <c r="B322" s="291"/>
      <c r="C322" s="291"/>
      <c r="D322" s="291"/>
      <c r="E322" s="291"/>
      <c r="F322" s="79"/>
      <c r="G322" s="92" t="s">
        <v>453</v>
      </c>
      <c r="H322" s="89"/>
      <c r="I322" s="89"/>
      <c r="J322" s="89"/>
      <c r="K322" s="89"/>
      <c r="L322" s="89"/>
      <c r="M322" s="89"/>
      <c r="N322" s="90"/>
    </row>
    <row r="323" spans="1:14" s="91" customFormat="1" ht="13.5" customHeight="1">
      <c r="A323" s="88"/>
      <c r="B323" s="291"/>
      <c r="C323" s="291"/>
      <c r="D323" s="291"/>
      <c r="E323" s="291"/>
      <c r="F323" s="79"/>
      <c r="G323" s="92"/>
      <c r="H323" s="89"/>
      <c r="I323" s="89"/>
      <c r="J323" s="89"/>
      <c r="K323" s="89"/>
      <c r="L323" s="89"/>
      <c r="M323" s="89"/>
      <c r="N323" s="90"/>
    </row>
    <row r="324" spans="1:14" s="91" customFormat="1" ht="13.5" customHeight="1">
      <c r="A324" s="88"/>
      <c r="B324" s="291"/>
      <c r="C324" s="291"/>
      <c r="D324" s="291"/>
      <c r="E324" s="291"/>
      <c r="F324" s="79"/>
      <c r="G324" s="92"/>
      <c r="H324" s="89"/>
      <c r="I324" s="89"/>
      <c r="J324" s="89"/>
      <c r="K324" s="89"/>
      <c r="L324" s="89"/>
      <c r="M324" s="89"/>
      <c r="N324" s="90"/>
    </row>
    <row r="325" spans="1:14" s="91" customFormat="1" ht="13.5" customHeight="1">
      <c r="A325" s="88"/>
      <c r="B325" s="291"/>
      <c r="C325" s="291"/>
      <c r="D325" s="291"/>
      <c r="E325" s="291"/>
      <c r="F325" s="79"/>
      <c r="G325" s="92"/>
      <c r="H325" s="89"/>
      <c r="I325" s="89"/>
      <c r="J325" s="89"/>
      <c r="K325" s="89"/>
      <c r="L325" s="89"/>
      <c r="M325" s="89"/>
      <c r="N325" s="90"/>
    </row>
    <row r="326" spans="1:14" s="91" customFormat="1" ht="13.5" customHeight="1">
      <c r="A326" s="93"/>
      <c r="B326" s="292"/>
      <c r="C326" s="292"/>
      <c r="D326" s="292"/>
      <c r="E326" s="292"/>
      <c r="F326" s="94"/>
      <c r="G326" s="95"/>
      <c r="H326" s="95"/>
      <c r="I326" s="95"/>
      <c r="J326" s="95"/>
      <c r="K326" s="95"/>
      <c r="L326" s="95"/>
      <c r="M326" s="95"/>
      <c r="N326" s="96"/>
    </row>
  </sheetData>
  <mergeCells count="5">
    <mergeCell ref="A265:F265"/>
    <mergeCell ref="A5:F5"/>
    <mergeCell ref="A71:F71"/>
    <mergeCell ref="A136:F136"/>
    <mergeCell ref="A201:F201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88" r:id="rId1"/>
  <headerFooter alignWithMargins="0">
    <oddFooter>&amp;R&amp;8&amp;F.xls&amp;A</oddFooter>
  </headerFooter>
  <rowBreaks count="4" manualBreakCount="4">
    <brk id="66" max="13" man="1"/>
    <brk id="131" max="13" man="1"/>
    <brk id="196" max="13" man="1"/>
    <brk id="2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3.5" customHeight="1"/>
  <cols>
    <col min="1" max="1" width="13.375" style="0" customWidth="1"/>
    <col min="2" max="2" width="6.25390625" style="0" customWidth="1"/>
    <col min="3" max="3" width="9.125" style="0" customWidth="1"/>
    <col min="4" max="14" width="8.625" style="0" customWidth="1"/>
    <col min="15" max="15" width="8.125" style="124" customWidth="1"/>
    <col min="16" max="16" width="6.25390625" style="0" customWidth="1"/>
    <col min="17" max="19" width="9.125" style="0" customWidth="1"/>
    <col min="20" max="21" width="8.125" style="0" customWidth="1"/>
  </cols>
  <sheetData>
    <row r="1" spans="5:16" ht="19.5" customHeight="1">
      <c r="E1" s="187" t="s">
        <v>578</v>
      </c>
      <c r="O1" s="392" t="s">
        <v>206</v>
      </c>
      <c r="P1" s="392"/>
    </row>
    <row r="2" spans="19:21" ht="18" customHeight="1">
      <c r="S2" s="61"/>
      <c r="T2" s="61"/>
      <c r="U2" s="61" t="s">
        <v>207</v>
      </c>
    </row>
    <row r="3" spans="1:21" s="39" customFormat="1" ht="18" customHeight="1">
      <c r="A3" s="60"/>
      <c r="B3" s="36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125"/>
      <c r="P3" s="393" t="s">
        <v>30</v>
      </c>
      <c r="Q3" s="394"/>
      <c r="R3" s="394"/>
      <c r="S3" s="394"/>
      <c r="T3" s="394"/>
      <c r="U3" s="395"/>
    </row>
    <row r="4" spans="1:21" s="34" customFormat="1" ht="13.5" customHeight="1">
      <c r="A4" s="40"/>
      <c r="B4" s="41" t="s">
        <v>31</v>
      </c>
      <c r="C4" s="41" t="s">
        <v>32</v>
      </c>
      <c r="D4" s="388" t="s">
        <v>10</v>
      </c>
      <c r="E4" s="388" t="s">
        <v>11</v>
      </c>
      <c r="F4" s="41" t="s">
        <v>33</v>
      </c>
      <c r="G4" s="41" t="s">
        <v>34</v>
      </c>
      <c r="H4" s="41" t="s">
        <v>35</v>
      </c>
      <c r="I4" s="41" t="s">
        <v>36</v>
      </c>
      <c r="J4" s="41" t="s">
        <v>18</v>
      </c>
      <c r="K4" s="388" t="s">
        <v>19</v>
      </c>
      <c r="L4" s="41" t="s">
        <v>37</v>
      </c>
      <c r="M4" s="390" t="s">
        <v>20</v>
      </c>
      <c r="N4" s="391"/>
      <c r="O4" s="126" t="s">
        <v>208</v>
      </c>
      <c r="P4" s="41" t="s">
        <v>31</v>
      </c>
      <c r="Q4" s="388" t="s">
        <v>24</v>
      </c>
      <c r="R4" s="41" t="s">
        <v>38</v>
      </c>
      <c r="S4" s="41" t="s">
        <v>32</v>
      </c>
      <c r="T4" s="41" t="s">
        <v>208</v>
      </c>
      <c r="U4" s="121" t="s">
        <v>209</v>
      </c>
    </row>
    <row r="5" spans="1:21" s="59" customFormat="1" ht="13.5" customHeight="1">
      <c r="A5" s="42"/>
      <c r="B5" s="42" t="s">
        <v>39</v>
      </c>
      <c r="C5" s="42" t="s">
        <v>40</v>
      </c>
      <c r="D5" s="389"/>
      <c r="E5" s="389"/>
      <c r="F5" s="42" t="s">
        <v>41</v>
      </c>
      <c r="G5" s="42" t="s">
        <v>42</v>
      </c>
      <c r="H5" s="42" t="s">
        <v>43</v>
      </c>
      <c r="I5" s="42" t="s">
        <v>44</v>
      </c>
      <c r="J5" s="42" t="s">
        <v>17</v>
      </c>
      <c r="K5" s="389"/>
      <c r="L5" s="42" t="s">
        <v>45</v>
      </c>
      <c r="M5" s="42"/>
      <c r="N5" s="45" t="s">
        <v>21</v>
      </c>
      <c r="O5" s="127" t="s">
        <v>210</v>
      </c>
      <c r="P5" s="42" t="s">
        <v>39</v>
      </c>
      <c r="Q5" s="389"/>
      <c r="R5" s="42" t="s">
        <v>46</v>
      </c>
      <c r="S5" s="42" t="s">
        <v>40</v>
      </c>
      <c r="T5" s="123" t="s">
        <v>211</v>
      </c>
      <c r="U5" s="122" t="s">
        <v>212</v>
      </c>
    </row>
    <row r="6" spans="1:21" ht="13.5" customHeight="1">
      <c r="A6" s="1" t="s">
        <v>66</v>
      </c>
      <c r="B6" s="132">
        <v>3.91</v>
      </c>
      <c r="C6" s="136">
        <v>258661</v>
      </c>
      <c r="D6" s="136">
        <v>62839</v>
      </c>
      <c r="E6" s="136">
        <v>15915</v>
      </c>
      <c r="F6" s="136">
        <v>17452</v>
      </c>
      <c r="G6" s="136">
        <v>9469</v>
      </c>
      <c r="H6" s="136">
        <v>14614</v>
      </c>
      <c r="I6" s="136">
        <v>8344</v>
      </c>
      <c r="J6" s="136">
        <v>23807</v>
      </c>
      <c r="K6" s="136">
        <v>13971</v>
      </c>
      <c r="L6" s="136">
        <v>19466</v>
      </c>
      <c r="M6" s="136">
        <v>72784</v>
      </c>
      <c r="N6" s="56">
        <v>14119</v>
      </c>
      <c r="O6" s="128">
        <v>24.3</v>
      </c>
      <c r="P6" s="140">
        <v>4.09</v>
      </c>
      <c r="Q6" s="136">
        <v>426010</v>
      </c>
      <c r="R6" s="136">
        <v>371637</v>
      </c>
      <c r="S6" s="136">
        <v>282248</v>
      </c>
      <c r="T6" s="118">
        <v>22.7</v>
      </c>
      <c r="U6" s="118">
        <v>75.3</v>
      </c>
    </row>
    <row r="7" spans="1:21" ht="13.5" customHeight="1">
      <c r="A7" s="1" t="s">
        <v>67</v>
      </c>
      <c r="B7" s="132">
        <v>3.8</v>
      </c>
      <c r="C7" s="136">
        <v>245539</v>
      </c>
      <c r="D7" s="136">
        <v>62469</v>
      </c>
      <c r="E7" s="136">
        <v>17743</v>
      </c>
      <c r="F7" s="136">
        <v>17639</v>
      </c>
      <c r="G7" s="136">
        <v>9005</v>
      </c>
      <c r="H7" s="136">
        <v>12704</v>
      </c>
      <c r="I7" s="136">
        <v>7128</v>
      </c>
      <c r="J7" s="136">
        <v>20952</v>
      </c>
      <c r="K7" s="136">
        <v>12039</v>
      </c>
      <c r="L7" s="136">
        <v>19228</v>
      </c>
      <c r="M7" s="136">
        <v>66630</v>
      </c>
      <c r="N7" s="56">
        <v>10278</v>
      </c>
      <c r="O7" s="128">
        <v>25.4</v>
      </c>
      <c r="P7" s="140">
        <v>3.99</v>
      </c>
      <c r="Q7" s="136">
        <v>392969</v>
      </c>
      <c r="R7" s="136">
        <v>347957</v>
      </c>
      <c r="S7" s="136">
        <v>255395</v>
      </c>
      <c r="T7" s="118">
        <v>24.6</v>
      </c>
      <c r="U7" s="118">
        <v>73.4</v>
      </c>
    </row>
    <row r="8" spans="1:21" ht="13.5" customHeight="1">
      <c r="A8" s="1" t="s">
        <v>68</v>
      </c>
      <c r="B8" s="132">
        <v>3.79</v>
      </c>
      <c r="C8" s="136">
        <v>234430</v>
      </c>
      <c r="D8" s="136">
        <v>60958</v>
      </c>
      <c r="E8" s="136">
        <v>16479</v>
      </c>
      <c r="F8" s="136">
        <v>17752</v>
      </c>
      <c r="G8" s="136">
        <v>9546</v>
      </c>
      <c r="H8" s="136">
        <v>11906</v>
      </c>
      <c r="I8" s="136">
        <v>7004</v>
      </c>
      <c r="J8" s="136">
        <v>21779</v>
      </c>
      <c r="K8" s="136">
        <v>14284</v>
      </c>
      <c r="L8" s="136">
        <v>18662</v>
      </c>
      <c r="M8" s="136">
        <v>56060</v>
      </c>
      <c r="N8" s="56">
        <v>10375</v>
      </c>
      <c r="O8" s="128">
        <v>26</v>
      </c>
      <c r="P8" s="140">
        <v>4.11</v>
      </c>
      <c r="Q8" s="136">
        <v>390571</v>
      </c>
      <c r="R8" s="136">
        <v>340122</v>
      </c>
      <c r="S8" s="136">
        <v>257460</v>
      </c>
      <c r="T8" s="118">
        <v>24.4</v>
      </c>
      <c r="U8" s="118">
        <v>75.7</v>
      </c>
    </row>
    <row r="9" spans="1:21" ht="13.5" customHeight="1">
      <c r="A9" s="1" t="s">
        <v>69</v>
      </c>
      <c r="B9" s="132">
        <v>3.58</v>
      </c>
      <c r="C9" s="136">
        <v>237757</v>
      </c>
      <c r="D9" s="136">
        <v>58682</v>
      </c>
      <c r="E9" s="136">
        <v>15102</v>
      </c>
      <c r="F9" s="136">
        <v>18275</v>
      </c>
      <c r="G9" s="136">
        <v>8454</v>
      </c>
      <c r="H9" s="136">
        <v>11237</v>
      </c>
      <c r="I9" s="136">
        <v>8787</v>
      </c>
      <c r="J9" s="136">
        <v>22004</v>
      </c>
      <c r="K9" s="136">
        <v>12302</v>
      </c>
      <c r="L9" s="136">
        <v>20819</v>
      </c>
      <c r="M9" s="136">
        <v>62095</v>
      </c>
      <c r="N9" s="56">
        <v>9741</v>
      </c>
      <c r="O9" s="128">
        <v>24.7</v>
      </c>
      <c r="P9" s="140">
        <v>3.79</v>
      </c>
      <c r="Q9" s="136">
        <v>412018</v>
      </c>
      <c r="R9" s="136">
        <v>359613</v>
      </c>
      <c r="S9" s="136">
        <v>260940</v>
      </c>
      <c r="T9" s="118">
        <v>22.8</v>
      </c>
      <c r="U9" s="118">
        <v>72.6</v>
      </c>
    </row>
    <row r="10" spans="1:21" ht="13.5" customHeight="1">
      <c r="A10" s="1" t="s">
        <v>70</v>
      </c>
      <c r="B10" s="132">
        <v>3.44</v>
      </c>
      <c r="C10" s="136">
        <v>220241</v>
      </c>
      <c r="D10" s="136">
        <v>56291</v>
      </c>
      <c r="E10" s="136">
        <v>15682</v>
      </c>
      <c r="F10" s="136">
        <v>18128</v>
      </c>
      <c r="G10" s="136">
        <v>7267</v>
      </c>
      <c r="H10" s="136">
        <v>10546</v>
      </c>
      <c r="I10" s="136">
        <v>7363</v>
      </c>
      <c r="J10" s="136">
        <v>22679</v>
      </c>
      <c r="K10" s="136">
        <v>11204</v>
      </c>
      <c r="L10" s="136">
        <v>17538</v>
      </c>
      <c r="M10" s="136">
        <v>53543</v>
      </c>
      <c r="N10" s="56">
        <v>8829</v>
      </c>
      <c r="O10" s="128">
        <v>25.6</v>
      </c>
      <c r="P10" s="140">
        <v>3.68</v>
      </c>
      <c r="Q10" s="136">
        <v>381265</v>
      </c>
      <c r="R10" s="136">
        <v>333265</v>
      </c>
      <c r="S10" s="136">
        <v>229829</v>
      </c>
      <c r="T10" s="118">
        <v>24.7</v>
      </c>
      <c r="U10" s="118">
        <v>69</v>
      </c>
    </row>
    <row r="11" spans="1:21" ht="13.5" customHeight="1">
      <c r="A11" s="1" t="s">
        <v>213</v>
      </c>
      <c r="B11" s="132">
        <v>3.39</v>
      </c>
      <c r="C11" s="136">
        <v>221368</v>
      </c>
      <c r="D11" s="136">
        <v>57135</v>
      </c>
      <c r="E11" s="136">
        <v>17473</v>
      </c>
      <c r="F11" s="136">
        <v>19097</v>
      </c>
      <c r="G11" s="136">
        <v>9018</v>
      </c>
      <c r="H11" s="136">
        <v>9665</v>
      </c>
      <c r="I11" s="136">
        <v>7732</v>
      </c>
      <c r="J11" s="136">
        <v>18524</v>
      </c>
      <c r="K11" s="136">
        <v>8923</v>
      </c>
      <c r="L11" s="136">
        <v>17837</v>
      </c>
      <c r="M11" s="136">
        <v>55965</v>
      </c>
      <c r="N11" s="56">
        <v>10419</v>
      </c>
      <c r="O11" s="128">
        <v>25.8</v>
      </c>
      <c r="P11" s="140">
        <v>3.67</v>
      </c>
      <c r="Q11" s="136">
        <v>399418</v>
      </c>
      <c r="R11" s="136">
        <v>353049</v>
      </c>
      <c r="S11" s="136">
        <v>232825</v>
      </c>
      <c r="T11" s="118">
        <v>25.3</v>
      </c>
      <c r="U11" s="118">
        <v>65.9</v>
      </c>
    </row>
    <row r="12" spans="1:21" ht="13.5" customHeight="1">
      <c r="A12" s="1" t="s">
        <v>440</v>
      </c>
      <c r="B12" s="133">
        <v>3.37</v>
      </c>
      <c r="C12" s="137">
        <v>219083</v>
      </c>
      <c r="D12" s="137">
        <v>56586</v>
      </c>
      <c r="E12" s="137">
        <v>19368</v>
      </c>
      <c r="F12" s="137">
        <v>18288</v>
      </c>
      <c r="G12" s="137">
        <v>6319</v>
      </c>
      <c r="H12" s="137">
        <v>8994</v>
      </c>
      <c r="I12" s="137">
        <v>8998</v>
      </c>
      <c r="J12" s="137">
        <v>20868</v>
      </c>
      <c r="K12" s="137">
        <v>10179</v>
      </c>
      <c r="L12" s="137">
        <v>17430</v>
      </c>
      <c r="M12" s="137">
        <v>52051</v>
      </c>
      <c r="N12" s="58">
        <v>10035</v>
      </c>
      <c r="O12" s="129">
        <v>25.8</v>
      </c>
      <c r="P12" s="141">
        <v>3.57</v>
      </c>
      <c r="Q12" s="137">
        <v>375218</v>
      </c>
      <c r="R12" s="137">
        <v>333854</v>
      </c>
      <c r="S12" s="137">
        <v>235470</v>
      </c>
      <c r="T12" s="118">
        <v>24.9</v>
      </c>
      <c r="U12" s="118">
        <v>70.5</v>
      </c>
    </row>
    <row r="13" spans="1:21" ht="13.5" customHeight="1">
      <c r="A13" s="206" t="s">
        <v>222</v>
      </c>
      <c r="B13" s="133">
        <v>3.32</v>
      </c>
      <c r="C13" s="137">
        <v>238022</v>
      </c>
      <c r="D13" s="137">
        <v>54630</v>
      </c>
      <c r="E13" s="137">
        <v>16508</v>
      </c>
      <c r="F13" s="137">
        <v>18629</v>
      </c>
      <c r="G13" s="137">
        <v>7410</v>
      </c>
      <c r="H13" s="137">
        <v>9219</v>
      </c>
      <c r="I13" s="137">
        <v>9363</v>
      </c>
      <c r="J13" s="137">
        <v>22883</v>
      </c>
      <c r="K13" s="137">
        <v>9766</v>
      </c>
      <c r="L13" s="137">
        <v>17506</v>
      </c>
      <c r="M13" s="137">
        <v>72107</v>
      </c>
      <c r="N13" s="58">
        <v>19367</v>
      </c>
      <c r="O13" s="129">
        <v>23</v>
      </c>
      <c r="P13" s="205">
        <v>3.59</v>
      </c>
      <c r="Q13" s="137">
        <v>365421</v>
      </c>
      <c r="R13" s="137">
        <v>324647</v>
      </c>
      <c r="S13" s="137">
        <v>231342</v>
      </c>
      <c r="T13" s="207">
        <v>23.2</v>
      </c>
      <c r="U13" s="207">
        <v>71.3</v>
      </c>
    </row>
    <row r="14" spans="1:21" ht="13.5" customHeight="1">
      <c r="A14" s="206" t="s">
        <v>441</v>
      </c>
      <c r="B14" s="133">
        <v>3.39</v>
      </c>
      <c r="C14" s="137">
        <v>219700</v>
      </c>
      <c r="D14" s="137">
        <v>53318</v>
      </c>
      <c r="E14" s="137">
        <v>15847</v>
      </c>
      <c r="F14" s="137">
        <v>18868</v>
      </c>
      <c r="G14" s="137">
        <v>7227</v>
      </c>
      <c r="H14" s="137">
        <v>9628</v>
      </c>
      <c r="I14" s="137">
        <v>8676</v>
      </c>
      <c r="J14" s="137">
        <v>25100</v>
      </c>
      <c r="K14" s="137">
        <v>7145</v>
      </c>
      <c r="L14" s="137">
        <v>19208</v>
      </c>
      <c r="M14" s="137">
        <v>54681</v>
      </c>
      <c r="N14" s="58">
        <v>10219</v>
      </c>
      <c r="O14" s="129">
        <v>24.3</v>
      </c>
      <c r="P14" s="205">
        <v>3.67</v>
      </c>
      <c r="Q14" s="137">
        <v>407366</v>
      </c>
      <c r="R14" s="137">
        <v>358949</v>
      </c>
      <c r="S14" s="137">
        <v>238324</v>
      </c>
      <c r="T14" s="207">
        <v>23.4</v>
      </c>
      <c r="U14" s="207">
        <v>66.4</v>
      </c>
    </row>
    <row r="15" spans="1:21" ht="13.5" customHeight="1">
      <c r="A15" s="1" t="s">
        <v>442</v>
      </c>
      <c r="B15" s="132">
        <v>3.41</v>
      </c>
      <c r="C15" s="136">
        <v>219479</v>
      </c>
      <c r="D15" s="136">
        <v>53801</v>
      </c>
      <c r="E15" s="136">
        <v>21991</v>
      </c>
      <c r="F15" s="136">
        <v>18588</v>
      </c>
      <c r="G15" s="136">
        <v>7066</v>
      </c>
      <c r="H15" s="136">
        <v>7782</v>
      </c>
      <c r="I15" s="136">
        <v>8706</v>
      </c>
      <c r="J15" s="136">
        <v>25694</v>
      </c>
      <c r="K15" s="136">
        <v>9499</v>
      </c>
      <c r="L15" s="136">
        <v>18081</v>
      </c>
      <c r="M15" s="136">
        <v>48270</v>
      </c>
      <c r="N15" s="56">
        <v>10872</v>
      </c>
      <c r="O15" s="128">
        <v>24.5</v>
      </c>
      <c r="P15" s="261">
        <v>3.59</v>
      </c>
      <c r="Q15" s="136">
        <v>385451</v>
      </c>
      <c r="R15" s="136">
        <v>339419</v>
      </c>
      <c r="S15" s="136">
        <v>238557</v>
      </c>
      <c r="T15" s="118">
        <v>23.1</v>
      </c>
      <c r="U15" s="118">
        <v>70.3</v>
      </c>
    </row>
    <row r="16" spans="1:21" ht="13.5" customHeight="1">
      <c r="A16" s="264" t="s">
        <v>563</v>
      </c>
      <c r="B16" s="265">
        <v>3.37</v>
      </c>
      <c r="C16" s="266">
        <v>215039</v>
      </c>
      <c r="D16" s="266">
        <v>53292</v>
      </c>
      <c r="E16" s="266">
        <v>19669</v>
      </c>
      <c r="F16" s="266">
        <v>18683</v>
      </c>
      <c r="G16" s="266">
        <v>6603</v>
      </c>
      <c r="H16" s="266">
        <v>7598</v>
      </c>
      <c r="I16" s="266">
        <v>9839</v>
      </c>
      <c r="J16" s="266">
        <v>26157</v>
      </c>
      <c r="K16" s="266">
        <v>7609</v>
      </c>
      <c r="L16" s="266">
        <v>16574</v>
      </c>
      <c r="M16" s="266">
        <v>49014</v>
      </c>
      <c r="N16" s="267">
        <v>11437</v>
      </c>
      <c r="O16" s="268">
        <v>24.8</v>
      </c>
      <c r="P16" s="269">
        <v>3.58</v>
      </c>
      <c r="Q16" s="266">
        <v>346419</v>
      </c>
      <c r="R16" s="266">
        <v>304718</v>
      </c>
      <c r="S16" s="266">
        <v>232007</v>
      </c>
      <c r="T16" s="270">
        <v>23</v>
      </c>
      <c r="U16" s="270">
        <v>76.1</v>
      </c>
    </row>
    <row r="17" spans="1:21" ht="13.5" customHeight="1" thickBot="1">
      <c r="A17" s="48" t="s">
        <v>564</v>
      </c>
      <c r="B17" s="134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57"/>
      <c r="O17" s="130"/>
      <c r="P17" s="271"/>
      <c r="Q17" s="138"/>
      <c r="R17" s="138"/>
      <c r="S17" s="138"/>
      <c r="T17" s="144"/>
      <c r="U17" s="144"/>
    </row>
    <row r="18" spans="1:21" ht="13.5" customHeight="1">
      <c r="A18" s="3" t="s">
        <v>443</v>
      </c>
      <c r="B18" s="135">
        <v>3.54</v>
      </c>
      <c r="C18" s="139">
        <v>217104</v>
      </c>
      <c r="D18" s="139">
        <v>50295</v>
      </c>
      <c r="E18" s="139">
        <v>16197</v>
      </c>
      <c r="F18" s="139">
        <v>18198</v>
      </c>
      <c r="G18" s="139">
        <v>6342</v>
      </c>
      <c r="H18" s="139">
        <v>8959</v>
      </c>
      <c r="I18" s="139">
        <v>8652</v>
      </c>
      <c r="J18" s="139">
        <v>24106</v>
      </c>
      <c r="K18" s="139">
        <v>7115</v>
      </c>
      <c r="L18" s="139">
        <v>15172</v>
      </c>
      <c r="M18" s="139">
        <v>62067</v>
      </c>
      <c r="N18" s="98">
        <v>10986</v>
      </c>
      <c r="O18" s="131">
        <v>23.2</v>
      </c>
      <c r="P18" s="143">
        <v>3.8</v>
      </c>
      <c r="Q18" s="139">
        <v>347246</v>
      </c>
      <c r="R18" s="139">
        <v>305730</v>
      </c>
      <c r="S18" s="139">
        <v>244193</v>
      </c>
      <c r="T18" s="145">
        <v>22.2</v>
      </c>
      <c r="U18" s="145">
        <v>79.9</v>
      </c>
    </row>
    <row r="19" spans="1:21" ht="13.5" customHeight="1">
      <c r="A19" s="1" t="s">
        <v>214</v>
      </c>
      <c r="B19" s="132">
        <v>3.46</v>
      </c>
      <c r="C19" s="136">
        <v>211616</v>
      </c>
      <c r="D19" s="136">
        <v>47379</v>
      </c>
      <c r="E19" s="136">
        <v>20188</v>
      </c>
      <c r="F19" s="136">
        <v>18920</v>
      </c>
      <c r="G19" s="136">
        <v>4493</v>
      </c>
      <c r="H19" s="136">
        <v>7382</v>
      </c>
      <c r="I19" s="136">
        <v>6981</v>
      </c>
      <c r="J19" s="136">
        <v>30788</v>
      </c>
      <c r="K19" s="136">
        <v>8016</v>
      </c>
      <c r="L19" s="136">
        <v>23316</v>
      </c>
      <c r="M19" s="136">
        <v>44155</v>
      </c>
      <c r="N19" s="56">
        <v>10434</v>
      </c>
      <c r="O19" s="128">
        <v>22.4</v>
      </c>
      <c r="P19" s="140">
        <v>3.68</v>
      </c>
      <c r="Q19" s="136">
        <v>369313</v>
      </c>
      <c r="R19" s="136">
        <v>320240</v>
      </c>
      <c r="S19" s="136">
        <v>216242</v>
      </c>
      <c r="T19" s="118">
        <v>22</v>
      </c>
      <c r="U19" s="118">
        <v>67.5</v>
      </c>
    </row>
    <row r="20" spans="1:21" ht="13.5" customHeight="1">
      <c r="A20" s="1" t="s">
        <v>71</v>
      </c>
      <c r="B20" s="132">
        <v>3.42</v>
      </c>
      <c r="C20" s="136">
        <v>219662</v>
      </c>
      <c r="D20" s="136">
        <v>49502</v>
      </c>
      <c r="E20" s="136">
        <v>16094</v>
      </c>
      <c r="F20" s="136">
        <v>17206</v>
      </c>
      <c r="G20" s="136">
        <v>5546</v>
      </c>
      <c r="H20" s="136">
        <v>8557</v>
      </c>
      <c r="I20" s="136">
        <v>9889</v>
      </c>
      <c r="J20" s="136">
        <v>24665</v>
      </c>
      <c r="K20" s="136">
        <v>13766</v>
      </c>
      <c r="L20" s="136">
        <v>17119</v>
      </c>
      <c r="M20" s="136">
        <v>57319</v>
      </c>
      <c r="N20" s="56">
        <v>10850</v>
      </c>
      <c r="O20" s="128">
        <v>22.5</v>
      </c>
      <c r="P20" s="140">
        <v>3.66</v>
      </c>
      <c r="Q20" s="136">
        <v>381257</v>
      </c>
      <c r="R20" s="136">
        <v>334351</v>
      </c>
      <c r="S20" s="136">
        <v>237499</v>
      </c>
      <c r="T20" s="118">
        <v>21.8</v>
      </c>
      <c r="U20" s="118">
        <v>71</v>
      </c>
    </row>
    <row r="21" spans="1:21" ht="13.5" customHeight="1">
      <c r="A21" s="1" t="s">
        <v>72</v>
      </c>
      <c r="B21" s="132">
        <v>3.31</v>
      </c>
      <c r="C21" s="136">
        <v>209550</v>
      </c>
      <c r="D21" s="136">
        <v>49265</v>
      </c>
      <c r="E21" s="136">
        <v>18304</v>
      </c>
      <c r="F21" s="136">
        <v>17890</v>
      </c>
      <c r="G21" s="136">
        <v>8081</v>
      </c>
      <c r="H21" s="136">
        <v>8647</v>
      </c>
      <c r="I21" s="136">
        <v>8967</v>
      </c>
      <c r="J21" s="136">
        <v>22408</v>
      </c>
      <c r="K21" s="136">
        <v>11925</v>
      </c>
      <c r="L21" s="136">
        <v>19798</v>
      </c>
      <c r="M21" s="136">
        <v>44266</v>
      </c>
      <c r="N21" s="56">
        <v>10256</v>
      </c>
      <c r="O21" s="128">
        <v>23.5</v>
      </c>
      <c r="P21" s="140">
        <v>3.5</v>
      </c>
      <c r="Q21" s="136">
        <v>381357</v>
      </c>
      <c r="R21" s="136">
        <v>325289</v>
      </c>
      <c r="S21" s="136">
        <v>231774</v>
      </c>
      <c r="T21" s="118">
        <v>21.6</v>
      </c>
      <c r="U21" s="118">
        <v>71.3</v>
      </c>
    </row>
    <row r="22" spans="1:21" ht="13.5" customHeight="1">
      <c r="A22" s="1" t="s">
        <v>73</v>
      </c>
      <c r="B22" s="132">
        <v>3.34</v>
      </c>
      <c r="C22" s="136">
        <v>210484</v>
      </c>
      <c r="D22" s="136">
        <v>54677</v>
      </c>
      <c r="E22" s="136">
        <v>24493</v>
      </c>
      <c r="F22" s="136">
        <v>17050</v>
      </c>
      <c r="G22" s="136">
        <v>6665</v>
      </c>
      <c r="H22" s="136">
        <v>7489</v>
      </c>
      <c r="I22" s="136">
        <v>6623</v>
      </c>
      <c r="J22" s="136">
        <v>23891</v>
      </c>
      <c r="K22" s="136">
        <v>8003</v>
      </c>
      <c r="L22" s="136">
        <v>16170</v>
      </c>
      <c r="M22" s="136">
        <v>45422</v>
      </c>
      <c r="N22" s="56">
        <v>12432</v>
      </c>
      <c r="O22" s="128">
        <v>26</v>
      </c>
      <c r="P22" s="140">
        <v>3.58</v>
      </c>
      <c r="Q22" s="136">
        <v>338438</v>
      </c>
      <c r="R22" s="136">
        <v>281150</v>
      </c>
      <c r="S22" s="136">
        <v>232479</v>
      </c>
      <c r="T22" s="118">
        <v>24.1</v>
      </c>
      <c r="U22" s="118">
        <v>82.7</v>
      </c>
    </row>
    <row r="23" spans="1:21" ht="13.5" customHeight="1">
      <c r="A23" s="1" t="s">
        <v>74</v>
      </c>
      <c r="B23" s="132">
        <v>3.37</v>
      </c>
      <c r="C23" s="136">
        <v>211399</v>
      </c>
      <c r="D23" s="136">
        <v>54894</v>
      </c>
      <c r="E23" s="136">
        <v>19225</v>
      </c>
      <c r="F23" s="136">
        <v>18626</v>
      </c>
      <c r="G23" s="136">
        <v>8668</v>
      </c>
      <c r="H23" s="136">
        <v>7913</v>
      </c>
      <c r="I23" s="136">
        <v>6873</v>
      </c>
      <c r="J23" s="136">
        <v>31472</v>
      </c>
      <c r="K23" s="136">
        <v>6768</v>
      </c>
      <c r="L23" s="136">
        <v>14911</v>
      </c>
      <c r="M23" s="136">
        <v>42048</v>
      </c>
      <c r="N23" s="56">
        <v>11199</v>
      </c>
      <c r="O23" s="128">
        <v>26</v>
      </c>
      <c r="P23" s="140">
        <v>3.5</v>
      </c>
      <c r="Q23" s="136">
        <v>525835</v>
      </c>
      <c r="R23" s="136">
        <v>466307</v>
      </c>
      <c r="S23" s="136">
        <v>241562</v>
      </c>
      <c r="T23" s="118">
        <v>23.2</v>
      </c>
      <c r="U23" s="118">
        <v>51.8</v>
      </c>
    </row>
    <row r="24" spans="1:21" ht="13.5" customHeight="1">
      <c r="A24" s="1" t="s">
        <v>75</v>
      </c>
      <c r="B24" s="132">
        <v>3.41</v>
      </c>
      <c r="C24" s="136">
        <v>197272</v>
      </c>
      <c r="D24" s="136">
        <v>53996</v>
      </c>
      <c r="E24" s="136">
        <v>20364</v>
      </c>
      <c r="F24" s="136">
        <v>18890</v>
      </c>
      <c r="G24" s="136">
        <v>6099</v>
      </c>
      <c r="H24" s="136">
        <v>6749</v>
      </c>
      <c r="I24" s="136">
        <v>8402</v>
      </c>
      <c r="J24" s="136">
        <v>21221</v>
      </c>
      <c r="K24" s="136">
        <v>6817</v>
      </c>
      <c r="L24" s="136">
        <v>16585</v>
      </c>
      <c r="M24" s="136">
        <v>38149</v>
      </c>
      <c r="N24" s="56">
        <v>9571</v>
      </c>
      <c r="O24" s="128">
        <v>27.4</v>
      </c>
      <c r="P24" s="140">
        <v>3.54</v>
      </c>
      <c r="Q24" s="136">
        <v>378096</v>
      </c>
      <c r="R24" s="136">
        <v>334963</v>
      </c>
      <c r="S24" s="136">
        <v>212456</v>
      </c>
      <c r="T24" s="118">
        <v>25.9</v>
      </c>
      <c r="U24" s="118">
        <v>63.4</v>
      </c>
    </row>
    <row r="25" spans="1:21" ht="13.5" customHeight="1">
      <c r="A25" s="1" t="s">
        <v>76</v>
      </c>
      <c r="B25" s="132">
        <v>3.37</v>
      </c>
      <c r="C25" s="136">
        <v>251325</v>
      </c>
      <c r="D25" s="136">
        <v>58284</v>
      </c>
      <c r="E25" s="136">
        <v>46811</v>
      </c>
      <c r="F25" s="136">
        <v>21029</v>
      </c>
      <c r="G25" s="136">
        <v>8583</v>
      </c>
      <c r="H25" s="136">
        <v>6111</v>
      </c>
      <c r="I25" s="136">
        <v>8001</v>
      </c>
      <c r="J25" s="136">
        <v>22875</v>
      </c>
      <c r="K25" s="136">
        <v>6578</v>
      </c>
      <c r="L25" s="136">
        <v>17951</v>
      </c>
      <c r="M25" s="136">
        <v>55101</v>
      </c>
      <c r="N25" s="56">
        <v>10441</v>
      </c>
      <c r="O25" s="128">
        <v>23.2</v>
      </c>
      <c r="P25" s="140">
        <v>3.49</v>
      </c>
      <c r="Q25" s="136">
        <v>356748</v>
      </c>
      <c r="R25" s="136">
        <v>314039</v>
      </c>
      <c r="S25" s="136">
        <v>252556</v>
      </c>
      <c r="T25" s="118">
        <v>23</v>
      </c>
      <c r="U25" s="118">
        <v>80.4</v>
      </c>
    </row>
    <row r="26" spans="1:21" ht="13.5" customHeight="1">
      <c r="A26" s="1" t="s">
        <v>77</v>
      </c>
      <c r="B26" s="132">
        <v>3.33</v>
      </c>
      <c r="C26" s="136">
        <v>207869</v>
      </c>
      <c r="D26" s="136">
        <v>53967</v>
      </c>
      <c r="E26" s="136">
        <v>20613</v>
      </c>
      <c r="F26" s="136">
        <v>20309</v>
      </c>
      <c r="G26" s="136">
        <v>8404</v>
      </c>
      <c r="H26" s="136">
        <v>5216</v>
      </c>
      <c r="I26" s="136">
        <v>5433</v>
      </c>
      <c r="J26" s="136">
        <v>20628</v>
      </c>
      <c r="K26" s="136">
        <v>13715</v>
      </c>
      <c r="L26" s="136">
        <v>15626</v>
      </c>
      <c r="M26" s="136">
        <v>43959</v>
      </c>
      <c r="N26" s="56">
        <v>10357</v>
      </c>
      <c r="O26" s="128">
        <v>26</v>
      </c>
      <c r="P26" s="140">
        <v>3.53</v>
      </c>
      <c r="Q26" s="136">
        <v>300869</v>
      </c>
      <c r="R26" s="136">
        <v>265934</v>
      </c>
      <c r="S26" s="136">
        <v>220556</v>
      </c>
      <c r="T26" s="118">
        <v>25.4</v>
      </c>
      <c r="U26" s="118">
        <v>82.9</v>
      </c>
    </row>
    <row r="27" spans="1:21" ht="13.5" customHeight="1">
      <c r="A27" s="1" t="s">
        <v>215</v>
      </c>
      <c r="B27" s="132">
        <v>3.46</v>
      </c>
      <c r="C27" s="136">
        <v>215394</v>
      </c>
      <c r="D27" s="136">
        <v>54979</v>
      </c>
      <c r="E27" s="136">
        <v>19475</v>
      </c>
      <c r="F27" s="136">
        <v>20404</v>
      </c>
      <c r="G27" s="136">
        <v>5703</v>
      </c>
      <c r="H27" s="136">
        <v>8184</v>
      </c>
      <c r="I27" s="136">
        <v>11184</v>
      </c>
      <c r="J27" s="136">
        <v>22347</v>
      </c>
      <c r="K27" s="136">
        <v>14530</v>
      </c>
      <c r="L27" s="136">
        <v>15332</v>
      </c>
      <c r="M27" s="136">
        <v>43255</v>
      </c>
      <c r="N27" s="56">
        <v>9975</v>
      </c>
      <c r="O27" s="128">
        <v>25.5</v>
      </c>
      <c r="P27" s="140">
        <v>3.65</v>
      </c>
      <c r="Q27" s="136">
        <v>324961</v>
      </c>
      <c r="R27" s="136">
        <v>288592</v>
      </c>
      <c r="S27" s="136">
        <v>242317</v>
      </c>
      <c r="T27" s="118">
        <v>23.4</v>
      </c>
      <c r="U27" s="118">
        <v>84</v>
      </c>
    </row>
    <row r="28" spans="1:21" ht="13.5" customHeight="1">
      <c r="A28" s="1" t="s">
        <v>216</v>
      </c>
      <c r="B28" s="132">
        <v>3.44</v>
      </c>
      <c r="C28" s="136">
        <v>218033</v>
      </c>
      <c r="D28" s="136">
        <v>53910</v>
      </c>
      <c r="E28" s="136">
        <v>16826</v>
      </c>
      <c r="F28" s="136">
        <v>16730</v>
      </c>
      <c r="G28" s="136">
        <v>6636</v>
      </c>
      <c r="H28" s="136">
        <v>7651</v>
      </c>
      <c r="I28" s="136">
        <v>13180</v>
      </c>
      <c r="J28" s="136">
        <v>26584</v>
      </c>
      <c r="K28" s="136">
        <v>8188</v>
      </c>
      <c r="L28" s="136">
        <v>21245</v>
      </c>
      <c r="M28" s="136">
        <v>47082</v>
      </c>
      <c r="N28" s="56">
        <v>13693</v>
      </c>
      <c r="O28" s="128">
        <v>24.7</v>
      </c>
      <c r="P28" s="140">
        <v>3.59</v>
      </c>
      <c r="Q28" s="136">
        <v>307432</v>
      </c>
      <c r="R28" s="136">
        <v>272992</v>
      </c>
      <c r="S28" s="136">
        <v>241671</v>
      </c>
      <c r="T28" s="118">
        <v>22.6</v>
      </c>
      <c r="U28" s="118">
        <v>88.5</v>
      </c>
    </row>
    <row r="29" spans="1:21" ht="13.5" customHeight="1" thickBot="1">
      <c r="A29" s="48" t="s">
        <v>217</v>
      </c>
      <c r="B29" s="134">
        <v>3.43</v>
      </c>
      <c r="C29" s="138">
        <v>264035</v>
      </c>
      <c r="D29" s="138">
        <v>64465</v>
      </c>
      <c r="E29" s="138">
        <v>25307</v>
      </c>
      <c r="F29" s="138">
        <v>17805</v>
      </c>
      <c r="G29" s="138">
        <v>9573</v>
      </c>
      <c r="H29" s="138">
        <v>10532</v>
      </c>
      <c r="I29" s="138">
        <v>10285</v>
      </c>
      <c r="J29" s="138">
        <v>37347</v>
      </c>
      <c r="K29" s="138">
        <v>8562</v>
      </c>
      <c r="L29" s="138">
        <v>23750</v>
      </c>
      <c r="M29" s="138">
        <v>56412</v>
      </c>
      <c r="N29" s="57">
        <v>10274</v>
      </c>
      <c r="O29" s="130">
        <v>24.4</v>
      </c>
      <c r="P29" s="142">
        <v>3.56</v>
      </c>
      <c r="Q29" s="138">
        <v>613864</v>
      </c>
      <c r="R29" s="138">
        <v>563436</v>
      </c>
      <c r="S29" s="138">
        <v>289375</v>
      </c>
      <c r="T29" s="144">
        <v>22.6</v>
      </c>
      <c r="U29" s="144">
        <v>51.4</v>
      </c>
    </row>
    <row r="30" spans="1:21" ht="13.5" customHeight="1">
      <c r="A30" s="3" t="s">
        <v>565</v>
      </c>
      <c r="B30" s="135">
        <v>3.35</v>
      </c>
      <c r="C30" s="139">
        <v>227095</v>
      </c>
      <c r="D30" s="139">
        <v>50184</v>
      </c>
      <c r="E30" s="139">
        <v>16988</v>
      </c>
      <c r="F30" s="139">
        <v>17300</v>
      </c>
      <c r="G30" s="139">
        <v>6612</v>
      </c>
      <c r="H30" s="139">
        <v>7303</v>
      </c>
      <c r="I30" s="139">
        <v>9145</v>
      </c>
      <c r="J30" s="139">
        <v>23234</v>
      </c>
      <c r="K30" s="139">
        <v>7050</v>
      </c>
      <c r="L30" s="139">
        <v>16868</v>
      </c>
      <c r="M30" s="139">
        <v>72411</v>
      </c>
      <c r="N30" s="98">
        <v>11632</v>
      </c>
      <c r="O30" s="131">
        <v>22.1</v>
      </c>
      <c r="P30" s="143">
        <v>3.51</v>
      </c>
      <c r="Q30" s="139">
        <v>292428</v>
      </c>
      <c r="R30" s="139">
        <v>258074</v>
      </c>
      <c r="S30" s="139">
        <v>250283</v>
      </c>
      <c r="T30" s="145">
        <v>20.2</v>
      </c>
      <c r="U30" s="145">
        <v>97</v>
      </c>
    </row>
    <row r="31" spans="1:21" ht="13.5" customHeight="1">
      <c r="A31" s="1" t="s">
        <v>214</v>
      </c>
      <c r="B31" s="135">
        <v>3.36</v>
      </c>
      <c r="C31" s="139">
        <v>201320</v>
      </c>
      <c r="D31" s="139">
        <v>47225</v>
      </c>
      <c r="E31" s="139">
        <v>20029</v>
      </c>
      <c r="F31" s="139">
        <v>18603</v>
      </c>
      <c r="G31" s="139">
        <v>8106</v>
      </c>
      <c r="H31" s="139">
        <v>5846</v>
      </c>
      <c r="I31" s="139">
        <v>10263</v>
      </c>
      <c r="J31" s="139">
        <v>22438</v>
      </c>
      <c r="K31" s="139">
        <v>6284</v>
      </c>
      <c r="L31" s="139">
        <v>12305</v>
      </c>
      <c r="M31" s="139">
        <v>50222</v>
      </c>
      <c r="N31" s="98">
        <v>10535</v>
      </c>
      <c r="O31" s="131">
        <v>23.5</v>
      </c>
      <c r="P31" s="143">
        <v>3.48</v>
      </c>
      <c r="Q31" s="139">
        <v>322993</v>
      </c>
      <c r="R31" s="139">
        <v>282636</v>
      </c>
      <c r="S31" s="139">
        <v>212329</v>
      </c>
      <c r="T31" s="145">
        <v>22.7</v>
      </c>
      <c r="U31" s="145">
        <v>75.1</v>
      </c>
    </row>
    <row r="32" spans="1:21" ht="13.5" customHeight="1">
      <c r="A32" s="1" t="s">
        <v>71</v>
      </c>
      <c r="B32" s="135">
        <v>3.41</v>
      </c>
      <c r="C32" s="139">
        <v>233487</v>
      </c>
      <c r="D32" s="139">
        <v>54646</v>
      </c>
      <c r="E32" s="139">
        <v>17670</v>
      </c>
      <c r="F32" s="139">
        <v>17178</v>
      </c>
      <c r="G32" s="139">
        <v>7378</v>
      </c>
      <c r="H32" s="139">
        <v>8929</v>
      </c>
      <c r="I32" s="139">
        <v>9237</v>
      </c>
      <c r="J32" s="139">
        <v>22989</v>
      </c>
      <c r="K32" s="139">
        <v>8491</v>
      </c>
      <c r="L32" s="139">
        <v>23015</v>
      </c>
      <c r="M32" s="139">
        <v>63954</v>
      </c>
      <c r="N32" s="98">
        <v>13415</v>
      </c>
      <c r="O32" s="131">
        <v>23.4</v>
      </c>
      <c r="P32" s="143">
        <v>3.59</v>
      </c>
      <c r="Q32" s="139">
        <v>311500</v>
      </c>
      <c r="R32" s="139">
        <v>273487</v>
      </c>
      <c r="S32" s="139">
        <v>248245</v>
      </c>
      <c r="T32" s="145">
        <v>22.3</v>
      </c>
      <c r="U32" s="145">
        <v>90.8</v>
      </c>
    </row>
    <row r="33" spans="1:21" ht="13.5" customHeight="1">
      <c r="A33" s="1" t="s">
        <v>72</v>
      </c>
      <c r="B33" s="135">
        <v>3.33</v>
      </c>
      <c r="C33" s="139">
        <v>208512</v>
      </c>
      <c r="D33" s="139">
        <v>51479</v>
      </c>
      <c r="E33" s="139">
        <v>22227</v>
      </c>
      <c r="F33" s="139">
        <v>18317</v>
      </c>
      <c r="G33" s="139">
        <v>5590</v>
      </c>
      <c r="H33" s="139">
        <v>8149</v>
      </c>
      <c r="I33" s="139">
        <v>10525</v>
      </c>
      <c r="J33" s="139">
        <v>23440</v>
      </c>
      <c r="K33" s="139">
        <v>6962</v>
      </c>
      <c r="L33" s="139">
        <v>18754</v>
      </c>
      <c r="M33" s="139">
        <v>43069</v>
      </c>
      <c r="N33" s="98">
        <v>10621</v>
      </c>
      <c r="O33" s="131">
        <v>24.7</v>
      </c>
      <c r="P33" s="143">
        <v>3.51</v>
      </c>
      <c r="Q33" s="139">
        <v>366823</v>
      </c>
      <c r="R33" s="139">
        <v>325528</v>
      </c>
      <c r="S33" s="139">
        <v>210494</v>
      </c>
      <c r="T33" s="145">
        <v>24.4</v>
      </c>
      <c r="U33" s="145">
        <v>64.7</v>
      </c>
    </row>
    <row r="34" spans="1:21" ht="13.5" customHeight="1">
      <c r="A34" s="206" t="s">
        <v>73</v>
      </c>
      <c r="B34" s="135">
        <v>3.38</v>
      </c>
      <c r="C34" s="139">
        <v>205920</v>
      </c>
      <c r="D34" s="139">
        <v>54359</v>
      </c>
      <c r="E34" s="139">
        <v>23446</v>
      </c>
      <c r="F34" s="139">
        <v>17334</v>
      </c>
      <c r="G34" s="139">
        <v>9032</v>
      </c>
      <c r="H34" s="139">
        <v>8748</v>
      </c>
      <c r="I34" s="139">
        <v>9100</v>
      </c>
      <c r="J34" s="139">
        <v>21088</v>
      </c>
      <c r="K34" s="139">
        <v>7725</v>
      </c>
      <c r="L34" s="139">
        <v>18029</v>
      </c>
      <c r="M34" s="139">
        <v>37060</v>
      </c>
      <c r="N34" s="98">
        <v>11624</v>
      </c>
      <c r="O34" s="131">
        <v>26.4</v>
      </c>
      <c r="P34" s="143">
        <v>3.58</v>
      </c>
      <c r="Q34" s="139">
        <v>286421</v>
      </c>
      <c r="R34" s="139">
        <v>221852</v>
      </c>
      <c r="S34" s="139">
        <v>218856</v>
      </c>
      <c r="T34" s="145">
        <v>24.1</v>
      </c>
      <c r="U34" s="145">
        <v>98.6</v>
      </c>
    </row>
    <row r="35" spans="1:21" ht="13.5" customHeight="1">
      <c r="A35" s="249" t="s">
        <v>74</v>
      </c>
      <c r="B35" s="135">
        <v>3.33</v>
      </c>
      <c r="C35" s="139">
        <v>202657</v>
      </c>
      <c r="D35" s="139">
        <v>53855</v>
      </c>
      <c r="E35" s="139">
        <v>16822</v>
      </c>
      <c r="F35" s="139">
        <v>18944</v>
      </c>
      <c r="G35" s="139">
        <v>6741</v>
      </c>
      <c r="H35" s="139">
        <v>7233</v>
      </c>
      <c r="I35" s="139">
        <v>10325</v>
      </c>
      <c r="J35" s="139">
        <v>28014</v>
      </c>
      <c r="K35" s="139">
        <v>5681</v>
      </c>
      <c r="L35" s="139">
        <v>14683</v>
      </c>
      <c r="M35" s="139">
        <v>40359</v>
      </c>
      <c r="N35" s="98">
        <v>10438</v>
      </c>
      <c r="O35" s="131">
        <v>26.6</v>
      </c>
      <c r="P35" s="143">
        <v>3.59</v>
      </c>
      <c r="Q35" s="139">
        <v>412978</v>
      </c>
      <c r="R35" s="139">
        <v>361631</v>
      </c>
      <c r="S35" s="139">
        <v>216249</v>
      </c>
      <c r="T35" s="145">
        <v>24.5</v>
      </c>
      <c r="U35" s="145">
        <v>59.8</v>
      </c>
    </row>
    <row r="36" spans="1:21" ht="13.5" customHeight="1">
      <c r="A36" s="7" t="s">
        <v>75</v>
      </c>
      <c r="B36" s="135">
        <v>3.37</v>
      </c>
      <c r="C36" s="139">
        <v>211425</v>
      </c>
      <c r="D36" s="139">
        <v>55157</v>
      </c>
      <c r="E36" s="139">
        <v>19950</v>
      </c>
      <c r="F36" s="139">
        <v>18656</v>
      </c>
      <c r="G36" s="139">
        <v>7468</v>
      </c>
      <c r="H36" s="139">
        <v>7611</v>
      </c>
      <c r="I36" s="139">
        <v>11574</v>
      </c>
      <c r="J36" s="139">
        <v>25816</v>
      </c>
      <c r="K36" s="139">
        <v>6469</v>
      </c>
      <c r="L36" s="139">
        <v>17334</v>
      </c>
      <c r="M36" s="139">
        <v>41391</v>
      </c>
      <c r="N36" s="98">
        <v>9774</v>
      </c>
      <c r="O36" s="131">
        <v>26.1</v>
      </c>
      <c r="P36" s="143">
        <v>3.59</v>
      </c>
      <c r="Q36" s="139">
        <v>356560</v>
      </c>
      <c r="R36" s="139">
        <v>307729</v>
      </c>
      <c r="S36" s="139">
        <v>229402</v>
      </c>
      <c r="T36" s="145">
        <v>23.6</v>
      </c>
      <c r="U36" s="145">
        <v>74.5</v>
      </c>
    </row>
    <row r="37" spans="1:21" ht="13.5" customHeight="1">
      <c r="A37" s="252" t="s">
        <v>76</v>
      </c>
      <c r="B37" s="135">
        <v>3.39</v>
      </c>
      <c r="C37" s="139">
        <v>246102</v>
      </c>
      <c r="D37" s="139">
        <v>57905</v>
      </c>
      <c r="E37" s="139">
        <v>16320</v>
      </c>
      <c r="F37" s="139">
        <v>22670</v>
      </c>
      <c r="G37" s="139">
        <v>6459</v>
      </c>
      <c r="H37" s="139">
        <v>7012</v>
      </c>
      <c r="I37" s="139">
        <v>10265</v>
      </c>
      <c r="J37" s="139">
        <v>40171</v>
      </c>
      <c r="K37" s="139">
        <v>7440</v>
      </c>
      <c r="L37" s="139">
        <v>18389</v>
      </c>
      <c r="M37" s="139">
        <v>59472</v>
      </c>
      <c r="N37" s="98">
        <v>11872</v>
      </c>
      <c r="O37" s="131">
        <v>23.5</v>
      </c>
      <c r="P37" s="143">
        <v>3.65</v>
      </c>
      <c r="Q37" s="139">
        <v>347048</v>
      </c>
      <c r="R37" s="139">
        <v>309274</v>
      </c>
      <c r="S37" s="139">
        <v>272062</v>
      </c>
      <c r="T37" s="145">
        <v>20.4</v>
      </c>
      <c r="U37" s="145">
        <v>88</v>
      </c>
    </row>
    <row r="38" spans="1:21" ht="13.5" customHeight="1">
      <c r="A38" s="1" t="s">
        <v>77</v>
      </c>
      <c r="B38" s="135">
        <v>3.39</v>
      </c>
      <c r="C38" s="139">
        <v>224369</v>
      </c>
      <c r="D38" s="139">
        <v>53073</v>
      </c>
      <c r="E38" s="139">
        <v>17297</v>
      </c>
      <c r="F38" s="139">
        <v>20695</v>
      </c>
      <c r="G38" s="139">
        <v>5435</v>
      </c>
      <c r="H38" s="139">
        <v>8345</v>
      </c>
      <c r="I38" s="139">
        <v>7387</v>
      </c>
      <c r="J38" s="139">
        <v>37173</v>
      </c>
      <c r="K38" s="139">
        <v>8321</v>
      </c>
      <c r="L38" s="139">
        <v>13304</v>
      </c>
      <c r="M38" s="139">
        <v>53340</v>
      </c>
      <c r="N38" s="98">
        <v>14804</v>
      </c>
      <c r="O38" s="131">
        <v>23.7</v>
      </c>
      <c r="P38" s="143">
        <v>3.51</v>
      </c>
      <c r="Q38" s="139">
        <v>306221</v>
      </c>
      <c r="R38" s="139">
        <v>272303</v>
      </c>
      <c r="S38" s="139">
        <v>241286</v>
      </c>
      <c r="T38" s="145">
        <v>22</v>
      </c>
      <c r="U38" s="145">
        <v>88.6</v>
      </c>
    </row>
    <row r="39" spans="1:21" ht="13.5" customHeight="1">
      <c r="A39" s="1" t="s">
        <v>215</v>
      </c>
      <c r="B39" s="135">
        <v>3.44</v>
      </c>
      <c r="C39" s="139">
        <v>204062</v>
      </c>
      <c r="D39" s="139">
        <v>52127</v>
      </c>
      <c r="E39" s="139">
        <v>18371</v>
      </c>
      <c r="F39" s="139">
        <v>20139</v>
      </c>
      <c r="G39" s="139">
        <v>5784</v>
      </c>
      <c r="H39" s="139">
        <v>6139</v>
      </c>
      <c r="I39" s="139">
        <v>12993</v>
      </c>
      <c r="J39" s="139">
        <v>23281</v>
      </c>
      <c r="K39" s="139">
        <v>9569</v>
      </c>
      <c r="L39" s="139">
        <v>15117</v>
      </c>
      <c r="M39" s="139">
        <v>40542</v>
      </c>
      <c r="N39" s="98">
        <v>11593</v>
      </c>
      <c r="O39" s="131">
        <v>25.5</v>
      </c>
      <c r="P39" s="143">
        <v>3.65</v>
      </c>
      <c r="Q39" s="139">
        <v>300027</v>
      </c>
      <c r="R39" s="139">
        <v>270168</v>
      </c>
      <c r="S39" s="139">
        <v>212530</v>
      </c>
      <c r="T39" s="145">
        <v>24.8</v>
      </c>
      <c r="U39" s="145">
        <v>78.7</v>
      </c>
    </row>
    <row r="40" spans="1:21" ht="13.5" customHeight="1">
      <c r="A40" s="1" t="s">
        <v>216</v>
      </c>
      <c r="B40" s="135">
        <v>3.33</v>
      </c>
      <c r="C40" s="139">
        <v>180599</v>
      </c>
      <c r="D40" s="139">
        <v>49825</v>
      </c>
      <c r="E40" s="139">
        <v>19736</v>
      </c>
      <c r="F40" s="139">
        <v>16654</v>
      </c>
      <c r="G40" s="139">
        <v>4491</v>
      </c>
      <c r="H40" s="139">
        <v>6941</v>
      </c>
      <c r="I40" s="139">
        <v>8445</v>
      </c>
      <c r="J40" s="139">
        <v>19972</v>
      </c>
      <c r="K40" s="139">
        <v>7078</v>
      </c>
      <c r="L40" s="139">
        <v>12049</v>
      </c>
      <c r="M40" s="139">
        <v>35409</v>
      </c>
      <c r="N40" s="98">
        <v>9666</v>
      </c>
      <c r="O40" s="131">
        <v>27.6</v>
      </c>
      <c r="P40" s="143">
        <v>3.61</v>
      </c>
      <c r="Q40" s="139">
        <v>297428</v>
      </c>
      <c r="R40" s="139">
        <v>270328</v>
      </c>
      <c r="S40" s="139">
        <v>201700</v>
      </c>
      <c r="T40" s="145">
        <v>25.8</v>
      </c>
      <c r="U40" s="145">
        <v>74.6</v>
      </c>
    </row>
    <row r="41" spans="1:21" ht="13.5" customHeight="1" thickBot="1">
      <c r="A41" s="48" t="s">
        <v>217</v>
      </c>
      <c r="B41" s="134">
        <v>3.33</v>
      </c>
      <c r="C41" s="138">
        <v>238447</v>
      </c>
      <c r="D41" s="138">
        <v>59514</v>
      </c>
      <c r="E41" s="138">
        <v>27462</v>
      </c>
      <c r="F41" s="138">
        <v>17632</v>
      </c>
      <c r="G41" s="138">
        <v>6410</v>
      </c>
      <c r="H41" s="138">
        <v>8894</v>
      </c>
      <c r="I41" s="138">
        <v>8778</v>
      </c>
      <c r="J41" s="138">
        <v>26981</v>
      </c>
      <c r="K41" s="138">
        <v>10203</v>
      </c>
      <c r="L41" s="138">
        <v>18706</v>
      </c>
      <c r="M41" s="138">
        <v>53866</v>
      </c>
      <c r="N41" s="57">
        <v>11512</v>
      </c>
      <c r="O41" s="130">
        <v>25</v>
      </c>
      <c r="P41" s="142">
        <v>3.7</v>
      </c>
      <c r="Q41" s="138">
        <v>556604</v>
      </c>
      <c r="R41" s="138">
        <v>503611</v>
      </c>
      <c r="S41" s="138">
        <v>270645</v>
      </c>
      <c r="T41" s="144">
        <v>23</v>
      </c>
      <c r="U41" s="144">
        <v>53.7</v>
      </c>
    </row>
    <row r="42" spans="1:21" ht="13.5" customHeight="1">
      <c r="A42" s="3" t="s">
        <v>566</v>
      </c>
      <c r="B42" s="274">
        <v>3.34</v>
      </c>
      <c r="C42" s="275">
        <v>207690</v>
      </c>
      <c r="D42" s="275">
        <v>50517</v>
      </c>
      <c r="E42" s="275">
        <v>15168</v>
      </c>
      <c r="F42" s="275">
        <v>17422</v>
      </c>
      <c r="G42" s="275">
        <v>6079</v>
      </c>
      <c r="H42" s="275">
        <v>8254</v>
      </c>
      <c r="I42" s="275">
        <v>6617</v>
      </c>
      <c r="J42" s="275">
        <v>21320</v>
      </c>
      <c r="K42" s="275">
        <v>7497</v>
      </c>
      <c r="L42" s="275">
        <v>14563</v>
      </c>
      <c r="M42" s="275">
        <v>60252</v>
      </c>
      <c r="N42" s="276">
        <v>11293</v>
      </c>
      <c r="O42" s="277">
        <v>24.3</v>
      </c>
      <c r="P42" s="278">
        <v>3.71</v>
      </c>
      <c r="Q42" s="275">
        <v>311817</v>
      </c>
      <c r="R42" s="275">
        <v>282729</v>
      </c>
      <c r="S42" s="275">
        <v>232989</v>
      </c>
      <c r="T42" s="279">
        <v>23.6</v>
      </c>
      <c r="U42" s="279">
        <v>82.4</v>
      </c>
    </row>
    <row r="43" spans="1:21" ht="13.5" customHeight="1">
      <c r="A43" s="3" t="s">
        <v>214</v>
      </c>
      <c r="B43" s="135">
        <f>+'家計指標(表２)'!$B$9</f>
        <v>3.26</v>
      </c>
      <c r="C43" s="139">
        <f>+'家計指標(表２)'!$B$10</f>
        <v>205050</v>
      </c>
      <c r="D43" s="139">
        <f>+'家計指標(表２)'!$B$12</f>
        <v>48487</v>
      </c>
      <c r="E43" s="139">
        <f>+'家計指標(表２)'!$B$26</f>
        <v>14614</v>
      </c>
      <c r="F43" s="139">
        <f>'家計指標(表２)'!$B$30</f>
        <v>18692</v>
      </c>
      <c r="G43" s="139">
        <f>'家計指標(表２)'!$B$36</f>
        <v>6697</v>
      </c>
      <c r="H43" s="139">
        <f>'家計指標(表２)'!$B$44</f>
        <v>5621</v>
      </c>
      <c r="I43" s="139">
        <f>'家計指標(表２)'!$B$54</f>
        <v>7987</v>
      </c>
      <c r="J43" s="139">
        <f>'家計指標(表２)'!$B$68</f>
        <v>22470</v>
      </c>
      <c r="K43" s="139">
        <f>'家計指標(表２)'!$B$73</f>
        <v>16169</v>
      </c>
      <c r="L43" s="139">
        <f>'家計指標(表２)'!$B$78</f>
        <v>18564</v>
      </c>
      <c r="M43" s="139">
        <f>'家計指標(表２)'!$B$84</f>
        <v>45748</v>
      </c>
      <c r="N43" s="98">
        <f>'家計指標(表２)'!$B$85</f>
        <v>11105</v>
      </c>
      <c r="O43" s="131">
        <f>'家計(表３)'!$G$303</f>
        <v>23.6</v>
      </c>
      <c r="P43" s="143">
        <f>'家計指標(表２)'!$B$91</f>
        <v>3.57</v>
      </c>
      <c r="Q43" s="139">
        <f>'家計指標(表２)'!$B$92</f>
        <v>331456</v>
      </c>
      <c r="R43" s="139">
        <f>'家計指標(表２)'!$B$111</f>
        <v>289456</v>
      </c>
      <c r="S43" s="139">
        <f>'家計指標(表２)'!$B$98</f>
        <v>251361</v>
      </c>
      <c r="T43" s="145">
        <f>'家計(表３)'!$K$303</f>
        <v>20.8</v>
      </c>
      <c r="U43" s="145">
        <f>'家計(表３)'!$K$299</f>
        <v>86.8</v>
      </c>
    </row>
    <row r="44" spans="1:21" ht="13.5" customHeight="1">
      <c r="A44" s="1" t="s">
        <v>71</v>
      </c>
      <c r="B44" s="135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98"/>
      <c r="O44" s="131"/>
      <c r="P44" s="143"/>
      <c r="Q44" s="139"/>
      <c r="R44" s="139"/>
      <c r="S44" s="139"/>
      <c r="T44" s="145"/>
      <c r="U44" s="145"/>
    </row>
    <row r="45" spans="1:21" ht="13.5" customHeight="1">
      <c r="A45" s="1" t="s">
        <v>72</v>
      </c>
      <c r="B45" s="135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98"/>
      <c r="O45" s="131"/>
      <c r="P45" s="143"/>
      <c r="Q45" s="139"/>
      <c r="R45" s="139"/>
      <c r="S45" s="139"/>
      <c r="T45" s="145"/>
      <c r="U45" s="145"/>
    </row>
    <row r="46" spans="1:21" ht="13.5" customHeight="1">
      <c r="A46" s="206" t="s">
        <v>73</v>
      </c>
      <c r="B46" s="135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98"/>
      <c r="O46" s="131"/>
      <c r="P46" s="143"/>
      <c r="Q46" s="139"/>
      <c r="R46" s="139"/>
      <c r="S46" s="139"/>
      <c r="T46" s="145"/>
      <c r="U46" s="145"/>
    </row>
    <row r="47" spans="1:21" ht="13.5" customHeight="1">
      <c r="A47" s="249" t="s">
        <v>74</v>
      </c>
      <c r="B47" s="135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98"/>
      <c r="O47" s="131"/>
      <c r="P47" s="143"/>
      <c r="Q47" s="139"/>
      <c r="R47" s="139"/>
      <c r="S47" s="139"/>
      <c r="T47" s="145"/>
      <c r="U47" s="145"/>
    </row>
    <row r="48" spans="1:21" ht="13.5" customHeight="1">
      <c r="A48" s="7" t="s">
        <v>75</v>
      </c>
      <c r="B48" s="135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98"/>
      <c r="O48" s="131"/>
      <c r="P48" s="143"/>
      <c r="Q48" s="139"/>
      <c r="R48" s="139"/>
      <c r="S48" s="139"/>
      <c r="T48" s="145"/>
      <c r="U48" s="145"/>
    </row>
    <row r="49" spans="1:21" ht="13.5" customHeight="1">
      <c r="A49" s="252" t="s">
        <v>76</v>
      </c>
      <c r="B49" s="135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98"/>
      <c r="O49" s="131"/>
      <c r="P49" s="143"/>
      <c r="Q49" s="139"/>
      <c r="R49" s="139"/>
      <c r="S49" s="139"/>
      <c r="T49" s="145"/>
      <c r="U49" s="145"/>
    </row>
    <row r="50" spans="1:21" ht="13.5" customHeight="1">
      <c r="A50" s="1" t="s">
        <v>77</v>
      </c>
      <c r="B50" s="135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98"/>
      <c r="O50" s="131"/>
      <c r="P50" s="143"/>
      <c r="Q50" s="139"/>
      <c r="R50" s="139"/>
      <c r="S50" s="139"/>
      <c r="T50" s="145"/>
      <c r="U50" s="145"/>
    </row>
    <row r="51" spans="1:21" ht="13.5" customHeight="1">
      <c r="A51" s="1" t="s">
        <v>215</v>
      </c>
      <c r="B51" s="135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98"/>
      <c r="O51" s="131"/>
      <c r="P51" s="143"/>
      <c r="Q51" s="139"/>
      <c r="R51" s="139"/>
      <c r="S51" s="139"/>
      <c r="T51" s="145"/>
      <c r="U51" s="145"/>
    </row>
    <row r="52" spans="1:21" ht="13.5" customHeight="1">
      <c r="A52" s="1" t="s">
        <v>216</v>
      </c>
      <c r="B52" s="135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98"/>
      <c r="O52" s="131"/>
      <c r="P52" s="143"/>
      <c r="Q52" s="139"/>
      <c r="R52" s="139"/>
      <c r="S52" s="139"/>
      <c r="T52" s="145"/>
      <c r="U52" s="145"/>
    </row>
    <row r="53" spans="1:21" ht="13.5" customHeight="1" thickBot="1">
      <c r="A53" s="48" t="s">
        <v>217</v>
      </c>
      <c r="B53" s="134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57"/>
      <c r="O53" s="130"/>
      <c r="P53" s="142"/>
      <c r="Q53" s="138"/>
      <c r="R53" s="138"/>
      <c r="S53" s="138"/>
      <c r="T53" s="144"/>
      <c r="U53" s="144"/>
    </row>
  </sheetData>
  <mergeCells count="7">
    <mergeCell ref="Q4:Q5"/>
    <mergeCell ref="M4:N4"/>
    <mergeCell ref="O1:P1"/>
    <mergeCell ref="D4:D5"/>
    <mergeCell ref="E4:E5"/>
    <mergeCell ref="K4:K5"/>
    <mergeCell ref="P3:U3"/>
  </mergeCells>
  <printOptions horizontalCentered="1" verticalCentered="1"/>
  <pageMargins left="0.3937007874015748" right="0.3937007874015748" top="0.3937007874015748" bottom="0.3937007874015748" header="0.11811023622047245" footer="0"/>
  <pageSetup horizontalDpi="600" verticalDpi="600" orientation="landscape" paperSize="9" scale="75" r:id="rId2"/>
  <headerFooter alignWithMargins="0">
    <oddFooter>&amp;R&amp;9&amp;F.xls&amp;A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pane xSplit="1" ySplit="5" topLeftCell="B29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2" sqref="A2"/>
    </sheetView>
  </sheetViews>
  <sheetFormatPr defaultColWidth="9.00390625" defaultRowHeight="13.5" customHeight="1"/>
  <cols>
    <col min="1" max="1" width="13.375" style="34" customWidth="1"/>
    <col min="2" max="2" width="7.625" style="0" customWidth="1"/>
    <col min="3" max="14" width="10.125" style="0" customWidth="1"/>
    <col min="15" max="15" width="7.625" style="0" customWidth="1"/>
    <col min="16" max="18" width="10.125" style="0" customWidth="1"/>
  </cols>
  <sheetData>
    <row r="1" spans="1:15" ht="19.5" customHeight="1">
      <c r="A1" s="34" t="s">
        <v>28</v>
      </c>
      <c r="E1" s="187" t="s">
        <v>579</v>
      </c>
      <c r="I1" s="2"/>
      <c r="J1" s="2"/>
      <c r="K1" s="49"/>
      <c r="M1" s="392" t="s">
        <v>218</v>
      </c>
      <c r="N1" s="392"/>
      <c r="O1" s="392"/>
    </row>
    <row r="2" spans="15:18" ht="18" customHeight="1">
      <c r="O2" s="2"/>
      <c r="P2" s="39"/>
      <c r="Q2" s="39"/>
      <c r="R2" s="61" t="s">
        <v>219</v>
      </c>
    </row>
    <row r="3" spans="1:18" s="39" customFormat="1" ht="18" customHeight="1">
      <c r="A3" s="35"/>
      <c r="B3" s="36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6" t="s">
        <v>30</v>
      </c>
      <c r="P3" s="37"/>
      <c r="Q3" s="37"/>
      <c r="R3" s="38"/>
    </row>
    <row r="4" spans="1:18" s="34" customFormat="1" ht="13.5" customHeight="1">
      <c r="A4" s="40"/>
      <c r="B4" s="41" t="s">
        <v>31</v>
      </c>
      <c r="C4" s="41" t="s">
        <v>32</v>
      </c>
      <c r="D4" s="388" t="s">
        <v>10</v>
      </c>
      <c r="E4" s="388" t="s">
        <v>11</v>
      </c>
      <c r="F4" s="41" t="s">
        <v>33</v>
      </c>
      <c r="G4" s="41" t="s">
        <v>34</v>
      </c>
      <c r="H4" s="41" t="s">
        <v>35</v>
      </c>
      <c r="I4" s="41" t="s">
        <v>36</v>
      </c>
      <c r="J4" s="41" t="s">
        <v>18</v>
      </c>
      <c r="K4" s="388" t="s">
        <v>19</v>
      </c>
      <c r="L4" s="41" t="s">
        <v>37</v>
      </c>
      <c r="M4" s="390" t="s">
        <v>20</v>
      </c>
      <c r="N4" s="391"/>
      <c r="O4" s="41" t="s">
        <v>31</v>
      </c>
      <c r="P4" s="388" t="s">
        <v>24</v>
      </c>
      <c r="Q4" s="41" t="s">
        <v>38</v>
      </c>
      <c r="R4" s="41" t="s">
        <v>32</v>
      </c>
    </row>
    <row r="5" spans="1:18" s="46" customFormat="1" ht="13.5" customHeight="1">
      <c r="A5" s="42"/>
      <c r="B5" s="42" t="s">
        <v>39</v>
      </c>
      <c r="C5" s="43" t="s">
        <v>40</v>
      </c>
      <c r="D5" s="389"/>
      <c r="E5" s="389"/>
      <c r="F5" s="42" t="s">
        <v>41</v>
      </c>
      <c r="G5" s="42" t="s">
        <v>42</v>
      </c>
      <c r="H5" s="42" t="s">
        <v>43</v>
      </c>
      <c r="I5" s="42" t="s">
        <v>44</v>
      </c>
      <c r="J5" s="42" t="s">
        <v>17</v>
      </c>
      <c r="K5" s="389"/>
      <c r="L5" s="42" t="s">
        <v>45</v>
      </c>
      <c r="M5" s="44"/>
      <c r="N5" s="45" t="s">
        <v>21</v>
      </c>
      <c r="O5" s="43" t="s">
        <v>39</v>
      </c>
      <c r="P5" s="389"/>
      <c r="Q5" s="42" t="s">
        <v>46</v>
      </c>
      <c r="R5" s="42" t="s">
        <v>40</v>
      </c>
    </row>
    <row r="6" spans="1:18" ht="13.5" customHeight="1">
      <c r="A6" s="8" t="s">
        <v>47</v>
      </c>
      <c r="B6" s="216" t="s">
        <v>64</v>
      </c>
      <c r="C6" s="63">
        <v>9.9</v>
      </c>
      <c r="D6" s="63">
        <v>2.5</v>
      </c>
      <c r="E6" s="63">
        <v>-1</v>
      </c>
      <c r="F6" s="63">
        <v>7.8</v>
      </c>
      <c r="G6" s="63">
        <v>5.9</v>
      </c>
      <c r="H6" s="63">
        <v>13.7</v>
      </c>
      <c r="I6" s="63">
        <v>22</v>
      </c>
      <c r="J6" s="63">
        <v>11.2</v>
      </c>
      <c r="K6" s="63">
        <v>12.2</v>
      </c>
      <c r="L6" s="63">
        <v>17.4</v>
      </c>
      <c r="M6" s="65">
        <v>16.2</v>
      </c>
      <c r="N6" s="63">
        <v>49.3</v>
      </c>
      <c r="O6" s="66" t="s">
        <v>64</v>
      </c>
      <c r="P6" s="63">
        <v>8.5</v>
      </c>
      <c r="Q6" s="63">
        <v>7.3</v>
      </c>
      <c r="R6" s="63">
        <v>10</v>
      </c>
    </row>
    <row r="7" spans="1:18" ht="13.5" customHeight="1">
      <c r="A7" s="8" t="s">
        <v>48</v>
      </c>
      <c r="B7" s="216" t="s">
        <v>64</v>
      </c>
      <c r="C7" s="63">
        <v>-5.1</v>
      </c>
      <c r="D7" s="63">
        <v>-0.6</v>
      </c>
      <c r="E7" s="63">
        <v>11.5</v>
      </c>
      <c r="F7" s="63">
        <v>1.1</v>
      </c>
      <c r="G7" s="63">
        <v>-4.9</v>
      </c>
      <c r="H7" s="63">
        <v>-13.1</v>
      </c>
      <c r="I7" s="63">
        <v>-14.6</v>
      </c>
      <c r="J7" s="63">
        <v>-12</v>
      </c>
      <c r="K7" s="63">
        <v>-13.8</v>
      </c>
      <c r="L7" s="63">
        <v>-1.2</v>
      </c>
      <c r="M7" s="65">
        <v>-8.5</v>
      </c>
      <c r="N7" s="63">
        <v>-27.2</v>
      </c>
      <c r="O7" s="66" t="s">
        <v>64</v>
      </c>
      <c r="P7" s="63">
        <v>-7.8</v>
      </c>
      <c r="Q7" s="63">
        <v>-6.4</v>
      </c>
      <c r="R7" s="63">
        <v>-9.5</v>
      </c>
    </row>
    <row r="8" spans="1:18" ht="13.5" customHeight="1">
      <c r="A8" s="8" t="s">
        <v>49</v>
      </c>
      <c r="B8" s="216" t="s">
        <v>64</v>
      </c>
      <c r="C8" s="63">
        <v>-4.5</v>
      </c>
      <c r="D8" s="63">
        <v>-2.4</v>
      </c>
      <c r="E8" s="63">
        <v>-7.1</v>
      </c>
      <c r="F8" s="63">
        <v>0.6</v>
      </c>
      <c r="G8" s="63">
        <v>6</v>
      </c>
      <c r="H8" s="63">
        <v>-6.3</v>
      </c>
      <c r="I8" s="63">
        <v>-1.7</v>
      </c>
      <c r="J8" s="63">
        <v>3.9</v>
      </c>
      <c r="K8" s="63">
        <v>18.6</v>
      </c>
      <c r="L8" s="63">
        <v>-2.9</v>
      </c>
      <c r="M8" s="65">
        <v>-15.9</v>
      </c>
      <c r="N8" s="63">
        <v>0.9</v>
      </c>
      <c r="O8" s="66" t="s">
        <v>64</v>
      </c>
      <c r="P8" s="63">
        <v>-0.6</v>
      </c>
      <c r="Q8" s="63">
        <v>-2.3</v>
      </c>
      <c r="R8" s="63">
        <v>0.8</v>
      </c>
    </row>
    <row r="9" spans="1:18" ht="13.5" customHeight="1">
      <c r="A9" s="8" t="s">
        <v>50</v>
      </c>
      <c r="B9" s="216" t="s">
        <v>64</v>
      </c>
      <c r="C9" s="63">
        <v>1.4</v>
      </c>
      <c r="D9" s="63">
        <v>-3.7</v>
      </c>
      <c r="E9" s="63">
        <v>-8.4</v>
      </c>
      <c r="F9" s="63">
        <v>2.9</v>
      </c>
      <c r="G9" s="63">
        <v>-11.4</v>
      </c>
      <c r="H9" s="63">
        <v>-5.6</v>
      </c>
      <c r="I9" s="63">
        <v>25.5</v>
      </c>
      <c r="J9" s="63">
        <v>1</v>
      </c>
      <c r="K9" s="63">
        <v>-13.9</v>
      </c>
      <c r="L9" s="63">
        <v>11.6</v>
      </c>
      <c r="M9" s="65">
        <v>10.8</v>
      </c>
      <c r="N9" s="63">
        <v>-6.1</v>
      </c>
      <c r="O9" s="66" t="s">
        <v>64</v>
      </c>
      <c r="P9" s="63">
        <v>5.5</v>
      </c>
      <c r="Q9" s="63">
        <v>5.7</v>
      </c>
      <c r="R9" s="63">
        <v>1.4</v>
      </c>
    </row>
    <row r="10" spans="1:18" ht="13.5" customHeight="1">
      <c r="A10" s="8" t="s">
        <v>51</v>
      </c>
      <c r="B10" s="216" t="s">
        <v>64</v>
      </c>
      <c r="C10" s="63">
        <v>-7.4</v>
      </c>
      <c r="D10" s="63">
        <v>-4.1</v>
      </c>
      <c r="E10" s="63">
        <v>3.8</v>
      </c>
      <c r="F10" s="63">
        <v>4.7</v>
      </c>
      <c r="G10" s="63">
        <v>-14</v>
      </c>
      <c r="H10" s="63">
        <v>-6.1</v>
      </c>
      <c r="I10" s="63">
        <v>-16.2</v>
      </c>
      <c r="J10" s="63">
        <v>3.1</v>
      </c>
      <c r="K10" s="63">
        <v>-8.9</v>
      </c>
      <c r="L10" s="63">
        <v>-15.8</v>
      </c>
      <c r="M10" s="65">
        <v>-13.8</v>
      </c>
      <c r="N10" s="63">
        <v>-9.4</v>
      </c>
      <c r="O10" s="66" t="s">
        <v>64</v>
      </c>
      <c r="P10" s="63">
        <v>-7.5</v>
      </c>
      <c r="Q10" s="63">
        <v>-7.3</v>
      </c>
      <c r="R10" s="63">
        <v>-11.9</v>
      </c>
    </row>
    <row r="11" spans="1:18" ht="13.5" customHeight="1">
      <c r="A11" s="8" t="s">
        <v>52</v>
      </c>
      <c r="B11" s="216" t="s">
        <v>64</v>
      </c>
      <c r="C11" s="63">
        <v>0.5117121698503091</v>
      </c>
      <c r="D11" s="63">
        <v>1.4993515837345317</v>
      </c>
      <c r="E11" s="63">
        <v>11.420737150873617</v>
      </c>
      <c r="F11" s="63">
        <v>-0.1620660811376018</v>
      </c>
      <c r="G11" s="63">
        <v>24.095224989679377</v>
      </c>
      <c r="H11" s="63">
        <v>-8.35387824767685</v>
      </c>
      <c r="I11" s="63">
        <v>5.011544207524099</v>
      </c>
      <c r="J11" s="63">
        <v>-18.32091362053001</v>
      </c>
      <c r="K11" s="63">
        <v>-20.358800428418423</v>
      </c>
      <c r="L11" s="63">
        <v>1.7048694263884112</v>
      </c>
      <c r="M11" s="65">
        <v>4.523467119884961</v>
      </c>
      <c r="N11" s="63">
        <v>18.008834522595983</v>
      </c>
      <c r="O11" s="66" t="s">
        <v>64</v>
      </c>
      <c r="P11" s="63">
        <v>4.761255294873634</v>
      </c>
      <c r="Q11" s="63">
        <v>5.936416965477931</v>
      </c>
      <c r="R11" s="63">
        <v>1.3035778774654228</v>
      </c>
    </row>
    <row r="12" spans="1:18" ht="13.5" customHeight="1">
      <c r="A12" s="8" t="s">
        <v>221</v>
      </c>
      <c r="B12" s="216" t="s">
        <v>64</v>
      </c>
      <c r="C12" s="63">
        <v>-1</v>
      </c>
      <c r="D12" s="63">
        <v>-1</v>
      </c>
      <c r="E12" s="63">
        <v>10.8</v>
      </c>
      <c r="F12" s="63">
        <v>-4.2</v>
      </c>
      <c r="G12" s="63">
        <v>-29.9</v>
      </c>
      <c r="H12" s="63">
        <v>-6.9</v>
      </c>
      <c r="I12" s="63">
        <v>16.4</v>
      </c>
      <c r="J12" s="63">
        <v>12.7</v>
      </c>
      <c r="K12" s="63">
        <v>14.1</v>
      </c>
      <c r="L12" s="63">
        <v>-2.3</v>
      </c>
      <c r="M12" s="65">
        <v>-7</v>
      </c>
      <c r="N12" s="63">
        <v>-3.7</v>
      </c>
      <c r="O12" s="66" t="s">
        <v>64</v>
      </c>
      <c r="P12" s="63">
        <v>-6.1</v>
      </c>
      <c r="Q12" s="63">
        <v>-5.4</v>
      </c>
      <c r="R12" s="63">
        <v>1.1</v>
      </c>
    </row>
    <row r="13" spans="1:18" ht="13.5" customHeight="1">
      <c r="A13" s="8" t="s">
        <v>223</v>
      </c>
      <c r="B13" s="216" t="s">
        <v>64</v>
      </c>
      <c r="C13" s="63">
        <v>8.644668915433872</v>
      </c>
      <c r="D13" s="63">
        <v>-3.4566853992153534</v>
      </c>
      <c r="E13" s="63">
        <v>-14.766625361420903</v>
      </c>
      <c r="F13" s="63">
        <v>1.8646106736657897</v>
      </c>
      <c r="G13" s="63">
        <v>17.265390093369206</v>
      </c>
      <c r="H13" s="63">
        <v>2.5016677785190122</v>
      </c>
      <c r="I13" s="63">
        <v>4.056456990442325</v>
      </c>
      <c r="J13" s="63">
        <v>9.655932528272949</v>
      </c>
      <c r="K13" s="63">
        <v>-4.057373022890265</v>
      </c>
      <c r="L13" s="63">
        <v>0.43602983362018843</v>
      </c>
      <c r="M13" s="65">
        <v>38.5314403181495</v>
      </c>
      <c r="N13" s="63">
        <v>92.99451918285999</v>
      </c>
      <c r="O13" s="66" t="s">
        <v>64</v>
      </c>
      <c r="P13" s="63">
        <v>-2.611015463010835</v>
      </c>
      <c r="Q13" s="63">
        <v>-2.7577923283830685</v>
      </c>
      <c r="R13" s="63">
        <v>-1.753089565549748</v>
      </c>
    </row>
    <row r="14" spans="1:18" ht="13.5" customHeight="1">
      <c r="A14" s="41" t="s">
        <v>225</v>
      </c>
      <c r="B14" s="217" t="s">
        <v>64</v>
      </c>
      <c r="C14" s="209">
        <v>-7.697607784154403</v>
      </c>
      <c r="D14" s="209">
        <v>-2.401610836536705</v>
      </c>
      <c r="E14" s="209">
        <v>-4.004119214926094</v>
      </c>
      <c r="F14" s="209">
        <v>1.2829459444951397</v>
      </c>
      <c r="G14" s="209">
        <v>-2.4696356275303644</v>
      </c>
      <c r="H14" s="209">
        <v>4.436489857902148</v>
      </c>
      <c r="I14" s="209">
        <v>-7.337391861582832</v>
      </c>
      <c r="J14" s="209">
        <v>9.68841498055324</v>
      </c>
      <c r="K14" s="209">
        <v>-26.838009420438258</v>
      </c>
      <c r="L14" s="209">
        <v>9.722380897977834</v>
      </c>
      <c r="M14" s="210">
        <v>-24.166863133953708</v>
      </c>
      <c r="N14" s="209">
        <v>-47.234987349615324</v>
      </c>
      <c r="O14" s="211" t="s">
        <v>64</v>
      </c>
      <c r="P14" s="209">
        <v>11.478541189477331</v>
      </c>
      <c r="Q14" s="209">
        <v>10.56593777241126</v>
      </c>
      <c r="R14" s="209">
        <v>3.018042551719957</v>
      </c>
    </row>
    <row r="15" spans="1:18" ht="13.5" customHeight="1">
      <c r="A15" s="8" t="s">
        <v>444</v>
      </c>
      <c r="B15" s="216" t="s">
        <v>64</v>
      </c>
      <c r="C15" s="63">
        <v>-0.1005917159763281</v>
      </c>
      <c r="D15" s="63">
        <v>0.9058854420646023</v>
      </c>
      <c r="E15" s="63">
        <v>38.770745251467154</v>
      </c>
      <c r="F15" s="63">
        <v>-1.4839940640237415</v>
      </c>
      <c r="G15" s="63">
        <v>-2.2277570222775656</v>
      </c>
      <c r="H15" s="63">
        <v>-19.17324470294973</v>
      </c>
      <c r="I15" s="63">
        <v>0.3457814661134151</v>
      </c>
      <c r="J15" s="63">
        <v>2.366533864541842</v>
      </c>
      <c r="K15" s="63">
        <v>32.946116165150464</v>
      </c>
      <c r="L15" s="63">
        <v>-5.867346938775508</v>
      </c>
      <c r="M15" s="65">
        <v>-11.72436495309157</v>
      </c>
      <c r="N15" s="63">
        <v>6.39005773559056</v>
      </c>
      <c r="O15" s="66" t="s">
        <v>64</v>
      </c>
      <c r="P15" s="63">
        <v>-5.379683135067726</v>
      </c>
      <c r="Q15" s="63">
        <v>-5.440884359616549</v>
      </c>
      <c r="R15" s="63">
        <v>0.0977660663634472</v>
      </c>
    </row>
    <row r="16" spans="1:18" ht="13.5" customHeight="1">
      <c r="A16" s="8" t="s">
        <v>567</v>
      </c>
      <c r="B16" s="216" t="s">
        <v>64</v>
      </c>
      <c r="C16" s="63">
        <v>-2.022972585076477</v>
      </c>
      <c r="D16" s="63">
        <v>-0.9460790691622867</v>
      </c>
      <c r="E16" s="63">
        <v>-10.55886499022327</v>
      </c>
      <c r="F16" s="63">
        <v>0.5110824187647856</v>
      </c>
      <c r="G16" s="63">
        <v>-6.552504953297477</v>
      </c>
      <c r="H16" s="63">
        <v>-2.3644307375995877</v>
      </c>
      <c r="I16" s="63">
        <v>13.014013324144269</v>
      </c>
      <c r="J16" s="63">
        <v>1.8019771152798292</v>
      </c>
      <c r="K16" s="63">
        <v>-19.896831245394253</v>
      </c>
      <c r="L16" s="63">
        <v>-8.334716000221231</v>
      </c>
      <c r="M16" s="65">
        <v>1.541330018645115</v>
      </c>
      <c r="N16" s="63">
        <v>5.196835908756436</v>
      </c>
      <c r="O16" s="66" t="s">
        <v>64</v>
      </c>
      <c r="P16" s="63">
        <v>-10.126319558128017</v>
      </c>
      <c r="Q16" s="63">
        <v>-10.223646878931348</v>
      </c>
      <c r="R16" s="63">
        <v>-2.7456750378316297</v>
      </c>
    </row>
    <row r="17" spans="1:18" ht="13.5" customHeight="1" thickBot="1">
      <c r="A17" s="253" t="s">
        <v>568</v>
      </c>
      <c r="B17" s="257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5"/>
      <c r="N17" s="254"/>
      <c r="O17" s="256"/>
      <c r="P17" s="254"/>
      <c r="Q17" s="254"/>
      <c r="R17" s="254"/>
    </row>
    <row r="18" spans="1:18" ht="13.5" customHeight="1">
      <c r="A18" s="188" t="s">
        <v>445</v>
      </c>
      <c r="B18" s="219" t="s">
        <v>64</v>
      </c>
      <c r="C18" s="190">
        <v>-3.4256355508107017</v>
      </c>
      <c r="D18" s="190">
        <v>0.23916292974588416</v>
      </c>
      <c r="E18" s="190">
        <v>-2.0322990382870665</v>
      </c>
      <c r="F18" s="190">
        <v>5.857716246873368</v>
      </c>
      <c r="G18" s="190">
        <v>-0.0945179584120992</v>
      </c>
      <c r="H18" s="190">
        <v>8.91077072696329</v>
      </c>
      <c r="I18" s="190">
        <v>-10.490378646803222</v>
      </c>
      <c r="J18" s="190">
        <v>-1.0061188452219594</v>
      </c>
      <c r="K18" s="190">
        <v>18.110889774236384</v>
      </c>
      <c r="L18" s="190">
        <v>-15.240223463687153</v>
      </c>
      <c r="M18" s="204">
        <v>-9.24417669508254</v>
      </c>
      <c r="N18" s="190">
        <v>11.2168455152865</v>
      </c>
      <c r="O18" s="189" t="s">
        <v>64</v>
      </c>
      <c r="P18" s="190">
        <v>5.235308557418672</v>
      </c>
      <c r="Q18" s="190">
        <v>2.875659524065899</v>
      </c>
      <c r="R18" s="190">
        <v>3.343744180928687</v>
      </c>
    </row>
    <row r="19" spans="1:18" ht="13.5" customHeight="1">
      <c r="A19" s="8" t="s">
        <v>53</v>
      </c>
      <c r="B19" s="216" t="s">
        <v>64</v>
      </c>
      <c r="C19" s="63">
        <v>1.0679147960645619</v>
      </c>
      <c r="D19" s="63">
        <v>-1.5071511724596753</v>
      </c>
      <c r="E19" s="63">
        <v>9.053586862575624</v>
      </c>
      <c r="F19" s="63">
        <v>7.524437372130022</v>
      </c>
      <c r="G19" s="63">
        <v>-30.20040391486717</v>
      </c>
      <c r="H19" s="63">
        <v>-12.999410724808481</v>
      </c>
      <c r="I19" s="63">
        <v>-27.710469089779433</v>
      </c>
      <c r="J19" s="63">
        <v>28.841647137596247</v>
      </c>
      <c r="K19" s="63">
        <v>11.924043563250496</v>
      </c>
      <c r="L19" s="63">
        <v>26.394535696861276</v>
      </c>
      <c r="M19" s="65">
        <v>-13.56393391277112</v>
      </c>
      <c r="N19" s="63">
        <v>18.004976249717263</v>
      </c>
      <c r="O19" s="66" t="s">
        <v>64</v>
      </c>
      <c r="P19" s="63">
        <v>12.687500762818393</v>
      </c>
      <c r="Q19" s="63">
        <v>9.15573370963838</v>
      </c>
      <c r="R19" s="63">
        <v>-1.3237931396394176</v>
      </c>
    </row>
    <row r="20" spans="1:18" ht="13.5" customHeight="1">
      <c r="A20" s="8" t="s">
        <v>54</v>
      </c>
      <c r="B20" s="216" t="s">
        <v>64</v>
      </c>
      <c r="C20" s="63">
        <v>-0.46265457692709067</v>
      </c>
      <c r="D20" s="63">
        <v>-5.726637338361041</v>
      </c>
      <c r="E20" s="63">
        <v>-0.43922053819981377</v>
      </c>
      <c r="F20" s="63">
        <v>5.254786811035661</v>
      </c>
      <c r="G20" s="63">
        <v>-8.300264550264547</v>
      </c>
      <c r="H20" s="63">
        <v>-8.686372852417035</v>
      </c>
      <c r="I20" s="63">
        <v>33.05974165769645</v>
      </c>
      <c r="J20" s="63">
        <v>-9.038943797020204</v>
      </c>
      <c r="K20" s="63">
        <v>61.307710335130075</v>
      </c>
      <c r="L20" s="63">
        <v>-1.8349676013532878</v>
      </c>
      <c r="M20" s="65">
        <v>-4.023642878671174</v>
      </c>
      <c r="N20" s="63">
        <v>-3.803528681620716</v>
      </c>
      <c r="O20" s="66" t="s">
        <v>64</v>
      </c>
      <c r="P20" s="63">
        <v>5.689526602778239</v>
      </c>
      <c r="Q20" s="63">
        <v>3.617859345413521</v>
      </c>
      <c r="R20" s="63">
        <v>-1.7393247084231511</v>
      </c>
    </row>
    <row r="21" spans="1:18" ht="13.5" customHeight="1">
      <c r="A21" s="8" t="s">
        <v>55</v>
      </c>
      <c r="B21" s="216" t="s">
        <v>64</v>
      </c>
      <c r="C21" s="63">
        <v>0.1256647570083258</v>
      </c>
      <c r="D21" s="63">
        <v>-1.3792689274132242</v>
      </c>
      <c r="E21" s="63">
        <v>-11.766690768859966</v>
      </c>
      <c r="F21" s="63">
        <v>6.291961261957102</v>
      </c>
      <c r="G21" s="63">
        <v>35.40549597855227</v>
      </c>
      <c r="H21" s="63">
        <v>-17.261506075973585</v>
      </c>
      <c r="I21" s="63">
        <v>45.21457489878542</v>
      </c>
      <c r="J21" s="63">
        <v>15.001283038234536</v>
      </c>
      <c r="K21" s="63">
        <v>46.283120706575076</v>
      </c>
      <c r="L21" s="63">
        <v>-8.90770221772338</v>
      </c>
      <c r="M21" s="65">
        <v>-11.101739165361291</v>
      </c>
      <c r="N21" s="63">
        <v>20.10774095327321</v>
      </c>
      <c r="O21" s="66" t="s">
        <v>64</v>
      </c>
      <c r="P21" s="63">
        <v>4.353001376389054</v>
      </c>
      <c r="Q21" s="63">
        <v>3.4519057992907998</v>
      </c>
      <c r="R21" s="63">
        <v>5.957219202443054</v>
      </c>
    </row>
    <row r="22" spans="1:18" ht="13.5" customHeight="1">
      <c r="A22" s="8" t="s">
        <v>56</v>
      </c>
      <c r="B22" s="216" t="s">
        <v>64</v>
      </c>
      <c r="C22" s="63">
        <v>-2.3647614364835645</v>
      </c>
      <c r="D22" s="63">
        <v>3.2771712440028633</v>
      </c>
      <c r="E22" s="63">
        <v>43.07494596647001</v>
      </c>
      <c r="F22" s="63">
        <v>1.4096235056206607</v>
      </c>
      <c r="G22" s="63">
        <v>-21.973776633107</v>
      </c>
      <c r="H22" s="63">
        <v>-43.25655402333687</v>
      </c>
      <c r="I22" s="63">
        <v>0.07555152614082683</v>
      </c>
      <c r="J22" s="63">
        <v>13.8968344774981</v>
      </c>
      <c r="K22" s="63">
        <v>42.75775954334642</v>
      </c>
      <c r="L22" s="63">
        <v>-4.393070419204159</v>
      </c>
      <c r="M22" s="65">
        <v>-20.11045448149712</v>
      </c>
      <c r="N22" s="63">
        <v>-6.455981941309252</v>
      </c>
      <c r="O22" s="66" t="s">
        <v>64</v>
      </c>
      <c r="P22" s="63">
        <v>2.652778957329871</v>
      </c>
      <c r="Q22" s="63">
        <v>0.5867410826088548</v>
      </c>
      <c r="R22" s="63">
        <v>-3.536885432961412</v>
      </c>
    </row>
    <row r="23" spans="1:18" ht="13.5" customHeight="1">
      <c r="A23" s="8" t="s">
        <v>57</v>
      </c>
      <c r="B23" s="216" t="s">
        <v>64</v>
      </c>
      <c r="C23" s="63">
        <v>7.710454179531867</v>
      </c>
      <c r="D23" s="63">
        <v>6.698025190483592</v>
      </c>
      <c r="E23" s="63">
        <v>48.53588812485514</v>
      </c>
      <c r="F23" s="63">
        <v>2.0211425754505186</v>
      </c>
      <c r="G23" s="63">
        <v>2.277286135693224</v>
      </c>
      <c r="H23" s="63">
        <v>-10.829389226955154</v>
      </c>
      <c r="I23" s="63">
        <v>-37.24433893352812</v>
      </c>
      <c r="J23" s="63">
        <v>66.99564894407301</v>
      </c>
      <c r="K23" s="63">
        <v>16.168898043254387</v>
      </c>
      <c r="L23" s="63">
        <v>6.659513590844068</v>
      </c>
      <c r="M23" s="65">
        <v>-9.895855655080787</v>
      </c>
      <c r="N23" s="63">
        <v>7.517281105990792</v>
      </c>
      <c r="O23" s="66" t="s">
        <v>64</v>
      </c>
      <c r="P23" s="63">
        <v>-11.792186965302987</v>
      </c>
      <c r="Q23" s="63">
        <v>-10.971036905511966</v>
      </c>
      <c r="R23" s="63">
        <v>8.630172099779188</v>
      </c>
    </row>
    <row r="24" spans="1:18" ht="13.5" customHeight="1">
      <c r="A24" s="8" t="s">
        <v>58</v>
      </c>
      <c r="B24" s="216" t="s">
        <v>64</v>
      </c>
      <c r="C24" s="71">
        <v>-8.477155476376053</v>
      </c>
      <c r="D24" s="71">
        <v>-2.4004048875713946</v>
      </c>
      <c r="E24" s="71">
        <v>14.020156774916014</v>
      </c>
      <c r="F24" s="71">
        <v>-5.762035420304312</v>
      </c>
      <c r="G24" s="71">
        <v>-42.10176571103095</v>
      </c>
      <c r="H24" s="71">
        <v>-25.86775043936731</v>
      </c>
      <c r="I24" s="71">
        <v>-14.168965164981106</v>
      </c>
      <c r="J24" s="71">
        <v>-10.22885908879394</v>
      </c>
      <c r="K24" s="71">
        <v>-2.4610101588210087</v>
      </c>
      <c r="L24" s="71">
        <v>-9.529783984289764</v>
      </c>
      <c r="M24" s="65">
        <v>-13.155618284465486</v>
      </c>
      <c r="N24" s="71">
        <v>-2.7337398373983746</v>
      </c>
      <c r="O24" s="66" t="s">
        <v>64</v>
      </c>
      <c r="P24" s="71">
        <v>-5.063977663057672</v>
      </c>
      <c r="Q24" s="71">
        <v>-3.1450959981494386</v>
      </c>
      <c r="R24" s="71">
        <v>-5.894234219070437</v>
      </c>
    </row>
    <row r="25" spans="1:18" ht="13.5" customHeight="1">
      <c r="A25" s="8" t="s">
        <v>59</v>
      </c>
      <c r="B25" s="216" t="s">
        <v>64</v>
      </c>
      <c r="C25" s="71">
        <v>-1.6336658851893726</v>
      </c>
      <c r="D25" s="71">
        <v>-1.8506980112153348</v>
      </c>
      <c r="E25" s="71">
        <v>265.02651278852153</v>
      </c>
      <c r="F25" s="71">
        <v>-8.190351451648114</v>
      </c>
      <c r="G25" s="71">
        <v>8.549386619451127</v>
      </c>
      <c r="H25" s="71">
        <v>-25.557315141917403</v>
      </c>
      <c r="I25" s="71">
        <v>-18.91152325934935</v>
      </c>
      <c r="J25" s="71">
        <v>-25.74980524539081</v>
      </c>
      <c r="K25" s="71">
        <v>59.23505204550956</v>
      </c>
      <c r="L25" s="71">
        <v>-36.834512122171795</v>
      </c>
      <c r="M25" s="65">
        <v>-22.443205810320077</v>
      </c>
      <c r="N25" s="71">
        <v>-21.45490107575415</v>
      </c>
      <c r="O25" s="66" t="s">
        <v>64</v>
      </c>
      <c r="P25" s="71">
        <v>-12.517380141395263</v>
      </c>
      <c r="Q25" s="71">
        <v>-12.334705841300863</v>
      </c>
      <c r="R25" s="71">
        <v>-8.324470305529442</v>
      </c>
    </row>
    <row r="26" spans="1:18" ht="13.5" customHeight="1">
      <c r="A26" s="8" t="s">
        <v>60</v>
      </c>
      <c r="B26" s="216" t="s">
        <v>64</v>
      </c>
      <c r="C26" s="71">
        <v>2.9416279979596727</v>
      </c>
      <c r="D26" s="71">
        <v>4.672407773769338</v>
      </c>
      <c r="E26" s="71">
        <v>59.87745288140851</v>
      </c>
      <c r="F26" s="71">
        <v>-5.802411873840441</v>
      </c>
      <c r="G26" s="71">
        <v>42.58568035290124</v>
      </c>
      <c r="H26" s="71">
        <v>-51.15647532540499</v>
      </c>
      <c r="I26" s="71">
        <v>-14.454416627302791</v>
      </c>
      <c r="J26" s="71">
        <v>-2.7072917649278327</v>
      </c>
      <c r="K26" s="71">
        <v>79.44524401413058</v>
      </c>
      <c r="L26" s="71">
        <v>13.305779131317518</v>
      </c>
      <c r="M26" s="65">
        <v>-12.705284270309992</v>
      </c>
      <c r="N26" s="71">
        <v>42.65840220385675</v>
      </c>
      <c r="O26" s="66" t="s">
        <v>64</v>
      </c>
      <c r="P26" s="71">
        <v>-11.82033997655334</v>
      </c>
      <c r="Q26" s="71">
        <v>-11.660105967744617</v>
      </c>
      <c r="R26" s="71">
        <v>-5.214663285916887</v>
      </c>
    </row>
    <row r="27" spans="1:18" ht="13.5" customHeight="1">
      <c r="A27" s="8" t="s">
        <v>61</v>
      </c>
      <c r="B27" s="216" t="s">
        <v>64</v>
      </c>
      <c r="C27" s="71">
        <v>4.363120127526177</v>
      </c>
      <c r="D27" s="71">
        <v>0.5946499798733962</v>
      </c>
      <c r="E27" s="71">
        <v>52.876991914592985</v>
      </c>
      <c r="F27" s="71">
        <v>-2.3732057416267938</v>
      </c>
      <c r="G27" s="71">
        <v>-11.416589002795895</v>
      </c>
      <c r="H27" s="71">
        <v>-5.746861683749859</v>
      </c>
      <c r="I27" s="71">
        <v>39.13908932570291</v>
      </c>
      <c r="J27" s="71">
        <v>5.9300341296928405</v>
      </c>
      <c r="K27" s="71">
        <v>70.59997651755312</v>
      </c>
      <c r="L27" s="71">
        <v>-21.342089062179358</v>
      </c>
      <c r="M27" s="65">
        <v>-5.6247681801322225</v>
      </c>
      <c r="N27" s="71">
        <v>15.813305468477878</v>
      </c>
      <c r="O27" s="66" t="s">
        <v>64</v>
      </c>
      <c r="P27" s="71">
        <v>-9.316161799383272</v>
      </c>
      <c r="Q27" s="71">
        <v>-8.03607278289411</v>
      </c>
      <c r="R27" s="71">
        <v>7.857511661859484</v>
      </c>
    </row>
    <row r="28" spans="1:18" ht="13.5" customHeight="1">
      <c r="A28" s="8" t="s">
        <v>62</v>
      </c>
      <c r="B28" s="216" t="s">
        <v>64</v>
      </c>
      <c r="C28" s="71">
        <v>2.415801587674382</v>
      </c>
      <c r="D28" s="71">
        <v>1.638355234629807</v>
      </c>
      <c r="E28" s="71">
        <v>12.428170519844972</v>
      </c>
      <c r="F28" s="71">
        <v>-9.347060417231102</v>
      </c>
      <c r="G28" s="71">
        <v>12.74209989806321</v>
      </c>
      <c r="H28" s="71">
        <v>-13.116057233704293</v>
      </c>
      <c r="I28" s="71">
        <v>42.3787404126607</v>
      </c>
      <c r="J28" s="71">
        <v>-2.562034966829163</v>
      </c>
      <c r="K28" s="71">
        <v>-8.951406649616366</v>
      </c>
      <c r="L28" s="71">
        <v>7.569620253164566</v>
      </c>
      <c r="M28" s="65">
        <v>1.3540567885820032</v>
      </c>
      <c r="N28" s="71">
        <v>33.43402845449231</v>
      </c>
      <c r="O28" s="66" t="s">
        <v>64</v>
      </c>
      <c r="P28" s="71">
        <v>-11.184041369946119</v>
      </c>
      <c r="Q28" s="71">
        <v>-8.170384249245666</v>
      </c>
      <c r="R28" s="71">
        <v>6.685766755251055</v>
      </c>
    </row>
    <row r="29" spans="1:18" ht="13.5" customHeight="1" thickBot="1">
      <c r="A29" s="47" t="s">
        <v>63</v>
      </c>
      <c r="B29" s="218" t="s">
        <v>64</v>
      </c>
      <c r="C29" s="72">
        <v>-1.5316511400675803</v>
      </c>
      <c r="D29" s="72">
        <v>6.1606613530070575</v>
      </c>
      <c r="E29" s="72">
        <v>50.01185536455246</v>
      </c>
      <c r="F29" s="72">
        <v>-8.781187560838156</v>
      </c>
      <c r="G29" s="72">
        <v>15.994183933115224</v>
      </c>
      <c r="H29" s="72">
        <v>-7.977282656181739</v>
      </c>
      <c r="I29" s="72">
        <v>-0.2424830261881672</v>
      </c>
      <c r="J29" s="72">
        <v>-12.128840995717848</v>
      </c>
      <c r="K29" s="72">
        <v>4.84937545922115</v>
      </c>
      <c r="L29" s="72">
        <v>-2.283480765274637</v>
      </c>
      <c r="M29" s="69">
        <v>-14.588096355625535</v>
      </c>
      <c r="N29" s="72">
        <v>-7.632832868830352</v>
      </c>
      <c r="O29" s="70" t="s">
        <v>64</v>
      </c>
      <c r="P29" s="72">
        <v>-15.554253280563678</v>
      </c>
      <c r="Q29" s="72">
        <v>-14.66181185903892</v>
      </c>
      <c r="R29" s="72">
        <v>-2.0724266410377057</v>
      </c>
    </row>
    <row r="30" spans="1:18" ht="13.5" customHeight="1">
      <c r="A30" s="8" t="s">
        <v>569</v>
      </c>
      <c r="B30" s="216" t="s">
        <v>64</v>
      </c>
      <c r="C30" s="63">
        <v>4.601941926450004</v>
      </c>
      <c r="D30" s="63">
        <v>-0.22069788249329259</v>
      </c>
      <c r="E30" s="63">
        <v>4.883620423535229</v>
      </c>
      <c r="F30" s="63">
        <v>-4.93460819870315</v>
      </c>
      <c r="G30" s="63">
        <v>4.257332071901598</v>
      </c>
      <c r="H30" s="63">
        <v>-18.484205826543143</v>
      </c>
      <c r="I30" s="63">
        <v>5.698104484512245</v>
      </c>
      <c r="J30" s="63">
        <v>-3.6173566746868</v>
      </c>
      <c r="K30" s="63">
        <v>-0.9135628952916419</v>
      </c>
      <c r="L30" s="63">
        <v>11.178486686000522</v>
      </c>
      <c r="M30" s="65">
        <v>16.66586108560104</v>
      </c>
      <c r="N30" s="63">
        <v>5.880211177862726</v>
      </c>
      <c r="O30" s="66" t="s">
        <v>64</v>
      </c>
      <c r="P30" s="63">
        <v>-15.786502940278647</v>
      </c>
      <c r="Q30" s="63">
        <v>-15.587609982664441</v>
      </c>
      <c r="R30" s="63">
        <v>2.4939289824032596</v>
      </c>
    </row>
    <row r="31" spans="1:18" ht="13.5" customHeight="1">
      <c r="A31" s="8" t="s">
        <v>53</v>
      </c>
      <c r="B31" s="216" t="s">
        <v>64</v>
      </c>
      <c r="C31" s="63">
        <v>-4.865416603659456</v>
      </c>
      <c r="D31" s="63">
        <v>-0.32503851917515814</v>
      </c>
      <c r="E31" s="63">
        <v>-0.7875965920348671</v>
      </c>
      <c r="F31" s="63">
        <v>-1.6754756871035892</v>
      </c>
      <c r="G31" s="63">
        <v>80.41397729801913</v>
      </c>
      <c r="H31" s="63">
        <v>-20.807369276618804</v>
      </c>
      <c r="I31" s="63">
        <v>47.01332187365708</v>
      </c>
      <c r="J31" s="63">
        <v>-27.120956216707803</v>
      </c>
      <c r="K31" s="63">
        <v>-21.606786427145707</v>
      </c>
      <c r="L31" s="63">
        <v>-47.22508148910619</v>
      </c>
      <c r="M31" s="65">
        <v>13.740233269165447</v>
      </c>
      <c r="N31" s="63">
        <v>0.9679892658616129</v>
      </c>
      <c r="O31" s="66" t="s">
        <v>64</v>
      </c>
      <c r="P31" s="63">
        <v>-12.542206746039264</v>
      </c>
      <c r="Q31" s="63">
        <v>-11.742443167624284</v>
      </c>
      <c r="R31" s="63">
        <v>-1.8095467115546437</v>
      </c>
    </row>
    <row r="32" spans="1:18" ht="13.5" customHeight="1">
      <c r="A32" s="8" t="s">
        <v>54</v>
      </c>
      <c r="B32" s="216" t="s">
        <v>64</v>
      </c>
      <c r="C32" s="63">
        <v>6.293760413726535</v>
      </c>
      <c r="D32" s="63">
        <v>10.391499333360276</v>
      </c>
      <c r="E32" s="63">
        <v>9.792469243196212</v>
      </c>
      <c r="F32" s="63">
        <v>-0.16273393002440573</v>
      </c>
      <c r="G32" s="63">
        <v>33.03281644428417</v>
      </c>
      <c r="H32" s="63">
        <v>4.347317985275212</v>
      </c>
      <c r="I32" s="63">
        <v>-6.593184346243297</v>
      </c>
      <c r="J32" s="63">
        <v>-6.795053719845933</v>
      </c>
      <c r="K32" s="63">
        <v>-38.31904692721197</v>
      </c>
      <c r="L32" s="63">
        <v>34.44126409252877</v>
      </c>
      <c r="M32" s="65">
        <v>11.575568310682316</v>
      </c>
      <c r="N32" s="63">
        <v>23.640552995391694</v>
      </c>
      <c r="O32" s="66" t="s">
        <v>64</v>
      </c>
      <c r="P32" s="63">
        <v>-18.296582095541858</v>
      </c>
      <c r="Q32" s="63">
        <v>-18.203624334905534</v>
      </c>
      <c r="R32" s="63">
        <v>4.524650630107918</v>
      </c>
    </row>
    <row r="33" spans="1:18" ht="13.5" customHeight="1">
      <c r="A33" s="8" t="s">
        <v>55</v>
      </c>
      <c r="B33" s="216" t="s">
        <v>64</v>
      </c>
      <c r="C33" s="63">
        <v>-0.495347172512528</v>
      </c>
      <c r="D33" s="63">
        <v>4.494062722013603</v>
      </c>
      <c r="E33" s="63">
        <v>21.43247377622377</v>
      </c>
      <c r="F33" s="63">
        <v>2.386808272778085</v>
      </c>
      <c r="G33" s="63">
        <v>-30.8253928969187</v>
      </c>
      <c r="H33" s="63">
        <v>-5.759222851856139</v>
      </c>
      <c r="I33" s="63">
        <v>17.374818779971</v>
      </c>
      <c r="J33" s="63">
        <v>4.605498036415567</v>
      </c>
      <c r="K33" s="63">
        <v>-41.61844863731656</v>
      </c>
      <c r="L33" s="63">
        <v>-5.273259925244977</v>
      </c>
      <c r="M33" s="65">
        <v>-2.704106989563093</v>
      </c>
      <c r="N33" s="63">
        <v>3.558892355694221</v>
      </c>
      <c r="O33" s="66" t="s">
        <v>64</v>
      </c>
      <c r="P33" s="63">
        <v>-3.811127106621881</v>
      </c>
      <c r="Q33" s="63">
        <v>0.07347312697325581</v>
      </c>
      <c r="R33" s="63">
        <v>-9.181357701899262</v>
      </c>
    </row>
    <row r="34" spans="1:18" ht="13.5" customHeight="1">
      <c r="A34" s="8" t="s">
        <v>56</v>
      </c>
      <c r="B34" s="216" t="s">
        <v>64</v>
      </c>
      <c r="C34" s="63">
        <v>-2.1683358355029325</v>
      </c>
      <c r="D34" s="63">
        <v>-0.5815973809828678</v>
      </c>
      <c r="E34" s="63">
        <v>-4.274690727963093</v>
      </c>
      <c r="F34" s="63">
        <v>1.6656891495601123</v>
      </c>
      <c r="G34" s="63">
        <v>35.513878469617396</v>
      </c>
      <c r="H34" s="63">
        <v>16.811323274135393</v>
      </c>
      <c r="I34" s="63">
        <v>37.39996980220444</v>
      </c>
      <c r="J34" s="63">
        <v>-11.732451550793188</v>
      </c>
      <c r="K34" s="63">
        <v>-3.4736973634886925</v>
      </c>
      <c r="L34" s="63">
        <v>11.49659863945578</v>
      </c>
      <c r="M34" s="65">
        <v>-18.409581260182296</v>
      </c>
      <c r="N34" s="63">
        <v>-6.499356499356502</v>
      </c>
      <c r="O34" s="66" t="s">
        <v>64</v>
      </c>
      <c r="P34" s="63">
        <v>-15.36972798562809</v>
      </c>
      <c r="Q34" s="63">
        <v>-21.091232438200247</v>
      </c>
      <c r="R34" s="63">
        <v>-5.85988411856555</v>
      </c>
    </row>
    <row r="35" spans="1:18" ht="13.5" customHeight="1">
      <c r="A35" s="8" t="s">
        <v>57</v>
      </c>
      <c r="B35" s="216" t="s">
        <v>64</v>
      </c>
      <c r="C35" s="63">
        <v>-4.135308114040271</v>
      </c>
      <c r="D35" s="63">
        <v>-1.8927387328305456</v>
      </c>
      <c r="E35" s="63">
        <v>-12.499349804941485</v>
      </c>
      <c r="F35" s="63">
        <v>1.7072908837109324</v>
      </c>
      <c r="G35" s="63">
        <v>-22.23119520073835</v>
      </c>
      <c r="H35" s="63">
        <v>-8.59345381018577</v>
      </c>
      <c r="I35" s="63">
        <v>50.225520151316736</v>
      </c>
      <c r="J35" s="63">
        <v>-10.987544483985767</v>
      </c>
      <c r="K35" s="63">
        <v>-16.060874704491724</v>
      </c>
      <c r="L35" s="63">
        <v>-1.529072496814432</v>
      </c>
      <c r="M35" s="65">
        <v>-4.016837899543379</v>
      </c>
      <c r="N35" s="63">
        <v>-6.795249575854989</v>
      </c>
      <c r="O35" s="66" t="s">
        <v>64</v>
      </c>
      <c r="P35" s="63">
        <v>-21.462435935226832</v>
      </c>
      <c r="Q35" s="63">
        <v>-22.447872324455776</v>
      </c>
      <c r="R35" s="63">
        <v>-10.478883268063688</v>
      </c>
    </row>
    <row r="36" spans="1:18" ht="13.5" customHeight="1">
      <c r="A36" s="8" t="s">
        <v>58</v>
      </c>
      <c r="B36" s="216" t="s">
        <v>64</v>
      </c>
      <c r="C36" s="63">
        <v>7.174358246482004</v>
      </c>
      <c r="D36" s="63">
        <v>2.150159271057106</v>
      </c>
      <c r="E36" s="63">
        <v>-2.0329994107248117</v>
      </c>
      <c r="F36" s="63">
        <v>-1.2387506617257849</v>
      </c>
      <c r="G36" s="63">
        <v>22.446302672569264</v>
      </c>
      <c r="H36" s="63">
        <v>12.772262557415903</v>
      </c>
      <c r="I36" s="63">
        <v>37.75291597238753</v>
      </c>
      <c r="J36" s="63">
        <v>21.65307949672495</v>
      </c>
      <c r="K36" s="63">
        <v>-5.104884846706758</v>
      </c>
      <c r="L36" s="63">
        <v>4.516129032258065</v>
      </c>
      <c r="M36" s="65">
        <v>8.498256835041552</v>
      </c>
      <c r="N36" s="63">
        <v>2.120990492111585</v>
      </c>
      <c r="O36" s="66" t="s">
        <v>64</v>
      </c>
      <c r="P36" s="63">
        <v>-5.695907917565912</v>
      </c>
      <c r="Q36" s="63">
        <v>-8.130450228831243</v>
      </c>
      <c r="R36" s="63">
        <v>7.976239786120409</v>
      </c>
    </row>
    <row r="37" spans="1:18" ht="13.5" customHeight="1">
      <c r="A37" s="8" t="s">
        <v>59</v>
      </c>
      <c r="B37" s="216" t="s">
        <v>64</v>
      </c>
      <c r="C37" s="63">
        <v>-2.078185616233963</v>
      </c>
      <c r="D37" s="63">
        <v>-0.6502642234575529</v>
      </c>
      <c r="E37" s="63">
        <v>-65.13639956420499</v>
      </c>
      <c r="F37" s="63">
        <v>7.803509439345668</v>
      </c>
      <c r="G37" s="63">
        <v>-24.7465921006641</v>
      </c>
      <c r="H37" s="63">
        <v>14.743904434626076</v>
      </c>
      <c r="I37" s="63">
        <v>28.296462942132237</v>
      </c>
      <c r="J37" s="63">
        <v>75.61092896174864</v>
      </c>
      <c r="K37" s="63">
        <v>13.104287017330485</v>
      </c>
      <c r="L37" s="63">
        <v>2.4399754888307035</v>
      </c>
      <c r="M37" s="65">
        <v>7.932705395546358</v>
      </c>
      <c r="N37" s="63">
        <v>13.705583756345185</v>
      </c>
      <c r="O37" s="66" t="s">
        <v>64</v>
      </c>
      <c r="P37" s="63">
        <v>-2.7190061331808457</v>
      </c>
      <c r="Q37" s="63">
        <v>-1.5173274656969382</v>
      </c>
      <c r="R37" s="63">
        <v>7.723435594482009</v>
      </c>
    </row>
    <row r="38" spans="1:18" ht="13.5" customHeight="1">
      <c r="A38" s="8" t="s">
        <v>60</v>
      </c>
      <c r="B38" s="216" t="s">
        <v>64</v>
      </c>
      <c r="C38" s="63">
        <v>7.93769152687509</v>
      </c>
      <c r="D38" s="63">
        <v>-1.6565679026071534</v>
      </c>
      <c r="E38" s="63">
        <v>-16.086935429098137</v>
      </c>
      <c r="F38" s="63">
        <v>1.9006351863705806</v>
      </c>
      <c r="G38" s="63">
        <v>-35.32841504045693</v>
      </c>
      <c r="H38" s="63">
        <v>59.98849693251533</v>
      </c>
      <c r="I38" s="63">
        <v>35.96539665010123</v>
      </c>
      <c r="J38" s="63">
        <v>80.2065154159395</v>
      </c>
      <c r="K38" s="63">
        <v>-39.32920160408312</v>
      </c>
      <c r="L38" s="63">
        <v>-14.859848969665945</v>
      </c>
      <c r="M38" s="65">
        <v>21.340339862144276</v>
      </c>
      <c r="N38" s="63">
        <v>42.93714396060635</v>
      </c>
      <c r="O38" s="66" t="s">
        <v>64</v>
      </c>
      <c r="P38" s="63">
        <v>1.7788472724009408</v>
      </c>
      <c r="Q38" s="63">
        <v>2.3949551392450807</v>
      </c>
      <c r="R38" s="63">
        <v>9.398973503327944</v>
      </c>
    </row>
    <row r="39" spans="1:18" ht="13.5" customHeight="1">
      <c r="A39" s="8" t="s">
        <v>61</v>
      </c>
      <c r="B39" s="216" t="s">
        <v>64</v>
      </c>
      <c r="C39" s="63">
        <v>-5.261056482538972</v>
      </c>
      <c r="D39" s="63">
        <v>-5.187435202531876</v>
      </c>
      <c r="E39" s="63">
        <v>-5.668806161745832</v>
      </c>
      <c r="F39" s="63">
        <v>-1.2987649480494023</v>
      </c>
      <c r="G39" s="63">
        <v>1.4203051025776015</v>
      </c>
      <c r="H39" s="63">
        <v>-24.987781036168133</v>
      </c>
      <c r="I39" s="63">
        <v>16.174892703862653</v>
      </c>
      <c r="J39" s="63">
        <v>4.179531928223024</v>
      </c>
      <c r="K39" s="63">
        <v>-34.1431520991053</v>
      </c>
      <c r="L39" s="63">
        <v>-1.4022958518131956</v>
      </c>
      <c r="M39" s="65">
        <v>-6.272107270835736</v>
      </c>
      <c r="N39" s="63">
        <v>16.220551378446114</v>
      </c>
      <c r="O39" s="66" t="s">
        <v>64</v>
      </c>
      <c r="P39" s="63">
        <v>-7.672920750490064</v>
      </c>
      <c r="Q39" s="63">
        <v>-6.384099351333372</v>
      </c>
      <c r="R39" s="63">
        <v>-12.292575428054986</v>
      </c>
    </row>
    <row r="40" spans="1:18" ht="13.5" customHeight="1">
      <c r="A40" s="8" t="s">
        <v>62</v>
      </c>
      <c r="B40" s="216" t="s">
        <v>64</v>
      </c>
      <c r="C40" s="63">
        <v>-17.168960661918153</v>
      </c>
      <c r="D40" s="63">
        <v>-7.577443887961421</v>
      </c>
      <c r="E40" s="63">
        <v>17.294663021514324</v>
      </c>
      <c r="F40" s="63">
        <v>-0.45427375971308637</v>
      </c>
      <c r="G40" s="63">
        <v>-32.32368896925859</v>
      </c>
      <c r="H40" s="63">
        <v>-9.279832701607639</v>
      </c>
      <c r="I40" s="63">
        <v>-35.925644916540215</v>
      </c>
      <c r="J40" s="63">
        <v>-24.872103520914834</v>
      </c>
      <c r="K40" s="63">
        <v>-13.55642403517342</v>
      </c>
      <c r="L40" s="63">
        <v>-43.28547893622029</v>
      </c>
      <c r="M40" s="65">
        <v>-24.79291448961386</v>
      </c>
      <c r="N40" s="63">
        <v>-29.409187175929308</v>
      </c>
      <c r="O40" s="66" t="s">
        <v>64</v>
      </c>
      <c r="P40" s="63">
        <v>-3.254052928777751</v>
      </c>
      <c r="Q40" s="63">
        <v>-0.9758527722424137</v>
      </c>
      <c r="R40" s="63">
        <v>-16.539427568884967</v>
      </c>
    </row>
    <row r="41" spans="1:18" ht="13.5" customHeight="1" thickBot="1">
      <c r="A41" s="47" t="s">
        <v>63</v>
      </c>
      <c r="B41" s="218" t="s">
        <v>64</v>
      </c>
      <c r="C41" s="68">
        <v>-9.691139432272234</v>
      </c>
      <c r="D41" s="68">
        <v>-7.680136508182733</v>
      </c>
      <c r="E41" s="68">
        <v>8.515430513296707</v>
      </c>
      <c r="F41" s="68">
        <v>-0.971637180567253</v>
      </c>
      <c r="G41" s="68">
        <v>-33.04084404053066</v>
      </c>
      <c r="H41" s="68">
        <v>-15.552601595138626</v>
      </c>
      <c r="I41" s="68">
        <v>-14.652406417112296</v>
      </c>
      <c r="J41" s="68">
        <v>-27.75591078265992</v>
      </c>
      <c r="K41" s="68">
        <v>19.166082690960053</v>
      </c>
      <c r="L41" s="68">
        <v>-21.2378947368421</v>
      </c>
      <c r="M41" s="69">
        <v>-4.513224136708505</v>
      </c>
      <c r="N41" s="68">
        <v>12.049834533774572</v>
      </c>
      <c r="O41" s="70" t="s">
        <v>64</v>
      </c>
      <c r="P41" s="68">
        <v>-9.327798991307523</v>
      </c>
      <c r="Q41" s="68">
        <v>-10.617887390937032</v>
      </c>
      <c r="R41" s="68">
        <v>-6.472570194384453</v>
      </c>
    </row>
    <row r="42" spans="1:18" ht="13.5" customHeight="1">
      <c r="A42" s="188" t="s">
        <v>570</v>
      </c>
      <c r="B42" s="280" t="s">
        <v>64</v>
      </c>
      <c r="C42" s="281">
        <v>-8.544882097800476</v>
      </c>
      <c r="D42" s="281">
        <v>0.663558106169293</v>
      </c>
      <c r="E42" s="281">
        <v>-10.713444784553804</v>
      </c>
      <c r="F42" s="281">
        <v>0.7052023121387307</v>
      </c>
      <c r="G42" s="281">
        <v>-8.061101028433148</v>
      </c>
      <c r="H42" s="281">
        <v>13.022045734629595</v>
      </c>
      <c r="I42" s="281">
        <v>-27.64352104975396</v>
      </c>
      <c r="J42" s="281">
        <v>-8.237927175690796</v>
      </c>
      <c r="K42" s="281">
        <v>6.340425531914895</v>
      </c>
      <c r="L42" s="281">
        <v>-13.664927673701687</v>
      </c>
      <c r="M42" s="282">
        <v>-16.791647677839006</v>
      </c>
      <c r="N42" s="281">
        <v>-2.9143741403026113</v>
      </c>
      <c r="O42" s="283" t="s">
        <v>64</v>
      </c>
      <c r="P42" s="281">
        <v>6.630350034880372</v>
      </c>
      <c r="Q42" s="281">
        <v>9.553461410293163</v>
      </c>
      <c r="R42" s="281">
        <v>-6.90977813115553</v>
      </c>
    </row>
    <row r="43" spans="1:18" ht="13.5" customHeight="1">
      <c r="A43" s="8" t="s">
        <v>53</v>
      </c>
      <c r="B43" s="203" t="s">
        <v>64</v>
      </c>
      <c r="C43" s="190">
        <f>'家計指標(表２)'!$F$10</f>
        <v>1.8527717067355454</v>
      </c>
      <c r="D43" s="190">
        <f>'家計指標(表２)'!$F$12</f>
        <v>2.672313393329806</v>
      </c>
      <c r="E43" s="190">
        <f>'家計指標(表２)'!$F$26</f>
        <v>-27.035798092765496</v>
      </c>
      <c r="F43" s="190">
        <f>'家計指標(表２)'!$F$30</f>
        <v>0.4784174595495294</v>
      </c>
      <c r="G43" s="190">
        <f>'家計指標(表２)'!$F$36</f>
        <v>-17.382186035035772</v>
      </c>
      <c r="H43" s="190">
        <f>'家計指標(表２)'!$F$44</f>
        <v>-3.8487854943551114</v>
      </c>
      <c r="I43" s="190">
        <f>'家計指標(表２)'!$F$54</f>
        <v>-22.176751437201602</v>
      </c>
      <c r="J43" s="190">
        <f>'家計指標(表２)'!$F$68</f>
        <v>0.1426152063463748</v>
      </c>
      <c r="K43" s="190">
        <f>'家計指標(表２)'!$F$73</f>
        <v>157.30426479949077</v>
      </c>
      <c r="L43" s="190">
        <f>'家計指標(表２)'!$F$78</f>
        <v>50.865501828524984</v>
      </c>
      <c r="M43" s="204">
        <f>'家計指標(表２)'!$F$84</f>
        <v>-8.90844649755087</v>
      </c>
      <c r="N43" s="190">
        <f>'家計指標(表２)'!$F$85</f>
        <v>5.410536307546265</v>
      </c>
      <c r="O43" s="189" t="s">
        <v>64</v>
      </c>
      <c r="P43" s="190">
        <f>'家計指標(表２)'!$F$92</f>
        <v>2.6201806231094693</v>
      </c>
      <c r="Q43" s="190">
        <f>'家計指標(表２)'!$F$111</f>
        <v>2.4129976365360406</v>
      </c>
      <c r="R43" s="190">
        <f>'家計指標(表２)'!$F$98</f>
        <v>18.382792741453112</v>
      </c>
    </row>
    <row r="44" spans="1:18" ht="13.5" customHeight="1">
      <c r="A44" s="8" t="s">
        <v>54</v>
      </c>
      <c r="B44" s="203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204"/>
      <c r="N44" s="190"/>
      <c r="O44" s="189"/>
      <c r="P44" s="190"/>
      <c r="Q44" s="190"/>
      <c r="R44" s="190"/>
    </row>
    <row r="45" spans="1:18" ht="13.5" customHeight="1">
      <c r="A45" s="8" t="s">
        <v>55</v>
      </c>
      <c r="B45" s="203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204"/>
      <c r="N45" s="190"/>
      <c r="O45" s="189"/>
      <c r="P45" s="190"/>
      <c r="Q45" s="190"/>
      <c r="R45" s="190"/>
    </row>
    <row r="46" spans="1:18" ht="13.5" customHeight="1">
      <c r="A46" s="41" t="s">
        <v>56</v>
      </c>
      <c r="B46" s="203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204"/>
      <c r="N46" s="190"/>
      <c r="O46" s="189"/>
      <c r="P46" s="190"/>
      <c r="Q46" s="190"/>
      <c r="R46" s="190"/>
    </row>
    <row r="47" spans="1:18" ht="13.5" customHeight="1">
      <c r="A47" s="250" t="s">
        <v>57</v>
      </c>
      <c r="B47" s="203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204"/>
      <c r="N47" s="190"/>
      <c r="O47" s="189"/>
      <c r="P47" s="190"/>
      <c r="Q47" s="190"/>
      <c r="R47" s="190"/>
    </row>
    <row r="48" spans="1:18" ht="13.5" customHeight="1">
      <c r="A48" s="188" t="s">
        <v>58</v>
      </c>
      <c r="B48" s="203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204"/>
      <c r="N48" s="190"/>
      <c r="O48" s="189"/>
      <c r="P48" s="190"/>
      <c r="Q48" s="190"/>
      <c r="R48" s="190"/>
    </row>
    <row r="49" spans="1:18" ht="13.5" customHeight="1">
      <c r="A49" s="8" t="s">
        <v>59</v>
      </c>
      <c r="B49" s="203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204"/>
      <c r="N49" s="190"/>
      <c r="O49" s="189"/>
      <c r="P49" s="190"/>
      <c r="Q49" s="190"/>
      <c r="R49" s="190"/>
    </row>
    <row r="50" spans="1:18" ht="13.5" customHeight="1">
      <c r="A50" s="8" t="s">
        <v>60</v>
      </c>
      <c r="B50" s="203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204"/>
      <c r="N50" s="190"/>
      <c r="O50" s="189"/>
      <c r="P50" s="190"/>
      <c r="Q50" s="190"/>
      <c r="R50" s="190"/>
    </row>
    <row r="51" spans="1:18" ht="13.5" customHeight="1">
      <c r="A51" s="8" t="s">
        <v>61</v>
      </c>
      <c r="B51" s="203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204"/>
      <c r="N51" s="190"/>
      <c r="O51" s="189"/>
      <c r="P51" s="190"/>
      <c r="Q51" s="190"/>
      <c r="R51" s="190"/>
    </row>
    <row r="52" spans="1:18" ht="13.5" customHeight="1">
      <c r="A52" s="8" t="s">
        <v>62</v>
      </c>
      <c r="B52" s="203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204"/>
      <c r="N52" s="190"/>
      <c r="O52" s="189"/>
      <c r="P52" s="190"/>
      <c r="Q52" s="190"/>
      <c r="R52" s="190"/>
    </row>
    <row r="53" spans="1:18" ht="13.5" customHeight="1" thickBot="1">
      <c r="A53" s="47" t="s">
        <v>63</v>
      </c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  <c r="N53" s="68"/>
      <c r="O53" s="70"/>
      <c r="P53" s="68"/>
      <c r="Q53" s="68"/>
      <c r="R53" s="68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6">
    <mergeCell ref="M1:O1"/>
    <mergeCell ref="P4:P5"/>
    <mergeCell ref="D4:D5"/>
    <mergeCell ref="E4:E5"/>
    <mergeCell ref="M4:N4"/>
    <mergeCell ref="K4:K5"/>
  </mergeCells>
  <printOptions horizontalCentered="1" verticalCentered="1"/>
  <pageMargins left="0.3937007874015748" right="0.3937007874015748" top="0.3937007874015748" bottom="0.3937007874015748" header="0.11811023622047245" footer="0"/>
  <pageSetup horizontalDpi="600" verticalDpi="600" orientation="landscape" paperSize="9" scale="75" r:id="rId2"/>
  <headerFooter alignWithMargins="0">
    <oddFooter>&amp;R&amp;9&amp;F,xls&amp;A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pane xSplit="1" ySplit="5" topLeftCell="B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3.5" customHeight="1"/>
  <cols>
    <col min="1" max="1" width="13.375" style="34" customWidth="1"/>
    <col min="2" max="2" width="7.625" style="0" customWidth="1"/>
    <col min="3" max="14" width="10.125" style="0" customWidth="1"/>
    <col min="15" max="15" width="7.625" style="0" customWidth="1"/>
    <col min="16" max="18" width="10.125" style="0" customWidth="1"/>
  </cols>
  <sheetData>
    <row r="1" spans="1:15" ht="19.5" customHeight="1">
      <c r="A1" s="34" t="s">
        <v>28</v>
      </c>
      <c r="E1" s="187" t="s">
        <v>580</v>
      </c>
      <c r="I1" s="2"/>
      <c r="J1" s="2"/>
      <c r="K1" s="49"/>
      <c r="M1" s="392" t="s">
        <v>220</v>
      </c>
      <c r="N1" s="392"/>
      <c r="O1" s="392"/>
    </row>
    <row r="2" spans="15:18" ht="18" customHeight="1">
      <c r="O2" s="2"/>
      <c r="P2" s="39"/>
      <c r="Q2" s="39"/>
      <c r="R2" s="61" t="s">
        <v>219</v>
      </c>
    </row>
    <row r="3" spans="1:18" s="39" customFormat="1" ht="18" customHeight="1">
      <c r="A3" s="35"/>
      <c r="B3" s="36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6" t="s">
        <v>30</v>
      </c>
      <c r="P3" s="37"/>
      <c r="Q3" s="37"/>
      <c r="R3" s="38"/>
    </row>
    <row r="4" spans="1:18" s="34" customFormat="1" ht="13.5" customHeight="1">
      <c r="A4" s="40"/>
      <c r="B4" s="41" t="s">
        <v>31</v>
      </c>
      <c r="C4" s="41" t="s">
        <v>32</v>
      </c>
      <c r="D4" s="388" t="s">
        <v>10</v>
      </c>
      <c r="E4" s="388" t="s">
        <v>11</v>
      </c>
      <c r="F4" s="41" t="s">
        <v>33</v>
      </c>
      <c r="G4" s="41" t="s">
        <v>34</v>
      </c>
      <c r="H4" s="41" t="s">
        <v>35</v>
      </c>
      <c r="I4" s="41" t="s">
        <v>36</v>
      </c>
      <c r="J4" s="41" t="s">
        <v>18</v>
      </c>
      <c r="K4" s="388" t="s">
        <v>19</v>
      </c>
      <c r="L4" s="41" t="s">
        <v>37</v>
      </c>
      <c r="M4" s="390" t="s">
        <v>20</v>
      </c>
      <c r="N4" s="391"/>
      <c r="O4" s="41" t="s">
        <v>31</v>
      </c>
      <c r="P4" s="388" t="s">
        <v>24</v>
      </c>
      <c r="Q4" s="41" t="s">
        <v>38</v>
      </c>
      <c r="R4" s="41" t="s">
        <v>32</v>
      </c>
    </row>
    <row r="5" spans="1:18" s="46" customFormat="1" ht="13.5" customHeight="1">
      <c r="A5" s="42"/>
      <c r="B5" s="42" t="s">
        <v>39</v>
      </c>
      <c r="C5" s="43" t="s">
        <v>40</v>
      </c>
      <c r="D5" s="389"/>
      <c r="E5" s="389"/>
      <c r="F5" s="42" t="s">
        <v>41</v>
      </c>
      <c r="G5" s="42" t="s">
        <v>42</v>
      </c>
      <c r="H5" s="42" t="s">
        <v>43</v>
      </c>
      <c r="I5" s="42" t="s">
        <v>44</v>
      </c>
      <c r="J5" s="42" t="s">
        <v>17</v>
      </c>
      <c r="K5" s="389"/>
      <c r="L5" s="42" t="s">
        <v>45</v>
      </c>
      <c r="M5" s="44"/>
      <c r="N5" s="45" t="s">
        <v>21</v>
      </c>
      <c r="O5" s="43" t="s">
        <v>39</v>
      </c>
      <c r="P5" s="389"/>
      <c r="Q5" s="42" t="s">
        <v>46</v>
      </c>
      <c r="R5" s="42" t="s">
        <v>40</v>
      </c>
    </row>
    <row r="6" spans="1:18" ht="13.5" customHeight="1">
      <c r="A6" s="8" t="s">
        <v>47</v>
      </c>
      <c r="B6" s="64" t="s">
        <v>64</v>
      </c>
      <c r="C6" s="63">
        <v>8.8</v>
      </c>
      <c r="D6" s="63">
        <v>1.6</v>
      </c>
      <c r="E6" s="63">
        <v>-1.7</v>
      </c>
      <c r="F6" s="63">
        <v>6.9</v>
      </c>
      <c r="G6" s="63">
        <v>6.3</v>
      </c>
      <c r="H6" s="63">
        <v>13.2</v>
      </c>
      <c r="I6" s="63">
        <v>20.5</v>
      </c>
      <c r="J6" s="63">
        <v>11.4</v>
      </c>
      <c r="K6" s="63">
        <v>8.1</v>
      </c>
      <c r="L6" s="63">
        <v>15.5</v>
      </c>
      <c r="M6" s="73" t="s">
        <v>64</v>
      </c>
      <c r="N6" s="63">
        <v>47.7</v>
      </c>
      <c r="O6" s="66" t="s">
        <v>64</v>
      </c>
      <c r="P6" s="63">
        <v>7.4</v>
      </c>
      <c r="Q6" s="63">
        <v>6.3</v>
      </c>
      <c r="R6" s="63">
        <v>8.9</v>
      </c>
    </row>
    <row r="7" spans="1:18" ht="13.5" customHeight="1">
      <c r="A7" s="8" t="s">
        <v>48</v>
      </c>
      <c r="B7" s="64" t="s">
        <v>64</v>
      </c>
      <c r="C7" s="63">
        <v>-5.1</v>
      </c>
      <c r="D7" s="63">
        <v>0</v>
      </c>
      <c r="E7" s="63">
        <v>11.2</v>
      </c>
      <c r="F7" s="63">
        <v>-0.5</v>
      </c>
      <c r="G7" s="63">
        <v>-2.8</v>
      </c>
      <c r="H7" s="63">
        <v>-12.6</v>
      </c>
      <c r="I7" s="63">
        <v>-15</v>
      </c>
      <c r="J7" s="63">
        <v>-11.4</v>
      </c>
      <c r="K7" s="63">
        <v>-16.4</v>
      </c>
      <c r="L7" s="63">
        <v>-2.2</v>
      </c>
      <c r="M7" s="73" t="s">
        <v>64</v>
      </c>
      <c r="N7" s="63">
        <v>-27.6</v>
      </c>
      <c r="O7" s="66" t="s">
        <v>64</v>
      </c>
      <c r="P7" s="63">
        <v>-7.8</v>
      </c>
      <c r="Q7" s="63">
        <v>-6.4</v>
      </c>
      <c r="R7" s="63">
        <v>-9.5</v>
      </c>
    </row>
    <row r="8" spans="1:18" ht="13.5" customHeight="1">
      <c r="A8" s="8" t="s">
        <v>49</v>
      </c>
      <c r="B8" s="64" t="s">
        <v>64</v>
      </c>
      <c r="C8" s="63">
        <v>-4.6</v>
      </c>
      <c r="D8" s="63">
        <v>-0.7</v>
      </c>
      <c r="E8" s="63">
        <v>-7.2</v>
      </c>
      <c r="F8" s="63">
        <v>-0.4</v>
      </c>
      <c r="G8" s="63">
        <v>6.8</v>
      </c>
      <c r="H8" s="63">
        <v>-5.3</v>
      </c>
      <c r="I8" s="63">
        <v>-2.1</v>
      </c>
      <c r="J8" s="63">
        <v>2.5</v>
      </c>
      <c r="K8" s="63">
        <v>15.6</v>
      </c>
      <c r="L8" s="63">
        <v>-4.8</v>
      </c>
      <c r="M8" s="73" t="s">
        <v>64</v>
      </c>
      <c r="N8" s="63">
        <v>1.2</v>
      </c>
      <c r="O8" s="66" t="s">
        <v>64</v>
      </c>
      <c r="P8" s="63">
        <v>-0.7</v>
      </c>
      <c r="Q8" s="63">
        <v>-2.3</v>
      </c>
      <c r="R8" s="63">
        <v>0.7</v>
      </c>
    </row>
    <row r="9" spans="1:18" ht="13.5" customHeight="1">
      <c r="A9" s="8" t="s">
        <v>50</v>
      </c>
      <c r="B9" s="64" t="s">
        <v>64</v>
      </c>
      <c r="C9" s="63">
        <v>1.4</v>
      </c>
      <c r="D9" s="63">
        <v>-3.7</v>
      </c>
      <c r="E9" s="63">
        <v>-9.4</v>
      </c>
      <c r="F9" s="63">
        <v>2.3</v>
      </c>
      <c r="G9" s="63">
        <v>-9.4</v>
      </c>
      <c r="H9" s="63">
        <v>-4.9</v>
      </c>
      <c r="I9" s="63">
        <v>24.8</v>
      </c>
      <c r="J9" s="63">
        <v>1.7</v>
      </c>
      <c r="K9" s="63">
        <v>-17.7</v>
      </c>
      <c r="L9" s="63">
        <v>13.1</v>
      </c>
      <c r="M9" s="73" t="s">
        <v>64</v>
      </c>
      <c r="N9" s="63">
        <v>-6.2</v>
      </c>
      <c r="O9" s="66" t="s">
        <v>64</v>
      </c>
      <c r="P9" s="63">
        <v>5.5</v>
      </c>
      <c r="Q9" s="63">
        <v>5.7</v>
      </c>
      <c r="R9" s="63">
        <v>1.4</v>
      </c>
    </row>
    <row r="10" spans="1:18" ht="13.5" customHeight="1">
      <c r="A10" s="8" t="s">
        <v>51</v>
      </c>
      <c r="B10" s="64" t="s">
        <v>64</v>
      </c>
      <c r="C10" s="63">
        <v>-8.4</v>
      </c>
      <c r="D10" s="63">
        <v>-5.3</v>
      </c>
      <c r="E10" s="63">
        <v>2.6</v>
      </c>
      <c r="F10" s="63">
        <v>0.7</v>
      </c>
      <c r="G10" s="63">
        <v>-13.4</v>
      </c>
      <c r="H10" s="63">
        <v>-7.6</v>
      </c>
      <c r="I10" s="63">
        <v>-19.1</v>
      </c>
      <c r="J10" s="63">
        <v>5</v>
      </c>
      <c r="K10" s="63">
        <v>-11.1</v>
      </c>
      <c r="L10" s="63">
        <v>-15.8</v>
      </c>
      <c r="M10" s="73" t="s">
        <v>64</v>
      </c>
      <c r="N10" s="63">
        <v>-10.3</v>
      </c>
      <c r="O10" s="66" t="s">
        <v>64</v>
      </c>
      <c r="P10" s="63">
        <v>-8.5</v>
      </c>
      <c r="Q10" s="63">
        <v>-8.3</v>
      </c>
      <c r="R10" s="63">
        <v>-12.9</v>
      </c>
    </row>
    <row r="11" spans="1:18" ht="13.5" customHeight="1">
      <c r="A11" s="8" t="s">
        <v>52</v>
      </c>
      <c r="B11" s="64" t="s">
        <v>64</v>
      </c>
      <c r="C11" s="63">
        <v>-0.1869789773085162</v>
      </c>
      <c r="D11" s="63">
        <v>-0.1972944112738073</v>
      </c>
      <c r="E11" s="63">
        <v>10.208444263969962</v>
      </c>
      <c r="F11" s="63">
        <v>1.2555110738969644</v>
      </c>
      <c r="G11" s="63">
        <v>28.197546476941504</v>
      </c>
      <c r="H11" s="63">
        <v>-9.797124259524459</v>
      </c>
      <c r="I11" s="63">
        <v>-0.36855388280446766</v>
      </c>
      <c r="J11" s="63">
        <v>-16.908355666866747</v>
      </c>
      <c r="K11" s="63">
        <v>-21.45838306550141</v>
      </c>
      <c r="L11" s="63">
        <v>1.5018656949984166</v>
      </c>
      <c r="M11" s="73" t="s">
        <v>64</v>
      </c>
      <c r="N11" s="63">
        <v>17.655866921830498</v>
      </c>
      <c r="O11" s="66" t="s">
        <v>64</v>
      </c>
      <c r="P11" s="63">
        <v>4.033024125991713</v>
      </c>
      <c r="Q11" s="63">
        <v>5.200016847545119</v>
      </c>
      <c r="R11" s="63">
        <v>0.5993822020510686</v>
      </c>
    </row>
    <row r="12" spans="1:18" ht="13.5" customHeight="1">
      <c r="A12" s="8" t="s">
        <v>221</v>
      </c>
      <c r="B12" s="64" t="s">
        <v>64</v>
      </c>
      <c r="C12" s="63">
        <v>-0.6</v>
      </c>
      <c r="D12" s="63">
        <v>0.4</v>
      </c>
      <c r="E12" s="63">
        <v>9.6</v>
      </c>
      <c r="F12" s="63">
        <v>-3.6</v>
      </c>
      <c r="G12" s="63">
        <v>-28.3</v>
      </c>
      <c r="H12" s="63">
        <v>-6.5</v>
      </c>
      <c r="I12" s="63">
        <v>18.3</v>
      </c>
      <c r="J12" s="63">
        <v>13.3</v>
      </c>
      <c r="K12" s="63">
        <v>12.6</v>
      </c>
      <c r="L12" s="63">
        <v>-2.6</v>
      </c>
      <c r="M12" s="73" t="s">
        <v>64</v>
      </c>
      <c r="N12" s="63">
        <v>-3.1</v>
      </c>
      <c r="O12" s="66" t="s">
        <v>64</v>
      </c>
      <c r="P12" s="63">
        <v>-5.7</v>
      </c>
      <c r="Q12" s="63">
        <v>-5.1</v>
      </c>
      <c r="R12" s="63">
        <v>1.5</v>
      </c>
    </row>
    <row r="13" spans="1:18" ht="13.5" customHeight="1">
      <c r="A13" s="8" t="s">
        <v>223</v>
      </c>
      <c r="B13" s="64" t="s">
        <v>64</v>
      </c>
      <c r="C13" s="63">
        <v>9.300471745909334</v>
      </c>
      <c r="D13" s="63">
        <v>-1.6870523413598293</v>
      </c>
      <c r="E13" s="63">
        <v>-15.19067200141383</v>
      </c>
      <c r="F13" s="63">
        <v>0.2604435764427038</v>
      </c>
      <c r="G13" s="63">
        <v>20.272194967558164</v>
      </c>
      <c r="H13" s="63">
        <v>3.851740403767989</v>
      </c>
      <c r="I13" s="63">
        <v>4.684564376702549</v>
      </c>
      <c r="J13" s="63">
        <v>9.437058411450039</v>
      </c>
      <c r="K13" s="63">
        <v>-4.9131546312093715</v>
      </c>
      <c r="L13" s="63">
        <v>0.738244567322166</v>
      </c>
      <c r="M13" s="73" t="s">
        <v>64</v>
      </c>
      <c r="N13" s="63">
        <v>93.96434088729649</v>
      </c>
      <c r="O13" s="66" t="s">
        <v>64</v>
      </c>
      <c r="P13" s="63">
        <v>-2.023154389346915</v>
      </c>
      <c r="Q13" s="63">
        <v>-2.170817231773714</v>
      </c>
      <c r="R13" s="63">
        <v>-1.1600498647381774</v>
      </c>
    </row>
    <row r="14" spans="1:18" ht="13.5" customHeight="1">
      <c r="A14" s="41" t="s">
        <v>225</v>
      </c>
      <c r="B14" s="208" t="s">
        <v>64</v>
      </c>
      <c r="C14" s="209">
        <v>-6.859341860902523</v>
      </c>
      <c r="D14" s="209">
        <v>-1.911166669886133</v>
      </c>
      <c r="E14" s="209">
        <v>-3.6185935892832255</v>
      </c>
      <c r="F14" s="209">
        <v>0.7790506910399397</v>
      </c>
      <c r="G14" s="209">
        <v>1.8062258585278101</v>
      </c>
      <c r="H14" s="209">
        <v>9.129038514004328</v>
      </c>
      <c r="I14" s="209">
        <v>-7.798399862271466</v>
      </c>
      <c r="J14" s="209">
        <v>11.245856978248714</v>
      </c>
      <c r="K14" s="209">
        <v>-27.274363240992304</v>
      </c>
      <c r="L14" s="209">
        <v>12.535775279977269</v>
      </c>
      <c r="M14" s="212" t="s">
        <v>64</v>
      </c>
      <c r="N14" s="209">
        <v>-47.392808922846775</v>
      </c>
      <c r="O14" s="211" t="s">
        <v>64</v>
      </c>
      <c r="P14" s="209">
        <v>12.490959827928695</v>
      </c>
      <c r="Q14" s="209">
        <v>11.570068387902378</v>
      </c>
      <c r="R14" s="209">
        <v>3.953625178324871</v>
      </c>
    </row>
    <row r="15" spans="1:18" ht="13.5" customHeight="1">
      <c r="A15" s="8" t="s">
        <v>444</v>
      </c>
      <c r="B15" s="64" t="s">
        <v>64</v>
      </c>
      <c r="C15" s="63">
        <v>0.9084932161855352</v>
      </c>
      <c r="D15" s="63">
        <v>1.6172058832473413</v>
      </c>
      <c r="E15" s="63">
        <v>39.18831018201318</v>
      </c>
      <c r="F15" s="63">
        <v>-1.385379443467205</v>
      </c>
      <c r="G15" s="63">
        <v>0.38217964858566766</v>
      </c>
      <c r="H15" s="63">
        <v>-16.32841066557943</v>
      </c>
      <c r="I15" s="63">
        <v>1.7705694382488923</v>
      </c>
      <c r="J15" s="63">
        <v>3.2961996614953026</v>
      </c>
      <c r="K15" s="63">
        <v>31.110568210207546</v>
      </c>
      <c r="L15" s="63">
        <v>-4.044186481932222</v>
      </c>
      <c r="M15" s="73" t="s">
        <v>64</v>
      </c>
      <c r="N15" s="63">
        <v>7.140038001601767</v>
      </c>
      <c r="O15" s="66" t="s">
        <v>64</v>
      </c>
      <c r="P15" s="63">
        <v>-4.423922358654265</v>
      </c>
      <c r="Q15" s="63">
        <v>-4.485741777390451</v>
      </c>
      <c r="R15" s="63">
        <v>1.1088546124883303</v>
      </c>
    </row>
    <row r="16" spans="1:18" ht="13.5" customHeight="1">
      <c r="A16" s="8" t="s">
        <v>567</v>
      </c>
      <c r="B16" s="64" t="s">
        <v>64</v>
      </c>
      <c r="C16" s="63">
        <v>-1.7281570562452164</v>
      </c>
      <c r="D16" s="63">
        <v>-0.6480231385780244</v>
      </c>
      <c r="E16" s="63">
        <v>-10.379624238700668</v>
      </c>
      <c r="F16" s="63">
        <v>1.7318647963206368</v>
      </c>
      <c r="G16" s="63">
        <v>-5.129446653093883</v>
      </c>
      <c r="H16" s="63">
        <v>1.7037179816671078</v>
      </c>
      <c r="I16" s="63">
        <v>9.935810626599473</v>
      </c>
      <c r="J16" s="63">
        <v>1.9038809962760972</v>
      </c>
      <c r="K16" s="63">
        <v>-21.313193757754668</v>
      </c>
      <c r="L16" s="63">
        <v>-7.595479838932695</v>
      </c>
      <c r="M16" s="73" t="s">
        <v>64</v>
      </c>
      <c r="N16" s="63">
        <v>4.56941939240203</v>
      </c>
      <c r="O16" s="66" t="s">
        <v>64</v>
      </c>
      <c r="P16" s="63">
        <v>-9.855887219787373</v>
      </c>
      <c r="Q16" s="63">
        <v>-9.953507401134754</v>
      </c>
      <c r="R16" s="63">
        <v>-2.453034140252386</v>
      </c>
    </row>
    <row r="17" spans="1:18" ht="13.5" customHeight="1" thickBot="1">
      <c r="A17" s="253" t="s">
        <v>568</v>
      </c>
      <c r="B17" s="257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8"/>
      <c r="N17" s="254"/>
      <c r="O17" s="256"/>
      <c r="P17" s="254"/>
      <c r="Q17" s="254"/>
      <c r="R17" s="254"/>
    </row>
    <row r="18" spans="1:18" ht="13.5" customHeight="1">
      <c r="A18" s="188" t="s">
        <v>445</v>
      </c>
      <c r="B18" s="203" t="s">
        <v>64</v>
      </c>
      <c r="C18" s="190">
        <v>-1.95495995006163</v>
      </c>
      <c r="D18" s="190">
        <v>2.3893390497915057</v>
      </c>
      <c r="E18" s="190">
        <v>-1.5399990334543423</v>
      </c>
      <c r="F18" s="190">
        <v>4.396169868711408</v>
      </c>
      <c r="G18" s="190">
        <v>4.722727506905566</v>
      </c>
      <c r="H18" s="190">
        <v>11.588904433364021</v>
      </c>
      <c r="I18" s="190">
        <v>-9.219450960246679</v>
      </c>
      <c r="J18" s="190">
        <v>1.117345408353465</v>
      </c>
      <c r="K18" s="190">
        <v>17.523273407200392</v>
      </c>
      <c r="L18" s="190">
        <v>-13.155966663613883</v>
      </c>
      <c r="M18" s="191" t="s">
        <v>64</v>
      </c>
      <c r="N18" s="190">
        <v>11.439724965216925</v>
      </c>
      <c r="O18" s="189" t="s">
        <v>64</v>
      </c>
      <c r="P18" s="190">
        <v>6.837876708039259</v>
      </c>
      <c r="Q18" s="190">
        <v>4.442293933061836</v>
      </c>
      <c r="R18" s="190">
        <v>4.917506782668712</v>
      </c>
    </row>
    <row r="19" spans="1:18" ht="13.5" customHeight="1">
      <c r="A19" s="8" t="s">
        <v>53</v>
      </c>
      <c r="B19" s="64" t="s">
        <v>64</v>
      </c>
      <c r="C19" s="63">
        <v>2.399103136843528</v>
      </c>
      <c r="D19" s="63">
        <v>0.298216728656131</v>
      </c>
      <c r="E19" s="63">
        <v>9.491553074875124</v>
      </c>
      <c r="F19" s="63">
        <v>6.144558116614052</v>
      </c>
      <c r="G19" s="63">
        <v>-26.758031390206895</v>
      </c>
      <c r="H19" s="63">
        <v>-11.764108240170867</v>
      </c>
      <c r="I19" s="63">
        <v>-26.535029562783976</v>
      </c>
      <c r="J19" s="63">
        <v>30.936633269914893</v>
      </c>
      <c r="K19" s="63">
        <v>11.36720752562239</v>
      </c>
      <c r="L19" s="63">
        <v>29.901886636034213</v>
      </c>
      <c r="M19" s="73" t="s">
        <v>64</v>
      </c>
      <c r="N19" s="63">
        <v>18.717279929293017</v>
      </c>
      <c r="O19" s="66" t="s">
        <v>64</v>
      </c>
      <c r="P19" s="63">
        <v>14.171733295661992</v>
      </c>
      <c r="Q19" s="63">
        <v>10.593448540667062</v>
      </c>
      <c r="R19" s="63">
        <v>-0.024106524457356837</v>
      </c>
    </row>
    <row r="20" spans="1:18" ht="13.5" customHeight="1">
      <c r="A20" s="8" t="s">
        <v>54</v>
      </c>
      <c r="B20" s="64" t="s">
        <v>64</v>
      </c>
      <c r="C20" s="63">
        <v>0.6444341992648317</v>
      </c>
      <c r="D20" s="63">
        <v>-4.48494157888657</v>
      </c>
      <c r="E20" s="63">
        <v>-0.0393780504014174</v>
      </c>
      <c r="F20" s="63">
        <v>3.90403436429978</v>
      </c>
      <c r="G20" s="63">
        <v>-4.777014070887375</v>
      </c>
      <c r="H20" s="63">
        <v>-7.107195170312341</v>
      </c>
      <c r="I20" s="63">
        <v>35.223314692780946</v>
      </c>
      <c r="J20" s="63">
        <v>-7.840875174285921</v>
      </c>
      <c r="K20" s="63">
        <v>60.50518441306476</v>
      </c>
      <c r="L20" s="63">
        <v>0.6820845114325236</v>
      </c>
      <c r="M20" s="73" t="s">
        <v>64</v>
      </c>
      <c r="N20" s="63">
        <v>-3.417197471506739</v>
      </c>
      <c r="O20" s="66" t="s">
        <v>64</v>
      </c>
      <c r="P20" s="63">
        <v>6.8650420654987165</v>
      </c>
      <c r="Q20" s="63">
        <v>4.7703330085071105</v>
      </c>
      <c r="R20" s="63">
        <v>-0.6464354989111687</v>
      </c>
    </row>
    <row r="21" spans="1:18" ht="13.5" customHeight="1">
      <c r="A21" s="8" t="s">
        <v>55</v>
      </c>
      <c r="B21" s="64" t="s">
        <v>64</v>
      </c>
      <c r="C21" s="63">
        <v>1.444442509633559</v>
      </c>
      <c r="D21" s="63">
        <v>-0.2823750529961866</v>
      </c>
      <c r="E21" s="63">
        <v>-11.412340129377474</v>
      </c>
      <c r="F21" s="63">
        <v>6.398359621578686</v>
      </c>
      <c r="G21" s="63">
        <v>40.607991670355425</v>
      </c>
      <c r="H21" s="63">
        <v>-14.614557353945912</v>
      </c>
      <c r="I21" s="63">
        <v>48.178137651821864</v>
      </c>
      <c r="J21" s="63">
        <v>16.990114993117533</v>
      </c>
      <c r="K21" s="63">
        <v>43.6965822264981</v>
      </c>
      <c r="L21" s="63">
        <v>-6.379961169294324</v>
      </c>
      <c r="M21" s="73" t="s">
        <v>64</v>
      </c>
      <c r="N21" s="63">
        <v>21.076351767412515</v>
      </c>
      <c r="O21" s="66" t="s">
        <v>64</v>
      </c>
      <c r="P21" s="63">
        <v>5.727458334740687</v>
      </c>
      <c r="Q21" s="63">
        <v>4.814494224205479</v>
      </c>
      <c r="R21" s="63">
        <v>7.352805676234109</v>
      </c>
    </row>
    <row r="22" spans="1:18" ht="13.5" customHeight="1">
      <c r="A22" s="8" t="s">
        <v>56</v>
      </c>
      <c r="B22" s="64" t="s">
        <v>64</v>
      </c>
      <c r="C22" s="63">
        <v>-1.5773804803261737</v>
      </c>
      <c r="D22" s="63">
        <v>3.587935049150315</v>
      </c>
      <c r="E22" s="63">
        <v>44.5201474408788</v>
      </c>
      <c r="F22" s="63">
        <v>1.7147678090478014</v>
      </c>
      <c r="G22" s="63">
        <v>-20.055099009330945</v>
      </c>
      <c r="H22" s="63">
        <v>-41.0151289223876</v>
      </c>
      <c r="I22" s="63">
        <v>2.326739801779998</v>
      </c>
      <c r="J22" s="63">
        <v>14.01084532282093</v>
      </c>
      <c r="K22" s="63">
        <v>40.371444978708396</v>
      </c>
      <c r="L22" s="63">
        <v>-1.5376626356376488</v>
      </c>
      <c r="M22" s="73" t="s">
        <v>64</v>
      </c>
      <c r="N22" s="63">
        <v>-5.796557846232886</v>
      </c>
      <c r="O22" s="66" t="s">
        <v>64</v>
      </c>
      <c r="P22" s="63">
        <v>3.4806239489212354</v>
      </c>
      <c r="Q22" s="63">
        <v>1.397924478436341</v>
      </c>
      <c r="R22" s="63">
        <v>-2.7589570896788373</v>
      </c>
    </row>
    <row r="23" spans="1:18" ht="13.5" customHeight="1">
      <c r="A23" s="8" t="s">
        <v>57</v>
      </c>
      <c r="B23" s="64" t="s">
        <v>64</v>
      </c>
      <c r="C23" s="63">
        <v>8.469742376165023</v>
      </c>
      <c r="D23" s="63">
        <v>6.911848888260108</v>
      </c>
      <c r="E23" s="63">
        <v>48.98283663475942</v>
      </c>
      <c r="F23" s="63">
        <v>2.328126956319476</v>
      </c>
      <c r="G23" s="63">
        <v>5.115401989407231</v>
      </c>
      <c r="H23" s="63">
        <v>-8.071535285520781</v>
      </c>
      <c r="I23" s="63">
        <v>-35.963611156661344</v>
      </c>
      <c r="J23" s="63">
        <v>66.66232429548205</v>
      </c>
      <c r="K23" s="63">
        <v>14.227038390613966</v>
      </c>
      <c r="L23" s="63">
        <v>9.282288515209093</v>
      </c>
      <c r="M23" s="73" t="s">
        <v>64</v>
      </c>
      <c r="N23" s="63">
        <v>8.27520755890312</v>
      </c>
      <c r="O23" s="66" t="s">
        <v>64</v>
      </c>
      <c r="P23" s="63">
        <v>-11.170379622661619</v>
      </c>
      <c r="Q23" s="63">
        <v>-10.343440992459186</v>
      </c>
      <c r="R23" s="63">
        <v>9.395943705719212</v>
      </c>
    </row>
    <row r="24" spans="1:18" ht="13.5" customHeight="1">
      <c r="A24" s="8" t="s">
        <v>58</v>
      </c>
      <c r="B24" s="64" t="s">
        <v>64</v>
      </c>
      <c r="C24" s="71">
        <v>-7.831979331697935</v>
      </c>
      <c r="D24" s="71">
        <v>-1.811272522707641</v>
      </c>
      <c r="E24" s="71">
        <v>14.24865408308218</v>
      </c>
      <c r="F24" s="71">
        <v>-6.043903709176767</v>
      </c>
      <c r="G24" s="71">
        <v>-40.678038638351374</v>
      </c>
      <c r="H24" s="71">
        <v>-23.019470861232925</v>
      </c>
      <c r="I24" s="71">
        <v>-12.95026893000112</v>
      </c>
      <c r="J24" s="71">
        <v>-9.868332418467807</v>
      </c>
      <c r="K24" s="71">
        <v>-4.091455416736478</v>
      </c>
      <c r="L24" s="71">
        <v>-7.871470452433571</v>
      </c>
      <c r="M24" s="73" t="s">
        <v>64</v>
      </c>
      <c r="N24" s="71">
        <v>-2.0480763720023942</v>
      </c>
      <c r="O24" s="66" t="s">
        <v>64</v>
      </c>
      <c r="P24" s="71">
        <v>-4.394740849000678</v>
      </c>
      <c r="Q24" s="71">
        <v>-2.46233232442038</v>
      </c>
      <c r="R24" s="71">
        <v>-5.2308501702622685</v>
      </c>
    </row>
    <row r="25" spans="1:18" ht="13.5" customHeight="1">
      <c r="A25" s="8" t="s">
        <v>59</v>
      </c>
      <c r="B25" s="64" t="s">
        <v>64</v>
      </c>
      <c r="C25" s="71">
        <v>-1.039905317091927</v>
      </c>
      <c r="D25" s="71">
        <v>-1.6540060232618559</v>
      </c>
      <c r="E25" s="71">
        <v>265.39190469321477</v>
      </c>
      <c r="F25" s="71">
        <v>-8.373604243161791</v>
      </c>
      <c r="G25" s="71">
        <v>11.332704225078082</v>
      </c>
      <c r="H25" s="71">
        <v>-22.293648373608978</v>
      </c>
      <c r="I25" s="71">
        <v>-17.42517643518263</v>
      </c>
      <c r="J25" s="71">
        <v>-25.601007259910634</v>
      </c>
      <c r="K25" s="71">
        <v>56.57330584612546</v>
      </c>
      <c r="L25" s="71">
        <v>-35.87260113926071</v>
      </c>
      <c r="M25" s="73" t="s">
        <v>64</v>
      </c>
      <c r="N25" s="71">
        <v>-20.821472858623135</v>
      </c>
      <c r="O25" s="66" t="s">
        <v>64</v>
      </c>
      <c r="P25" s="71">
        <v>-11.98931603762099</v>
      </c>
      <c r="Q25" s="71">
        <v>-11.8055390757554</v>
      </c>
      <c r="R25" s="71">
        <v>-7.771096886850549</v>
      </c>
    </row>
    <row r="26" spans="1:18" ht="13.5" customHeight="1">
      <c r="A26" s="8" t="s">
        <v>60</v>
      </c>
      <c r="B26" s="64" t="s">
        <v>64</v>
      </c>
      <c r="C26" s="71">
        <v>3.4589226110147475</v>
      </c>
      <c r="D26" s="71">
        <v>4.25538622885393</v>
      </c>
      <c r="E26" s="71">
        <v>60.19784857856565</v>
      </c>
      <c r="F26" s="71">
        <v>-5.896515358481946</v>
      </c>
      <c r="G26" s="71">
        <v>45.051556818821204</v>
      </c>
      <c r="H26" s="71">
        <v>-48.58576350042632</v>
      </c>
      <c r="I26" s="71">
        <v>-12.974991482505382</v>
      </c>
      <c r="J26" s="71">
        <v>-1.6251686197450321</v>
      </c>
      <c r="K26" s="71">
        <v>76.44566766384521</v>
      </c>
      <c r="L26" s="71">
        <v>14.56600518838982</v>
      </c>
      <c r="M26" s="73" t="s">
        <v>64</v>
      </c>
      <c r="N26" s="71">
        <v>43.808873189371724</v>
      </c>
      <c r="O26" s="66" t="s">
        <v>64</v>
      </c>
      <c r="P26" s="71">
        <v>-11.377226107088777</v>
      </c>
      <c r="Q26" s="71">
        <v>-11.216186902255899</v>
      </c>
      <c r="R26" s="71">
        <v>-4.7383550612229985</v>
      </c>
    </row>
    <row r="27" spans="1:18" ht="13.5" customHeight="1">
      <c r="A27" s="8" t="s">
        <v>61</v>
      </c>
      <c r="B27" s="64" t="s">
        <v>64</v>
      </c>
      <c r="C27" s="71">
        <v>5.737710362235227</v>
      </c>
      <c r="D27" s="71">
        <v>2.334333651956655</v>
      </c>
      <c r="E27" s="71">
        <v>53.33700292336307</v>
      </c>
      <c r="F27" s="71">
        <v>-0.6848481603527912</v>
      </c>
      <c r="G27" s="71">
        <v>-10.881880284502909</v>
      </c>
      <c r="H27" s="71">
        <v>-1.6146781667535026</v>
      </c>
      <c r="I27" s="71">
        <v>39.55776261354353</v>
      </c>
      <c r="J27" s="71">
        <v>7.54318185755618</v>
      </c>
      <c r="K27" s="71">
        <v>67.74825616278576</v>
      </c>
      <c r="L27" s="71">
        <v>-20.14425285500443</v>
      </c>
      <c r="M27" s="73" t="s">
        <v>64</v>
      </c>
      <c r="N27" s="71">
        <v>16.983136836846334</v>
      </c>
      <c r="O27" s="66" t="s">
        <v>64</v>
      </c>
      <c r="P27" s="71">
        <v>-8.121744477591964</v>
      </c>
      <c r="Q27" s="71">
        <v>-6.824795119446914</v>
      </c>
      <c r="R27" s="71">
        <v>9.278127316980234</v>
      </c>
    </row>
    <row r="28" spans="1:18" ht="13.5" customHeight="1">
      <c r="A28" s="8" t="s">
        <v>62</v>
      </c>
      <c r="B28" s="64" t="s">
        <v>64</v>
      </c>
      <c r="C28" s="71">
        <v>3.1377659493196264</v>
      </c>
      <c r="D28" s="71">
        <v>1.8420393132563273</v>
      </c>
      <c r="E28" s="71">
        <v>12.766469929633883</v>
      </c>
      <c r="F28" s="71">
        <v>-7.779308664528073</v>
      </c>
      <c r="G28" s="71">
        <v>13.996056519780797</v>
      </c>
      <c r="H28" s="71">
        <v>-9.40151953462387</v>
      </c>
      <c r="I28" s="71">
        <v>42.664068549760216</v>
      </c>
      <c r="J28" s="71">
        <v>-1.2786575145178891</v>
      </c>
      <c r="K28" s="71">
        <v>-10.47335953747921</v>
      </c>
      <c r="L28" s="71">
        <v>8.656182073903596</v>
      </c>
      <c r="M28" s="73" t="s">
        <v>64</v>
      </c>
      <c r="N28" s="71">
        <v>34.374651011573306</v>
      </c>
      <c r="O28" s="66" t="s">
        <v>64</v>
      </c>
      <c r="P28" s="71">
        <v>-10.557946998938682</v>
      </c>
      <c r="Q28" s="71">
        <v>-7.52304556822323</v>
      </c>
      <c r="R28" s="71">
        <v>7.437831576285059</v>
      </c>
    </row>
    <row r="29" spans="1:18" ht="13.5" customHeight="1" thickBot="1">
      <c r="A29" s="47" t="s">
        <v>63</v>
      </c>
      <c r="B29" s="67" t="s">
        <v>64</v>
      </c>
      <c r="C29" s="72">
        <v>-0.9372747888003796</v>
      </c>
      <c r="D29" s="72">
        <v>6.1606613530070575</v>
      </c>
      <c r="E29" s="72">
        <v>50.463245099852</v>
      </c>
      <c r="F29" s="72">
        <v>-7.203649604107987</v>
      </c>
      <c r="G29" s="72">
        <v>17.284311358053817</v>
      </c>
      <c r="H29" s="72">
        <v>-3.8425106125201003</v>
      </c>
      <c r="I29" s="72">
        <v>-0.14262565184001152</v>
      </c>
      <c r="J29" s="72">
        <v>-11.509406843623216</v>
      </c>
      <c r="K29" s="72">
        <v>3.0967310316825536</v>
      </c>
      <c r="L29" s="72">
        <v>-1.4954443198333056</v>
      </c>
      <c r="M29" s="74" t="s">
        <v>64</v>
      </c>
      <c r="N29" s="72">
        <v>-7.261880390391918</v>
      </c>
      <c r="O29" s="70" t="s">
        <v>64</v>
      </c>
      <c r="P29" s="72">
        <v>-15.044520402981565</v>
      </c>
      <c r="Q29" s="72">
        <v>-14.146692011105555</v>
      </c>
      <c r="R29" s="72">
        <v>-1.481314528206945</v>
      </c>
    </row>
    <row r="30" spans="1:18" ht="13.5" customHeight="1">
      <c r="A30" s="8" t="s">
        <v>569</v>
      </c>
      <c r="B30" s="64" t="s">
        <v>64</v>
      </c>
      <c r="C30" s="63">
        <v>5.2333419783199275</v>
      </c>
      <c r="D30" s="63">
        <v>-0.8158030641086444</v>
      </c>
      <c r="E30" s="63">
        <v>5.093808039614456</v>
      </c>
      <c r="F30" s="63">
        <v>-2.5969346298188034</v>
      </c>
      <c r="G30" s="63">
        <v>5.845007179595529</v>
      </c>
      <c r="H30" s="63">
        <v>-13.188717600152444</v>
      </c>
      <c r="I30" s="63">
        <v>5.592511972539715</v>
      </c>
      <c r="J30" s="63">
        <v>-2.9379221295939617</v>
      </c>
      <c r="K30" s="63">
        <v>-2.569875019952439</v>
      </c>
      <c r="L30" s="63">
        <v>12.642843653495973</v>
      </c>
      <c r="M30" s="73" t="s">
        <v>64</v>
      </c>
      <c r="N30" s="63">
        <v>6.519327140706976</v>
      </c>
      <c r="O30" s="66" t="s">
        <v>64</v>
      </c>
      <c r="P30" s="63">
        <v>-15.27817197211131</v>
      </c>
      <c r="Q30" s="63">
        <v>-15.078078453384746</v>
      </c>
      <c r="R30" s="63">
        <v>3.1126046100636406</v>
      </c>
    </row>
    <row r="31" spans="1:18" ht="13.5" customHeight="1">
      <c r="A31" s="8" t="s">
        <v>53</v>
      </c>
      <c r="B31" s="64" t="s">
        <v>64</v>
      </c>
      <c r="C31" s="63">
        <v>-4.194780064108217</v>
      </c>
      <c r="D31" s="63">
        <v>-0.6231690121387357</v>
      </c>
      <c r="E31" s="63">
        <v>-0.5887741403154956</v>
      </c>
      <c r="F31" s="63">
        <v>0.742340484525017</v>
      </c>
      <c r="G31" s="63">
        <v>83.53405625434296</v>
      </c>
      <c r="H31" s="63">
        <v>-15.301999226330276</v>
      </c>
      <c r="I31" s="63">
        <v>46.7198821094382</v>
      </c>
      <c r="J31" s="63">
        <v>-26.384804259300807</v>
      </c>
      <c r="K31" s="63">
        <v>-22.917194126986917</v>
      </c>
      <c r="L31" s="63">
        <v>-46.906520612782884</v>
      </c>
      <c r="M31" s="73" t="s">
        <v>64</v>
      </c>
      <c r="N31" s="63">
        <v>1.2718046799013116</v>
      </c>
      <c r="O31" s="66" t="s">
        <v>64</v>
      </c>
      <c r="P31" s="63">
        <v>-11.925686551902581</v>
      </c>
      <c r="Q31" s="63">
        <v>-11.120285163770681</v>
      </c>
      <c r="R31" s="63">
        <v>-1.1173682895817105</v>
      </c>
    </row>
    <row r="32" spans="1:18" ht="13.5" customHeight="1">
      <c r="A32" s="8" t="s">
        <v>54</v>
      </c>
      <c r="B32" s="64" t="s">
        <v>64</v>
      </c>
      <c r="C32" s="63">
        <v>6.935372649624272</v>
      </c>
      <c r="D32" s="63">
        <v>9.842287893890834</v>
      </c>
      <c r="E32" s="63">
        <v>10.012494231659531</v>
      </c>
      <c r="F32" s="63">
        <v>2.292280809401226</v>
      </c>
      <c r="G32" s="63">
        <v>35.74777188192262</v>
      </c>
      <c r="H32" s="63">
        <v>11.482177334695741</v>
      </c>
      <c r="I32" s="63">
        <v>-6.68649784839489</v>
      </c>
      <c r="J32" s="63">
        <v>-6.043400927264042</v>
      </c>
      <c r="K32" s="63">
        <v>-39.35009530699308</v>
      </c>
      <c r="L32" s="63">
        <v>34.98118884792045</v>
      </c>
      <c r="M32" s="73" t="s">
        <v>64</v>
      </c>
      <c r="N32" s="63">
        <v>23.764317312704407</v>
      </c>
      <c r="O32" s="66" t="s">
        <v>64</v>
      </c>
      <c r="P32" s="63">
        <v>-17.803402510605494</v>
      </c>
      <c r="Q32" s="63">
        <v>-17.709883636725888</v>
      </c>
      <c r="R32" s="63">
        <v>5.1555841349174125</v>
      </c>
    </row>
    <row r="33" spans="1:18" ht="13.5" customHeight="1">
      <c r="A33" s="8" t="s">
        <v>55</v>
      </c>
      <c r="B33" s="64" t="s">
        <v>64</v>
      </c>
      <c r="C33" s="63">
        <v>-0.5947524200924259</v>
      </c>
      <c r="D33" s="63">
        <v>4.181518167511089</v>
      </c>
      <c r="E33" s="63">
        <v>21.79786737835885</v>
      </c>
      <c r="F33" s="63">
        <v>3.5255897601396136</v>
      </c>
      <c r="G33" s="63">
        <v>-30.19716740355066</v>
      </c>
      <c r="H33" s="63">
        <v>-1.5247887689196826</v>
      </c>
      <c r="I33" s="63">
        <v>12.860402673049043</v>
      </c>
      <c r="J33" s="63">
        <v>4.085072673050316</v>
      </c>
      <c r="K33" s="63">
        <v>-42.70701534574736</v>
      </c>
      <c r="L33" s="63">
        <v>-4.892831250245965</v>
      </c>
      <c r="M33" s="73" t="s">
        <v>64</v>
      </c>
      <c r="N33" s="63">
        <v>3.8705038672961045</v>
      </c>
      <c r="O33" s="66" t="s">
        <v>64</v>
      </c>
      <c r="P33" s="63">
        <v>-3.907219886735136</v>
      </c>
      <c r="Q33" s="63">
        <v>0</v>
      </c>
      <c r="R33" s="63">
        <v>-9.272085616282965</v>
      </c>
    </row>
    <row r="34" spans="1:18" ht="13.5" customHeight="1">
      <c r="A34" s="8" t="s">
        <v>56</v>
      </c>
      <c r="B34" s="64" t="s">
        <v>64</v>
      </c>
      <c r="C34" s="63">
        <v>-1.873957708628815</v>
      </c>
      <c r="D34" s="63">
        <v>-0.18232668773380256</v>
      </c>
      <c r="E34" s="63">
        <v>-3.8902517349027055</v>
      </c>
      <c r="F34" s="63">
        <v>2.796450100667447</v>
      </c>
      <c r="G34" s="63">
        <v>38.13851016270886</v>
      </c>
      <c r="H34" s="63">
        <v>20.300023969243462</v>
      </c>
      <c r="I34" s="63">
        <v>31.35752371147651</v>
      </c>
      <c r="J34" s="63">
        <v>-11.37796340441083</v>
      </c>
      <c r="K34" s="63">
        <v>-5.273500847388302</v>
      </c>
      <c r="L34" s="63">
        <v>12.282576676189105</v>
      </c>
      <c r="M34" s="73" t="s">
        <v>64</v>
      </c>
      <c r="N34" s="63">
        <v>-6.123851906984434</v>
      </c>
      <c r="O34" s="66" t="s">
        <v>64</v>
      </c>
      <c r="P34" s="63">
        <v>-15.115073205243823</v>
      </c>
      <c r="Q34" s="63">
        <v>-20.9</v>
      </c>
      <c r="R34" s="63">
        <v>-5.576613960446886</v>
      </c>
    </row>
    <row r="35" spans="1:18" ht="13.5" customHeight="1">
      <c r="A35" s="8" t="s">
        <v>57</v>
      </c>
      <c r="B35" s="64" t="s">
        <v>64</v>
      </c>
      <c r="C35" s="63">
        <v>-3.6535759940103163</v>
      </c>
      <c r="D35" s="63">
        <v>-1.0017545235424308</v>
      </c>
      <c r="E35" s="63">
        <v>-12.236057978878122</v>
      </c>
      <c r="F35" s="63">
        <v>2.8385145436915504</v>
      </c>
      <c r="G35" s="63">
        <v>-20.80569776042602</v>
      </c>
      <c r="H35" s="63">
        <v>-5.278190476876443</v>
      </c>
      <c r="I35" s="63">
        <v>43.756478613700246</v>
      </c>
      <c r="J35" s="63">
        <v>-10.540245712548513</v>
      </c>
      <c r="K35" s="63">
        <v>-17.62598106427058</v>
      </c>
      <c r="L35" s="63">
        <v>-0.7349521137242299</v>
      </c>
      <c r="M35" s="73" t="s">
        <v>64</v>
      </c>
      <c r="N35" s="63">
        <v>-6.4209333090913585</v>
      </c>
      <c r="O35" s="66" t="s">
        <v>64</v>
      </c>
      <c r="P35" s="63">
        <v>-21.0677748092732</v>
      </c>
      <c r="Q35" s="63">
        <v>-22.1</v>
      </c>
      <c r="R35" s="63">
        <v>-10.029028410114261</v>
      </c>
    </row>
    <row r="36" spans="1:18" ht="13.5" customHeight="1">
      <c r="A36" s="8" t="s">
        <v>58</v>
      </c>
      <c r="B36" s="64" t="s">
        <v>64</v>
      </c>
      <c r="C36" s="63">
        <v>7.712922860785931</v>
      </c>
      <c r="D36" s="63">
        <v>3.4956020983354597</v>
      </c>
      <c r="E36" s="63">
        <v>-1.7382140528834578</v>
      </c>
      <c r="F36" s="63">
        <v>-0.1402938945660126</v>
      </c>
      <c r="G36" s="63">
        <v>24.059070590242413</v>
      </c>
      <c r="H36" s="63">
        <v>18.333958612188784</v>
      </c>
      <c r="I36" s="63">
        <v>32.837913184558865</v>
      </c>
      <c r="J36" s="63">
        <v>21.531547948776186</v>
      </c>
      <c r="K36" s="63">
        <v>-6.874273647406037</v>
      </c>
      <c r="L36" s="63">
        <v>5.041335710812134</v>
      </c>
      <c r="M36" s="73" t="s">
        <v>64</v>
      </c>
      <c r="N36" s="63">
        <v>0.4139532862454276</v>
      </c>
      <c r="O36" s="66" t="s">
        <v>64</v>
      </c>
      <c r="P36" s="63">
        <v>-5.222018007603935</v>
      </c>
      <c r="Q36" s="63">
        <v>-7.7</v>
      </c>
      <c r="R36" s="63">
        <v>8.518833955899918</v>
      </c>
    </row>
    <row r="37" spans="1:18" ht="13.5" customHeight="1">
      <c r="A37" s="8" t="s">
        <v>59</v>
      </c>
      <c r="B37" s="64" t="s">
        <v>64</v>
      </c>
      <c r="C37" s="63">
        <v>-2.078185616233963</v>
      </c>
      <c r="D37" s="63">
        <v>-0.6502642234575529</v>
      </c>
      <c r="E37" s="63">
        <v>-65.10150106527026</v>
      </c>
      <c r="F37" s="63">
        <v>9.002537350197848</v>
      </c>
      <c r="G37" s="63">
        <v>-24.520152558339113</v>
      </c>
      <c r="H37" s="63">
        <v>20.276629386400515</v>
      </c>
      <c r="I37" s="63">
        <v>22.889332320050038</v>
      </c>
      <c r="J37" s="63">
        <v>75.08567194591092</v>
      </c>
      <c r="K37" s="63">
        <v>10.995374894338061</v>
      </c>
      <c r="L37" s="63">
        <v>3.162110260655293</v>
      </c>
      <c r="M37" s="73" t="s">
        <v>64</v>
      </c>
      <c r="N37" s="63">
        <v>12.025205671276051</v>
      </c>
      <c r="O37" s="66" t="s">
        <v>64</v>
      </c>
      <c r="P37" s="63">
        <v>-2.7190061331808457</v>
      </c>
      <c r="Q37" s="63">
        <v>-1.5</v>
      </c>
      <c r="R37" s="63">
        <v>7.723435594482009</v>
      </c>
    </row>
    <row r="38" spans="1:18" ht="13.5" customHeight="1">
      <c r="A38" s="8" t="s">
        <v>60</v>
      </c>
      <c r="B38" s="64" t="s">
        <v>64</v>
      </c>
      <c r="C38" s="63">
        <v>8.480091986809146</v>
      </c>
      <c r="D38" s="63">
        <v>-0.05748770590158214</v>
      </c>
      <c r="E38" s="63">
        <v>-16.086935429098137</v>
      </c>
      <c r="F38" s="63">
        <v>3.0340092885445813</v>
      </c>
      <c r="G38" s="63">
        <v>-34.93804330025848</v>
      </c>
      <c r="H38" s="63">
        <v>64.93659477578902</v>
      </c>
      <c r="I38" s="63">
        <v>30.359920086386616</v>
      </c>
      <c r="J38" s="63">
        <v>80.38690231825775</v>
      </c>
      <c r="K38" s="63">
        <v>-40.460452997137494</v>
      </c>
      <c r="L38" s="63">
        <v>-14.259666636118773</v>
      </c>
      <c r="M38" s="73" t="s">
        <v>64</v>
      </c>
      <c r="N38" s="63">
        <v>40.547830836387774</v>
      </c>
      <c r="O38" s="66" t="s">
        <v>64</v>
      </c>
      <c r="P38" s="63">
        <v>2.2902987662321017</v>
      </c>
      <c r="Q38" s="63">
        <v>2.9</v>
      </c>
      <c r="R38" s="63">
        <v>9.948717088771808</v>
      </c>
    </row>
    <row r="39" spans="1:18" ht="13.5" customHeight="1">
      <c r="A39" s="8" t="s">
        <v>61</v>
      </c>
      <c r="B39" s="64" t="s">
        <v>64</v>
      </c>
      <c r="C39" s="63">
        <v>-5.450156170198572</v>
      </c>
      <c r="D39" s="63">
        <v>-5.092527730262142</v>
      </c>
      <c r="E39" s="63">
        <v>-5.763043118627198</v>
      </c>
      <c r="F39" s="63">
        <v>-1.0017702588258848</v>
      </c>
      <c r="G39" s="63">
        <v>3.2793330983478697</v>
      </c>
      <c r="H39" s="63">
        <v>-23.612811645792398</v>
      </c>
      <c r="I39" s="63">
        <v>12.900770363326197</v>
      </c>
      <c r="J39" s="63">
        <v>2.842578408907248</v>
      </c>
      <c r="K39" s="63">
        <v>-35.371101176747096</v>
      </c>
      <c r="L39" s="63">
        <v>-0.9068300018223119</v>
      </c>
      <c r="M39" s="73" t="s">
        <v>64</v>
      </c>
      <c r="N39" s="63">
        <v>14.503006284183373</v>
      </c>
      <c r="O39" s="66" t="s">
        <v>64</v>
      </c>
      <c r="P39" s="63">
        <v>-7.8572063378144374</v>
      </c>
      <c r="Q39" s="63">
        <v>-6.6</v>
      </c>
      <c r="R39" s="63">
        <v>-12.467640147759463</v>
      </c>
    </row>
    <row r="40" spans="1:18" ht="13.5" customHeight="1">
      <c r="A40" s="8" t="s">
        <v>62</v>
      </c>
      <c r="B40" s="64" t="s">
        <v>64</v>
      </c>
      <c r="C40" s="63">
        <v>-17.002966595108372</v>
      </c>
      <c r="D40" s="63">
        <v>-7.019561255494389</v>
      </c>
      <c r="E40" s="63">
        <v>17.412075096610934</v>
      </c>
      <c r="F40" s="63">
        <v>-0.15473797363398933</v>
      </c>
      <c r="G40" s="63">
        <v>-30.942539764549583</v>
      </c>
      <c r="H40" s="63">
        <v>-7.333843413286656</v>
      </c>
      <c r="I40" s="63">
        <v>-37.67086081375507</v>
      </c>
      <c r="J40" s="63">
        <v>-25.468356667574245</v>
      </c>
      <c r="K40" s="63">
        <v>-15.16822770870796</v>
      </c>
      <c r="L40" s="63">
        <v>-42.2459052303669</v>
      </c>
      <c r="M40" s="73" t="s">
        <v>64</v>
      </c>
      <c r="N40" s="63">
        <v>-30.315090993020043</v>
      </c>
      <c r="O40" s="66" t="s">
        <v>64</v>
      </c>
      <c r="P40" s="63">
        <v>-3.060173275328404</v>
      </c>
      <c r="Q40" s="63">
        <v>-0.8</v>
      </c>
      <c r="R40" s="63">
        <v>-16.372171912710385</v>
      </c>
    </row>
    <row r="41" spans="1:18" ht="13.5" customHeight="1" thickBot="1">
      <c r="A41" s="47" t="s">
        <v>63</v>
      </c>
      <c r="B41" s="67" t="s">
        <v>64</v>
      </c>
      <c r="C41" s="68">
        <v>-9.600740172444677</v>
      </c>
      <c r="D41" s="68">
        <v>-7.772364144038679</v>
      </c>
      <c r="E41" s="68">
        <v>8.624054567864569</v>
      </c>
      <c r="F41" s="68">
        <v>-0.6736581550323528</v>
      </c>
      <c r="G41" s="68">
        <v>-31.32394260567247</v>
      </c>
      <c r="H41" s="68">
        <v>-13.917025071497068</v>
      </c>
      <c r="I41" s="68">
        <v>-16.815210932857994</v>
      </c>
      <c r="J41" s="68">
        <v>-27.75591078265992</v>
      </c>
      <c r="K41" s="68">
        <v>16.944143955799863</v>
      </c>
      <c r="L41" s="68">
        <v>-19.46615003767086</v>
      </c>
      <c r="M41" s="74" t="s">
        <v>64</v>
      </c>
      <c r="N41" s="68">
        <v>10.940430231459963</v>
      </c>
      <c r="O41" s="70" t="s">
        <v>64</v>
      </c>
      <c r="P41" s="68">
        <v>-9.237036027334856</v>
      </c>
      <c r="Q41" s="68">
        <v>-10.5</v>
      </c>
      <c r="R41" s="68">
        <v>-6.378949143527979</v>
      </c>
    </row>
    <row r="42" spans="1:18" ht="13.5" customHeight="1">
      <c r="A42" s="188" t="s">
        <v>570</v>
      </c>
      <c r="B42" s="280" t="s">
        <v>64</v>
      </c>
      <c r="C42" s="281">
        <v>-8.453335433233711</v>
      </c>
      <c r="D42" s="281">
        <v>1.0678294238647634</v>
      </c>
      <c r="E42" s="281">
        <v>-10.62406885340721</v>
      </c>
      <c r="F42" s="281">
        <v>0.4039903411154011</v>
      </c>
      <c r="G42" s="281">
        <v>-5.1198153028205855</v>
      </c>
      <c r="H42" s="281">
        <v>14.976648763610978</v>
      </c>
      <c r="I42" s="281">
        <v>-29.408313219272152</v>
      </c>
      <c r="J42" s="281">
        <v>-8.875796599494324</v>
      </c>
      <c r="K42" s="281">
        <v>4.357630551437586</v>
      </c>
      <c r="L42" s="281">
        <v>-11.902987422144573</v>
      </c>
      <c r="M42" s="284" t="s">
        <v>64</v>
      </c>
      <c r="N42" s="281">
        <v>-4.254806844479897</v>
      </c>
      <c r="O42" s="283" t="s">
        <v>64</v>
      </c>
      <c r="P42" s="281">
        <v>6.737087122002383</v>
      </c>
      <c r="Q42" s="281">
        <v>9.7</v>
      </c>
      <c r="R42" s="281">
        <v>-6.816594725881409</v>
      </c>
    </row>
    <row r="43" spans="1:18" ht="13.5" customHeight="1">
      <c r="A43" s="8" t="s">
        <v>53</v>
      </c>
      <c r="B43" s="203" t="s">
        <v>64</v>
      </c>
      <c r="C43" s="190">
        <f>'家計指標(表２)'!$G$10</f>
        <v>1.7510206860495092</v>
      </c>
      <c r="D43" s="190">
        <f>'家計指標(表２)'!$G$12</f>
        <v>2.365217740109493</v>
      </c>
      <c r="E43" s="190">
        <f>'家計指標(表２)'!$G$26</f>
        <v>-26.962760853619116</v>
      </c>
      <c r="F43" s="190">
        <f>'家計指標(表２)'!$G$30</f>
        <v>0.17788380812515658</v>
      </c>
      <c r="G43" s="190">
        <f>'家計指標(表２)'!$G$36</f>
        <v>-15.350600445733376</v>
      </c>
      <c r="H43" s="190">
        <f>'家計指標(表２)'!$G$44</f>
        <v>-2.6809569780922193</v>
      </c>
      <c r="I43" s="190">
        <f>'家計指標(表２)'!$G$54</f>
        <v>-24.000733825392196</v>
      </c>
      <c r="J43" s="190">
        <f>'家計指標(表２)'!$G$68</f>
        <v>0.544794383881908</v>
      </c>
      <c r="K43" s="190">
        <f>'家計指標(表２)'!$G$73</f>
        <v>152.50663866485846</v>
      </c>
      <c r="L43" s="190">
        <f>'家計指標(表２)'!$G$78</f>
        <v>53.31859941923271</v>
      </c>
      <c r="M43" s="191" t="s">
        <v>64</v>
      </c>
      <c r="N43" s="190">
        <f>'家計指標(表２)'!$G$85</f>
        <v>4.057785101230271</v>
      </c>
      <c r="O43" s="189" t="s">
        <v>64</v>
      </c>
      <c r="P43" s="190">
        <f>'家計指標(表２)'!$G$92</f>
        <v>2.517662960149325</v>
      </c>
      <c r="Q43" s="190">
        <f>'家計指標(表２)'!$G$111</f>
        <v>2.3</v>
      </c>
      <c r="R43" s="190">
        <f>'家計指標(表２)'!$G$98</f>
        <v>18.264528213239895</v>
      </c>
    </row>
    <row r="44" spans="1:18" ht="13.5" customHeight="1">
      <c r="A44" s="8" t="s">
        <v>54</v>
      </c>
      <c r="B44" s="203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1"/>
      <c r="N44" s="190"/>
      <c r="O44" s="189"/>
      <c r="P44" s="190"/>
      <c r="Q44" s="190"/>
      <c r="R44" s="190"/>
    </row>
    <row r="45" spans="1:18" ht="13.5" customHeight="1">
      <c r="A45" s="8" t="s">
        <v>55</v>
      </c>
      <c r="B45" s="203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1"/>
      <c r="N45" s="190"/>
      <c r="O45" s="189"/>
      <c r="P45" s="190"/>
      <c r="Q45" s="190"/>
      <c r="R45" s="190"/>
    </row>
    <row r="46" spans="1:18" ht="13.5" customHeight="1">
      <c r="A46" s="41" t="s">
        <v>56</v>
      </c>
      <c r="B46" s="203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1"/>
      <c r="N46" s="190"/>
      <c r="O46" s="189"/>
      <c r="P46" s="190"/>
      <c r="Q46" s="190"/>
      <c r="R46" s="190"/>
    </row>
    <row r="47" spans="1:18" ht="13.5" customHeight="1">
      <c r="A47" s="251" t="s">
        <v>57</v>
      </c>
      <c r="B47" s="203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1"/>
      <c r="N47" s="190"/>
      <c r="O47" s="189"/>
      <c r="P47" s="190"/>
      <c r="Q47" s="190"/>
      <c r="R47" s="190"/>
    </row>
    <row r="48" spans="1:18" ht="13.5" customHeight="1">
      <c r="A48" s="188" t="s">
        <v>58</v>
      </c>
      <c r="B48" s="203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1"/>
      <c r="N48" s="190"/>
      <c r="O48" s="189"/>
      <c r="P48" s="190"/>
      <c r="Q48" s="190"/>
      <c r="R48" s="190"/>
    </row>
    <row r="49" spans="1:18" ht="13.5" customHeight="1">
      <c r="A49" s="8" t="s">
        <v>59</v>
      </c>
      <c r="B49" s="203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1"/>
      <c r="N49" s="190"/>
      <c r="O49" s="189"/>
      <c r="P49" s="190"/>
      <c r="Q49" s="190"/>
      <c r="R49" s="190"/>
    </row>
    <row r="50" spans="1:18" ht="13.5" customHeight="1">
      <c r="A50" s="8" t="s">
        <v>60</v>
      </c>
      <c r="B50" s="203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1"/>
      <c r="N50" s="190"/>
      <c r="O50" s="189"/>
      <c r="P50" s="190"/>
      <c r="Q50" s="190"/>
      <c r="R50" s="190"/>
    </row>
    <row r="51" spans="1:18" ht="13.5" customHeight="1">
      <c r="A51" s="8" t="s">
        <v>61</v>
      </c>
      <c r="B51" s="203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1"/>
      <c r="N51" s="190"/>
      <c r="O51" s="189"/>
      <c r="P51" s="190"/>
      <c r="Q51" s="190"/>
      <c r="R51" s="190"/>
    </row>
    <row r="52" spans="1:18" ht="13.5" customHeight="1">
      <c r="A52" s="8" t="s">
        <v>62</v>
      </c>
      <c r="B52" s="203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1"/>
      <c r="N52" s="190"/>
      <c r="O52" s="189"/>
      <c r="P52" s="190"/>
      <c r="Q52" s="190"/>
      <c r="R52" s="190"/>
    </row>
    <row r="53" spans="1:18" ht="13.5" customHeight="1" thickBot="1">
      <c r="A53" s="47" t="s">
        <v>63</v>
      </c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74"/>
      <c r="N53" s="68"/>
      <c r="O53" s="70"/>
      <c r="P53" s="68"/>
      <c r="Q53" s="68"/>
      <c r="R53" s="68"/>
    </row>
    <row r="54" ht="13.5" customHeight="1">
      <c r="A54" s="263"/>
    </row>
  </sheetData>
  <mergeCells count="6">
    <mergeCell ref="P4:P5"/>
    <mergeCell ref="M4:N4"/>
    <mergeCell ref="M1:O1"/>
    <mergeCell ref="D4:D5"/>
    <mergeCell ref="E4:E5"/>
    <mergeCell ref="K4:K5"/>
  </mergeCells>
  <printOptions horizontalCentered="1" verticalCentered="1"/>
  <pageMargins left="0.3937007874015748" right="0.1968503937007874" top="0.3937007874015748" bottom="0.3937007874015748" header="0.11811023622047245" footer="0"/>
  <pageSetup horizontalDpi="600" verticalDpi="600" orientation="landscape" paperSize="9" scale="75" r:id="rId2"/>
  <headerFooter alignWithMargins="0">
    <oddFooter>&amp;R&amp;9&amp;F.xls&amp;A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00390625" style="0" customWidth="1"/>
    <col min="2" max="2" width="7.00390625" style="0" customWidth="1"/>
    <col min="3" max="6" width="15.625" style="0" customWidth="1"/>
  </cols>
  <sheetData>
    <row r="1" spans="2:6" ht="30" customHeight="1">
      <c r="B1" s="350"/>
      <c r="C1" s="192" t="s">
        <v>581</v>
      </c>
      <c r="D1" s="350"/>
      <c r="E1" s="350"/>
      <c r="F1" s="350"/>
    </row>
    <row r="2" spans="2:6" s="193" customFormat="1" ht="21" customHeight="1">
      <c r="B2" s="351"/>
      <c r="C2" s="364" t="s">
        <v>582</v>
      </c>
      <c r="D2" s="364" t="s">
        <v>583</v>
      </c>
      <c r="E2" s="364" t="s">
        <v>584</v>
      </c>
      <c r="F2" s="364" t="s">
        <v>585</v>
      </c>
    </row>
    <row r="3" spans="2:11" s="34" customFormat="1" ht="15.75" customHeight="1">
      <c r="B3" s="352"/>
      <c r="C3" s="396"/>
      <c r="D3" s="396"/>
      <c r="E3" s="396"/>
      <c r="F3" s="396"/>
      <c r="K3" s="360"/>
    </row>
    <row r="4" spans="2:6" ht="15.75" customHeight="1" hidden="1">
      <c r="B4" s="353"/>
      <c r="C4" s="66"/>
      <c r="D4" s="66"/>
      <c r="E4" s="66"/>
      <c r="F4" s="66"/>
    </row>
    <row r="5" spans="1:6" ht="15.75" customHeight="1" hidden="1">
      <c r="A5" s="354"/>
      <c r="B5" s="353" t="s">
        <v>586</v>
      </c>
      <c r="C5" s="66">
        <v>21.9</v>
      </c>
      <c r="D5" s="66">
        <v>21.5</v>
      </c>
      <c r="E5" s="66">
        <v>24.9</v>
      </c>
      <c r="F5" s="66">
        <v>24.2</v>
      </c>
    </row>
    <row r="6" spans="2:6" ht="15.75" customHeight="1" hidden="1">
      <c r="B6" s="353">
        <v>2</v>
      </c>
      <c r="C6" s="66">
        <v>23.8</v>
      </c>
      <c r="D6" s="66">
        <v>22.7</v>
      </c>
      <c r="E6" s="66">
        <v>28.5</v>
      </c>
      <c r="F6" s="66">
        <v>27.9</v>
      </c>
    </row>
    <row r="7" spans="2:6" ht="15.75" customHeight="1" hidden="1">
      <c r="B7" s="353">
        <v>3</v>
      </c>
      <c r="C7" s="66">
        <v>21.7</v>
      </c>
      <c r="D7" s="66">
        <v>20.7</v>
      </c>
      <c r="E7" s="66">
        <v>26</v>
      </c>
      <c r="F7" s="66">
        <v>25.6</v>
      </c>
    </row>
    <row r="8" spans="2:6" ht="15.75" customHeight="1" hidden="1">
      <c r="B8" s="353">
        <v>4</v>
      </c>
      <c r="C8" s="66">
        <v>22.1</v>
      </c>
      <c r="D8" s="66">
        <v>20.9</v>
      </c>
      <c r="E8" s="66">
        <v>26.5</v>
      </c>
      <c r="F8" s="66">
        <v>26.5</v>
      </c>
    </row>
    <row r="9" spans="2:6" ht="15.75" customHeight="1" hidden="1">
      <c r="B9" s="353">
        <v>5</v>
      </c>
      <c r="C9" s="66">
        <v>25.6</v>
      </c>
      <c r="D9" s="66">
        <v>24.8</v>
      </c>
      <c r="E9" s="66">
        <v>27.5</v>
      </c>
      <c r="F9" s="66">
        <v>28.2</v>
      </c>
    </row>
    <row r="10" spans="2:6" ht="15.75" customHeight="1" hidden="1">
      <c r="B10" s="353">
        <v>6</v>
      </c>
      <c r="C10" s="66">
        <v>24.5</v>
      </c>
      <c r="D10" s="66">
        <v>22.9</v>
      </c>
      <c r="E10" s="66">
        <v>26.6</v>
      </c>
      <c r="F10" s="66">
        <v>25.2</v>
      </c>
    </row>
    <row r="11" spans="2:6" ht="15.75" customHeight="1" hidden="1">
      <c r="B11" s="1">
        <v>7</v>
      </c>
      <c r="C11" s="66">
        <v>23.4</v>
      </c>
      <c r="D11" s="66">
        <v>22.3</v>
      </c>
      <c r="E11" s="66">
        <v>27.3</v>
      </c>
      <c r="F11" s="66">
        <v>27.1</v>
      </c>
    </row>
    <row r="12" spans="2:7" ht="15.75" customHeight="1" hidden="1">
      <c r="B12" s="1">
        <v>8</v>
      </c>
      <c r="C12" s="66">
        <v>24.9</v>
      </c>
      <c r="D12" s="66">
        <v>23.8</v>
      </c>
      <c r="E12" s="66">
        <v>25.8</v>
      </c>
      <c r="F12" s="66">
        <v>25.2</v>
      </c>
      <c r="G12" s="363"/>
    </row>
    <row r="13" spans="2:7" ht="15.75" customHeight="1" hidden="1">
      <c r="B13" s="1">
        <v>9</v>
      </c>
      <c r="C13" s="66">
        <v>24.6</v>
      </c>
      <c r="D13" s="66">
        <v>23.3</v>
      </c>
      <c r="E13" s="66">
        <v>23.1</v>
      </c>
      <c r="F13" s="66">
        <v>22</v>
      </c>
      <c r="G13" s="363"/>
    </row>
    <row r="14" spans="2:6" ht="15.75" customHeight="1" hidden="1">
      <c r="B14" s="1">
        <v>10</v>
      </c>
      <c r="C14" s="66">
        <v>24.7</v>
      </c>
      <c r="D14" s="66">
        <v>23.6</v>
      </c>
      <c r="E14" s="66">
        <v>24.8</v>
      </c>
      <c r="F14" s="66">
        <v>25.7</v>
      </c>
    </row>
    <row r="15" spans="2:6" ht="15.75" customHeight="1" hidden="1">
      <c r="B15" s="1">
        <v>11</v>
      </c>
      <c r="C15" s="66">
        <v>24.6</v>
      </c>
      <c r="D15" s="66">
        <v>23.7</v>
      </c>
      <c r="E15" s="66">
        <v>26.4</v>
      </c>
      <c r="F15" s="66">
        <v>25.4</v>
      </c>
    </row>
    <row r="16" spans="2:6" ht="15.75" customHeight="1" hidden="1">
      <c r="B16" s="1">
        <v>12</v>
      </c>
      <c r="C16" s="66">
        <v>24.3</v>
      </c>
      <c r="D16" s="66">
        <v>22.4</v>
      </c>
      <c r="E16" s="66">
        <v>24.1</v>
      </c>
      <c r="F16" s="66">
        <v>22.7</v>
      </c>
    </row>
    <row r="17" spans="2:6" ht="15.75" customHeight="1" hidden="1">
      <c r="B17" s="353" t="s">
        <v>587</v>
      </c>
      <c r="C17" s="66">
        <v>22</v>
      </c>
      <c r="D17" s="66">
        <v>21.3</v>
      </c>
      <c r="E17" s="66">
        <v>23.7</v>
      </c>
      <c r="F17" s="66">
        <v>23.2</v>
      </c>
    </row>
    <row r="18" spans="2:6" ht="15.75" customHeight="1" hidden="1">
      <c r="B18" s="353" t="s">
        <v>588</v>
      </c>
      <c r="C18" s="189">
        <v>21.6</v>
      </c>
      <c r="D18" s="189">
        <v>20.8</v>
      </c>
      <c r="E18" s="189">
        <v>23.6</v>
      </c>
      <c r="F18" s="355">
        <v>22.2</v>
      </c>
    </row>
    <row r="19" spans="2:6" ht="15.75" customHeight="1" hidden="1">
      <c r="B19" s="353" t="s">
        <v>589</v>
      </c>
      <c r="C19" s="189">
        <v>22.2</v>
      </c>
      <c r="D19" s="189">
        <v>21.2</v>
      </c>
      <c r="E19" s="189">
        <v>24.1</v>
      </c>
      <c r="F19" s="355">
        <v>22.2</v>
      </c>
    </row>
    <row r="20" spans="2:6" ht="15.75" customHeight="1" hidden="1">
      <c r="B20" s="353" t="s">
        <v>590</v>
      </c>
      <c r="C20" s="189">
        <v>24.8</v>
      </c>
      <c r="D20" s="189">
        <v>23.9</v>
      </c>
      <c r="E20" s="189">
        <v>27.6</v>
      </c>
      <c r="F20" s="355">
        <v>26.9</v>
      </c>
    </row>
    <row r="21" spans="2:6" ht="15.75" customHeight="1" hidden="1">
      <c r="B21" s="353" t="s">
        <v>591</v>
      </c>
      <c r="C21" s="189">
        <v>24.2</v>
      </c>
      <c r="D21" s="189">
        <v>22.9</v>
      </c>
      <c r="E21" s="189">
        <v>26.7</v>
      </c>
      <c r="F21" s="355">
        <v>24.4</v>
      </c>
    </row>
    <row r="22" spans="2:6" ht="15.75" customHeight="1" hidden="1">
      <c r="B22" s="7" t="s">
        <v>592</v>
      </c>
      <c r="C22" s="189">
        <v>22.9</v>
      </c>
      <c r="D22" s="189">
        <v>21.5</v>
      </c>
      <c r="E22" s="189">
        <v>27.8</v>
      </c>
      <c r="F22" s="355">
        <v>26.8</v>
      </c>
    </row>
    <row r="23" spans="2:6" ht="15.75" customHeight="1" hidden="1">
      <c r="B23" s="7" t="s">
        <v>593</v>
      </c>
      <c r="C23" s="189">
        <v>24.2</v>
      </c>
      <c r="D23" s="189">
        <v>23.2</v>
      </c>
      <c r="E23" s="189">
        <v>27.9</v>
      </c>
      <c r="F23" s="355">
        <v>26.3</v>
      </c>
    </row>
    <row r="24" spans="2:6" ht="15.75" customHeight="1" hidden="1">
      <c r="B24" s="7" t="s">
        <v>594</v>
      </c>
      <c r="C24" s="189">
        <v>24.9</v>
      </c>
      <c r="D24" s="189">
        <v>23.8</v>
      </c>
      <c r="E24" s="189">
        <v>25.6</v>
      </c>
      <c r="F24" s="355">
        <v>25.3</v>
      </c>
    </row>
    <row r="25" spans="2:6" ht="15.75" customHeight="1" hidden="1">
      <c r="B25" s="7" t="s">
        <v>595</v>
      </c>
      <c r="C25" s="189">
        <v>24.9</v>
      </c>
      <c r="D25" s="189">
        <v>24.7</v>
      </c>
      <c r="E25" s="189">
        <v>24.9</v>
      </c>
      <c r="F25" s="355">
        <v>26.2</v>
      </c>
    </row>
    <row r="26" spans="2:6" ht="15.75" customHeight="1" hidden="1">
      <c r="B26" s="7" t="s">
        <v>596</v>
      </c>
      <c r="C26" s="66">
        <v>24</v>
      </c>
      <c r="D26" s="66">
        <v>22.8</v>
      </c>
      <c r="E26" s="66">
        <v>26.9</v>
      </c>
      <c r="F26" s="66">
        <v>25.9</v>
      </c>
    </row>
    <row r="27" spans="2:6" ht="15.75" customHeight="1" hidden="1">
      <c r="B27" s="1">
        <v>12</v>
      </c>
      <c r="C27" s="66">
        <v>24.31257131003008</v>
      </c>
      <c r="D27" s="66">
        <v>22.28080368991514</v>
      </c>
      <c r="E27" s="66">
        <v>24.5</v>
      </c>
      <c r="F27" s="66">
        <v>22.8</v>
      </c>
    </row>
    <row r="28" spans="2:6" ht="15.75" customHeight="1" hidden="1">
      <c r="B28" s="1" t="s">
        <v>597</v>
      </c>
      <c r="C28" s="66">
        <v>21.67807986763057</v>
      </c>
      <c r="D28" s="66">
        <v>20.805161491858577</v>
      </c>
      <c r="E28" s="66">
        <v>23.7</v>
      </c>
      <c r="F28" s="66">
        <v>23.1</v>
      </c>
    </row>
    <row r="29" spans="2:6" ht="15.75" customHeight="1" hidden="1">
      <c r="B29" s="1" t="s">
        <v>598</v>
      </c>
      <c r="C29" s="66">
        <v>23.690945894946307</v>
      </c>
      <c r="D29" s="66">
        <v>22.457862240397723</v>
      </c>
      <c r="E29" s="66">
        <v>23.8</v>
      </c>
      <c r="F29" s="66">
        <v>24.7</v>
      </c>
    </row>
    <row r="30" spans="2:6" ht="15.75" customHeight="1" hidden="1">
      <c r="B30" s="1" t="s">
        <v>599</v>
      </c>
      <c r="C30" s="66">
        <v>22.091556289909363</v>
      </c>
      <c r="D30" s="66">
        <v>20.377548520565096</v>
      </c>
      <c r="E30" s="66">
        <v>16.3</v>
      </c>
      <c r="F30" s="66">
        <v>18.3</v>
      </c>
    </row>
    <row r="31" spans="2:6" ht="15.75" customHeight="1" hidden="1">
      <c r="B31" s="1" t="s">
        <v>600</v>
      </c>
      <c r="C31" s="66">
        <v>21.5</v>
      </c>
      <c r="D31" s="66">
        <v>20</v>
      </c>
      <c r="E31" s="66">
        <v>21.2</v>
      </c>
      <c r="F31" s="66">
        <v>21</v>
      </c>
    </row>
    <row r="32" spans="2:6" ht="15.75" customHeight="1" hidden="1">
      <c r="B32" s="1" t="s">
        <v>601</v>
      </c>
      <c r="C32" s="211">
        <v>24.359368080092324</v>
      </c>
      <c r="D32" s="211">
        <v>23.10862856587452</v>
      </c>
      <c r="E32" s="211">
        <v>24.6</v>
      </c>
      <c r="F32" s="211">
        <v>24.7</v>
      </c>
    </row>
    <row r="33" spans="2:6" ht="15.75" customHeight="1" hidden="1">
      <c r="B33" s="1" t="s">
        <v>602</v>
      </c>
      <c r="C33" s="356">
        <v>23.926627425449517</v>
      </c>
      <c r="D33" s="356">
        <v>22.674374574003483</v>
      </c>
      <c r="E33" s="356">
        <v>23.8</v>
      </c>
      <c r="F33" s="356">
        <v>23.7</v>
      </c>
    </row>
    <row r="34" spans="2:6" ht="15.75" customHeight="1" hidden="1">
      <c r="B34" s="1" t="s">
        <v>603</v>
      </c>
      <c r="C34" s="357">
        <v>22.799556155864707</v>
      </c>
      <c r="D34" s="357">
        <v>21.39717657213597</v>
      </c>
      <c r="E34" s="357">
        <v>24.3</v>
      </c>
      <c r="F34" s="357">
        <v>25.9</v>
      </c>
    </row>
    <row r="35" spans="2:6" ht="15.75" customHeight="1" hidden="1">
      <c r="B35" s="1" t="s">
        <v>604</v>
      </c>
      <c r="C35" s="357">
        <v>24.53567874058633</v>
      </c>
      <c r="D35" s="357">
        <v>23.040708528618627</v>
      </c>
      <c r="E35" s="357">
        <v>25.2</v>
      </c>
      <c r="F35" s="357">
        <v>24.1</v>
      </c>
    </row>
    <row r="36" spans="2:6" ht="15.75" customHeight="1" hidden="1">
      <c r="B36" s="1" t="s">
        <v>605</v>
      </c>
      <c r="C36" s="357">
        <v>24.164322913162252</v>
      </c>
      <c r="D36" s="357">
        <v>22.91314759943674</v>
      </c>
      <c r="E36" s="357">
        <v>23.7</v>
      </c>
      <c r="F36" s="357">
        <v>22.9</v>
      </c>
    </row>
    <row r="37" spans="2:6" ht="15.75" customHeight="1" hidden="1">
      <c r="B37" s="1" t="s">
        <v>606</v>
      </c>
      <c r="C37" s="357">
        <v>23.9750486066105</v>
      </c>
      <c r="D37" s="357">
        <v>22.81727530350846</v>
      </c>
      <c r="E37" s="357">
        <v>24.7</v>
      </c>
      <c r="F37" s="357">
        <v>25.1</v>
      </c>
    </row>
    <row r="38" spans="2:6" ht="15.75" customHeight="1" hidden="1">
      <c r="B38" s="358">
        <v>11</v>
      </c>
      <c r="C38" s="357">
        <v>23.793090652714387</v>
      </c>
      <c r="D38" s="357">
        <v>22.97359592286219</v>
      </c>
      <c r="E38" s="357">
        <v>26.4</v>
      </c>
      <c r="F38" s="357">
        <v>25.2</v>
      </c>
    </row>
    <row r="39" spans="2:6" ht="15.75" customHeight="1" hidden="1">
      <c r="B39" s="358">
        <v>12</v>
      </c>
      <c r="C39" s="357">
        <v>23.273313830817372</v>
      </c>
      <c r="D39" s="357">
        <v>21.66619500931028</v>
      </c>
      <c r="E39" s="357">
        <v>22.2</v>
      </c>
      <c r="F39" s="357">
        <v>22.4</v>
      </c>
    </row>
    <row r="40" spans="2:6" ht="15.75" customHeight="1" hidden="1">
      <c r="B40" s="1" t="s">
        <v>607</v>
      </c>
      <c r="C40" s="357">
        <v>21.68812022652881</v>
      </c>
      <c r="D40" s="357">
        <v>20.99984686110302</v>
      </c>
      <c r="E40" s="357">
        <v>22.3</v>
      </c>
      <c r="F40" s="357">
        <v>21.6</v>
      </c>
    </row>
    <row r="41" spans="2:6" ht="15.75" customHeight="1" hidden="1">
      <c r="B41" s="1">
        <v>2</v>
      </c>
      <c r="C41" s="357">
        <v>22.736960602950916</v>
      </c>
      <c r="D41" s="357">
        <v>21.657431484068912</v>
      </c>
      <c r="E41" s="357">
        <v>23</v>
      </c>
      <c r="F41" s="357">
        <v>22</v>
      </c>
    </row>
    <row r="42" spans="2:6" ht="15.75" customHeight="1" hidden="1">
      <c r="B42" s="1">
        <v>3</v>
      </c>
      <c r="C42" s="357">
        <v>21.170214337415246</v>
      </c>
      <c r="D42" s="357">
        <v>19.814162648317712</v>
      </c>
      <c r="E42" s="357">
        <v>23.8</v>
      </c>
      <c r="F42" s="357">
        <v>22.2</v>
      </c>
    </row>
    <row r="43" spans="2:6" ht="15.75" customHeight="1" hidden="1">
      <c r="B43" s="1" t="s">
        <v>608</v>
      </c>
      <c r="C43" s="357">
        <v>21.623508325079005</v>
      </c>
      <c r="D43" s="357">
        <v>20.191616697615856</v>
      </c>
      <c r="E43" s="357">
        <v>23.9</v>
      </c>
      <c r="F43" s="357">
        <v>23.2</v>
      </c>
    </row>
    <row r="44" spans="2:6" ht="15.75" customHeight="1" hidden="1">
      <c r="B44" s="1" t="s">
        <v>609</v>
      </c>
      <c r="C44" s="357">
        <v>23.84654830245475</v>
      </c>
      <c r="D44" s="357">
        <v>22.93271659757678</v>
      </c>
      <c r="E44" s="357">
        <v>24.6</v>
      </c>
      <c r="F44" s="357">
        <v>23</v>
      </c>
    </row>
    <row r="45" spans="2:6" ht="15.75" customHeight="1" hidden="1">
      <c r="B45" s="1" t="s">
        <v>610</v>
      </c>
      <c r="C45" s="357">
        <v>24.366631396521964</v>
      </c>
      <c r="D45" s="357">
        <v>23.173456713043592</v>
      </c>
      <c r="E45" s="357">
        <v>26.2</v>
      </c>
      <c r="F45" s="357">
        <v>24.2</v>
      </c>
    </row>
    <row r="46" spans="2:6" ht="15.75" customHeight="1" hidden="1">
      <c r="B46" s="1" t="s">
        <v>611</v>
      </c>
      <c r="C46" s="357">
        <v>22.813752198789633</v>
      </c>
      <c r="D46" s="357">
        <v>21.313384646429704</v>
      </c>
      <c r="E46" s="357">
        <v>25.7</v>
      </c>
      <c r="F46" s="357">
        <v>25.8</v>
      </c>
    </row>
    <row r="47" spans="2:6" ht="15.75" customHeight="1" hidden="1">
      <c r="B47" s="1">
        <v>8</v>
      </c>
      <c r="C47" s="357">
        <v>24.192427811449594</v>
      </c>
      <c r="D47" s="357">
        <v>22.740091393475215</v>
      </c>
      <c r="E47" s="357">
        <v>23.2</v>
      </c>
      <c r="F47" s="357">
        <v>22.5</v>
      </c>
    </row>
    <row r="48" spans="2:6" ht="15.75" customHeight="1" hidden="1">
      <c r="B48" s="1" t="s">
        <v>612</v>
      </c>
      <c r="C48" s="357">
        <v>24.76692896714775</v>
      </c>
      <c r="D48" s="357">
        <v>23.20067008315297</v>
      </c>
      <c r="E48" s="357">
        <v>25.5</v>
      </c>
      <c r="F48" s="357">
        <v>24.1</v>
      </c>
    </row>
    <row r="49" spans="2:6" ht="15.75" customHeight="1" hidden="1">
      <c r="B49" s="1" t="s">
        <v>613</v>
      </c>
      <c r="C49" s="357">
        <v>23.22800941372542</v>
      </c>
      <c r="D49" s="357">
        <v>21.977040893269713</v>
      </c>
      <c r="E49" s="357">
        <v>26.5</v>
      </c>
      <c r="F49" s="357">
        <v>26.2</v>
      </c>
    </row>
    <row r="50" spans="2:6" ht="15.75" customHeight="1" hidden="1">
      <c r="B50" s="1" t="s">
        <v>614</v>
      </c>
      <c r="C50" s="357">
        <v>23.207773959267975</v>
      </c>
      <c r="D50" s="357">
        <v>22.00964574876611</v>
      </c>
      <c r="E50" s="357">
        <v>24.9</v>
      </c>
      <c r="F50" s="357">
        <v>25.1</v>
      </c>
    </row>
    <row r="51" spans="2:6" ht="15.75" customHeight="1" hidden="1">
      <c r="B51" s="1" t="s">
        <v>615</v>
      </c>
      <c r="C51" s="357">
        <v>24.67361005172868</v>
      </c>
      <c r="D51" s="357">
        <v>22.53613699447391</v>
      </c>
      <c r="E51" s="357">
        <v>22.6</v>
      </c>
      <c r="F51" s="357">
        <v>22.1</v>
      </c>
    </row>
    <row r="52" spans="2:6" ht="15.75" customHeight="1" hidden="1">
      <c r="B52" s="1" t="s">
        <v>616</v>
      </c>
      <c r="C52" s="357">
        <v>21.59291977404092</v>
      </c>
      <c r="D52" s="357">
        <v>21.121136377491922</v>
      </c>
      <c r="E52" s="357">
        <v>23.2</v>
      </c>
      <c r="F52" s="357">
        <v>22.2</v>
      </c>
    </row>
    <row r="53" spans="2:6" ht="15.75" customHeight="1" hidden="1">
      <c r="B53" s="1" t="s">
        <v>617</v>
      </c>
      <c r="C53" s="357">
        <v>23.289499523598252</v>
      </c>
      <c r="D53" s="357">
        <v>22.159680838633214</v>
      </c>
      <c r="E53" s="357">
        <v>22.4</v>
      </c>
      <c r="F53" s="357">
        <v>22</v>
      </c>
    </row>
    <row r="54" spans="2:6" ht="15.75" customHeight="1" hidden="1">
      <c r="B54" s="1" t="s">
        <v>618</v>
      </c>
      <c r="C54" s="357">
        <v>21.76113667084917</v>
      </c>
      <c r="D54" s="357">
        <v>20.74313831356418</v>
      </c>
      <c r="E54" s="357">
        <v>22.5</v>
      </c>
      <c r="F54" s="357">
        <v>21.8</v>
      </c>
    </row>
    <row r="55" spans="2:6" ht="15.75" customHeight="1" hidden="1">
      <c r="B55" s="1" t="s">
        <v>619</v>
      </c>
      <c r="C55" s="357">
        <v>21.52917505030181</v>
      </c>
      <c r="D55" s="357">
        <v>20.338782586621203</v>
      </c>
      <c r="E55" s="357">
        <v>23.5</v>
      </c>
      <c r="F55" s="357">
        <v>21.6</v>
      </c>
    </row>
    <row r="56" spans="2:6" ht="15.75" customHeight="1" hidden="1">
      <c r="B56" s="1" t="s">
        <v>620</v>
      </c>
      <c r="C56" s="357">
        <v>24.954223893929488</v>
      </c>
      <c r="D56" s="357">
        <v>23.86299169434157</v>
      </c>
      <c r="E56" s="357">
        <v>26</v>
      </c>
      <c r="F56" s="357">
        <v>24.1</v>
      </c>
    </row>
    <row r="57" spans="2:6" ht="15.75" customHeight="1" hidden="1">
      <c r="B57" s="1" t="s">
        <v>621</v>
      </c>
      <c r="C57" s="357">
        <v>24.18086884596164</v>
      </c>
      <c r="D57" s="357">
        <v>23.19074470776216</v>
      </c>
      <c r="E57" s="357">
        <v>26</v>
      </c>
      <c r="F57" s="357">
        <v>23.2</v>
      </c>
    </row>
    <row r="58" spans="2:6" ht="13.5" hidden="1">
      <c r="B58" s="1" t="s">
        <v>622</v>
      </c>
      <c r="C58" s="357">
        <v>22.347397959828598</v>
      </c>
      <c r="D58" s="357">
        <v>21.000590911437868</v>
      </c>
      <c r="E58" s="357">
        <v>27.4</v>
      </c>
      <c r="F58" s="357">
        <v>25.9</v>
      </c>
    </row>
    <row r="59" spans="2:6" ht="13.5" hidden="1">
      <c r="B59" s="1" t="s">
        <v>623</v>
      </c>
      <c r="C59" s="357">
        <v>24.720598105376336</v>
      </c>
      <c r="D59" s="357">
        <v>23.69097781633412</v>
      </c>
      <c r="E59" s="357">
        <v>23.2</v>
      </c>
      <c r="F59" s="357">
        <v>23</v>
      </c>
    </row>
    <row r="60" spans="2:6" ht="13.5" hidden="1">
      <c r="B60" s="1" t="s">
        <v>624</v>
      </c>
      <c r="C60" s="357">
        <v>23.664934196528982</v>
      </c>
      <c r="D60" s="357">
        <v>22.53528544343796</v>
      </c>
      <c r="E60" s="357">
        <v>26</v>
      </c>
      <c r="F60" s="357">
        <v>25.4</v>
      </c>
    </row>
    <row r="61" spans="2:6" ht="13.5" hidden="1">
      <c r="B61" s="1" t="s">
        <v>625</v>
      </c>
      <c r="C61" s="357">
        <v>23.105770274582305</v>
      </c>
      <c r="D61" s="357">
        <v>22.078428123916556</v>
      </c>
      <c r="E61" s="357">
        <v>25.5</v>
      </c>
      <c r="F61" s="357">
        <v>23.4</v>
      </c>
    </row>
    <row r="62" spans="2:6" ht="13.5" hidden="1">
      <c r="B62" s="1" t="s">
        <v>626</v>
      </c>
      <c r="C62" s="357">
        <v>23.80047703572221</v>
      </c>
      <c r="D62" s="357">
        <v>22.94097566526326</v>
      </c>
      <c r="E62" s="357">
        <v>24.7</v>
      </c>
      <c r="F62" s="357">
        <v>22.6</v>
      </c>
    </row>
    <row r="63" spans="2:6" ht="13.5" hidden="1">
      <c r="B63" s="1" t="s">
        <v>627</v>
      </c>
      <c r="C63" s="357">
        <v>24.7</v>
      </c>
      <c r="D63" s="357">
        <v>23.07759019426457</v>
      </c>
      <c r="E63" s="357">
        <v>24.4</v>
      </c>
      <c r="F63" s="357">
        <v>22.6</v>
      </c>
    </row>
    <row r="64" spans="2:6" ht="13.5">
      <c r="B64" s="1" t="s">
        <v>628</v>
      </c>
      <c r="C64" s="359">
        <v>21.6</v>
      </c>
      <c r="D64" s="359">
        <v>21.010978427749063</v>
      </c>
      <c r="E64" s="359">
        <v>22.1</v>
      </c>
      <c r="F64" s="359">
        <v>20.2</v>
      </c>
    </row>
    <row r="65" spans="2:6" ht="13.5">
      <c r="B65" s="1">
        <v>2</v>
      </c>
      <c r="C65" s="359">
        <v>23.4</v>
      </c>
      <c r="D65" s="359">
        <v>22.059693978215165</v>
      </c>
      <c r="E65" s="359">
        <v>23.5</v>
      </c>
      <c r="F65" s="359">
        <v>22.7</v>
      </c>
    </row>
    <row r="66" spans="2:6" ht="13.5">
      <c r="B66" s="1">
        <v>3</v>
      </c>
      <c r="C66" s="359">
        <v>22.2</v>
      </c>
      <c r="D66" s="359">
        <v>20.880601531232692</v>
      </c>
      <c r="E66" s="359">
        <v>23.4</v>
      </c>
      <c r="F66" s="359">
        <v>22.3</v>
      </c>
    </row>
    <row r="67" spans="2:8" ht="13.5">
      <c r="B67" s="1">
        <v>4</v>
      </c>
      <c r="C67" s="359">
        <v>21.6</v>
      </c>
      <c r="D67" s="359">
        <v>20.3</v>
      </c>
      <c r="E67" s="359">
        <v>24.7</v>
      </c>
      <c r="F67" s="359">
        <v>24.4</v>
      </c>
      <c r="H67" s="263"/>
    </row>
    <row r="68" spans="2:6" ht="13.5">
      <c r="B68" s="1">
        <v>5</v>
      </c>
      <c r="C68" s="359">
        <v>24.8</v>
      </c>
      <c r="D68" s="359">
        <v>23.6</v>
      </c>
      <c r="E68" s="359">
        <v>26.4</v>
      </c>
      <c r="F68" s="359">
        <v>24.1</v>
      </c>
    </row>
    <row r="69" spans="2:6" ht="13.5">
      <c r="B69" s="1">
        <v>6</v>
      </c>
      <c r="C69" s="359">
        <v>23.5</v>
      </c>
      <c r="D69" s="359">
        <v>22.4</v>
      </c>
      <c r="E69" s="359">
        <v>26.6</v>
      </c>
      <c r="F69" s="359">
        <v>24.5</v>
      </c>
    </row>
    <row r="70" spans="2:6" ht="13.5">
      <c r="B70" s="1">
        <v>7</v>
      </c>
      <c r="C70" s="359">
        <v>23.1</v>
      </c>
      <c r="D70" s="359">
        <v>22</v>
      </c>
      <c r="E70" s="359">
        <v>26.1</v>
      </c>
      <c r="F70" s="359">
        <v>23.6</v>
      </c>
    </row>
    <row r="71" spans="2:6" ht="13.5">
      <c r="B71" s="1">
        <v>8</v>
      </c>
      <c r="C71" s="359">
        <v>24</v>
      </c>
      <c r="D71" s="359">
        <v>22.4</v>
      </c>
      <c r="E71" s="359">
        <v>23.5</v>
      </c>
      <c r="F71" s="359">
        <v>20.4</v>
      </c>
    </row>
    <row r="72" spans="2:6" ht="13.5">
      <c r="B72" s="1">
        <v>9</v>
      </c>
      <c r="C72" s="359">
        <v>23.4</v>
      </c>
      <c r="D72" s="359">
        <v>22</v>
      </c>
      <c r="E72" s="359">
        <v>23.7</v>
      </c>
      <c r="F72" s="359">
        <v>22</v>
      </c>
    </row>
    <row r="73" spans="2:6" ht="13.5">
      <c r="B73" s="1">
        <v>10</v>
      </c>
      <c r="C73" s="359">
        <v>23.3</v>
      </c>
      <c r="D73" s="359">
        <v>22.2</v>
      </c>
      <c r="E73" s="359">
        <v>25.5</v>
      </c>
      <c r="F73" s="359">
        <v>24.8</v>
      </c>
    </row>
    <row r="74" spans="2:6" ht="13.5">
      <c r="B74" s="1">
        <v>11</v>
      </c>
      <c r="C74" s="359">
        <v>23.4</v>
      </c>
      <c r="D74" s="359">
        <v>22.7</v>
      </c>
      <c r="E74" s="359">
        <v>27.6</v>
      </c>
      <c r="F74" s="359">
        <v>25.8</v>
      </c>
    </row>
    <row r="75" spans="2:6" ht="13.5">
      <c r="B75" s="1">
        <v>12</v>
      </c>
      <c r="C75" s="359">
        <v>24.1</v>
      </c>
      <c r="D75" s="359">
        <v>22.4</v>
      </c>
      <c r="E75" s="359">
        <v>25</v>
      </c>
      <c r="F75" s="359">
        <v>23</v>
      </c>
    </row>
    <row r="76" spans="2:6" ht="13.5">
      <c r="B76" s="1" t="s">
        <v>629</v>
      </c>
      <c r="C76" s="359">
        <v>21.7</v>
      </c>
      <c r="D76" s="359">
        <v>21</v>
      </c>
      <c r="E76" s="359">
        <v>24.3</v>
      </c>
      <c r="F76" s="359">
        <v>23.6</v>
      </c>
    </row>
    <row r="77" spans="2:6" ht="13.5">
      <c r="B77" s="353">
        <v>2</v>
      </c>
      <c r="C77" s="361">
        <v>23.2</v>
      </c>
      <c r="D77" s="362">
        <v>22</v>
      </c>
      <c r="E77" s="362">
        <v>23.6</v>
      </c>
      <c r="F77" s="362">
        <v>20.8</v>
      </c>
    </row>
  </sheetData>
  <mergeCells count="5">
    <mergeCell ref="G12:G13"/>
    <mergeCell ref="C2:C3"/>
    <mergeCell ref="D2:D3"/>
    <mergeCell ref="E2:E3"/>
    <mergeCell ref="F2:F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 </cp:lastModifiedBy>
  <cp:lastPrinted>2005-09-20T05:22:34Z</cp:lastPrinted>
  <dcterms:created xsi:type="dcterms:W3CDTF">1997-08-04T07:16:19Z</dcterms:created>
  <dcterms:modified xsi:type="dcterms:W3CDTF">2005-09-20T05:33:47Z</dcterms:modified>
  <cp:category/>
  <cp:version/>
  <cp:contentType/>
  <cp:contentStatus/>
</cp:coreProperties>
</file>