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C:\Users\User\Desktop\★重要★大至急 【３21(木)〆】令和４年度財政状況資料集の作成等について（様式差替・修正）\02_作業用\"/>
    </mc:Choice>
  </mc:AlternateContent>
  <xr:revisionPtr revIDLastSave="0" documentId="8_{4774404B-33E3-4E0B-A1E7-893C00E7810E}" xr6:coauthVersionLast="36" xr6:coauthVersionMax="36" xr10:uidLastSave="{00000000-0000-0000-0000-000000000000}"/>
  <bookViews>
    <workbookView xWindow="0" yWindow="0" windowWidth="15360" windowHeight="7635" tabRatio="817"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19" r:id="rId11"/>
    <sheet name="将来負担比率（分子）の構造" sheetId="7" r:id="rId12"/>
    <sheet name="基金残高に係る経年分析" sheetId="8" r:id="rId13"/>
    <sheet name="データシート" sheetId="9" state="hidden" r:id="rId14"/>
  </sheets>
  <externalReferences>
    <externalReference r:id="rId15"/>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AM36" i="10"/>
  <c r="C36" i="10"/>
  <c r="CO35" i="10"/>
  <c r="BW35" i="10"/>
  <c r="AM35" i="10"/>
  <c r="C35" i="10"/>
  <c r="CO34" i="10"/>
  <c r="BW34" i="10"/>
  <c r="AM34"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<sst xmlns="http://schemas.openxmlformats.org/spreadsheetml/2006/main" count="1089" uniqueCount="569">
  <si>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</si>
  <si>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</si>
  <si>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</si>
  <si>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</si>
  <si>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</si>
  <si>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</si>
  <si>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</si>
  <si>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</si>
  <si>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</si>
  <si>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</si>
  <si>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</si>
  <si>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</si>
  <si>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</si>
  <si>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</si>
  <si>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</si>
  <si>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</si>
  <si>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</si>
  <si>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</si>
  <si>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</si>
  <si>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</si>
  <si>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</si>
  <si>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</si>
  <si>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</si>
  <si>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</si>
  <si>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</si>
  <si>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</si>
  <si>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</si>
  <si>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</si>
  <si>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</si>
  <si>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</si>
  <si>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</si>
  <si>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</si>
  <si>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</si>
  <si>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</si>
  <si>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</si>
  <si>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</si>
  <si>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</si>
  <si>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</si>
  <si>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</si>
  <si>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</si>
  <si>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</si>
  <si>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</si>
  <si>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</si>
  <si>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</si>
  <si>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</si>
  <si>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</si>
  <si>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</si>
  <si>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</si>
  <si>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</si>
  <si>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</si>
  <si>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</si>
  <si>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</si>
  <si>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</si>
  <si>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</si>
  <si>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</si>
  <si>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</si>
  <si>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</si>
  <si>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</si>
  <si>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</si>
  <si>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</si>
  <si>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</si>
  <si>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</si>
  <si>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</si>
  <si>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</si>
  <si>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</si>
  <si>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</si>
  <si>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</si>
  <si>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</si>
  <si>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</si>
  <si>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</si>
  <si>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</si>
  <si>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</si>
  <si>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</si>
  <si>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</si>
  <si>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</si>
  <si>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</si>
  <si>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</si>
  <si>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</si>
  <si>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</si>
  <si>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</si>
  <si>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</si>
  <si>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</si>
  <si>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</si>
  <si>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</si>
  <si>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</si>
  <si>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</si>
  <si>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</si>
  <si>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</si>
  <si>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</si>
  <si>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</si>
  <si>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</si>
  <si>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</si>
  <si>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</si>
  <si>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</si>
  <si>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</si>
  <si>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</si>
  <si>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</si>
  <si>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</si>
  <si>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</si>
  <si>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</si>
  <si>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竹富町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</si>
  <si>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</si>
  <si>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</si>
  <si>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</si>
  <si>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</si>
  <si>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</si>
  <si>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</si>
  <si>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</si>
  <si>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</si>
  <si>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</si>
  <si>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</si>
  <si>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</si>
  <si>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</si>
  <si>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</si>
  <si>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</si>
  <si>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</si>
  <si>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</si>
  <si>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</si>
  <si>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</si>
  <si>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</si>
  <si>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</si>
  <si>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</si>
  <si>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</si>
  <si>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</si>
  <si>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</si>
  <si>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</si>
  <si>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</si>
  <si>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</si>
  <si>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</si>
  <si>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</si>
  <si>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</si>
  <si>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</si>
  <si>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</si>
  <si>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</si>
  <si>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</si>
  <si>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</si>
  <si>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</si>
  <si>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</si>
  <si>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</si>
  <si>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</si>
  <si>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</si>
  <si>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</si>
  <si>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</si>
  <si>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</si>
  <si>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</si>
  <si>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</si>
  <si>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</si>
  <si>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</si>
  <si>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</si>
  <si>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</si>
  <si>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</si>
  <si>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</si>
  <si>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</si>
  <si>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</si>
  <si>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</si>
  <si>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</si>
  <si>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</si>
  <si>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</si>
  <si>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</si>
  <si>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</si>
  <si>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</si>
  <si>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</si>
  <si>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</si>
  <si>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</si>
  <si>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</si>
  <si>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</si>
  <si>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</si>
  <si>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</si>
  <si>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</si>
  <si>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</si>
  <si>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</si>
  <si>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</si>
  <si>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</si>
  <si>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</si>
  <si>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</si>
  <si>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</si>
  <si>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</si>
  <si>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</si>
  <si>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</si>
  <si>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</si>
  <si>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</si>
  <si>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</si>
  <si>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</si>
  <si>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</si>
  <si>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</si>
  <si>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</si>
  <si>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</si>
  <si>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</si>
  <si>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</si>
  <si>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</si>
  <si>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</si>
  <si>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</si>
  <si>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</si>
  <si>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</si>
  <si>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</si>
  <si>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</si>
  <si>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</si>
  <si>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</si>
  <si>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</si>
  <si>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</si>
  <si>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</si>
  <si>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</si>
  <si>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</si>
  <si>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</si>
  <si>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</si>
  <si>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</si>
  <si>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</si>
  <si>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</si>
  <si>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</si>
  <si>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</si>
  <si>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</si>
  <si>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</si>
  <si>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</si>
  <si>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</si>
  <si>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</si>
  <si>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</si>
  <si>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沖縄県竹富町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</si>
  <si>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</si>
  <si>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</si>
  <si>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</si>
  <si>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</si>
  <si>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</si>
  <si>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</si>
  <si>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</si>
  <si>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</si>
  <si>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</si>
  <si>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</si>
  <si>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</si>
  <si>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</si>
  <si>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</si>
  <si>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</si>
  <si>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</si>
  <si>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</si>
  <si>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</si>
  <si>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</si>
  <si>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</si>
  <si>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</si>
  <si>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</si>
  <si>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</si>
  <si>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</si>
  <si>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</si>
  <si>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</si>
  <si>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</si>
  <si>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</si>
  <si>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</si>
  <si>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</si>
  <si>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</si>
  <si>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</si>
  <si>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</si>
  <si>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</si>
  <si>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</si>
  <si>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</si>
  <si>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</si>
  <si>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</si>
  <si>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</si>
  <si>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</si>
  <si>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</si>
  <si>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</si>
  <si>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</si>
  <si>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</si>
  <si>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</si>
  <si>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</si>
  <si>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</si>
  <si>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</si>
  <si>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</si>
  <si>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</si>
  <si>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</si>
  <si>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</si>
  <si>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</si>
  <si>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</si>
  <si>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</si>
  <si>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</si>
  <si>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</si>
  <si>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</si>
  <si>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</si>
  <si>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</si>
  <si>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</si>
  <si>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</si>
  <si>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</si>
  <si>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</si>
  <si>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</si>
  <si>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</si>
  <si>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</si>
  <si>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</si>
  <si>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</si>
  <si>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</si>
  <si>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</si>
  <si>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</si>
  <si>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</si>
  <si>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</si>
  <si>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</si>
  <si>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</si>
  <si>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</si>
  <si>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</si>
  <si>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</si>
  <si>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</si>
  <si>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</si>
  <si>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</si>
  <si>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</si>
  <si>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</si>
  <si>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</si>
  <si>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</si>
  <si>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</si>
  <si>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</si>
  <si>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</si>
  <si>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</si>
  <si>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</si>
  <si>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</si>
  <si>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</si>
  <si>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</si>
  <si>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</si>
  <si>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</si>
  <si>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</si>
  <si>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</si>
  <si>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</si>
  <si>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</si>
  <si>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</si>
  <si>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</si>
  <si>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</si>
  <si>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</si>
  <si>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</si>
  <si>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</si>
  <si>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</si>
  <si>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</si>
  <si>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</si>
  <si>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</si>
  <si>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</si>
  <si>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</si>
  <si>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</si>
  <si>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</si>
  <si>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</si>
  <si>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</si>
  <si>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</si>
  <si>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</si>
  <si>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</si>
  <si>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</si>
  <si>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</si>
  <si>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</si>
  <si>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</si>
  <si>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</si>
  <si>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</si>
  <si>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</si>
  <si>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</si>
  <si>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</si>
  <si>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</si>
  <si>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</si>
  <si>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</si>
  <si>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</si>
  <si>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</si>
  <si>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</si>
  <si>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</si>
  <si>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</si>
  <si>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</si>
  <si>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</si>
  <si>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</si>
  <si>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</si>
  <si>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</si>
  <si>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</si>
  <si>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</si>
  <si>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</si>
  <si>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</si>
  <si>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</si>
  <si>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</si>
  <si>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</si>
  <si>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</si>
  <si>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</si>
  <si>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</si>
  <si>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</si>
  <si>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</si>
  <si>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沖縄県竹富町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</si>
  <si>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</si>
  <si>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</si>
  <si>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</si>
  <si>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</si>
  <si>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</si>
  <si>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</si>
  <si>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</si>
  <si>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</si>
  <si>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</si>
  <si>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</si>
  <si>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</si>
  <si>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</si>
  <si>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</si>
  <si>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</si>
  <si>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</si>
  <si>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</si>
  <si>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</si>
  <si>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</si>
  <si>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</si>
  <si>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</si>
  <si>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</si>
  <si>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</si>
  <si>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</si>
  <si>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</si>
  <si>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</si>
  <si>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</si>
  <si>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</si>
  <si>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</si>
  <si>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</si>
  <si>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</si>
  <si>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</si>
  <si>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</si>
  <si>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</si>
  <si>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</si>
  <si>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</si>
  <si>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</si>
  <si>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</si>
  <si>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</si>
  <si>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</si>
  <si>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</si>
  <si>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</si>
  <si>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</si>
  <si>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</si>
  <si>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</si>
  <si>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</si>
  <si>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</si>
  <si>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</si>
  <si>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</si>
  <si>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</si>
  <si>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</si>
  <si>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</si>
  <si>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</si>
  <si>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</si>
  <si>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</si>
  <si>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</si>
  <si>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</si>
  <si>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</si>
  <si>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</si>
  <si>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</si>
  <si>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</si>
  <si>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</si>
  <si>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</si>
  <si>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</si>
  <si>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</si>
  <si>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</si>
  <si>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</si>
  <si>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</si>
  <si>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</si>
  <si>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</si>
  <si>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</si>
  <si>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</si>
  <si>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</si>
  <si>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</si>
  <si>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</si>
  <si>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</si>
  <si>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</si>
  <si>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</si>
  <si>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</si>
  <si>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</si>
  <si>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</si>
  <si>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</si>
  <si>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</si>
  <si>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</si>
  <si>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</si>
  <si>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</si>
  <si>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</si>
  <si>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</si>
  <si>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</si>
  <si>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</si>
  <si>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</si>
  <si>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</si>
  <si>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</si>
  <si>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</si>
  <si>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</si>
  <si>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</si>
  <si>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</si>
  <si>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</si>
  <si>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</si>
  <si>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</si>
  <si>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</si>
  <si>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</si>
  <si>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</si>
  <si>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</si>
  <si>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</si>
  <si>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</si>
  <si>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</si>
  <si>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</si>
  <si>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</si>
  <si>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</si>
  <si>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</si>
  <si>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</si>
  <si>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</si>
  <si>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</si>
  <si>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</si>
  <si>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</si>
  <si>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</si>
  <si>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</si>
  <si>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</si>
  <si>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</si>
  <si>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</si>
  <si>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</si>
  <si>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</si>
  <si>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</si>
  <si>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</si>
  <si>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</si>
  <si>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</si>
  <si>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</si>
  <si>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</si>
  <si>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</si>
  <si>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</si>
  <si>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</si>
  <si>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</si>
  <si>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</si>
  <si>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</si>
  <si>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</si>
  <si>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</si>
  <si>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</si>
  <si>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</si>
  <si>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</si>
  <si>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</si>
  <si>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</si>
  <si>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</si>
  <si>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</si>
  <si>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</si>
  <si>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</si>
  <si>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</si>
  <si>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</si>
  <si>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</si>
  <si>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</si>
  <si>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</si>
  <si>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</si>
  <si>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</si>
  <si>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</si>
  <si>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</si>
  <si>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</si>
  <si>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</si>
  <si>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</si>
  <si>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</si>
  <si>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</si>
  <si>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</si>
  <si>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</si>
  <si>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</si>
  <si>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</si>
  <si>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</si>
  <si>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</si>
  <si>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</si>
  <si>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</si>
  <si>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</si>
  <si>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</si>
  <si>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</si>
  <si>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</si>
  <si>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</si>
  <si>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</si>
  <si>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</si>
  <si>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</si>
  <si>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</si>
  <si>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</si>
  <si>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</si>
  <si>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</si>
  <si>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</si>
  <si>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国民健康保険事業特別会計</t>
  </si>
  <si>
    <t>介護保険事業特別会計</t>
  </si>
  <si>
    <t>下水道事業特別会計</t>
  </si>
  <si>
    <t>水道事業特別会計</t>
  </si>
  <si>
    <t>農業集落排水事業特別会計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</si>
  <si>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</si>
  <si>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</si>
  <si>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</si>
  <si>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</si>
  <si>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</si>
  <si>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</si>
  <si>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</si>
  <si>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</si>
  <si>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</si>
  <si>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庁舎建設基金</t>
    <rPh sb="0" eb="2">
      <t>チョウシャ</t>
    </rPh>
    <rPh sb="2" eb="4">
      <t>ケンセツ</t>
    </rPh>
    <rPh sb="4" eb="6">
      <t>キキン</t>
    </rPh>
    <phoneticPr fontId="5"/>
  </si>
  <si>
    <t>ふるさと応援基金</t>
    <rPh sb="4" eb="6">
      <t>オウエン</t>
    </rPh>
    <rPh sb="6" eb="8">
      <t>キキン</t>
    </rPh>
    <phoneticPr fontId="5"/>
  </si>
  <si>
    <t>ふるさと創生事業基金</t>
    <rPh sb="4" eb="6">
      <t>ソウセイ</t>
    </rPh>
    <rPh sb="6" eb="8">
      <t>ジギョウ</t>
    </rPh>
    <rPh sb="8" eb="10">
      <t>キキン</t>
    </rPh>
    <phoneticPr fontId="5"/>
  </si>
  <si>
    <t>まちなみ保存基金</t>
    <phoneticPr fontId="5"/>
  </si>
  <si>
    <t>福祉基金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</si>
</sst>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362690</c:v>
                </c:pt>
                <c:pt idx="4">
                  <c:v>296093</c:v>
                </c:pt>
              </c:numCache>
            </c:numRef>
          </c:val>
          <c:smooth val="0"/>
          <c:extLst>
            <c:ext xmlns:c16="http://schemas.microsoft.com/office/drawing/2014/chart" uri="{C3380CC4-5D6E-409C-BE32-E72D297353CC}">
              <c16:uniqueId val="{00000000-88D8-4F12-92DD-65926B0F27A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431966</c:v>
                </c:pt>
                <c:pt idx="1">
                  <c:v>353031</c:v>
                </c:pt>
                <c:pt idx="2">
                  <c:v>511096</c:v>
                </c:pt>
                <c:pt idx="3">
                  <c:v>1348421</c:v>
                </c:pt>
                <c:pt idx="4">
                  <c:v>618919</c:v>
                </c:pt>
              </c:numCache>
            </c:numRef>
          </c:val>
          <c:smooth val="0"/>
          <c:extLst>
            <c:ext xmlns:c16="http://schemas.microsoft.com/office/drawing/2014/chart" uri="{C3380CC4-5D6E-409C-BE32-E72D297353CC}">
              <c16:uniqueId val="{00000001-88D8-4F12-92DD-65926B0F27A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6.26</c:v>
                </c:pt>
                <c:pt idx="1">
                  <c:v>12.22</c:v>
                </c:pt>
                <c:pt idx="2">
                  <c:v>8.83</c:v>
                </c:pt>
                <c:pt idx="3">
                  <c:v>12.99</c:v>
                </c:pt>
                <c:pt idx="4">
                  <c:v>8.92</c:v>
                </c:pt>
              </c:numCache>
            </c:numRef>
          </c:val>
          <c:extLst>
            <c:ext xmlns:c16="http://schemas.microsoft.com/office/drawing/2014/chart" uri="{C3380CC4-5D6E-409C-BE32-E72D297353CC}">
              <c16:uniqueId val="{00000000-AB8D-42A6-866E-9239808EC11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61.92</c:v>
                </c:pt>
                <c:pt idx="1">
                  <c:v>62.58</c:v>
                </c:pt>
                <c:pt idx="2">
                  <c:v>63.4</c:v>
                </c:pt>
                <c:pt idx="3">
                  <c:v>60.54</c:v>
                </c:pt>
                <c:pt idx="4">
                  <c:v>68.569999999999993</c:v>
                </c:pt>
              </c:numCache>
            </c:numRef>
          </c:val>
          <c:extLst>
            <c:ext xmlns:c16="http://schemas.microsoft.com/office/drawing/2014/chart" uri="{C3380CC4-5D6E-409C-BE32-E72D297353CC}">
              <c16:uniqueId val="{00000001-AB8D-42A6-866E-9239808EC11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2.29</c:v>
                </c:pt>
                <c:pt idx="1">
                  <c:v>7.28</c:v>
                </c:pt>
                <c:pt idx="2">
                  <c:v>0.46</c:v>
                </c:pt>
                <c:pt idx="3">
                  <c:v>10.08</c:v>
                </c:pt>
                <c:pt idx="4">
                  <c:v>4.87</c:v>
                </c:pt>
              </c:numCache>
            </c:numRef>
          </c:val>
          <c:smooth val="0"/>
          <c:extLst>
            <c:ext xmlns:c16="http://schemas.microsoft.com/office/drawing/2014/chart" uri="{C3380CC4-5D6E-409C-BE32-E72D297353CC}">
              <c16:uniqueId val="{00000002-AB8D-42A6-866E-9239808EC11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13E-4D88-B2BE-BDC8B392194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13E-4D88-B2BE-BDC8B392194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13E-4D88-B2BE-BDC8B392194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0.02</c:v>
                </c:pt>
                <c:pt idx="8">
                  <c:v>#N/A</c:v>
                </c:pt>
                <c:pt idx="9">
                  <c:v>0.04</c:v>
                </c:pt>
              </c:numCache>
            </c:numRef>
          </c:val>
          <c:extLst>
            <c:ext xmlns:c16="http://schemas.microsoft.com/office/drawing/2014/chart" uri="{C3380CC4-5D6E-409C-BE32-E72D297353CC}">
              <c16:uniqueId val="{00000003-013E-4D88-B2BE-BDC8B3921948}"/>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0.16</c:v>
                </c:pt>
                <c:pt idx="4">
                  <c:v>#N/A</c:v>
                </c:pt>
                <c:pt idx="5">
                  <c:v>0.14000000000000001</c:v>
                </c:pt>
                <c:pt idx="6">
                  <c:v>#N/A</c:v>
                </c:pt>
                <c:pt idx="7">
                  <c:v>0.16</c:v>
                </c:pt>
                <c:pt idx="8">
                  <c:v>#N/A</c:v>
                </c:pt>
                <c:pt idx="9">
                  <c:v>7.0000000000000007E-2</c:v>
                </c:pt>
              </c:numCache>
            </c:numRef>
          </c:val>
          <c:extLst>
            <c:ext xmlns:c16="http://schemas.microsoft.com/office/drawing/2014/chart" uri="{C3380CC4-5D6E-409C-BE32-E72D297353CC}">
              <c16:uniqueId val="{00000004-013E-4D88-B2BE-BDC8B3921948}"/>
            </c:ext>
          </c:extLst>
        </c:ser>
        <c:ser>
          <c:idx val="5"/>
          <c:order val="5"/>
          <c:tx>
            <c:strRef>
              <c:f>データシート!$A$32</c:f>
              <c:strCache>
                <c:ptCount val="1"/>
                <c:pt idx="0">
                  <c:v>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0.33</c:v>
                </c:pt>
                <c:pt idx="2">
                  <c:v>#N/A</c:v>
                </c:pt>
                <c:pt idx="3">
                  <c:v>0.06</c:v>
                </c:pt>
                <c:pt idx="4">
                  <c:v>#N/A</c:v>
                </c:pt>
                <c:pt idx="5">
                  <c:v>0.28999999999999998</c:v>
                </c:pt>
                <c:pt idx="6">
                  <c:v>#N/A</c:v>
                </c:pt>
                <c:pt idx="7">
                  <c:v>0.26</c:v>
                </c:pt>
                <c:pt idx="8">
                  <c:v>#N/A</c:v>
                </c:pt>
                <c:pt idx="9">
                  <c:v>0.08</c:v>
                </c:pt>
              </c:numCache>
            </c:numRef>
          </c:val>
          <c:extLst>
            <c:ext xmlns:c16="http://schemas.microsoft.com/office/drawing/2014/chart" uri="{C3380CC4-5D6E-409C-BE32-E72D297353CC}">
              <c16:uniqueId val="{00000005-013E-4D88-B2BE-BDC8B3921948}"/>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0.09</c:v>
                </c:pt>
                <c:pt idx="2">
                  <c:v>#N/A</c:v>
                </c:pt>
                <c:pt idx="3">
                  <c:v>0.06</c:v>
                </c:pt>
                <c:pt idx="4">
                  <c:v>#N/A</c:v>
                </c:pt>
                <c:pt idx="5">
                  <c:v>0.08</c:v>
                </c:pt>
                <c:pt idx="6">
                  <c:v>#N/A</c:v>
                </c:pt>
                <c:pt idx="7">
                  <c:v>0.22</c:v>
                </c:pt>
                <c:pt idx="8">
                  <c:v>#N/A</c:v>
                </c:pt>
                <c:pt idx="9">
                  <c:v>0.16</c:v>
                </c:pt>
              </c:numCache>
            </c:numRef>
          </c:val>
          <c:extLst>
            <c:ext xmlns:c16="http://schemas.microsoft.com/office/drawing/2014/chart" uri="{C3380CC4-5D6E-409C-BE32-E72D297353CC}">
              <c16:uniqueId val="{00000006-013E-4D88-B2BE-BDC8B3921948}"/>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0.39</c:v>
                </c:pt>
                <c:pt idx="2">
                  <c:v>#N/A</c:v>
                </c:pt>
                <c:pt idx="3">
                  <c:v>0.44</c:v>
                </c:pt>
                <c:pt idx="4">
                  <c:v>#N/A</c:v>
                </c:pt>
                <c:pt idx="5">
                  <c:v>0.27</c:v>
                </c:pt>
                <c:pt idx="6">
                  <c:v>#N/A</c:v>
                </c:pt>
                <c:pt idx="7">
                  <c:v>1.06</c:v>
                </c:pt>
                <c:pt idx="8">
                  <c:v>#N/A</c:v>
                </c:pt>
                <c:pt idx="9">
                  <c:v>1</c:v>
                </c:pt>
              </c:numCache>
            </c:numRef>
          </c:val>
          <c:extLst>
            <c:ext xmlns:c16="http://schemas.microsoft.com/office/drawing/2014/chart" uri="{C3380CC4-5D6E-409C-BE32-E72D297353CC}">
              <c16:uniqueId val="{00000007-013E-4D88-B2BE-BDC8B3921948}"/>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2.23</c:v>
                </c:pt>
                <c:pt idx="2">
                  <c:v>#N/A</c:v>
                </c:pt>
                <c:pt idx="3">
                  <c:v>2.58</c:v>
                </c:pt>
                <c:pt idx="4">
                  <c:v>#N/A</c:v>
                </c:pt>
                <c:pt idx="5">
                  <c:v>3.04</c:v>
                </c:pt>
                <c:pt idx="6">
                  <c:v>#N/A</c:v>
                </c:pt>
                <c:pt idx="7">
                  <c:v>1.61</c:v>
                </c:pt>
                <c:pt idx="8">
                  <c:v>#N/A</c:v>
                </c:pt>
                <c:pt idx="9">
                  <c:v>2.8</c:v>
                </c:pt>
              </c:numCache>
            </c:numRef>
          </c:val>
          <c:extLst>
            <c:ext xmlns:c16="http://schemas.microsoft.com/office/drawing/2014/chart" uri="{C3380CC4-5D6E-409C-BE32-E72D297353CC}">
              <c16:uniqueId val="{00000008-013E-4D88-B2BE-BDC8B392194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6.26</c:v>
                </c:pt>
                <c:pt idx="2">
                  <c:v>#N/A</c:v>
                </c:pt>
                <c:pt idx="3">
                  <c:v>12.22</c:v>
                </c:pt>
                <c:pt idx="4">
                  <c:v>#N/A</c:v>
                </c:pt>
                <c:pt idx="5">
                  <c:v>8.83</c:v>
                </c:pt>
                <c:pt idx="6">
                  <c:v>#N/A</c:v>
                </c:pt>
                <c:pt idx="7">
                  <c:v>12.99</c:v>
                </c:pt>
                <c:pt idx="8">
                  <c:v>#N/A</c:v>
                </c:pt>
                <c:pt idx="9">
                  <c:v>8.92</c:v>
                </c:pt>
              </c:numCache>
            </c:numRef>
          </c:val>
          <c:extLst>
            <c:ext xmlns:c16="http://schemas.microsoft.com/office/drawing/2014/chart" uri="{C3380CC4-5D6E-409C-BE32-E72D297353CC}">
              <c16:uniqueId val="{00000009-013E-4D88-B2BE-BDC8B392194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[1]データシート!$B$42:$P$42</c:f>
              <c:numCache>
                <c:formatCode>General</c:formatCode>
                <c:ptCount val="15"/>
                <c:pt idx="2">
                  <c:v>565</c:v>
                </c:pt>
                <c:pt idx="5">
                  <c:v>555</c:v>
                </c:pt>
                <c:pt idx="8">
                  <c:v>588</c:v>
                </c:pt>
                <c:pt idx="11">
                  <c:v>673</c:v>
                </c:pt>
                <c:pt idx="14">
                  <c:v>741</c:v>
                </c:pt>
              </c:numCache>
            </c:numRef>
          </c:val>
          <c:extLst>
            <c:ext xmlns:c16="http://schemas.microsoft.com/office/drawing/2014/chart" uri="{C3380CC4-5D6E-409C-BE32-E72D297353CC}">
              <c16:uniqueId val="{00000000-337C-4E33-A4C3-520117114455}"/>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37C-4E33-A4C3-520117114455}"/>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37C-4E33-A4C3-520117114455}"/>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7C-4E33-A4C3-520117114455}"/>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[1]データシート!$B$46:$P$46</c:f>
              <c:numCache>
                <c:formatCode>General</c:formatCode>
                <c:ptCount val="15"/>
                <c:pt idx="0">
                  <c:v>61</c:v>
                </c:pt>
                <c:pt idx="3">
                  <c:v>63</c:v>
                </c:pt>
                <c:pt idx="6">
                  <c:v>86</c:v>
                </c:pt>
                <c:pt idx="9">
                  <c:v>89</c:v>
                </c:pt>
                <c:pt idx="12">
                  <c:v>104</c:v>
                </c:pt>
              </c:numCache>
            </c:numRef>
          </c:val>
          <c:extLst>
            <c:ext xmlns:c16="http://schemas.microsoft.com/office/drawing/2014/chart" uri="{C3380CC4-5D6E-409C-BE32-E72D297353CC}">
              <c16:uniqueId val="{00000004-337C-4E33-A4C3-520117114455}"/>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7C-4E33-A4C3-520117114455}"/>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37C-4E33-A4C3-520117114455}"/>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[1]データシート!$B$49:$P$49</c:f>
              <c:numCache>
                <c:formatCode>General</c:formatCode>
                <c:ptCount val="15"/>
                <c:pt idx="0">
                  <c:v>650</c:v>
                </c:pt>
                <c:pt idx="3">
                  <c:v>650</c:v>
                </c:pt>
                <c:pt idx="6">
                  <c:v>755</c:v>
                </c:pt>
                <c:pt idx="9">
                  <c:v>782</c:v>
                </c:pt>
                <c:pt idx="12">
                  <c:v>852</c:v>
                </c:pt>
              </c:numCache>
            </c:numRef>
          </c:val>
          <c:extLst>
            <c:ext xmlns:c16="http://schemas.microsoft.com/office/drawing/2014/chart" uri="{C3380CC4-5D6E-409C-BE32-E72D297353CC}">
              <c16:uniqueId val="{00000007-337C-4E33-A4C3-52011711445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[1]データシート!$B$50:$P$50</c:f>
              <c:numCache>
                <c:formatCode>General</c:formatCode>
                <c:ptCount val="15"/>
                <c:pt idx="0">
                  <c:v>#N/A</c:v>
                </c:pt>
                <c:pt idx="1">
                  <c:v>146</c:v>
                </c:pt>
                <c:pt idx="2">
                  <c:v>#N/A</c:v>
                </c:pt>
                <c:pt idx="3">
                  <c:v>#N/A</c:v>
                </c:pt>
                <c:pt idx="4">
                  <c:v>158</c:v>
                </c:pt>
                <c:pt idx="5">
                  <c:v>#N/A</c:v>
                </c:pt>
                <c:pt idx="6">
                  <c:v>#N/A</c:v>
                </c:pt>
                <c:pt idx="7">
                  <c:v>253</c:v>
                </c:pt>
                <c:pt idx="8">
                  <c:v>#N/A</c:v>
                </c:pt>
                <c:pt idx="9">
                  <c:v>#N/A</c:v>
                </c:pt>
                <c:pt idx="10">
                  <c:v>198</c:v>
                </c:pt>
                <c:pt idx="11">
                  <c:v>#N/A</c:v>
                </c:pt>
                <c:pt idx="12">
                  <c:v>#N/A</c:v>
                </c:pt>
                <c:pt idx="13">
                  <c:v>215</c:v>
                </c:pt>
                <c:pt idx="14">
                  <c:v>#N/A</c:v>
                </c:pt>
              </c:numCache>
            </c:numRef>
          </c:val>
          <c:smooth val="0"/>
          <c:extLst>
            <c:ext xmlns:c16="http://schemas.microsoft.com/office/drawing/2014/chart" uri="{C3380CC4-5D6E-409C-BE32-E72D297353CC}">
              <c16:uniqueId val="{00000008-337C-4E33-A4C3-52011711445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4535</c:v>
                </c:pt>
                <c:pt idx="5">
                  <c:v>7287</c:v>
                </c:pt>
                <c:pt idx="8">
                  <c:v>5940</c:v>
                </c:pt>
                <c:pt idx="11">
                  <c:v>7007</c:v>
                </c:pt>
                <c:pt idx="14">
                  <c:v>3716</c:v>
                </c:pt>
              </c:numCache>
            </c:numRef>
          </c:val>
          <c:extLst>
            <c:ext xmlns:c16="http://schemas.microsoft.com/office/drawing/2014/chart" uri="{C3380CC4-5D6E-409C-BE32-E72D297353CC}">
              <c16:uniqueId val="{00000000-DE66-4C2C-89ED-D3866BBC492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362</c:v>
                </c:pt>
                <c:pt idx="5">
                  <c:v>351</c:v>
                </c:pt>
                <c:pt idx="8">
                  <c:v>411</c:v>
                </c:pt>
                <c:pt idx="11">
                  <c:v>414</c:v>
                </c:pt>
                <c:pt idx="14">
                  <c:v>374</c:v>
                </c:pt>
              </c:numCache>
            </c:numRef>
          </c:val>
          <c:extLst>
            <c:ext xmlns:c16="http://schemas.microsoft.com/office/drawing/2014/chart" uri="{C3380CC4-5D6E-409C-BE32-E72D297353CC}">
              <c16:uniqueId val="{00000001-DE66-4C2C-89ED-D3866BBC492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5289</c:v>
                </c:pt>
                <c:pt idx="5">
                  <c:v>5148</c:v>
                </c:pt>
                <c:pt idx="8">
                  <c:v>5071</c:v>
                </c:pt>
                <c:pt idx="11">
                  <c:v>4993</c:v>
                </c:pt>
                <c:pt idx="14">
                  <c:v>4985</c:v>
                </c:pt>
              </c:numCache>
            </c:numRef>
          </c:val>
          <c:extLst>
            <c:ext xmlns:c16="http://schemas.microsoft.com/office/drawing/2014/chart" uri="{C3380CC4-5D6E-409C-BE32-E72D297353CC}">
              <c16:uniqueId val="{00000002-DE66-4C2C-89ED-D3866BBC492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66-4C2C-89ED-D3866BBC492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E66-4C2C-89ED-D3866BBC492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c:v>
                </c:pt>
                <c:pt idx="3">
                  <c:v>2</c:v>
                </c:pt>
                <c:pt idx="6">
                  <c:v>0</c:v>
                </c:pt>
                <c:pt idx="9">
                  <c:v>0</c:v>
                </c:pt>
                <c:pt idx="12">
                  <c:v>0</c:v>
                </c:pt>
              </c:numCache>
            </c:numRef>
          </c:val>
          <c:extLst>
            <c:ext xmlns:c16="http://schemas.microsoft.com/office/drawing/2014/chart" uri="{C3380CC4-5D6E-409C-BE32-E72D297353CC}">
              <c16:uniqueId val="{00000005-DE66-4C2C-89ED-D3866BBC492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27</c:v>
                </c:pt>
                <c:pt idx="3">
                  <c:v>516</c:v>
                </c:pt>
                <c:pt idx="6">
                  <c:v>573</c:v>
                </c:pt>
                <c:pt idx="9">
                  <c:v>0</c:v>
                </c:pt>
                <c:pt idx="12">
                  <c:v>0</c:v>
                </c:pt>
              </c:numCache>
            </c:numRef>
          </c:val>
          <c:extLst>
            <c:ext xmlns:c16="http://schemas.microsoft.com/office/drawing/2014/chart" uri="{C3380CC4-5D6E-409C-BE32-E72D297353CC}">
              <c16:uniqueId val="{00000006-DE66-4C2C-89ED-D3866BBC492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E66-4C2C-89ED-D3866BBC492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935</c:v>
                </c:pt>
                <c:pt idx="3">
                  <c:v>945</c:v>
                </c:pt>
                <c:pt idx="6">
                  <c:v>995</c:v>
                </c:pt>
                <c:pt idx="9">
                  <c:v>1344</c:v>
                </c:pt>
                <c:pt idx="12">
                  <c:v>1327</c:v>
                </c:pt>
              </c:numCache>
            </c:numRef>
          </c:val>
          <c:extLst>
            <c:ext xmlns:c16="http://schemas.microsoft.com/office/drawing/2014/chart" uri="{C3380CC4-5D6E-409C-BE32-E72D297353CC}">
              <c16:uniqueId val="{00000008-DE66-4C2C-89ED-D3866BBC492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3084</c:v>
                </c:pt>
                <c:pt idx="6">
                  <c:v>4</c:v>
                </c:pt>
                <c:pt idx="9">
                  <c:v>1043</c:v>
                </c:pt>
                <c:pt idx="12">
                  <c:v>271</c:v>
                </c:pt>
              </c:numCache>
            </c:numRef>
          </c:val>
          <c:extLst>
            <c:ext xmlns:c16="http://schemas.microsoft.com/office/drawing/2014/chart" uri="{C3380CC4-5D6E-409C-BE32-E72D297353CC}">
              <c16:uniqueId val="{00000009-DE66-4C2C-89ED-D3866BBC492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7268</c:v>
                </c:pt>
                <c:pt idx="3">
                  <c:v>7421</c:v>
                </c:pt>
                <c:pt idx="6">
                  <c:v>8080</c:v>
                </c:pt>
                <c:pt idx="9">
                  <c:v>10936</c:v>
                </c:pt>
                <c:pt idx="12">
                  <c:v>11248</c:v>
                </c:pt>
              </c:numCache>
            </c:numRef>
          </c:val>
          <c:extLst>
            <c:ext xmlns:c16="http://schemas.microsoft.com/office/drawing/2014/chart" uri="{C3380CC4-5D6E-409C-BE32-E72D297353CC}">
              <c16:uniqueId val="{0000000A-DE66-4C2C-89ED-D3866BBC492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909</c:v>
                </c:pt>
                <c:pt idx="11">
                  <c:v>#N/A</c:v>
                </c:pt>
                <c:pt idx="12">
                  <c:v>#N/A</c:v>
                </c:pt>
                <c:pt idx="13">
                  <c:v>3771</c:v>
                </c:pt>
                <c:pt idx="14">
                  <c:v>#N/A</c:v>
                </c:pt>
              </c:numCache>
            </c:numRef>
          </c:val>
          <c:smooth val="0"/>
          <c:extLst>
            <c:ext xmlns:c16="http://schemas.microsoft.com/office/drawing/2014/chart" uri="{C3380CC4-5D6E-409C-BE32-E72D297353CC}">
              <c16:uniqueId val="{0000000B-DE66-4C2C-89ED-D3866BBC492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2219</c:v>
                </c:pt>
                <c:pt idx="1">
                  <c:v>2412</c:v>
                </c:pt>
                <c:pt idx="2">
                  <c:v>2736</c:v>
                </c:pt>
              </c:numCache>
            </c:numRef>
          </c:val>
          <c:extLst>
            <c:ext xmlns:c16="http://schemas.microsoft.com/office/drawing/2014/chart" uri="{C3380CC4-5D6E-409C-BE32-E72D297353CC}">
              <c16:uniqueId val="{00000000-5256-4CD9-8CC5-7B9B3720A9C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585</c:v>
                </c:pt>
                <c:pt idx="1">
                  <c:v>596</c:v>
                </c:pt>
                <c:pt idx="2">
                  <c:v>596</c:v>
                </c:pt>
              </c:numCache>
            </c:numRef>
          </c:val>
          <c:extLst>
            <c:ext xmlns:c16="http://schemas.microsoft.com/office/drawing/2014/chart" uri="{C3380CC4-5D6E-409C-BE32-E72D297353CC}">
              <c16:uniqueId val="{00000001-5256-4CD9-8CC5-7B9B3720A9C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2212</c:v>
                </c:pt>
                <c:pt idx="1">
                  <c:v>1908</c:v>
                </c:pt>
                <c:pt idx="2">
                  <c:v>1574</c:v>
                </c:pt>
              </c:numCache>
            </c:numRef>
          </c:val>
          <c:extLst>
            <c:ext xmlns:c16="http://schemas.microsoft.com/office/drawing/2014/chart" uri="{C3380CC4-5D6E-409C-BE32-E72D297353CC}">
              <c16:uniqueId val="{00000002-5256-4CD9-8CC5-7B9B3720A9C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BE13F81B-4AD8-4060-9EC2-E045B0EABAFA}"/>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DCE62997-8289-40ED-8E67-958C08FBC8D6}"/>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AAF2C922-14F1-4316-BD9D-EF501701533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A29F7062-31AE-43F9-8828-FFC85DD6B1E6}"/>
            </a:ext>
          </a:extLst>
        </xdr:cNvPr>
        <xdr:cNvSpPr>
          <a:spLocks noChangeShapeType="1"/>
        </xdr:cNvSpPr>
      </xdr:nvSpPr>
      <xdr:spPr bwMode="auto">
        <a:xfrm>
          <a:off x="504825" y="7372350"/>
          <a:ext cx="7448550" cy="1714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F82BC27B-243D-4FBA-8C6F-EE1C50009B82}"/>
            </a:ext>
          </a:extLst>
        </xdr:cNvPr>
        <xdr:cNvSpPr>
          <a:spLocks noChangeArrowheads="1"/>
        </xdr:cNvSpPr>
      </xdr:nvSpPr>
      <xdr:spPr bwMode="auto">
        <a:xfrm>
          <a:off x="2314575" y="7591425"/>
          <a:ext cx="504825" cy="12382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67B935AE-B596-4EB9-901B-E2FD44C1D61E}"/>
            </a:ext>
          </a:extLst>
        </xdr:cNvPr>
        <xdr:cNvSpPr>
          <a:spLocks noChangeArrowheads="1"/>
        </xdr:cNvSpPr>
      </xdr:nvSpPr>
      <xdr:spPr bwMode="auto">
        <a:xfrm>
          <a:off x="2314575" y="7762875"/>
          <a:ext cx="504825" cy="12382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3A88D8ED-5907-4B08-A1BC-85E1A641D640}"/>
            </a:ext>
          </a:extLst>
        </xdr:cNvPr>
        <xdr:cNvSpPr>
          <a:spLocks noChangeArrowheads="1"/>
        </xdr:cNvSpPr>
      </xdr:nvSpPr>
      <xdr:spPr bwMode="auto">
        <a:xfrm>
          <a:off x="2314575" y="7934325"/>
          <a:ext cx="504825" cy="12382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E243E5CE-810B-423C-9A96-D8A49A76485A}"/>
            </a:ext>
          </a:extLst>
        </xdr:cNvPr>
        <xdr:cNvSpPr>
          <a:spLocks noChangeArrowheads="1"/>
        </xdr:cNvSpPr>
      </xdr:nvSpPr>
      <xdr:spPr bwMode="auto">
        <a:xfrm>
          <a:off x="2314575" y="8105775"/>
          <a:ext cx="504825" cy="12382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8E1E55B2-AB53-4C29-A06E-24D3E618F071}"/>
            </a:ext>
          </a:extLst>
        </xdr:cNvPr>
        <xdr:cNvSpPr>
          <a:spLocks noChangeArrowheads="1"/>
        </xdr:cNvSpPr>
      </xdr:nvSpPr>
      <xdr:spPr bwMode="auto">
        <a:xfrm>
          <a:off x="2314575" y="8277225"/>
          <a:ext cx="504825" cy="12382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160FD16A-A56C-465B-9155-3336F5128406}"/>
            </a:ext>
          </a:extLst>
        </xdr:cNvPr>
        <xdr:cNvSpPr>
          <a:spLocks noChangeArrowheads="1"/>
        </xdr:cNvSpPr>
      </xdr:nvSpPr>
      <xdr:spPr bwMode="auto">
        <a:xfrm>
          <a:off x="2314575" y="8448675"/>
          <a:ext cx="504825" cy="12382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1E411CCB-3F6A-432A-9197-0265BCD3F4FC}"/>
            </a:ext>
          </a:extLst>
        </xdr:cNvPr>
        <xdr:cNvSpPr>
          <a:spLocks noChangeArrowheads="1"/>
        </xdr:cNvSpPr>
      </xdr:nvSpPr>
      <xdr:spPr bwMode="auto">
        <a:xfrm>
          <a:off x="2314575" y="8620125"/>
          <a:ext cx="504825" cy="12382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7B7D3962-2D14-4C48-8C4E-B52D1F44F9C1}"/>
            </a:ext>
          </a:extLst>
        </xdr:cNvPr>
        <xdr:cNvSpPr>
          <a:spLocks noChangeArrowheads="1"/>
        </xdr:cNvSpPr>
      </xdr:nvSpPr>
      <xdr:spPr bwMode="auto">
        <a:xfrm>
          <a:off x="2314575" y="8791575"/>
          <a:ext cx="504825" cy="12382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F7130BAC-1EAB-4111-9C6B-58A20F79C354}"/>
            </a:ext>
          </a:extLst>
        </xdr:cNvPr>
        <xdr:cNvSpPr>
          <a:spLocks noChangeShapeType="1"/>
        </xdr:cNvSpPr>
      </xdr:nvSpPr>
      <xdr:spPr bwMode="auto">
        <a:xfrm>
          <a:off x="2314575" y="908685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FA90C1B5-A5CE-457F-B75D-B3D5647C893B}"/>
            </a:ext>
          </a:extLst>
        </xdr:cNvPr>
        <xdr:cNvSpPr>
          <a:spLocks noChangeArrowheads="1"/>
        </xdr:cNvSpPr>
      </xdr:nvSpPr>
      <xdr:spPr bwMode="auto">
        <a:xfrm>
          <a:off x="2476500" y="9020175"/>
          <a:ext cx="190500" cy="66675"/>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47468679-EB8F-4863-BCDC-04B91002E2DE}"/>
            </a:ext>
          </a:extLst>
        </xdr:cNvPr>
        <xdr:cNvSpPr>
          <a:spLocks noChangeArrowheads="1"/>
        </xdr:cNvSpPr>
      </xdr:nvSpPr>
      <xdr:spPr bwMode="auto">
        <a:xfrm>
          <a:off x="13106400" y="7381875"/>
          <a:ext cx="4429125" cy="1714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ED797A89-84D5-42A2-84A0-6F69F225D157}"/>
            </a:ext>
          </a:extLst>
        </xdr:cNvPr>
        <xdr:cNvSpPr>
          <a:spLocks noChangeArrowheads="1"/>
        </xdr:cNvSpPr>
      </xdr:nvSpPr>
      <xdr:spPr bwMode="auto">
        <a:xfrm>
          <a:off x="13106400" y="7372350"/>
          <a:ext cx="885825"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4C649E64-97CD-4149-84D2-C6C98FCD78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9835CBF8-A786-4A68-B503-A4AE926573C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82E11B8D-217C-4C1B-B02B-F9E06DE47FA5}"/>
            </a:ext>
          </a:extLst>
        </xdr:cNvPr>
        <xdr:cNvSpPr txBox="1"/>
      </xdr:nvSpPr>
      <xdr:spPr>
        <a:xfrm>
          <a:off x="13230225" y="7543800"/>
          <a:ext cx="4162424"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元利償還金等については、地方債元利償還金が増加、平成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年度から始まった大型事業（沖縄振興特別推進交付金事業等）の地方債分の償還開始により増大傾向にある。</a:t>
          </a:r>
          <a:r>
            <a:rPr kumimoji="1" lang="en-US" altLang="ja-JP" sz="1100">
              <a:solidFill>
                <a:schemeClr val="dk1"/>
              </a:solidFill>
              <a:effectLst/>
              <a:latin typeface="+mn-lt"/>
              <a:ea typeface="+mn-ea"/>
              <a:cs typeface="+mn-cs"/>
            </a:rPr>
            <a:t>R01</a:t>
          </a:r>
          <a:r>
            <a:rPr kumimoji="1" lang="ja-JP" altLang="ja-JP" sz="1100">
              <a:solidFill>
                <a:schemeClr val="dk1"/>
              </a:solidFill>
              <a:effectLst/>
              <a:latin typeface="+mn-lt"/>
              <a:ea typeface="+mn-ea"/>
              <a:cs typeface="+mn-cs"/>
            </a:rPr>
            <a:t>年度より実施した新庁舎建設工事による大規模借入があったため、償還も今後増加すると見込まれる。</a:t>
          </a:r>
          <a:endParaRPr lang="ja-JP" altLang="ja-JP" sz="1400">
            <a:effectLst/>
          </a:endParaRPr>
        </a:p>
        <a:p>
          <a:r>
            <a:rPr kumimoji="1" lang="ja-JP" altLang="ja-JP" sz="1100">
              <a:solidFill>
                <a:schemeClr val="dk1"/>
              </a:solidFill>
              <a:effectLst/>
              <a:latin typeface="+mn-lt"/>
              <a:ea typeface="+mn-ea"/>
              <a:cs typeface="+mn-cs"/>
            </a:rPr>
            <a:t>　また、公営企業債の元利償還金に対する繰入金も増加しており、海底送水管の敷設更新計画に伴い公営企業債元利償還金の繰入金の増加に伴う分子は増加することが見込まれる。</a:t>
          </a:r>
          <a:endParaRPr lang="ja-JP" altLang="ja-JP" sz="1400">
            <a:effectLst/>
          </a:endParaRPr>
        </a:p>
        <a:p>
          <a:r>
            <a:rPr kumimoji="1" lang="ja-JP" altLang="ja-JP" sz="1100">
              <a:solidFill>
                <a:schemeClr val="dk1"/>
              </a:solidFill>
              <a:effectLst/>
              <a:latin typeface="+mn-lt"/>
              <a:ea typeface="+mn-ea"/>
              <a:cs typeface="+mn-cs"/>
            </a:rPr>
            <a:t>　算入公債費についても昨年に比べ増となっており、沖縄振興特別推進交付金事業等の増加に伴い新発債が増加傾向にあり、今後も起債依存度の高い事業が増加すると見込めることから、後年度の財政措置が有効な起債区分の活用を図るなど町債の適正運用や新発債の抑制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9FF73BBD-64AD-4E67-BDE3-BBD1726BE7B6}"/>
            </a:ext>
          </a:extLst>
        </xdr:cNvPr>
        <xdr:cNvSpPr>
          <a:spLocks noChangeShapeType="1"/>
        </xdr:cNvSpPr>
      </xdr:nvSpPr>
      <xdr:spPr bwMode="auto">
        <a:xfrm>
          <a:off x="504825" y="9601200"/>
          <a:ext cx="7448550" cy="1714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7B3AC9CE-CBBA-4616-AABD-E30362A565CA}"/>
            </a:ext>
          </a:extLst>
        </xdr:cNvPr>
        <xdr:cNvSpPr>
          <a:spLocks noChangeArrowheads="1"/>
        </xdr:cNvSpPr>
      </xdr:nvSpPr>
      <xdr:spPr bwMode="auto">
        <a:xfrm>
          <a:off x="13106400" y="9610725"/>
          <a:ext cx="4456340" cy="6776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504CBFAE-67BF-4D80-8C20-B9D1972A656B}"/>
            </a:ext>
          </a:extLst>
        </xdr:cNvPr>
        <xdr:cNvSpPr>
          <a:spLocks noChangeArrowheads="1"/>
        </xdr:cNvSpPr>
      </xdr:nvSpPr>
      <xdr:spPr bwMode="auto">
        <a:xfrm>
          <a:off x="13130893" y="9601200"/>
          <a:ext cx="815068"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4F008B6E-3113-45DC-8887-579F5584D95D}"/>
            </a:ext>
          </a:extLst>
        </xdr:cNvPr>
        <xdr:cNvSpPr txBox="1"/>
      </xdr:nvSpPr>
      <xdr:spPr>
        <a:xfrm>
          <a:off x="13211175" y="9772650"/>
          <a:ext cx="4249341" cy="5157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満期一括償還地方債該当無し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将来負担比率は</a:t>
          </a:r>
          <a:r>
            <a:rPr kumimoji="1" lang="en-US" altLang="ja-JP" sz="1100">
              <a:solidFill>
                <a:schemeClr val="dk1"/>
              </a:solidFill>
              <a:effectLst/>
              <a:latin typeface="+mn-lt"/>
              <a:ea typeface="+mn-ea"/>
              <a:cs typeface="+mn-cs"/>
            </a:rPr>
            <a:t>R02</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までマイナスを維持してきたが、将来負担額の増大により</a:t>
          </a:r>
          <a:r>
            <a:rPr kumimoji="1" lang="ja-JP" altLang="en-US" sz="1100">
              <a:solidFill>
                <a:schemeClr val="dk1"/>
              </a:solidFill>
              <a:effectLst/>
              <a:latin typeface="+mn-lt"/>
              <a:ea typeface="+mn-ea"/>
              <a:cs typeface="+mn-cs"/>
            </a:rPr>
            <a:t>今年度では</a:t>
          </a:r>
          <a:r>
            <a:rPr kumimoji="1" lang="en-US" altLang="ja-JP" sz="1100">
              <a:solidFill>
                <a:schemeClr val="dk1"/>
              </a:solidFill>
              <a:effectLst/>
              <a:latin typeface="+mn-lt"/>
              <a:ea typeface="+mn-ea"/>
              <a:cs typeface="+mn-cs"/>
            </a:rPr>
            <a:t>114.6%</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主に</a:t>
          </a:r>
          <a:r>
            <a:rPr kumimoji="1" lang="ja-JP" altLang="ja-JP" sz="1100">
              <a:solidFill>
                <a:schemeClr val="dk1"/>
              </a:solidFill>
              <a:effectLst/>
              <a:latin typeface="+mn-lt"/>
              <a:ea typeface="+mn-ea"/>
              <a:cs typeface="+mn-cs"/>
            </a:rPr>
            <a:t>新庁舎建設関連に伴い地方債の現在高が大幅に増加するなどの影響で悪化している</a:t>
          </a:r>
          <a:r>
            <a:rPr kumimoji="1" lang="ja-JP" altLang="en-US" sz="1100">
              <a:solidFill>
                <a:schemeClr val="dk1"/>
              </a:solidFill>
              <a:effectLst/>
              <a:latin typeface="+mn-lt"/>
              <a:ea typeface="+mn-ea"/>
              <a:cs typeface="+mn-cs"/>
            </a:rPr>
            <a:t>状況である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比率を構成する分子構造数値をみると、将来負担額では、大型事業に伴う地方債残高や公営企業債等繰入見込額が増加傾向にあり、充当可能財源等では財政調整基金の積み増しにより充当可能基金が増加している。</a:t>
          </a:r>
          <a:endParaRPr lang="ja-JP" altLang="ja-JP" sz="1400">
            <a:effectLst/>
          </a:endParaRPr>
        </a:p>
        <a:p>
          <a:r>
            <a:rPr kumimoji="1" lang="ja-JP" altLang="ja-JP" sz="1100">
              <a:solidFill>
                <a:schemeClr val="dk1"/>
              </a:solidFill>
              <a:effectLst/>
              <a:latin typeface="+mn-lt"/>
              <a:ea typeface="+mn-ea"/>
              <a:cs typeface="+mn-cs"/>
            </a:rPr>
            <a:t>　今後の見通しについて、大型事業の長寿命化・更新整備が控えているものの優先順位を見極め地方債発行額を抑制することや、地方交付税の頭打ちが見込めることから、高利率の積極的な繰上償還の実施や、計画的・適正な基金の管理運営に取組み将来負担の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沖縄県竹富町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新庁舎建設に伴い、庁舎建設基金の取り崩しを行ったため大幅に減額となっている。</a:t>
          </a:r>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今後も計画的な積立を行い、各目的達成のため効率的な活用を図る。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庁舎建設・高齢者福祉・ふるさと創生・まちなみ保存・ヤマネコ保護等の事業に充当し活用する。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新庁舎建設に伴い、庁舎建設基金の取り崩しを行ったため大幅な減額となっている。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ふるさと応援寄附金の寄付額が増加したことから基金の積立額が増加し、増額となっている。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各基金の目的に係る事業内容等を精査し、国の制度等を活用しながら計画的かつ適正な活用に努める。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本町は島嶼の町であり、各種行政サービスの提供が多種多様となっている。住民サービス維持のためにも財源不足等への備えが必要となる。今後の財源不足等、不測の事態へ対応するため、計画的な積立を行ってきたことによる増額である。</a:t>
          </a:r>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今後も計画的な積立を行い、将来の財源不足等の事態に備える。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財政負担軽減を図るため、計画的な繰上げ償還等を行う。その財源とするため、計画的な積立を行っており増額となっている。</a:t>
          </a:r>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計画的な積立や高利率の既発債残高の繰上償還による将来負担の軽減、平準化を図る。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B4EBFEA6-5F46-458D-8A88-E23DB20F9452}"/>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455F86D-658D-432E-A38B-19735476A2BB}"/>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8FA3811-1B7B-4076-97A6-EBEBD39C79A9}"/>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9E20F405-C0EB-4742-8AE3-B7D2557DB4BE}"/>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4ECAD159-5A0E-4542-B0BF-004FBBC02449}"/>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7250925A-9316-43DC-931A-8E5E23B1CBDB}"/>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CB974725-7393-48C7-A9BE-70EE27D3F1C1}"/>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88153544-0CAC-4DF0-A86C-0C48D5C3F93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9EE4B54-1DAA-4E9D-A755-56BADA1899E3}"/>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2543782D-86A7-4235-95D5-4DEA54428B3E}"/>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4,288
4,251
334.40
10,270,235
9,468,254
356,022
3,989,925
11,248,089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EA174951-3A75-47A8-95C6-45F7752D37F2}"/>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D8C5C45-66DE-4209-8463-D38A4D5F1CB4}"/>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4FEC1C3-E275-4685-8E9F-120313127566}"/>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7850B392-DE2D-4451-B098-EC4CC91502E2}"/>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C731959B-1E0F-4CF4-B47C-7FC7D50A6F02}"/>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85105488-9380-467A-AE53-48072088E51F}"/>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CB98FAA-A2C7-46A3-B882-F7524E21F76F}"/>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886E946-72D4-4DB7-A6AC-4EE370B9F6ED}"/>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A818978C-338D-4E70-8E92-A6C2EEAEFBA7}"/>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584C5F2A-6490-476A-AB1C-5ED3670B881E}"/>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2622AC58-337B-4AD7-B317-1BC83CA5809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787401-59C1-4A42-92F3-2E8D9CA087BD}"/>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8F89100B-F654-4178-9ED7-0F3E53F4CE68}"/>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C1721478-EBC3-41D5-9781-0A876035249B}"/>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20F99814-9603-4F9E-8A64-BFD5B8E8BA2B}"/>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62C886E-C765-48C7-99A2-F0FC8EF7ECD7}"/>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9BA2C7D-2F6C-43AD-B69A-794DC90B3407}"/>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BA2C864A-AC72-41D0-8E58-844BE1FD8956}"/>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AECB78D5-F649-4DD3-A675-8E9B7B23EBA6}"/>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3A10D87-BD68-4E56-B441-1C5A3F7962F4}"/>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8D2B93E6-63A7-4ADC-811A-EE968991EF3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B0BEF78B-6121-4ECE-ABA1-DB82E2F9E93E}"/>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C04BF183-436B-41A1-9734-25B4FAA9673D}"/>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C4F69590-0784-4DFE-82CF-76ECEDA66138}"/>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3CEDD00F-4B48-47D2-9A1A-9307786631EE}"/>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E71CA4C1-1445-4F7C-818A-DFAD7538380E}"/>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DD72581-940C-4FD1-9F83-E74D2792169B}"/>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4FCE573-FC98-4682-934E-DC1B6849DF85}"/>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ADDC190-5555-4CFE-A286-646DDE0931B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14F854C-867B-477D-ABB2-C059AF1F5FCC}"/>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56A51540-EB13-4163-8676-2371388F109B}"/>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FA531BD-BB90-475F-8334-E574E5AE8084}"/>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D8B1879-743A-49A9-A092-9D2483C1473D}"/>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B5AAF500-F9BA-4C0E-BDAD-EEF6245FC754}"/>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5439CEC-587C-4666-A7D8-B73AE5A3B8FC}"/>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3108AC10-88DC-457D-BE9A-FF74BBD126DE}"/>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7F8622C-395A-4CDD-A553-647EEE61C512}"/>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近年人口においては、横ばいが続いていたが、前年度対比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ポイント減となっている。基幹産業である農業就業者（農家）の高齢化等により財政基盤が弱く、全国及び沖縄県平均を下回っている。</a:t>
          </a:r>
          <a:endParaRPr lang="ja-JP" altLang="ja-JP" sz="1400">
            <a:effectLst/>
          </a:endParaRPr>
        </a:p>
        <a:p>
          <a:r>
            <a:rPr kumimoji="1" lang="ja-JP" altLang="ja-JP" sz="1100">
              <a:solidFill>
                <a:schemeClr val="dk1"/>
              </a:solidFill>
              <a:effectLst/>
              <a:latin typeface="+mn-lt"/>
              <a:ea typeface="+mn-ea"/>
              <a:cs typeface="+mn-cs"/>
            </a:rPr>
            <a:t>今後も人口増加や税の増収に繋がる大きな要因がないことから、新たな自主財源創生の動きが必要とされる。徹底した事務事業の峻別やクレジット収納等の納税チャンネルの拡充・促進や、昨年に引き続き県税職員及び近隣市との併任による徴収の強化に取り組むなど歳入の確保に努め、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70E40760-8F62-4795-8147-675569ED02C6}"/>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1C29AA4A-D6F4-44DD-8CF9-E87478412BEE}"/>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15D774B-9DD4-4706-A3B6-2085706A28A9}"/>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54145922-6D6F-49C0-B282-1837D793DAD6}"/>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AC27C7E5-5124-441C-9744-85F12C87CC72}"/>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5ED56638-6D8F-4A5F-8C43-11EFDD264FD3}"/>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4E1FB90C-53F2-4877-B934-04F448004981}"/>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31FC9873-8247-4F92-A52B-95AC1459D177}"/>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A61C62D7-005E-435C-AFA2-A710779A9565}"/>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4BE0E649-13FE-4834-883C-F4992A1011EC}"/>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127EFCDB-961B-4DDD-BAF8-444970FE2403}"/>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853B15D8-6141-4F27-B8DB-C137A0F9D4EF}"/>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766EEE57-8A7C-4B6E-9105-F9A5B7E4A9BB}"/>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22613BCE-B0A5-4E07-A8E8-C3189342E588}"/>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70582256-F1CA-4D6E-9367-A161D1EB2E9B}"/>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DA46F7D4-1869-40A7-95FE-9BB938C153CB}"/>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2EEB56B9-CB8D-4FE4-8117-B7E2327FBC05}"/>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9A340469-647C-4201-8F11-DB42A8DB893B}"/>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F890A187-A4FC-44C5-AB82-54E1AF0C390C}"/>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1DF09517-FAFC-44FF-9578-A22CDCBAE74D}"/>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3FD45CA8-5DD6-4765-9D12-99B6DF91B402}"/>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142119</xdr:rowOff>
    </xdr:to>
    <xdr:cxnSp macro="">
      <xdr:nvCxnSpPr>
        <xdr:cNvPr id="70" name="直線コネクタ 69">
          <a:extLst>
            <a:ext uri="{FF2B5EF4-FFF2-40B4-BE49-F238E27FC236}">
              <a16:creationId xmlns:a16="http://schemas.microsoft.com/office/drawing/2014/main" id="{09AB0798-3372-40CD-99C8-B5E12F30F1C9}"/>
            </a:ext>
          </a:extLst>
        </xdr:cNvPr>
        <xdr:cNvCxnSpPr/>
      </xdr:nvCxnSpPr>
      <xdr:spPr>
        <a:xfrm>
          <a:off x="4114800" y="767442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A2018DB2-BF46-4258-85AF-26754DE46238}"/>
            </a:ext>
          </a:extLst>
        </xdr:cNvPr>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288015DF-B655-4A6B-8782-9B4EDA0E15B6}"/>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119138</xdr:rowOff>
    </xdr:from>
    <xdr:to>
      <xdr:col>19</xdr:col>
      <xdr:colOff>133350</xdr:colOff>
      <xdr:row>44</xdr:row>
      <xdr:rowOff>130628</xdr:rowOff>
    </xdr:to>
    <xdr:cxnSp macro="">
      <xdr:nvCxnSpPr>
        <xdr:cNvPr id="73" name="直線コネクタ 72">
          <a:extLst>
            <a:ext uri="{FF2B5EF4-FFF2-40B4-BE49-F238E27FC236}">
              <a16:creationId xmlns:a16="http://schemas.microsoft.com/office/drawing/2014/main" id="{A5F32B51-7A0A-42FF-8CBA-5A68B9CFB1DF}"/>
            </a:ext>
          </a:extLst>
        </xdr:cNvPr>
        <xdr:cNvCxnSpPr/>
      </xdr:nvCxnSpPr>
      <xdr:spPr>
        <a:xfrm>
          <a:off x="3225800" y="76629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4E8E221A-2F6C-44C4-9BD8-5FC1A6725B41}"/>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224B22B4-4849-419E-A642-EDA6E3E5DB66}"/>
            </a:ext>
          </a:extLst>
        </xdr:cNvPr>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119138</xdr:rowOff>
    </xdr:from>
    <xdr:to>
      <xdr:col>15</xdr:col>
      <xdr:colOff>82550</xdr:colOff>
      <xdr:row>44</xdr:row>
      <xdr:rowOff>119138</xdr:rowOff>
    </xdr:to>
    <xdr:cxnSp macro="">
      <xdr:nvCxnSpPr>
        <xdr:cNvPr id="76" name="直線コネクタ 75">
          <a:extLst>
            <a:ext uri="{FF2B5EF4-FFF2-40B4-BE49-F238E27FC236}">
              <a16:creationId xmlns:a16="http://schemas.microsoft.com/office/drawing/2014/main" id="{1743CC41-3B74-40F6-B2B3-105399B00B69}"/>
            </a:ext>
          </a:extLst>
        </xdr:cNvPr>
        <xdr:cNvCxnSpPr/>
      </xdr:nvCxnSpPr>
      <xdr:spPr>
        <a:xfrm>
          <a:off x="2336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33867</xdr:rowOff>
    </xdr:from>
    <xdr:to>
      <xdr:col>15</xdr:col>
      <xdr:colOff>133350</xdr:colOff>
      <xdr:row>44</xdr:row>
      <xdr:rowOff>135467</xdr:rowOff>
    </xdr:to>
    <xdr:sp macro="" textlink="">
      <xdr:nvSpPr>
        <xdr:cNvPr id="77" name="フローチャート: 判断 76">
          <a:extLst>
            <a:ext uri="{FF2B5EF4-FFF2-40B4-BE49-F238E27FC236}">
              <a16:creationId xmlns:a16="http://schemas.microsoft.com/office/drawing/2014/main" id="{E542E95C-4869-4000-8AB4-71825825AD7D}"/>
            </a:ext>
          </a:extLst>
        </xdr:cNvPr>
        <xdr:cNvSpPr/>
      </xdr:nvSpPr>
      <xdr:spPr>
        <a:xfrm>
          <a:off x="3175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145644</xdr:rowOff>
    </xdr:from>
    <xdr:ext cx="762000" cy="259045"/>
    <xdr:sp macro="" textlink="">
      <xdr:nvSpPr>
        <xdr:cNvPr id="78" name="テキスト ボックス 77">
          <a:extLst>
            <a:ext uri="{FF2B5EF4-FFF2-40B4-BE49-F238E27FC236}">
              <a16:creationId xmlns:a16="http://schemas.microsoft.com/office/drawing/2014/main" id="{738675E9-183B-40F9-8778-4337AF70BB97}"/>
            </a:ext>
          </a:extLst>
        </xdr:cNvPr>
        <xdr:cNvSpPr txBox="1"/>
      </xdr:nvSpPr>
      <xdr:spPr>
        <a:xfrm>
          <a:off x="2844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119138</xdr:rowOff>
    </xdr:from>
    <xdr:to>
      <xdr:col>11</xdr:col>
      <xdr:colOff>31750</xdr:colOff>
      <xdr:row>44</xdr:row>
      <xdr:rowOff>119138</xdr:rowOff>
    </xdr:to>
    <xdr:cxnSp macro="">
      <xdr:nvCxnSpPr>
        <xdr:cNvPr id="79" name="直線コネクタ 78">
          <a:extLst>
            <a:ext uri="{FF2B5EF4-FFF2-40B4-BE49-F238E27FC236}">
              <a16:creationId xmlns:a16="http://schemas.microsoft.com/office/drawing/2014/main" id="{063A1F31-904A-4BFF-82A9-449D9C0CF4C5}"/>
            </a:ext>
          </a:extLst>
        </xdr:cNvPr>
        <xdr:cNvCxnSpPr/>
      </xdr:nvCxnSpPr>
      <xdr:spPr>
        <a:xfrm>
          <a:off x="1447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C08DA6C5-8814-465B-81B3-5F093F3F01BA}"/>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210A4FFF-EDC7-4DB1-9C6A-0EB9F68791BB}"/>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25E4B417-15B7-4E6B-A70F-E104F7678FBB}"/>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9EC451E3-ED2C-4C35-B8FE-6E537BB84492}"/>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A4DC1C85-80E8-44FE-ABF4-B9AF48E2B68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013730E-446D-416A-ACDE-44CDA3220951}"/>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CE0854CF-44C6-4D63-88E9-F1AF93841069}"/>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23C1364C-D1A4-44A2-B9D9-F846F412BE59}"/>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ABB919F3-1092-4673-B7BE-CD68D2DC3C66}"/>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91319</xdr:rowOff>
    </xdr:from>
    <xdr:to>
      <xdr:col>23</xdr:col>
      <xdr:colOff>184150</xdr:colOff>
      <xdr:row>45</xdr:row>
      <xdr:rowOff>21469</xdr:rowOff>
    </xdr:to>
    <xdr:sp macro="" textlink="">
      <xdr:nvSpPr>
        <xdr:cNvPr id="89" name="楕円 88">
          <a:extLst>
            <a:ext uri="{FF2B5EF4-FFF2-40B4-BE49-F238E27FC236}">
              <a16:creationId xmlns:a16="http://schemas.microsoft.com/office/drawing/2014/main" id="{9814ADD1-4834-45BE-B522-990F5F35C5E1}"/>
            </a:ext>
          </a:extLst>
        </xdr:cNvPr>
        <xdr:cNvSpPr/>
      </xdr:nvSpPr>
      <xdr:spPr>
        <a:xfrm>
          <a:off x="49022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158646</xdr:rowOff>
    </xdr:from>
    <xdr:ext cx="762000" cy="259045"/>
    <xdr:sp macro="" textlink="">
      <xdr:nvSpPr>
        <xdr:cNvPr id="90" name="財政力該当値テキスト">
          <a:extLst>
            <a:ext uri="{FF2B5EF4-FFF2-40B4-BE49-F238E27FC236}">
              <a16:creationId xmlns:a16="http://schemas.microsoft.com/office/drawing/2014/main" id="{655B017D-F7C4-481F-857D-982FD4C8CF9D}"/>
            </a:ext>
          </a:extLst>
        </xdr:cNvPr>
        <xdr:cNvSpPr txBox="1"/>
      </xdr:nvSpPr>
      <xdr:spPr>
        <a:xfrm>
          <a:off x="5041900" y="7530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1" name="楕円 90">
          <a:extLst>
            <a:ext uri="{FF2B5EF4-FFF2-40B4-BE49-F238E27FC236}">
              <a16:creationId xmlns:a16="http://schemas.microsoft.com/office/drawing/2014/main" id="{F73C3FD5-EE0A-4FD1-9285-260773A34F8F}"/>
            </a:ext>
          </a:extLst>
        </xdr:cNvPr>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2" name="テキスト ボックス 91">
          <a:extLst>
            <a:ext uri="{FF2B5EF4-FFF2-40B4-BE49-F238E27FC236}">
              <a16:creationId xmlns:a16="http://schemas.microsoft.com/office/drawing/2014/main" id="{399F102D-135A-4199-A0F8-54F958CDD593}"/>
            </a:ext>
          </a:extLst>
        </xdr:cNvPr>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68338</xdr:rowOff>
    </xdr:from>
    <xdr:to>
      <xdr:col>15</xdr:col>
      <xdr:colOff>133350</xdr:colOff>
      <xdr:row>44</xdr:row>
      <xdr:rowOff>169938</xdr:rowOff>
    </xdr:to>
    <xdr:sp macro="" textlink="">
      <xdr:nvSpPr>
        <xdr:cNvPr id="93" name="楕円 92">
          <a:extLst>
            <a:ext uri="{FF2B5EF4-FFF2-40B4-BE49-F238E27FC236}">
              <a16:creationId xmlns:a16="http://schemas.microsoft.com/office/drawing/2014/main" id="{91D6764F-6D29-4A77-9CC1-C8D77F8ABEB1}"/>
            </a:ext>
          </a:extLst>
        </xdr:cNvPr>
        <xdr:cNvSpPr/>
      </xdr:nvSpPr>
      <xdr:spPr>
        <a:xfrm>
          <a:off x="3175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154715</xdr:rowOff>
    </xdr:from>
    <xdr:ext cx="762000" cy="259045"/>
    <xdr:sp macro="" textlink="">
      <xdr:nvSpPr>
        <xdr:cNvPr id="94" name="テキスト ボックス 93">
          <a:extLst>
            <a:ext uri="{FF2B5EF4-FFF2-40B4-BE49-F238E27FC236}">
              <a16:creationId xmlns:a16="http://schemas.microsoft.com/office/drawing/2014/main" id="{CD84C488-EF4C-4786-97FD-7F5C46813575}"/>
            </a:ext>
          </a:extLst>
        </xdr:cNvPr>
        <xdr:cNvSpPr txBox="1"/>
      </xdr:nvSpPr>
      <xdr:spPr>
        <a:xfrm>
          <a:off x="2844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68338</xdr:rowOff>
    </xdr:from>
    <xdr:to>
      <xdr:col>11</xdr:col>
      <xdr:colOff>82550</xdr:colOff>
      <xdr:row>44</xdr:row>
      <xdr:rowOff>169938</xdr:rowOff>
    </xdr:to>
    <xdr:sp macro="" textlink="">
      <xdr:nvSpPr>
        <xdr:cNvPr id="95" name="楕円 94">
          <a:extLst>
            <a:ext uri="{FF2B5EF4-FFF2-40B4-BE49-F238E27FC236}">
              <a16:creationId xmlns:a16="http://schemas.microsoft.com/office/drawing/2014/main" id="{136488D5-AC76-4567-90CA-190D2096565E}"/>
            </a:ext>
          </a:extLst>
        </xdr:cNvPr>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154715</xdr:rowOff>
    </xdr:from>
    <xdr:ext cx="762000" cy="259045"/>
    <xdr:sp macro="" textlink="">
      <xdr:nvSpPr>
        <xdr:cNvPr id="96" name="テキスト ボックス 95">
          <a:extLst>
            <a:ext uri="{FF2B5EF4-FFF2-40B4-BE49-F238E27FC236}">
              <a16:creationId xmlns:a16="http://schemas.microsoft.com/office/drawing/2014/main" id="{0EE24C7D-F3C1-47F2-B5B5-3C608BCCC417}"/>
            </a:ext>
          </a:extLst>
        </xdr:cNvPr>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68338</xdr:rowOff>
    </xdr:from>
    <xdr:to>
      <xdr:col>7</xdr:col>
      <xdr:colOff>31750</xdr:colOff>
      <xdr:row>44</xdr:row>
      <xdr:rowOff>169938</xdr:rowOff>
    </xdr:to>
    <xdr:sp macro="" textlink="">
      <xdr:nvSpPr>
        <xdr:cNvPr id="97" name="楕円 96">
          <a:extLst>
            <a:ext uri="{FF2B5EF4-FFF2-40B4-BE49-F238E27FC236}">
              <a16:creationId xmlns:a16="http://schemas.microsoft.com/office/drawing/2014/main" id="{87994F64-BBDF-443D-A89E-A57ECBB7CE01}"/>
            </a:ext>
          </a:extLst>
        </xdr:cNvPr>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154715</xdr:rowOff>
    </xdr:from>
    <xdr:ext cx="762000" cy="259045"/>
    <xdr:sp macro="" textlink="">
      <xdr:nvSpPr>
        <xdr:cNvPr id="98" name="テキスト ボックス 97">
          <a:extLst>
            <a:ext uri="{FF2B5EF4-FFF2-40B4-BE49-F238E27FC236}">
              <a16:creationId xmlns:a16="http://schemas.microsoft.com/office/drawing/2014/main" id="{2DF0CFA6-80E6-431D-A063-2D620558E8C2}"/>
            </a:ext>
          </a:extLst>
        </xdr:cNvPr>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9EC2ABF3-A400-44B0-8EE4-926F04A528EF}"/>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7DF8B648-2ADD-4746-9A01-F4992E67DA31}"/>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EBE2A99F-6F15-400B-8097-1A774FBC26E7}"/>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70FDB6E4-AD1B-4AF2-B595-B5F407DD6B33}"/>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8A2CD578-7F2E-4443-A8EE-6C2B67249802}"/>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7222957E-ADF5-4D98-88B6-54665D81DDE1}"/>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9FDD977D-DFDA-4DB7-BD17-9D6CA3B12422}"/>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DB736D5A-8951-4B2A-A03E-81A9BC1B05E5}"/>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6A368929-BF00-44E4-9546-9F9C581D82D3}"/>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E5EF24F9-C193-42BB-BD99-908F2001D272}"/>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6C5611DB-BDB1-48F0-8647-D749400C9086}"/>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CD95E1CE-2321-4574-ADC9-B90ED79D0952}"/>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2D557BC9-8E13-4B6C-9018-5A1FF57BBE3F}"/>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前年度対比</a:t>
          </a:r>
          <a:r>
            <a:rPr kumimoji="1" lang="en-US" altLang="ja-JP" sz="1000">
              <a:solidFill>
                <a:schemeClr val="dk1"/>
              </a:solidFill>
              <a:effectLst/>
              <a:latin typeface="+mn-lt"/>
              <a:ea typeface="+mn-ea"/>
              <a:cs typeface="+mn-cs"/>
            </a:rPr>
            <a:t>8.3</a:t>
          </a:r>
          <a:r>
            <a:rPr kumimoji="1" lang="ja-JP" altLang="ja-JP" sz="1000">
              <a:solidFill>
                <a:schemeClr val="dk1"/>
              </a:solidFill>
              <a:effectLst/>
              <a:latin typeface="+mn-lt"/>
              <a:ea typeface="+mn-ea"/>
              <a:cs typeface="+mn-cs"/>
            </a:rPr>
            <a:t>ポイント増の</a:t>
          </a:r>
          <a:r>
            <a:rPr kumimoji="1" lang="en-US" altLang="ja-JP" sz="1000">
              <a:solidFill>
                <a:schemeClr val="dk1"/>
              </a:solidFill>
              <a:effectLst/>
              <a:latin typeface="+mn-lt"/>
              <a:ea typeface="+mn-ea"/>
              <a:cs typeface="+mn-cs"/>
            </a:rPr>
            <a:t>87.1</a:t>
          </a:r>
          <a:r>
            <a:rPr kumimoji="1" lang="ja-JP" altLang="ja-JP" sz="1000">
              <a:solidFill>
                <a:schemeClr val="dk1"/>
              </a:solidFill>
              <a:effectLst/>
              <a:latin typeface="+mn-lt"/>
              <a:ea typeface="+mn-ea"/>
              <a:cs typeface="+mn-cs"/>
            </a:rPr>
            <a:t>％と類似団体平均を</a:t>
          </a:r>
          <a:r>
            <a:rPr kumimoji="1" lang="en-US" altLang="ja-JP" sz="1000">
              <a:solidFill>
                <a:schemeClr val="dk1"/>
              </a:solidFill>
              <a:effectLst/>
              <a:latin typeface="+mn-lt"/>
              <a:ea typeface="+mn-ea"/>
              <a:cs typeface="+mn-cs"/>
            </a:rPr>
            <a:t>4.2</a:t>
          </a:r>
          <a:r>
            <a:rPr kumimoji="1" lang="ja-JP" altLang="ja-JP" sz="1000">
              <a:solidFill>
                <a:schemeClr val="dk1"/>
              </a:solidFill>
              <a:effectLst/>
              <a:latin typeface="+mn-lt"/>
              <a:ea typeface="+mn-ea"/>
              <a:cs typeface="+mn-cs"/>
            </a:rPr>
            <a:t>ポイント上回っている。多様な地域住民ニーズ及び新たな事業の展開に伴い増加する町債の新規発行の影響により今後も公債費の増加が見込まれることから、補助金等の終期設定や徹底した峻別による消費的経費の抑制や高利率の既発債の積極的な繰上償還を実施し、公債費残高の縮減に努める。また、クレジット収納の導入・促進によるチャンネルの拡充にあわせ、県税職員及び近隣市との併任による徴収体制の強化を図るなど、自主財源の確保・強化に努めるとともに、</a:t>
          </a:r>
          <a:r>
            <a:rPr kumimoji="1" lang="en-US" altLang="ja-JP" sz="1000">
              <a:solidFill>
                <a:schemeClr val="dk1"/>
              </a:solidFill>
              <a:effectLst/>
              <a:latin typeface="+mn-lt"/>
              <a:ea typeface="+mn-ea"/>
              <a:cs typeface="+mn-cs"/>
            </a:rPr>
            <a:t>IT</a:t>
          </a:r>
          <a:r>
            <a:rPr kumimoji="1" lang="ja-JP" altLang="ja-JP" sz="1000">
              <a:solidFill>
                <a:schemeClr val="dk1"/>
              </a:solidFill>
              <a:effectLst/>
              <a:latin typeface="+mn-lt"/>
              <a:ea typeface="+mn-ea"/>
              <a:cs typeface="+mn-cs"/>
            </a:rPr>
            <a:t>システムの活用・導入促進等による事務の軽減、効率化により、経常経費の削減を図る。</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C1047C59-EE90-492B-90C1-CAFC97D0A749}"/>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21669518-CBEB-41A0-AAC9-6E034A617FF2}"/>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A9E2CAD0-1B22-4804-BAA8-110AEB6995E7}"/>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CE3EAFB7-DA69-4FB9-AABE-9E41F15E4555}"/>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F0544606-E4F4-401E-A0B1-DA5900C299E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182EB782-6D02-4AE1-B25A-CC7BC673CF95}"/>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B6EF718B-CABF-4A18-9367-DCE7FC930267}"/>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37B1B599-D0F2-452D-B350-BD77C4B9CB3B}"/>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464CF93F-ADC6-48E2-8DE2-54798AF8ED12}"/>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1CF0F4C8-EAFA-4753-849C-07E650A30B86}"/>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BD7BCD09-5320-4FB9-8DC5-32764D6EE239}"/>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9F9D5454-83EA-46B7-B531-9C922365FD9B}"/>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F7626F3-A244-4C37-A7FE-E0A3C34A9A41}"/>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292150F8-687B-45D2-A1EC-A324047B98D8}"/>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6057CFE4-1D1F-4311-BF49-6D2355645801}"/>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D5B36E43-72CF-4CA3-9CEF-032065F3AEEC}"/>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709241D7-6A18-4A72-BC15-E588A5286941}"/>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23EC0198-FE4F-4322-9FB1-0D5341B2E096}"/>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C76E9833-74FA-4148-8ADD-DD2C9B6E082A}"/>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34544</xdr:rowOff>
    </xdr:from>
    <xdr:to>
      <xdr:col>23</xdr:col>
      <xdr:colOff>133350</xdr:colOff>
      <xdr:row>65</xdr:row>
      <xdr:rowOff>63373</xdr:rowOff>
    </xdr:to>
    <xdr:cxnSp macro="">
      <xdr:nvCxnSpPr>
        <xdr:cNvPr id="131" name="直線コネクタ 130">
          <a:extLst>
            <a:ext uri="{FF2B5EF4-FFF2-40B4-BE49-F238E27FC236}">
              <a16:creationId xmlns:a16="http://schemas.microsoft.com/office/drawing/2014/main" id="{5C26709A-F529-49C6-B789-89BB7DA3EB6E}"/>
            </a:ext>
          </a:extLst>
        </xdr:cNvPr>
        <xdr:cNvCxnSpPr/>
      </xdr:nvCxnSpPr>
      <xdr:spPr>
        <a:xfrm>
          <a:off x="4114800" y="11007344"/>
          <a:ext cx="838200" cy="2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a:extLst>
            <a:ext uri="{FF2B5EF4-FFF2-40B4-BE49-F238E27FC236}">
              <a16:creationId xmlns:a16="http://schemas.microsoft.com/office/drawing/2014/main" id="{4356695A-D98A-4F7E-82F5-8D56CD3EDA36}"/>
            </a:ext>
          </a:extLst>
        </xdr:cNvPr>
        <xdr:cNvSpPr txBox="1"/>
      </xdr:nvSpPr>
      <xdr:spPr>
        <a:xfrm>
          <a:off x="5041900" y="10900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DBB1D5DA-82B8-4386-A829-D01878BBB0EF}"/>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34544</xdr:rowOff>
    </xdr:from>
    <xdr:to>
      <xdr:col>19</xdr:col>
      <xdr:colOff>133350</xdr:colOff>
      <xdr:row>65</xdr:row>
      <xdr:rowOff>135763</xdr:rowOff>
    </xdr:to>
    <xdr:cxnSp macro="">
      <xdr:nvCxnSpPr>
        <xdr:cNvPr id="134" name="直線コネクタ 133">
          <a:extLst>
            <a:ext uri="{FF2B5EF4-FFF2-40B4-BE49-F238E27FC236}">
              <a16:creationId xmlns:a16="http://schemas.microsoft.com/office/drawing/2014/main" id="{C2233B67-DAC5-4BDE-9CAB-44BB7B5C1968}"/>
            </a:ext>
          </a:extLst>
        </xdr:cNvPr>
        <xdr:cNvCxnSpPr/>
      </xdr:nvCxnSpPr>
      <xdr:spPr>
        <a:xfrm flipV="1">
          <a:off x="3225800" y="11007344"/>
          <a:ext cx="889000" cy="27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619908E-A636-450C-AFEA-A9FC6EB51773}"/>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36" name="テキスト ボックス 135">
          <a:extLst>
            <a:ext uri="{FF2B5EF4-FFF2-40B4-BE49-F238E27FC236}">
              <a16:creationId xmlns:a16="http://schemas.microsoft.com/office/drawing/2014/main" id="{78A7B359-1A3C-48E1-8F0B-0B28873C4C74}"/>
            </a:ext>
          </a:extLst>
        </xdr:cNvPr>
        <xdr:cNvSpPr txBox="1"/>
      </xdr:nvSpPr>
      <xdr:spPr>
        <a:xfrm>
          <a:off x="3733800" y="11064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155194</xdr:rowOff>
    </xdr:from>
    <xdr:to>
      <xdr:col>15</xdr:col>
      <xdr:colOff>82550</xdr:colOff>
      <xdr:row>65</xdr:row>
      <xdr:rowOff>135763</xdr:rowOff>
    </xdr:to>
    <xdr:cxnSp macro="">
      <xdr:nvCxnSpPr>
        <xdr:cNvPr id="137" name="直線コネクタ 136">
          <a:extLst>
            <a:ext uri="{FF2B5EF4-FFF2-40B4-BE49-F238E27FC236}">
              <a16:creationId xmlns:a16="http://schemas.microsoft.com/office/drawing/2014/main" id="{E9DF27F3-F1ED-4DF7-8DBC-56F79DE480C1}"/>
            </a:ext>
          </a:extLst>
        </xdr:cNvPr>
        <xdr:cNvCxnSpPr/>
      </xdr:nvCxnSpPr>
      <xdr:spPr>
        <a:xfrm>
          <a:off x="2336800" y="11127994"/>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114046</xdr:rowOff>
    </xdr:from>
    <xdr:to>
      <xdr:col>15</xdr:col>
      <xdr:colOff>133350</xdr:colOff>
      <xdr:row>65</xdr:row>
      <xdr:rowOff>44196</xdr:rowOff>
    </xdr:to>
    <xdr:sp macro="" textlink="">
      <xdr:nvSpPr>
        <xdr:cNvPr id="138" name="フローチャート: 判断 137">
          <a:extLst>
            <a:ext uri="{FF2B5EF4-FFF2-40B4-BE49-F238E27FC236}">
              <a16:creationId xmlns:a16="http://schemas.microsoft.com/office/drawing/2014/main" id="{7C86F086-FAE9-4096-B6A9-855E29E9046D}"/>
            </a:ext>
          </a:extLst>
        </xdr:cNvPr>
        <xdr:cNvSpPr/>
      </xdr:nvSpPr>
      <xdr:spPr>
        <a:xfrm>
          <a:off x="3175000" y="1108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54373</xdr:rowOff>
    </xdr:from>
    <xdr:ext cx="762000" cy="259045"/>
    <xdr:sp macro="" textlink="">
      <xdr:nvSpPr>
        <xdr:cNvPr id="139" name="テキスト ボックス 138">
          <a:extLst>
            <a:ext uri="{FF2B5EF4-FFF2-40B4-BE49-F238E27FC236}">
              <a16:creationId xmlns:a16="http://schemas.microsoft.com/office/drawing/2014/main" id="{4F4248E8-7CC0-4A48-B702-679B520838E7}"/>
            </a:ext>
          </a:extLst>
        </xdr:cNvPr>
        <xdr:cNvSpPr txBox="1"/>
      </xdr:nvSpPr>
      <xdr:spPr>
        <a:xfrm>
          <a:off x="2844800" y="1085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155194</xdr:rowOff>
    </xdr:from>
    <xdr:to>
      <xdr:col>11</xdr:col>
      <xdr:colOff>31750</xdr:colOff>
      <xdr:row>65</xdr:row>
      <xdr:rowOff>56134</xdr:rowOff>
    </xdr:to>
    <xdr:cxnSp macro="">
      <xdr:nvCxnSpPr>
        <xdr:cNvPr id="140" name="直線コネクタ 139">
          <a:extLst>
            <a:ext uri="{FF2B5EF4-FFF2-40B4-BE49-F238E27FC236}">
              <a16:creationId xmlns:a16="http://schemas.microsoft.com/office/drawing/2014/main" id="{20BBCD7A-D6EE-474D-AF22-304AEC0AEED9}"/>
            </a:ext>
          </a:extLst>
        </xdr:cNvPr>
        <xdr:cNvCxnSpPr/>
      </xdr:nvCxnSpPr>
      <xdr:spPr>
        <a:xfrm flipV="1">
          <a:off x="1447800" y="1112799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145415</xdr:rowOff>
    </xdr:from>
    <xdr:to>
      <xdr:col>11</xdr:col>
      <xdr:colOff>82550</xdr:colOff>
      <xdr:row>65</xdr:row>
      <xdr:rowOff>75565</xdr:rowOff>
    </xdr:to>
    <xdr:sp macro="" textlink="">
      <xdr:nvSpPr>
        <xdr:cNvPr id="141" name="フローチャート: 判断 140">
          <a:extLst>
            <a:ext uri="{FF2B5EF4-FFF2-40B4-BE49-F238E27FC236}">
              <a16:creationId xmlns:a16="http://schemas.microsoft.com/office/drawing/2014/main" id="{933064FF-AF0C-4276-9646-7FFC426783BF}"/>
            </a:ext>
          </a:extLst>
        </xdr:cNvPr>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60342</xdr:rowOff>
    </xdr:from>
    <xdr:ext cx="762000" cy="259045"/>
    <xdr:sp macro="" textlink="">
      <xdr:nvSpPr>
        <xdr:cNvPr id="142" name="テキスト ボックス 141">
          <a:extLst>
            <a:ext uri="{FF2B5EF4-FFF2-40B4-BE49-F238E27FC236}">
              <a16:creationId xmlns:a16="http://schemas.microsoft.com/office/drawing/2014/main" id="{AA9E035C-3870-4427-8625-B936FEBB2CF0}"/>
            </a:ext>
          </a:extLst>
        </xdr:cNvPr>
        <xdr:cNvSpPr txBox="1"/>
      </xdr:nvSpPr>
      <xdr:spPr>
        <a:xfrm>
          <a:off x="1955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130937</xdr:rowOff>
    </xdr:from>
    <xdr:to>
      <xdr:col>7</xdr:col>
      <xdr:colOff>31750</xdr:colOff>
      <xdr:row>65</xdr:row>
      <xdr:rowOff>61087</xdr:rowOff>
    </xdr:to>
    <xdr:sp macro="" textlink="">
      <xdr:nvSpPr>
        <xdr:cNvPr id="143" name="フローチャート: 判断 142">
          <a:extLst>
            <a:ext uri="{FF2B5EF4-FFF2-40B4-BE49-F238E27FC236}">
              <a16:creationId xmlns:a16="http://schemas.microsoft.com/office/drawing/2014/main" id="{339FF419-1C61-4119-9626-A620306B0532}"/>
            </a:ext>
          </a:extLst>
        </xdr:cNvPr>
        <xdr:cNvSpPr/>
      </xdr:nvSpPr>
      <xdr:spPr>
        <a:xfrm>
          <a:off x="1397000" y="111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71264</xdr:rowOff>
    </xdr:from>
    <xdr:ext cx="762000" cy="259045"/>
    <xdr:sp macro="" textlink="">
      <xdr:nvSpPr>
        <xdr:cNvPr id="144" name="テキスト ボックス 143">
          <a:extLst>
            <a:ext uri="{FF2B5EF4-FFF2-40B4-BE49-F238E27FC236}">
              <a16:creationId xmlns:a16="http://schemas.microsoft.com/office/drawing/2014/main" id="{47E85104-2C08-4F0F-B961-8AADB9700B4B}"/>
            </a:ext>
          </a:extLst>
        </xdr:cNvPr>
        <xdr:cNvSpPr txBox="1"/>
      </xdr:nvSpPr>
      <xdr:spPr>
        <a:xfrm>
          <a:off x="1066800" y="108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61F374A1-78F5-4FAB-BD14-FF56DD3B0BAB}"/>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125202AD-4753-483D-88E9-04BA13CF90E9}"/>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2B518ECB-5387-4530-BF3D-901DE0091076}"/>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184BBED6-AF7A-437D-A741-750B3CF1E318}"/>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CF43187F-8943-4CFC-B161-AF1FB5CCC652}"/>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12573</xdr:rowOff>
    </xdr:from>
    <xdr:to>
      <xdr:col>23</xdr:col>
      <xdr:colOff>184150</xdr:colOff>
      <xdr:row>65</xdr:row>
      <xdr:rowOff>114173</xdr:rowOff>
    </xdr:to>
    <xdr:sp macro="" textlink="">
      <xdr:nvSpPr>
        <xdr:cNvPr id="150" name="楕円 149">
          <a:extLst>
            <a:ext uri="{FF2B5EF4-FFF2-40B4-BE49-F238E27FC236}">
              <a16:creationId xmlns:a16="http://schemas.microsoft.com/office/drawing/2014/main" id="{6968961B-BB8D-46BE-99D1-EF421D6FA889}"/>
            </a:ext>
          </a:extLst>
        </xdr:cNvPr>
        <xdr:cNvSpPr/>
      </xdr:nvSpPr>
      <xdr:spPr>
        <a:xfrm>
          <a:off x="4902200" y="1115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156100</xdr:rowOff>
    </xdr:from>
    <xdr:ext cx="762000" cy="259045"/>
    <xdr:sp macro="" textlink="">
      <xdr:nvSpPr>
        <xdr:cNvPr id="151" name="財政構造の弾力性該当値テキスト">
          <a:extLst>
            <a:ext uri="{FF2B5EF4-FFF2-40B4-BE49-F238E27FC236}">
              <a16:creationId xmlns:a16="http://schemas.microsoft.com/office/drawing/2014/main" id="{8797D577-11BE-4874-874F-C1597DEAE421}"/>
            </a:ext>
          </a:extLst>
        </xdr:cNvPr>
        <xdr:cNvSpPr txBox="1"/>
      </xdr:nvSpPr>
      <xdr:spPr>
        <a:xfrm>
          <a:off x="5041900" y="1112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155194</xdr:rowOff>
    </xdr:from>
    <xdr:to>
      <xdr:col>19</xdr:col>
      <xdr:colOff>184150</xdr:colOff>
      <xdr:row>64</xdr:row>
      <xdr:rowOff>85344</xdr:rowOff>
    </xdr:to>
    <xdr:sp macro="" textlink="">
      <xdr:nvSpPr>
        <xdr:cNvPr id="152" name="楕円 151">
          <a:extLst>
            <a:ext uri="{FF2B5EF4-FFF2-40B4-BE49-F238E27FC236}">
              <a16:creationId xmlns:a16="http://schemas.microsoft.com/office/drawing/2014/main" id="{25DE5575-C870-4C35-A839-94F78F18856C}"/>
            </a:ext>
          </a:extLst>
        </xdr:cNvPr>
        <xdr:cNvSpPr/>
      </xdr:nvSpPr>
      <xdr:spPr>
        <a:xfrm>
          <a:off x="4064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95521</xdr:rowOff>
    </xdr:from>
    <xdr:ext cx="736600" cy="259045"/>
    <xdr:sp macro="" textlink="">
      <xdr:nvSpPr>
        <xdr:cNvPr id="153" name="テキスト ボックス 152">
          <a:extLst>
            <a:ext uri="{FF2B5EF4-FFF2-40B4-BE49-F238E27FC236}">
              <a16:creationId xmlns:a16="http://schemas.microsoft.com/office/drawing/2014/main" id="{916B937E-B91D-49A4-87EC-672E80A25564}"/>
            </a:ext>
          </a:extLst>
        </xdr:cNvPr>
        <xdr:cNvSpPr txBox="1"/>
      </xdr:nvSpPr>
      <xdr:spPr>
        <a:xfrm>
          <a:off x="3733800" y="1072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84963</xdr:rowOff>
    </xdr:from>
    <xdr:to>
      <xdr:col>15</xdr:col>
      <xdr:colOff>133350</xdr:colOff>
      <xdr:row>66</xdr:row>
      <xdr:rowOff>15113</xdr:rowOff>
    </xdr:to>
    <xdr:sp macro="" textlink="">
      <xdr:nvSpPr>
        <xdr:cNvPr id="154" name="楕円 153">
          <a:extLst>
            <a:ext uri="{FF2B5EF4-FFF2-40B4-BE49-F238E27FC236}">
              <a16:creationId xmlns:a16="http://schemas.microsoft.com/office/drawing/2014/main" id="{A9F5D1DF-3464-4663-82CB-40B6D020376A}"/>
            </a:ext>
          </a:extLst>
        </xdr:cNvPr>
        <xdr:cNvSpPr/>
      </xdr:nvSpPr>
      <xdr:spPr>
        <a:xfrm>
          <a:off x="3175000" y="112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171340</xdr:rowOff>
    </xdr:from>
    <xdr:ext cx="762000" cy="259045"/>
    <xdr:sp macro="" textlink="">
      <xdr:nvSpPr>
        <xdr:cNvPr id="155" name="テキスト ボックス 154">
          <a:extLst>
            <a:ext uri="{FF2B5EF4-FFF2-40B4-BE49-F238E27FC236}">
              <a16:creationId xmlns:a16="http://schemas.microsoft.com/office/drawing/2014/main" id="{622B13C0-1BCB-4716-A24A-B8227DFB8FD6}"/>
            </a:ext>
          </a:extLst>
        </xdr:cNvPr>
        <xdr:cNvSpPr txBox="1"/>
      </xdr:nvSpPr>
      <xdr:spPr>
        <a:xfrm>
          <a:off x="2844800" y="1131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104394</xdr:rowOff>
    </xdr:from>
    <xdr:to>
      <xdr:col>11</xdr:col>
      <xdr:colOff>82550</xdr:colOff>
      <xdr:row>65</xdr:row>
      <xdr:rowOff>34544</xdr:rowOff>
    </xdr:to>
    <xdr:sp macro="" textlink="">
      <xdr:nvSpPr>
        <xdr:cNvPr id="156" name="楕円 155">
          <a:extLst>
            <a:ext uri="{FF2B5EF4-FFF2-40B4-BE49-F238E27FC236}">
              <a16:creationId xmlns:a16="http://schemas.microsoft.com/office/drawing/2014/main" id="{7B0BC5B7-F7B5-4B8A-ADAC-0FAA1F836260}"/>
            </a:ext>
          </a:extLst>
        </xdr:cNvPr>
        <xdr:cNvSpPr/>
      </xdr:nvSpPr>
      <xdr:spPr>
        <a:xfrm>
          <a:off x="2286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44721</xdr:rowOff>
    </xdr:from>
    <xdr:ext cx="762000" cy="259045"/>
    <xdr:sp macro="" textlink="">
      <xdr:nvSpPr>
        <xdr:cNvPr id="157" name="テキスト ボックス 156">
          <a:extLst>
            <a:ext uri="{FF2B5EF4-FFF2-40B4-BE49-F238E27FC236}">
              <a16:creationId xmlns:a16="http://schemas.microsoft.com/office/drawing/2014/main" id="{C8284B8C-6A73-4A9E-97D4-5053956A41D1}"/>
            </a:ext>
          </a:extLst>
        </xdr:cNvPr>
        <xdr:cNvSpPr txBox="1"/>
      </xdr:nvSpPr>
      <xdr:spPr>
        <a:xfrm>
          <a:off x="1955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5334</xdr:rowOff>
    </xdr:from>
    <xdr:to>
      <xdr:col>7</xdr:col>
      <xdr:colOff>31750</xdr:colOff>
      <xdr:row>65</xdr:row>
      <xdr:rowOff>106934</xdr:rowOff>
    </xdr:to>
    <xdr:sp macro="" textlink="">
      <xdr:nvSpPr>
        <xdr:cNvPr id="158" name="楕円 157">
          <a:extLst>
            <a:ext uri="{FF2B5EF4-FFF2-40B4-BE49-F238E27FC236}">
              <a16:creationId xmlns:a16="http://schemas.microsoft.com/office/drawing/2014/main" id="{5699C17B-5211-4F75-BE26-6BD82FEEE57C}"/>
            </a:ext>
          </a:extLst>
        </xdr:cNvPr>
        <xdr:cNvSpPr/>
      </xdr:nvSpPr>
      <xdr:spPr>
        <a:xfrm>
          <a:off x="1397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91711</xdr:rowOff>
    </xdr:from>
    <xdr:ext cx="762000" cy="259045"/>
    <xdr:sp macro="" textlink="">
      <xdr:nvSpPr>
        <xdr:cNvPr id="159" name="テキスト ボックス 158">
          <a:extLst>
            <a:ext uri="{FF2B5EF4-FFF2-40B4-BE49-F238E27FC236}">
              <a16:creationId xmlns:a16="http://schemas.microsoft.com/office/drawing/2014/main" id="{C9690A31-A387-4F4B-B463-B008AD47F8E4}"/>
            </a:ext>
          </a:extLst>
        </xdr:cNvPr>
        <xdr:cNvSpPr txBox="1"/>
      </xdr:nvSpPr>
      <xdr:spPr>
        <a:xfrm>
          <a:off x="1066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D4282087-D88F-42CF-A5C8-3E69268E4DFE}"/>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83A2DA93-575B-4487-86B0-89445360D4E6}"/>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75F56CC8-DEB1-44BE-BD63-7AF6F6E9BBFB}"/>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[811,669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4060C4F0-9FBD-4D79-B976-5FB3BEE8196C}"/>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DEB18CFE-C9EA-42A5-A5FE-CADE7CD4125D}"/>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332F0206-6E95-4072-9E7C-623D03F1FC1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B61002FE-F62D-4E4B-B872-B5DE6AEDA44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B3D57972-9884-4DBA-95F7-9A295164C479}"/>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5A1E2247-E0C2-4D48-AA56-4CF73312BBF5}"/>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EDF740CC-5AB6-49CF-AEE9-947DD23C97C2}"/>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6BF80754-2CD0-4251-9B06-F1E46E0CCA6A}"/>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5739C5D-EF1F-4850-BC1D-DF901D42EE26}"/>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9C13966E-CF44-4F15-B246-289CD58A655C}"/>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前年度比では</a:t>
          </a:r>
          <a:r>
            <a:rPr kumimoji="1" lang="en-US" altLang="ja-JP" sz="1100">
              <a:solidFill>
                <a:schemeClr val="dk1"/>
              </a:solidFill>
              <a:effectLst/>
              <a:latin typeface="+mn-lt"/>
              <a:ea typeface="+mn-ea"/>
              <a:cs typeface="+mn-cs"/>
            </a:rPr>
            <a:t>61,591</a:t>
          </a:r>
          <a:r>
            <a:rPr kumimoji="1" lang="ja-JP" altLang="ja-JP" sz="1100">
              <a:solidFill>
                <a:schemeClr val="dk1"/>
              </a:solidFill>
              <a:effectLst/>
              <a:latin typeface="+mn-lt"/>
              <a:ea typeface="+mn-ea"/>
              <a:cs typeface="+mn-cs"/>
            </a:rPr>
            <a:t>円の増となっており、類似団体に比べ</a:t>
          </a:r>
          <a:r>
            <a:rPr kumimoji="1" lang="en-US" altLang="ja-JP" sz="1100">
              <a:solidFill>
                <a:schemeClr val="dk1"/>
              </a:solidFill>
              <a:effectLst/>
              <a:latin typeface="+mn-lt"/>
              <a:ea typeface="+mn-ea"/>
              <a:cs typeface="+mn-cs"/>
            </a:rPr>
            <a:t>256,672</a:t>
          </a:r>
          <a:r>
            <a:rPr kumimoji="1" lang="ja-JP" altLang="ja-JP" sz="1100">
              <a:solidFill>
                <a:schemeClr val="dk1"/>
              </a:solidFill>
              <a:effectLst/>
              <a:latin typeface="+mn-lt"/>
              <a:ea typeface="+mn-ea"/>
              <a:cs typeface="+mn-cs"/>
            </a:rPr>
            <a:t>円上回っている。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類似団体に比べ高くなっている主な要因として、本町が９つの島じまから行政区域が形成され、本庁舎を本町行政区域外（石垣市）に有する特殊な行政体制であることが挙げられる。</a:t>
          </a:r>
          <a:endParaRPr lang="ja-JP" altLang="ja-JP" sz="1400">
            <a:effectLst/>
          </a:endParaRPr>
        </a:p>
        <a:p>
          <a:r>
            <a:rPr kumimoji="1" lang="ja-JP" altLang="ja-JP" sz="1100">
              <a:solidFill>
                <a:schemeClr val="dk1"/>
              </a:solidFill>
              <a:effectLst/>
              <a:latin typeface="+mn-lt"/>
              <a:ea typeface="+mn-ea"/>
              <a:cs typeface="+mn-cs"/>
            </a:rPr>
            <a:t>今後も継続した多額の経費負担が見込まれることから、より一層の指定管理制度の推進等、</a:t>
          </a:r>
          <a:r>
            <a:rPr kumimoji="1" lang="en-US" altLang="ja-JP" sz="1100">
              <a:solidFill>
                <a:schemeClr val="dk1"/>
              </a:solidFill>
              <a:effectLst/>
              <a:latin typeface="+mn-lt"/>
              <a:ea typeface="+mn-ea"/>
              <a:cs typeface="+mn-cs"/>
            </a:rPr>
            <a:t>DX</a:t>
          </a:r>
          <a:r>
            <a:rPr kumimoji="1" lang="ja-JP" altLang="ja-JP" sz="1100">
              <a:solidFill>
                <a:schemeClr val="dk1"/>
              </a:solidFill>
              <a:effectLst/>
              <a:latin typeface="+mn-lt"/>
              <a:ea typeface="+mn-ea"/>
              <a:cs typeface="+mn-cs"/>
            </a:rPr>
            <a:t>を有効活用しコスト削減を図るなど、人件費、物件費の抑制に努める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BEC9D4F-A4D3-4848-BC0F-36E720A7A779}"/>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9CCB23F-B895-4640-9148-D9ACE972179B}"/>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41DD18BB-6391-42BF-8703-04D02B0FE33D}"/>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608D1416-E4D8-468A-A46F-8D4A8F8DDABB}"/>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7BCC87EA-134A-45F8-9B39-43F24C75E901}"/>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89D69543-C8A4-4FCB-83A2-15DC1E2163BE}"/>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A59F7C23-EED8-41ED-BC4C-24FEDA54F74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A73C87B1-3DD7-4FFB-9A0A-A778911BB185}"/>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837233CE-F7D7-4BD6-9786-013E606D3F09}"/>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E1713E0A-5315-4EC4-8D88-2A808307C076}"/>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559F680A-CCBB-40A4-86FB-C2290AED327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1E1DB96B-BAE7-4A8E-A507-2638038229B4}"/>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520E9DC9-DFDA-427C-BA52-CC2CF002877F}"/>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EAD4D7DE-D7CB-4F80-83AA-8EBC1FB649BF}"/>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E0779CA3-2013-407E-B73C-80AF2A8D48FA}"/>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797C577-9962-464F-A012-E19B7D04A010}"/>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312BE26C-E1FA-4778-AEB4-771A8E81AC0F}"/>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708861DA-49FF-42C5-952B-AB6E675CE932}"/>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12737</xdr:rowOff>
    </xdr:from>
    <xdr:to>
      <xdr:col>23</xdr:col>
      <xdr:colOff>133350</xdr:colOff>
      <xdr:row>83</xdr:row>
      <xdr:rowOff>42461</xdr:rowOff>
    </xdr:to>
    <xdr:cxnSp macro="">
      <xdr:nvCxnSpPr>
        <xdr:cNvPr id="191" name="直線コネクタ 190">
          <a:extLst>
            <a:ext uri="{FF2B5EF4-FFF2-40B4-BE49-F238E27FC236}">
              <a16:creationId xmlns:a16="http://schemas.microsoft.com/office/drawing/2014/main" id="{F9DD2C19-5D6E-41E5-A0BE-D345226DEFCF}"/>
            </a:ext>
          </a:extLst>
        </xdr:cNvPr>
        <xdr:cNvCxnSpPr/>
      </xdr:nvCxnSpPr>
      <xdr:spPr>
        <a:xfrm>
          <a:off x="4114800" y="14243087"/>
          <a:ext cx="838200" cy="2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a:extLst>
            <a:ext uri="{FF2B5EF4-FFF2-40B4-BE49-F238E27FC236}">
              <a16:creationId xmlns:a16="http://schemas.microsoft.com/office/drawing/2014/main" id="{168AD790-A4B4-41B0-AF2A-930B6CB3141E}"/>
            </a:ext>
          </a:extLst>
        </xdr:cNvPr>
        <xdr:cNvSpPr txBox="1"/>
      </xdr:nvSpPr>
      <xdr:spPr>
        <a:xfrm>
          <a:off x="5041900" y="13943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9CB26CA1-56B6-46CB-B199-6878579930AF}"/>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12737</xdr:rowOff>
    </xdr:from>
    <xdr:to>
      <xdr:col>19</xdr:col>
      <xdr:colOff>133350</xdr:colOff>
      <xdr:row>83</xdr:row>
      <xdr:rowOff>107832</xdr:rowOff>
    </xdr:to>
    <xdr:cxnSp macro="">
      <xdr:nvCxnSpPr>
        <xdr:cNvPr id="194" name="直線コネクタ 193">
          <a:extLst>
            <a:ext uri="{FF2B5EF4-FFF2-40B4-BE49-F238E27FC236}">
              <a16:creationId xmlns:a16="http://schemas.microsoft.com/office/drawing/2014/main" id="{3D13654A-EC8C-4849-89B4-3E16095D2A76}"/>
            </a:ext>
          </a:extLst>
        </xdr:cNvPr>
        <xdr:cNvCxnSpPr/>
      </xdr:nvCxnSpPr>
      <xdr:spPr>
        <a:xfrm flipV="1">
          <a:off x="3225800" y="14243087"/>
          <a:ext cx="889000" cy="9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D6335BA-E57C-48EA-93DF-0B10A9AF238F}"/>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a:extLst>
            <a:ext uri="{FF2B5EF4-FFF2-40B4-BE49-F238E27FC236}">
              <a16:creationId xmlns:a16="http://schemas.microsoft.com/office/drawing/2014/main" id="{5C828D19-8C57-4425-8142-9FFD62FAB489}"/>
            </a:ext>
          </a:extLst>
        </xdr:cNvPr>
        <xdr:cNvSpPr txBox="1"/>
      </xdr:nvSpPr>
      <xdr:spPr>
        <a:xfrm>
          <a:off x="3733800" y="1384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139260</xdr:rowOff>
    </xdr:from>
    <xdr:to>
      <xdr:col>15</xdr:col>
      <xdr:colOff>82550</xdr:colOff>
      <xdr:row>83</xdr:row>
      <xdr:rowOff>107832</xdr:rowOff>
    </xdr:to>
    <xdr:cxnSp macro="">
      <xdr:nvCxnSpPr>
        <xdr:cNvPr id="197" name="直線コネクタ 196">
          <a:extLst>
            <a:ext uri="{FF2B5EF4-FFF2-40B4-BE49-F238E27FC236}">
              <a16:creationId xmlns:a16="http://schemas.microsoft.com/office/drawing/2014/main" id="{F31B5E09-B854-406F-8508-24CC91415F88}"/>
            </a:ext>
          </a:extLst>
        </xdr:cNvPr>
        <xdr:cNvCxnSpPr/>
      </xdr:nvCxnSpPr>
      <xdr:spPr>
        <a:xfrm>
          <a:off x="2336800" y="14198160"/>
          <a:ext cx="889000" cy="14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168472</xdr:rowOff>
    </xdr:from>
    <xdr:to>
      <xdr:col>15</xdr:col>
      <xdr:colOff>133350</xdr:colOff>
      <xdr:row>82</xdr:row>
      <xdr:rowOff>98622</xdr:rowOff>
    </xdr:to>
    <xdr:sp macro="" textlink="">
      <xdr:nvSpPr>
        <xdr:cNvPr id="198" name="フローチャート: 判断 197">
          <a:extLst>
            <a:ext uri="{FF2B5EF4-FFF2-40B4-BE49-F238E27FC236}">
              <a16:creationId xmlns:a16="http://schemas.microsoft.com/office/drawing/2014/main" id="{8284672B-4626-4D8C-8CFE-C84F9BD07B36}"/>
            </a:ext>
          </a:extLst>
        </xdr:cNvPr>
        <xdr:cNvSpPr/>
      </xdr:nvSpPr>
      <xdr:spPr>
        <a:xfrm>
          <a:off x="3175000" y="1405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108799</xdr:rowOff>
    </xdr:from>
    <xdr:ext cx="762000" cy="259045"/>
    <xdr:sp macro="" textlink="">
      <xdr:nvSpPr>
        <xdr:cNvPr id="199" name="テキスト ボックス 198">
          <a:extLst>
            <a:ext uri="{FF2B5EF4-FFF2-40B4-BE49-F238E27FC236}">
              <a16:creationId xmlns:a16="http://schemas.microsoft.com/office/drawing/2014/main" id="{6587C8A2-26B8-45F5-888B-459215E41897}"/>
            </a:ext>
          </a:extLst>
        </xdr:cNvPr>
        <xdr:cNvSpPr txBox="1"/>
      </xdr:nvSpPr>
      <xdr:spPr>
        <a:xfrm>
          <a:off x="2844800" y="138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139260</xdr:rowOff>
    </xdr:from>
    <xdr:to>
      <xdr:col>11</xdr:col>
      <xdr:colOff>31750</xdr:colOff>
      <xdr:row>82</xdr:row>
      <xdr:rowOff>141984</xdr:rowOff>
    </xdr:to>
    <xdr:cxnSp macro="">
      <xdr:nvCxnSpPr>
        <xdr:cNvPr id="200" name="直線コネクタ 199">
          <a:extLst>
            <a:ext uri="{FF2B5EF4-FFF2-40B4-BE49-F238E27FC236}">
              <a16:creationId xmlns:a16="http://schemas.microsoft.com/office/drawing/2014/main" id="{B8898033-7A70-4ED1-8483-574CB1DBB62D}"/>
            </a:ext>
          </a:extLst>
        </xdr:cNvPr>
        <xdr:cNvCxnSpPr/>
      </xdr:nvCxnSpPr>
      <xdr:spPr>
        <a:xfrm flipV="1">
          <a:off x="1447800" y="14198160"/>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149589</xdr:rowOff>
    </xdr:from>
    <xdr:to>
      <xdr:col>11</xdr:col>
      <xdr:colOff>82550</xdr:colOff>
      <xdr:row>82</xdr:row>
      <xdr:rowOff>79739</xdr:rowOff>
    </xdr:to>
    <xdr:sp macro="" textlink="">
      <xdr:nvSpPr>
        <xdr:cNvPr id="201" name="フローチャート: 判断 200">
          <a:extLst>
            <a:ext uri="{FF2B5EF4-FFF2-40B4-BE49-F238E27FC236}">
              <a16:creationId xmlns:a16="http://schemas.microsoft.com/office/drawing/2014/main" id="{E9EB114C-778F-42E8-BD31-49EAE19D3434}"/>
            </a:ext>
          </a:extLst>
        </xdr:cNvPr>
        <xdr:cNvSpPr/>
      </xdr:nvSpPr>
      <xdr:spPr>
        <a:xfrm>
          <a:off x="2286000" y="1403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89916</xdr:rowOff>
    </xdr:from>
    <xdr:ext cx="762000" cy="259045"/>
    <xdr:sp macro="" textlink="">
      <xdr:nvSpPr>
        <xdr:cNvPr id="202" name="テキスト ボックス 201">
          <a:extLst>
            <a:ext uri="{FF2B5EF4-FFF2-40B4-BE49-F238E27FC236}">
              <a16:creationId xmlns:a16="http://schemas.microsoft.com/office/drawing/2014/main" id="{302EA511-AF94-4A66-87A3-CB73CDEA41C1}"/>
            </a:ext>
          </a:extLst>
        </xdr:cNvPr>
        <xdr:cNvSpPr txBox="1"/>
      </xdr:nvSpPr>
      <xdr:spPr>
        <a:xfrm>
          <a:off x="1955800" y="1380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145030</xdr:rowOff>
    </xdr:from>
    <xdr:to>
      <xdr:col>7</xdr:col>
      <xdr:colOff>31750</xdr:colOff>
      <xdr:row>82</xdr:row>
      <xdr:rowOff>75180</xdr:rowOff>
    </xdr:to>
    <xdr:sp macro="" textlink="">
      <xdr:nvSpPr>
        <xdr:cNvPr id="203" name="フローチャート: 判断 202">
          <a:extLst>
            <a:ext uri="{FF2B5EF4-FFF2-40B4-BE49-F238E27FC236}">
              <a16:creationId xmlns:a16="http://schemas.microsoft.com/office/drawing/2014/main" id="{9B0FB484-7CB2-4B10-9280-2345D3D5CFBD}"/>
            </a:ext>
          </a:extLst>
        </xdr:cNvPr>
        <xdr:cNvSpPr/>
      </xdr:nvSpPr>
      <xdr:spPr>
        <a:xfrm>
          <a:off x="1397000" y="1403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85357</xdr:rowOff>
    </xdr:from>
    <xdr:ext cx="762000" cy="259045"/>
    <xdr:sp macro="" textlink="">
      <xdr:nvSpPr>
        <xdr:cNvPr id="204" name="テキスト ボックス 203">
          <a:extLst>
            <a:ext uri="{FF2B5EF4-FFF2-40B4-BE49-F238E27FC236}">
              <a16:creationId xmlns:a16="http://schemas.microsoft.com/office/drawing/2014/main" id="{C0A5F6EC-81BB-4009-8287-8C047CDD60BB}"/>
            </a:ext>
          </a:extLst>
        </xdr:cNvPr>
        <xdr:cNvSpPr txBox="1"/>
      </xdr:nvSpPr>
      <xdr:spPr>
        <a:xfrm>
          <a:off x="1066800" y="1380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2AE92A06-95C6-486B-92E0-7F1EB454AAD2}"/>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40D840EB-4DDF-45FD-A754-E83FE5E1453F}"/>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319DD428-A19B-4D4B-AB19-0A5937615AAF}"/>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67E68CD3-FAB1-435C-8303-B4E8CE3E4168}"/>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AAE435DC-85C5-4639-BEFE-6FC5264DB618}"/>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163111</xdr:rowOff>
    </xdr:from>
    <xdr:to>
      <xdr:col>23</xdr:col>
      <xdr:colOff>184150</xdr:colOff>
      <xdr:row>83</xdr:row>
      <xdr:rowOff>93261</xdr:rowOff>
    </xdr:to>
    <xdr:sp macro="" textlink="">
      <xdr:nvSpPr>
        <xdr:cNvPr id="210" name="楕円 209">
          <a:extLst>
            <a:ext uri="{FF2B5EF4-FFF2-40B4-BE49-F238E27FC236}">
              <a16:creationId xmlns:a16="http://schemas.microsoft.com/office/drawing/2014/main" id="{89FC289D-A687-432C-8C85-53DEED0969E7}"/>
            </a:ext>
          </a:extLst>
        </xdr:cNvPr>
        <xdr:cNvSpPr/>
      </xdr:nvSpPr>
      <xdr:spPr>
        <a:xfrm>
          <a:off x="4902200" y="142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135188</xdr:rowOff>
    </xdr:from>
    <xdr:ext cx="762000" cy="259045"/>
    <xdr:sp macro="" textlink="">
      <xdr:nvSpPr>
        <xdr:cNvPr id="211" name="人件費・物件費等の状況該当値テキスト">
          <a:extLst>
            <a:ext uri="{FF2B5EF4-FFF2-40B4-BE49-F238E27FC236}">
              <a16:creationId xmlns:a16="http://schemas.microsoft.com/office/drawing/2014/main" id="{D9BA4E00-2808-4C3F-AC16-A861A072C0B6}"/>
            </a:ext>
          </a:extLst>
        </xdr:cNvPr>
        <xdr:cNvSpPr txBox="1"/>
      </xdr:nvSpPr>
      <xdr:spPr>
        <a:xfrm>
          <a:off x="5041900" y="1419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133387</xdr:rowOff>
    </xdr:from>
    <xdr:to>
      <xdr:col>19</xdr:col>
      <xdr:colOff>184150</xdr:colOff>
      <xdr:row>83</xdr:row>
      <xdr:rowOff>63537</xdr:rowOff>
    </xdr:to>
    <xdr:sp macro="" textlink="">
      <xdr:nvSpPr>
        <xdr:cNvPr id="212" name="楕円 211">
          <a:extLst>
            <a:ext uri="{FF2B5EF4-FFF2-40B4-BE49-F238E27FC236}">
              <a16:creationId xmlns:a16="http://schemas.microsoft.com/office/drawing/2014/main" id="{44D64476-BEB1-4806-932D-AF3BD39ABD35}"/>
            </a:ext>
          </a:extLst>
        </xdr:cNvPr>
        <xdr:cNvSpPr/>
      </xdr:nvSpPr>
      <xdr:spPr>
        <a:xfrm>
          <a:off x="4064000" y="1419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48314</xdr:rowOff>
    </xdr:from>
    <xdr:ext cx="736600" cy="259045"/>
    <xdr:sp macro="" textlink="">
      <xdr:nvSpPr>
        <xdr:cNvPr id="213" name="テキスト ボックス 212">
          <a:extLst>
            <a:ext uri="{FF2B5EF4-FFF2-40B4-BE49-F238E27FC236}">
              <a16:creationId xmlns:a16="http://schemas.microsoft.com/office/drawing/2014/main" id="{87B9DD40-EF5F-4620-B16A-E71B48075222}"/>
            </a:ext>
          </a:extLst>
        </xdr:cNvPr>
        <xdr:cNvSpPr txBox="1"/>
      </xdr:nvSpPr>
      <xdr:spPr>
        <a:xfrm>
          <a:off x="3733800" y="14278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57032</xdr:rowOff>
    </xdr:from>
    <xdr:to>
      <xdr:col>15</xdr:col>
      <xdr:colOff>133350</xdr:colOff>
      <xdr:row>83</xdr:row>
      <xdr:rowOff>158632</xdr:rowOff>
    </xdr:to>
    <xdr:sp macro="" textlink="">
      <xdr:nvSpPr>
        <xdr:cNvPr id="214" name="楕円 213">
          <a:extLst>
            <a:ext uri="{FF2B5EF4-FFF2-40B4-BE49-F238E27FC236}">
              <a16:creationId xmlns:a16="http://schemas.microsoft.com/office/drawing/2014/main" id="{5DF53DE4-6ACA-4C4B-AC26-540BF6DE4805}"/>
            </a:ext>
          </a:extLst>
        </xdr:cNvPr>
        <xdr:cNvSpPr/>
      </xdr:nvSpPr>
      <xdr:spPr>
        <a:xfrm>
          <a:off x="3175000" y="1428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143409</xdr:rowOff>
    </xdr:from>
    <xdr:ext cx="762000" cy="259045"/>
    <xdr:sp macro="" textlink="">
      <xdr:nvSpPr>
        <xdr:cNvPr id="215" name="テキスト ボックス 214">
          <a:extLst>
            <a:ext uri="{FF2B5EF4-FFF2-40B4-BE49-F238E27FC236}">
              <a16:creationId xmlns:a16="http://schemas.microsoft.com/office/drawing/2014/main" id="{95D79AB6-4A5B-4B95-8B61-34E83EAB9813}"/>
            </a:ext>
          </a:extLst>
        </xdr:cNvPr>
        <xdr:cNvSpPr txBox="1"/>
      </xdr:nvSpPr>
      <xdr:spPr>
        <a:xfrm>
          <a:off x="2844800" y="1437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88460</xdr:rowOff>
    </xdr:from>
    <xdr:to>
      <xdr:col>11</xdr:col>
      <xdr:colOff>82550</xdr:colOff>
      <xdr:row>83</xdr:row>
      <xdr:rowOff>18610</xdr:rowOff>
    </xdr:to>
    <xdr:sp macro="" textlink="">
      <xdr:nvSpPr>
        <xdr:cNvPr id="216" name="楕円 215">
          <a:extLst>
            <a:ext uri="{FF2B5EF4-FFF2-40B4-BE49-F238E27FC236}">
              <a16:creationId xmlns:a16="http://schemas.microsoft.com/office/drawing/2014/main" id="{8F8FC3BC-3E29-4FB8-8E4E-6FF356CCB812}"/>
            </a:ext>
          </a:extLst>
        </xdr:cNvPr>
        <xdr:cNvSpPr/>
      </xdr:nvSpPr>
      <xdr:spPr>
        <a:xfrm>
          <a:off x="2286000" y="1414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3387</xdr:rowOff>
    </xdr:from>
    <xdr:ext cx="762000" cy="259045"/>
    <xdr:sp macro="" textlink="">
      <xdr:nvSpPr>
        <xdr:cNvPr id="217" name="テキスト ボックス 216">
          <a:extLst>
            <a:ext uri="{FF2B5EF4-FFF2-40B4-BE49-F238E27FC236}">
              <a16:creationId xmlns:a16="http://schemas.microsoft.com/office/drawing/2014/main" id="{2698C565-D6C0-4C7B-9F4C-CE87B124A770}"/>
            </a:ext>
          </a:extLst>
        </xdr:cNvPr>
        <xdr:cNvSpPr txBox="1"/>
      </xdr:nvSpPr>
      <xdr:spPr>
        <a:xfrm>
          <a:off x="1955800" y="1423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91184</xdr:rowOff>
    </xdr:from>
    <xdr:to>
      <xdr:col>7</xdr:col>
      <xdr:colOff>31750</xdr:colOff>
      <xdr:row>83</xdr:row>
      <xdr:rowOff>21334</xdr:rowOff>
    </xdr:to>
    <xdr:sp macro="" textlink="">
      <xdr:nvSpPr>
        <xdr:cNvPr id="218" name="楕円 217">
          <a:extLst>
            <a:ext uri="{FF2B5EF4-FFF2-40B4-BE49-F238E27FC236}">
              <a16:creationId xmlns:a16="http://schemas.microsoft.com/office/drawing/2014/main" id="{33067357-95D5-4941-9DC9-1CEDCB3EAB46}"/>
            </a:ext>
          </a:extLst>
        </xdr:cNvPr>
        <xdr:cNvSpPr/>
      </xdr:nvSpPr>
      <xdr:spPr>
        <a:xfrm>
          <a:off x="1397000" y="1415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6111</xdr:rowOff>
    </xdr:from>
    <xdr:ext cx="762000" cy="259045"/>
    <xdr:sp macro="" textlink="">
      <xdr:nvSpPr>
        <xdr:cNvPr id="219" name="テキスト ボックス 218">
          <a:extLst>
            <a:ext uri="{FF2B5EF4-FFF2-40B4-BE49-F238E27FC236}">
              <a16:creationId xmlns:a16="http://schemas.microsoft.com/office/drawing/2014/main" id="{0E7E10F6-4CE2-4F85-B03B-3826943FDD54}"/>
            </a:ext>
          </a:extLst>
        </xdr:cNvPr>
        <xdr:cNvSpPr txBox="1"/>
      </xdr:nvSpPr>
      <xdr:spPr>
        <a:xfrm>
          <a:off x="1066800" y="1423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74D1C7AA-5898-4978-B43B-114414BB4A63}"/>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EC107D86-37FE-47D5-9AA1-D50C0FA4D34D}"/>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932694B6-F6D3-4CF7-9849-AA85F38E8254}"/>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C1774AC1-18EC-480B-A22B-B68DB10A3E93}"/>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45DD46E0-54F7-4862-8000-F35D5D266F29}"/>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978FFC95-E190-4EC1-93B0-E3B34B1A3D74}"/>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A6D3C98-D259-461C-80AC-67A34F929C45}"/>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26D83D7E-E22B-4A0F-ACF7-3D2B4AA6395D}"/>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E885CC7B-BB11-4C27-928C-C120F093284A}"/>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6155BD52-3324-4B70-9ECA-C2E527405B92}"/>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BAADCFD3-8249-4AD6-87CF-8397FE62689D}"/>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72B3F23C-8095-4437-90DE-9D8649330BB7}"/>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B46E3F24-628D-4EB9-93CC-A761AC833C53}"/>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類似団体平均に比べ</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ポイント高く、全国町村平均に比べ</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ポイント低い</a:t>
          </a:r>
          <a:r>
            <a:rPr kumimoji="1" lang="en-US" altLang="ja-JP" sz="1100">
              <a:solidFill>
                <a:schemeClr val="dk1"/>
              </a:solidFill>
              <a:effectLst/>
              <a:latin typeface="+mn-lt"/>
              <a:ea typeface="+mn-ea"/>
              <a:cs typeface="+mn-cs"/>
            </a:rPr>
            <a:t>95.6</a:t>
          </a:r>
          <a:r>
            <a:rPr kumimoji="1" lang="ja-JP" altLang="ja-JP" sz="1100">
              <a:solidFill>
                <a:schemeClr val="dk1"/>
              </a:solidFill>
              <a:effectLst/>
              <a:latin typeface="+mn-lt"/>
              <a:ea typeface="+mn-ea"/>
              <a:cs typeface="+mn-cs"/>
            </a:rPr>
            <a:t>ポイントと全国平均の中でも低い水準にある。</a:t>
          </a:r>
          <a:endParaRPr lang="ja-JP" altLang="ja-JP" sz="1400">
            <a:effectLst/>
          </a:endParaRPr>
        </a:p>
        <a:p>
          <a:r>
            <a:rPr kumimoji="1" lang="ja-JP" altLang="ja-JP" sz="1100">
              <a:solidFill>
                <a:schemeClr val="dk1"/>
              </a:solidFill>
              <a:effectLst/>
              <a:latin typeface="+mn-lt"/>
              <a:ea typeface="+mn-ea"/>
              <a:cs typeface="+mn-cs"/>
            </a:rPr>
            <a:t>地方公務員に比べ手当等の多い国家公務員とは単純比較することはできないが、本町における各種手当てについては概ね国家公務員に準拠しているほか、本指数を含めた給与水準については、今後とも住民への説明責任が果たせるよう適正な昇給や昇格制度を順守するとともに、定員管理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90EC734B-703D-4CD6-8CB5-38B36454392F}"/>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D4EB585C-7C9F-4289-B6EB-8EFE53A4001E}"/>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387CFE51-F0AB-44A3-9DD8-16FC22B0845B}"/>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491A9198-460A-4105-A412-A9FB1FF31B1F}"/>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EBD05373-8F23-4F74-A6A2-FDAFE4EC94D9}"/>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7E56EB1A-EE1B-4E52-A6C1-35310DD71246}"/>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107890BC-EF68-492E-812A-0D48F2D564E6}"/>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C735157D-7976-424F-941D-D53657971274}"/>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757DCB19-64B9-4958-9B50-0CE290337EA7}"/>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BC6D2548-4AF3-4165-B71B-9ED7CBA81065}"/>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6EDAA838-49B9-4208-A308-0E1FEEC90076}"/>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EAF75959-EC08-484E-933B-1A4BCD29321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8185CDF3-7E7B-4965-8C36-BDA26C04D13D}"/>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A151AF7C-9CCD-48FD-8122-2BF70CE05E54}"/>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A648429A-7A4A-4C39-BD87-308FC15510C4}"/>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3DA360A2-BE0F-4FF9-A6B7-BD4D7E166B48}"/>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4AEDFF1E-9F91-4090-992E-8391FB72A683}"/>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C3324A86-900D-4C17-8766-B7C7F9061123}"/>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3EB6F887-498F-4F36-88CF-F1B80FEAB035}"/>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9181DC8F-CBBB-4A7B-8E64-B575CAABEA7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139277</xdr:rowOff>
    </xdr:from>
    <xdr:to>
      <xdr:col>81</xdr:col>
      <xdr:colOff>44450</xdr:colOff>
      <xdr:row>88</xdr:row>
      <xdr:rowOff>0</xdr:rowOff>
    </xdr:to>
    <xdr:cxnSp macro="">
      <xdr:nvCxnSpPr>
        <xdr:cNvPr id="253" name="直線コネクタ 252">
          <a:extLst>
            <a:ext uri="{FF2B5EF4-FFF2-40B4-BE49-F238E27FC236}">
              <a16:creationId xmlns:a16="http://schemas.microsoft.com/office/drawing/2014/main" id="{A011F22F-AC03-40C8-8246-C35758F90E77}"/>
            </a:ext>
          </a:extLst>
        </xdr:cNvPr>
        <xdr:cNvCxnSpPr/>
      </xdr:nvCxnSpPr>
      <xdr:spPr>
        <a:xfrm flipV="1">
          <a:off x="16179800" y="1505542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4" name="給与水準   （国との比較）平均値テキスト">
          <a:extLst>
            <a:ext uri="{FF2B5EF4-FFF2-40B4-BE49-F238E27FC236}">
              <a16:creationId xmlns:a16="http://schemas.microsoft.com/office/drawing/2014/main" id="{097EAFA0-3240-4062-8C45-8E0497426FCD}"/>
            </a:ext>
          </a:extLst>
        </xdr:cNvPr>
        <xdr:cNvSpPr txBox="1"/>
      </xdr:nvSpPr>
      <xdr:spPr>
        <a:xfrm>
          <a:off x="17106900" y="1476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C4BEE7B7-65AE-428F-B732-90186649A33F}"/>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42757</xdr:rowOff>
    </xdr:from>
    <xdr:to>
      <xdr:col>77</xdr:col>
      <xdr:colOff>44450</xdr:colOff>
      <xdr:row>88</xdr:row>
      <xdr:rowOff>0</xdr:rowOff>
    </xdr:to>
    <xdr:cxnSp macro="">
      <xdr:nvCxnSpPr>
        <xdr:cNvPr id="256" name="直線コネクタ 255">
          <a:extLst>
            <a:ext uri="{FF2B5EF4-FFF2-40B4-BE49-F238E27FC236}">
              <a16:creationId xmlns:a16="http://schemas.microsoft.com/office/drawing/2014/main" id="{88C560B5-0A53-4EBA-90BB-F352B732471D}"/>
            </a:ext>
          </a:extLst>
        </xdr:cNvPr>
        <xdr:cNvCxnSpPr/>
      </xdr:nvCxnSpPr>
      <xdr:spPr>
        <a:xfrm>
          <a:off x="15290800" y="1495890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B41FF2D2-61AC-4767-BE18-E3888CD1EB4D}"/>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58" name="テキスト ボックス 257">
          <a:extLst>
            <a:ext uri="{FF2B5EF4-FFF2-40B4-BE49-F238E27FC236}">
              <a16:creationId xmlns:a16="http://schemas.microsoft.com/office/drawing/2014/main" id="{3B1C9CF5-773A-4804-942C-1D40CEA5B3A6}"/>
            </a:ext>
          </a:extLst>
        </xdr:cNvPr>
        <xdr:cNvSpPr txBox="1"/>
      </xdr:nvSpPr>
      <xdr:spPr>
        <a:xfrm>
          <a:off x="15798800" y="14693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149861</xdr:rowOff>
    </xdr:from>
    <xdr:to>
      <xdr:col>72</xdr:col>
      <xdr:colOff>203200</xdr:colOff>
      <xdr:row>87</xdr:row>
      <xdr:rowOff>42757</xdr:rowOff>
    </xdr:to>
    <xdr:cxnSp macro="">
      <xdr:nvCxnSpPr>
        <xdr:cNvPr id="259" name="直線コネクタ 258">
          <a:extLst>
            <a:ext uri="{FF2B5EF4-FFF2-40B4-BE49-F238E27FC236}">
              <a16:creationId xmlns:a16="http://schemas.microsoft.com/office/drawing/2014/main" id="{A7A630F6-2FBD-41CE-81B9-542A8B95FFC3}"/>
            </a:ext>
          </a:extLst>
        </xdr:cNvPr>
        <xdr:cNvCxnSpPr/>
      </xdr:nvCxnSpPr>
      <xdr:spPr>
        <a:xfrm>
          <a:off x="14401800" y="14894561"/>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0" name="フローチャート: 判断 259">
          <a:extLst>
            <a:ext uri="{FF2B5EF4-FFF2-40B4-BE49-F238E27FC236}">
              <a16:creationId xmlns:a16="http://schemas.microsoft.com/office/drawing/2014/main" id="{25E62E49-CF86-4183-9BD3-F13F71097627}"/>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1" name="テキスト ボックス 260">
          <a:extLst>
            <a:ext uri="{FF2B5EF4-FFF2-40B4-BE49-F238E27FC236}">
              <a16:creationId xmlns:a16="http://schemas.microsoft.com/office/drawing/2014/main" id="{EBC82C61-56A7-4A23-8125-92F0343B553C}"/>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149861</xdr:rowOff>
    </xdr:from>
    <xdr:to>
      <xdr:col>68</xdr:col>
      <xdr:colOff>152400</xdr:colOff>
      <xdr:row>87</xdr:row>
      <xdr:rowOff>50800</xdr:rowOff>
    </xdr:to>
    <xdr:cxnSp macro="">
      <xdr:nvCxnSpPr>
        <xdr:cNvPr id="262" name="直線コネクタ 261">
          <a:extLst>
            <a:ext uri="{FF2B5EF4-FFF2-40B4-BE49-F238E27FC236}">
              <a16:creationId xmlns:a16="http://schemas.microsoft.com/office/drawing/2014/main" id="{D37E0823-8E87-4C84-93DB-65F13CB68465}"/>
            </a:ext>
          </a:extLst>
        </xdr:cNvPr>
        <xdr:cNvCxnSpPr/>
      </xdr:nvCxnSpPr>
      <xdr:spPr>
        <a:xfrm flipV="1">
          <a:off x="13512800" y="148945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88477</xdr:rowOff>
    </xdr:from>
    <xdr:to>
      <xdr:col>68</xdr:col>
      <xdr:colOff>203200</xdr:colOff>
      <xdr:row>88</xdr:row>
      <xdr:rowOff>18627</xdr:rowOff>
    </xdr:to>
    <xdr:sp macro="" textlink="">
      <xdr:nvSpPr>
        <xdr:cNvPr id="263" name="フローチャート: 判断 262">
          <a:extLst>
            <a:ext uri="{FF2B5EF4-FFF2-40B4-BE49-F238E27FC236}">
              <a16:creationId xmlns:a16="http://schemas.microsoft.com/office/drawing/2014/main" id="{FD3E47D9-2F79-4341-8979-D9FD127602F2}"/>
            </a:ext>
          </a:extLst>
        </xdr:cNvPr>
        <xdr:cNvSpPr/>
      </xdr:nvSpPr>
      <xdr:spPr>
        <a:xfrm>
          <a:off x="14351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3404</xdr:rowOff>
    </xdr:from>
    <xdr:ext cx="762000" cy="259045"/>
    <xdr:sp macro="" textlink="">
      <xdr:nvSpPr>
        <xdr:cNvPr id="264" name="テキスト ボックス 263">
          <a:extLst>
            <a:ext uri="{FF2B5EF4-FFF2-40B4-BE49-F238E27FC236}">
              <a16:creationId xmlns:a16="http://schemas.microsoft.com/office/drawing/2014/main" id="{C7521D08-75C8-420A-B6AA-B5EE3B74D917}"/>
            </a:ext>
          </a:extLst>
        </xdr:cNvPr>
        <xdr:cNvSpPr txBox="1"/>
      </xdr:nvSpPr>
      <xdr:spPr>
        <a:xfrm>
          <a:off x="14020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88477</xdr:rowOff>
    </xdr:from>
    <xdr:to>
      <xdr:col>64</xdr:col>
      <xdr:colOff>152400</xdr:colOff>
      <xdr:row>88</xdr:row>
      <xdr:rowOff>18627</xdr:rowOff>
    </xdr:to>
    <xdr:sp macro="" textlink="">
      <xdr:nvSpPr>
        <xdr:cNvPr id="265" name="フローチャート: 判断 264">
          <a:extLst>
            <a:ext uri="{FF2B5EF4-FFF2-40B4-BE49-F238E27FC236}">
              <a16:creationId xmlns:a16="http://schemas.microsoft.com/office/drawing/2014/main" id="{E66A0D63-674E-41C7-A2F8-BC8F8EE17695}"/>
            </a:ext>
          </a:extLst>
        </xdr:cNvPr>
        <xdr:cNvSpPr/>
      </xdr:nvSpPr>
      <xdr:spPr>
        <a:xfrm>
          <a:off x="13462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3404</xdr:rowOff>
    </xdr:from>
    <xdr:ext cx="762000" cy="259045"/>
    <xdr:sp macro="" textlink="">
      <xdr:nvSpPr>
        <xdr:cNvPr id="266" name="テキスト ボックス 265">
          <a:extLst>
            <a:ext uri="{FF2B5EF4-FFF2-40B4-BE49-F238E27FC236}">
              <a16:creationId xmlns:a16="http://schemas.microsoft.com/office/drawing/2014/main" id="{21D339A0-6072-40E5-9E43-D042FE3CAE3C}"/>
            </a:ext>
          </a:extLst>
        </xdr:cNvPr>
        <xdr:cNvSpPr txBox="1"/>
      </xdr:nvSpPr>
      <xdr:spPr>
        <a:xfrm>
          <a:off x="13131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186F5197-385D-4F10-8449-C2EC7B4E2F3F}"/>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AF7A19BD-41AB-4B6F-940C-D1EF94E918A9}"/>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8E9B1E04-D97F-47A1-B571-0175290364E6}"/>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C176364C-8180-4AD6-A8BD-98CD2EA8D1DC}"/>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13219529-E18F-40C2-B0B7-CF3A7F0A7B6C}"/>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72" name="楕円 271">
          <a:extLst>
            <a:ext uri="{FF2B5EF4-FFF2-40B4-BE49-F238E27FC236}">
              <a16:creationId xmlns:a16="http://schemas.microsoft.com/office/drawing/2014/main" id="{4B9497F9-073E-41E1-8A91-B71BFA856BB7}"/>
            </a:ext>
          </a:extLst>
        </xdr:cNvPr>
        <xdr:cNvSpPr/>
      </xdr:nvSpPr>
      <xdr:spPr>
        <a:xfrm>
          <a:off x="16967200" y="15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60554</xdr:rowOff>
    </xdr:from>
    <xdr:ext cx="762000" cy="259045"/>
    <xdr:sp macro="" textlink="">
      <xdr:nvSpPr>
        <xdr:cNvPr id="273" name="給与水準   （国との比較）該当値テキスト">
          <a:extLst>
            <a:ext uri="{FF2B5EF4-FFF2-40B4-BE49-F238E27FC236}">
              <a16:creationId xmlns:a16="http://schemas.microsoft.com/office/drawing/2014/main" id="{54EBB867-5DFC-4BD6-9230-1167F7921AA0}"/>
            </a:ext>
          </a:extLst>
        </xdr:cNvPr>
        <xdr:cNvSpPr txBox="1"/>
      </xdr:nvSpPr>
      <xdr:spPr>
        <a:xfrm>
          <a:off x="17106900" y="1497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4" name="楕円 273">
          <a:extLst>
            <a:ext uri="{FF2B5EF4-FFF2-40B4-BE49-F238E27FC236}">
              <a16:creationId xmlns:a16="http://schemas.microsoft.com/office/drawing/2014/main" id="{E891B856-6C96-416B-A89C-FEBECE9CD63A}"/>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5" name="テキスト ボックス 274">
          <a:extLst>
            <a:ext uri="{FF2B5EF4-FFF2-40B4-BE49-F238E27FC236}">
              <a16:creationId xmlns:a16="http://schemas.microsoft.com/office/drawing/2014/main" id="{D1B6902F-4951-4623-8ABF-6FEF746E2B88}"/>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163407</xdr:rowOff>
    </xdr:from>
    <xdr:to>
      <xdr:col>73</xdr:col>
      <xdr:colOff>44450</xdr:colOff>
      <xdr:row>87</xdr:row>
      <xdr:rowOff>93557</xdr:rowOff>
    </xdr:to>
    <xdr:sp macro="" textlink="">
      <xdr:nvSpPr>
        <xdr:cNvPr id="276" name="楕円 275">
          <a:extLst>
            <a:ext uri="{FF2B5EF4-FFF2-40B4-BE49-F238E27FC236}">
              <a16:creationId xmlns:a16="http://schemas.microsoft.com/office/drawing/2014/main" id="{604CA54E-2D6A-403B-9F4D-91B6F86CE07C}"/>
            </a:ext>
          </a:extLst>
        </xdr:cNvPr>
        <xdr:cNvSpPr/>
      </xdr:nvSpPr>
      <xdr:spPr>
        <a:xfrm>
          <a:off x="15240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103734</xdr:rowOff>
    </xdr:from>
    <xdr:ext cx="762000" cy="259045"/>
    <xdr:sp macro="" textlink="">
      <xdr:nvSpPr>
        <xdr:cNvPr id="277" name="テキスト ボックス 276">
          <a:extLst>
            <a:ext uri="{FF2B5EF4-FFF2-40B4-BE49-F238E27FC236}">
              <a16:creationId xmlns:a16="http://schemas.microsoft.com/office/drawing/2014/main" id="{1FC417EF-7EE1-4BBD-88F7-38E527459952}"/>
            </a:ext>
          </a:extLst>
        </xdr:cNvPr>
        <xdr:cNvSpPr txBox="1"/>
      </xdr:nvSpPr>
      <xdr:spPr>
        <a:xfrm>
          <a:off x="14909800" y="1467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99061</xdr:rowOff>
    </xdr:from>
    <xdr:to>
      <xdr:col>68</xdr:col>
      <xdr:colOff>203200</xdr:colOff>
      <xdr:row>87</xdr:row>
      <xdr:rowOff>29211</xdr:rowOff>
    </xdr:to>
    <xdr:sp macro="" textlink="">
      <xdr:nvSpPr>
        <xdr:cNvPr id="278" name="楕円 277">
          <a:extLst>
            <a:ext uri="{FF2B5EF4-FFF2-40B4-BE49-F238E27FC236}">
              <a16:creationId xmlns:a16="http://schemas.microsoft.com/office/drawing/2014/main" id="{D256507D-E72A-4506-BA32-2BAFF8806E83}"/>
            </a:ext>
          </a:extLst>
        </xdr:cNvPr>
        <xdr:cNvSpPr/>
      </xdr:nvSpPr>
      <xdr:spPr>
        <a:xfrm>
          <a:off x="14351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39388</xdr:rowOff>
    </xdr:from>
    <xdr:ext cx="762000" cy="259045"/>
    <xdr:sp macro="" textlink="">
      <xdr:nvSpPr>
        <xdr:cNvPr id="279" name="テキスト ボックス 278">
          <a:extLst>
            <a:ext uri="{FF2B5EF4-FFF2-40B4-BE49-F238E27FC236}">
              <a16:creationId xmlns:a16="http://schemas.microsoft.com/office/drawing/2014/main" id="{3AA09DB7-066E-4C68-A6FE-1AE80F9464E2}"/>
            </a:ext>
          </a:extLst>
        </xdr:cNvPr>
        <xdr:cNvSpPr txBox="1"/>
      </xdr:nvSpPr>
      <xdr:spPr>
        <a:xfrm>
          <a:off x="140208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0" name="楕円 279">
          <a:extLst>
            <a:ext uri="{FF2B5EF4-FFF2-40B4-BE49-F238E27FC236}">
              <a16:creationId xmlns:a16="http://schemas.microsoft.com/office/drawing/2014/main" id="{ED676B27-144F-4161-A0C2-53BDA3038232}"/>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111777</xdr:rowOff>
    </xdr:from>
    <xdr:ext cx="762000" cy="259045"/>
    <xdr:sp macro="" textlink="">
      <xdr:nvSpPr>
        <xdr:cNvPr id="281" name="テキスト ボックス 280">
          <a:extLst>
            <a:ext uri="{FF2B5EF4-FFF2-40B4-BE49-F238E27FC236}">
              <a16:creationId xmlns:a16="http://schemas.microsoft.com/office/drawing/2014/main" id="{7E51B68D-2C27-4A7E-ADC2-4BC9759FCFB6}"/>
            </a:ext>
          </a:extLst>
        </xdr:cNvPr>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BD9AF2B2-A8AA-47A5-A630-3B05752F2432}"/>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EDA2ED7C-0A3A-41EE-A361-B8F927CD42C5}"/>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C41CED3-BD06-46FF-8298-EE344E323D55}"/>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5F1DE6B-2616-46FA-B888-082BBDB4598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A5D87B1B-5419-405C-900A-D34EB439796F}"/>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A444643C-C66B-477B-9D10-F9AEBF2D92AD}"/>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E78DD3DD-2F15-4CA5-B6C3-CB7B56AE4C7F}"/>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81799976-09C6-4459-AD3B-2F68E2D51A3C}"/>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CD3142C8-0E03-441D-A88D-1508C15BDC23}"/>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22F985FB-13D7-4E42-BA45-578DFF0DF5AC}"/>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99B3E68E-100E-49E2-A79B-2FDE3DB957DE}"/>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18FEC205-3745-4CEF-A3E4-187F3C8C01D3}"/>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2D803095-9D76-4B58-81A5-CEF8E0E8A3C6}"/>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本町は</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つの有人島を有し、町の総面積も</a:t>
          </a:r>
          <a:r>
            <a:rPr kumimoji="1" lang="en-US" altLang="ja-JP" sz="1100">
              <a:solidFill>
                <a:schemeClr val="dk1"/>
              </a:solidFill>
              <a:effectLst/>
              <a:latin typeface="+mn-lt"/>
              <a:ea typeface="+mn-ea"/>
              <a:cs typeface="+mn-cs"/>
            </a:rPr>
            <a:t>334.40</a:t>
          </a:r>
          <a:r>
            <a:rPr kumimoji="1" lang="ja-JP" altLang="ja-JP" sz="1100">
              <a:solidFill>
                <a:schemeClr val="dk1"/>
              </a:solidFill>
              <a:effectLst/>
              <a:latin typeface="+mn-lt"/>
              <a:ea typeface="+mn-ea"/>
              <a:cs typeface="+mn-cs"/>
            </a:rPr>
            <a:t>平方キロメートル（県内</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位）と広大であり、類似団体と比較し、出張所や学校等の公共施設を多く配置しなければならないことから、類似団体に比べ</a:t>
          </a:r>
          <a:r>
            <a:rPr kumimoji="1" lang="en-US" altLang="ja-JP" sz="1100">
              <a:solidFill>
                <a:schemeClr val="dk1"/>
              </a:solidFill>
              <a:effectLst/>
              <a:latin typeface="+mn-lt"/>
              <a:ea typeface="+mn-ea"/>
              <a:cs typeface="+mn-cs"/>
            </a:rPr>
            <a:t>7.58</a:t>
          </a:r>
          <a:r>
            <a:rPr kumimoji="1" lang="ja-JP" altLang="ja-JP" sz="1100">
              <a:solidFill>
                <a:schemeClr val="dk1"/>
              </a:solidFill>
              <a:effectLst/>
              <a:latin typeface="+mn-lt"/>
              <a:ea typeface="+mn-ea"/>
              <a:cs typeface="+mn-cs"/>
            </a:rPr>
            <a:t>人多い</a:t>
          </a:r>
          <a:r>
            <a:rPr kumimoji="1" lang="en-US" altLang="ja-JP" sz="1100">
              <a:solidFill>
                <a:schemeClr val="dk1"/>
              </a:solidFill>
              <a:effectLst/>
              <a:latin typeface="+mn-lt"/>
              <a:ea typeface="+mn-ea"/>
              <a:cs typeface="+mn-cs"/>
            </a:rPr>
            <a:t>32.65</a:t>
          </a:r>
          <a:r>
            <a:rPr kumimoji="1" lang="ja-JP" altLang="ja-JP" sz="1100">
              <a:solidFill>
                <a:schemeClr val="dk1"/>
              </a:solidFill>
              <a:effectLst/>
              <a:latin typeface="+mn-lt"/>
              <a:ea typeface="+mn-ea"/>
              <a:cs typeface="+mn-cs"/>
            </a:rPr>
            <a:t>人となっている。これまでも定員適正化に努めてきたが、多様な住民ニーズや新規事業により増加する事務事業の展開に必要な人員を確保しなければならないことや、町土が島嶼で集落等が広域に散在していることから、各島（各地域）への配置人員に係る経費負担は今後も継続していく見込みである。したがってデジタル化におけるＩＴシステムの活用による事務の効率化や適正配置等による、適切な定数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61C00196-3020-44C6-8FAD-FCF9BBAD0887}"/>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9CB1C7A7-06BA-463A-9DD7-7956F1B3AD33}"/>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AEF96798-F52D-4D63-9E17-AF3FC23E7FC6}"/>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4C978564-9C53-4DE8-B7EE-7425D1B2DCF6}"/>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15B7A894-EF7B-49D5-BA39-EC4D7C2AFE9F}"/>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9555EA0-A615-4EB5-8F01-65B781D7C5D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EFA739D3-E880-4E7C-8D30-A94BEB373717}"/>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AF58BB70-093B-4CA7-B5DD-AA2F3852C2B2}"/>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F1715949-9892-4028-BBA7-1270B51CFF08}"/>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E50F6BE3-1985-4639-8B83-AE870A77B57B}"/>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EC0229AB-2DF6-478B-9789-F4166FDE6193}"/>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CF38A144-EC6D-4D7C-8A1E-59062C849B43}"/>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616C2039-48D4-44E0-AE28-B9DE1C59B5B7}"/>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8BFEBCFB-8A47-4202-913C-FF19BEF212E2}"/>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8289279D-2536-435B-8814-0CC05FB74D2F}"/>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955CECCF-7A61-4414-A24D-1B0C9651E37D}"/>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D5B11CD9-FD63-49F0-8622-315D64E1A981}"/>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49C37CF0-C1DE-421B-A360-59CBAEDDBE49}"/>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BF2637EF-6A37-4ACC-8B81-ECB04DBFB12A}"/>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77C63273-874A-40E4-B0B0-FB8AD162AA5B}"/>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141358</xdr:rowOff>
    </xdr:from>
    <xdr:to>
      <xdr:col>81</xdr:col>
      <xdr:colOff>44450</xdr:colOff>
      <xdr:row>60</xdr:row>
      <xdr:rowOff>153155</xdr:rowOff>
    </xdr:to>
    <xdr:cxnSp macro="">
      <xdr:nvCxnSpPr>
        <xdr:cNvPr id="315" name="直線コネクタ 314">
          <a:extLst>
            <a:ext uri="{FF2B5EF4-FFF2-40B4-BE49-F238E27FC236}">
              <a16:creationId xmlns:a16="http://schemas.microsoft.com/office/drawing/2014/main" id="{C5B21B21-79F2-4A07-BBB4-A5F08A1C924F}"/>
            </a:ext>
          </a:extLst>
        </xdr:cNvPr>
        <xdr:cNvCxnSpPr/>
      </xdr:nvCxnSpPr>
      <xdr:spPr>
        <a:xfrm flipV="1">
          <a:off x="16179800" y="10428358"/>
          <a:ext cx="838200" cy="1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a:extLst>
            <a:ext uri="{FF2B5EF4-FFF2-40B4-BE49-F238E27FC236}">
              <a16:creationId xmlns:a16="http://schemas.microsoft.com/office/drawing/2014/main" id="{1106F0B0-5768-4222-883D-A6948B897907}"/>
            </a:ext>
          </a:extLst>
        </xdr:cNvPr>
        <xdr:cNvSpPr txBox="1"/>
      </xdr:nvSpPr>
      <xdr:spPr>
        <a:xfrm>
          <a:off x="17106900" y="10121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8BAA03F9-93DE-4372-853A-D55AD563C5F6}"/>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152619</xdr:rowOff>
    </xdr:from>
    <xdr:to>
      <xdr:col>77</xdr:col>
      <xdr:colOff>44450</xdr:colOff>
      <xdr:row>60</xdr:row>
      <xdr:rowOff>153155</xdr:rowOff>
    </xdr:to>
    <xdr:cxnSp macro="">
      <xdr:nvCxnSpPr>
        <xdr:cNvPr id="318" name="直線コネクタ 317">
          <a:extLst>
            <a:ext uri="{FF2B5EF4-FFF2-40B4-BE49-F238E27FC236}">
              <a16:creationId xmlns:a16="http://schemas.microsoft.com/office/drawing/2014/main" id="{95C0E31F-AD3A-4A8C-9AF9-A8DD06FF7944}"/>
            </a:ext>
          </a:extLst>
        </xdr:cNvPr>
        <xdr:cNvCxnSpPr/>
      </xdr:nvCxnSpPr>
      <xdr:spPr>
        <a:xfrm>
          <a:off x="15290800" y="10439619"/>
          <a:ext cx="889000" cy="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7BB1FC24-C25D-4BE9-8B55-779F19C1EEA9}"/>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a:extLst>
            <a:ext uri="{FF2B5EF4-FFF2-40B4-BE49-F238E27FC236}">
              <a16:creationId xmlns:a16="http://schemas.microsoft.com/office/drawing/2014/main" id="{CE3B214F-8AC5-4929-B1C5-DCE19E094FD2}"/>
            </a:ext>
          </a:extLst>
        </xdr:cNvPr>
        <xdr:cNvSpPr txBox="1"/>
      </xdr:nvSpPr>
      <xdr:spPr>
        <a:xfrm>
          <a:off x="15798800" y="1003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145111</xdr:rowOff>
    </xdr:from>
    <xdr:to>
      <xdr:col>72</xdr:col>
      <xdr:colOff>203200</xdr:colOff>
      <xdr:row>60</xdr:row>
      <xdr:rowOff>152619</xdr:rowOff>
    </xdr:to>
    <xdr:cxnSp macro="">
      <xdr:nvCxnSpPr>
        <xdr:cNvPr id="321" name="直線コネクタ 320">
          <a:extLst>
            <a:ext uri="{FF2B5EF4-FFF2-40B4-BE49-F238E27FC236}">
              <a16:creationId xmlns:a16="http://schemas.microsoft.com/office/drawing/2014/main" id="{4BECE50E-1213-4504-8FA3-56B71846EB07}"/>
            </a:ext>
          </a:extLst>
        </xdr:cNvPr>
        <xdr:cNvCxnSpPr/>
      </xdr:nvCxnSpPr>
      <xdr:spPr>
        <a:xfrm>
          <a:off x="14401800" y="10432111"/>
          <a:ext cx="889000" cy="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129293</xdr:rowOff>
    </xdr:from>
    <xdr:to>
      <xdr:col>73</xdr:col>
      <xdr:colOff>44450</xdr:colOff>
      <xdr:row>60</xdr:row>
      <xdr:rowOff>59443</xdr:rowOff>
    </xdr:to>
    <xdr:sp macro="" textlink="">
      <xdr:nvSpPr>
        <xdr:cNvPr id="322" name="フローチャート: 判断 321">
          <a:extLst>
            <a:ext uri="{FF2B5EF4-FFF2-40B4-BE49-F238E27FC236}">
              <a16:creationId xmlns:a16="http://schemas.microsoft.com/office/drawing/2014/main" id="{EEA2760F-6DB9-487B-8844-3A3E06985318}"/>
            </a:ext>
          </a:extLst>
        </xdr:cNvPr>
        <xdr:cNvSpPr/>
      </xdr:nvSpPr>
      <xdr:spPr>
        <a:xfrm>
          <a:off x="15240000" y="1024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69620</xdr:rowOff>
    </xdr:from>
    <xdr:ext cx="762000" cy="259045"/>
    <xdr:sp macro="" textlink="">
      <xdr:nvSpPr>
        <xdr:cNvPr id="323" name="テキスト ボックス 322">
          <a:extLst>
            <a:ext uri="{FF2B5EF4-FFF2-40B4-BE49-F238E27FC236}">
              <a16:creationId xmlns:a16="http://schemas.microsoft.com/office/drawing/2014/main" id="{677CD42A-E7FC-43C0-93D3-0685261AE760}"/>
            </a:ext>
          </a:extLst>
        </xdr:cNvPr>
        <xdr:cNvSpPr txBox="1"/>
      </xdr:nvSpPr>
      <xdr:spPr>
        <a:xfrm>
          <a:off x="14909800" y="1001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132779</xdr:rowOff>
    </xdr:from>
    <xdr:to>
      <xdr:col>68</xdr:col>
      <xdr:colOff>152400</xdr:colOff>
      <xdr:row>60</xdr:row>
      <xdr:rowOff>145111</xdr:rowOff>
    </xdr:to>
    <xdr:cxnSp macro="">
      <xdr:nvCxnSpPr>
        <xdr:cNvPr id="324" name="直線コネクタ 323">
          <a:extLst>
            <a:ext uri="{FF2B5EF4-FFF2-40B4-BE49-F238E27FC236}">
              <a16:creationId xmlns:a16="http://schemas.microsoft.com/office/drawing/2014/main" id="{DAFD7090-8DC1-4EF6-AE85-7CB21157E359}"/>
            </a:ext>
          </a:extLst>
        </xdr:cNvPr>
        <xdr:cNvCxnSpPr/>
      </xdr:nvCxnSpPr>
      <xdr:spPr>
        <a:xfrm>
          <a:off x="13512800" y="10419779"/>
          <a:ext cx="889000" cy="1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124065</xdr:rowOff>
    </xdr:from>
    <xdr:to>
      <xdr:col>68</xdr:col>
      <xdr:colOff>203200</xdr:colOff>
      <xdr:row>60</xdr:row>
      <xdr:rowOff>54215</xdr:rowOff>
    </xdr:to>
    <xdr:sp macro="" textlink="">
      <xdr:nvSpPr>
        <xdr:cNvPr id="325" name="フローチャート: 判断 324">
          <a:extLst>
            <a:ext uri="{FF2B5EF4-FFF2-40B4-BE49-F238E27FC236}">
              <a16:creationId xmlns:a16="http://schemas.microsoft.com/office/drawing/2014/main" id="{B1816496-ABBB-4C61-835D-84EBC610FAC9}"/>
            </a:ext>
          </a:extLst>
        </xdr:cNvPr>
        <xdr:cNvSpPr/>
      </xdr:nvSpPr>
      <xdr:spPr>
        <a:xfrm>
          <a:off x="14351000" y="1023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64392</xdr:rowOff>
    </xdr:from>
    <xdr:ext cx="762000" cy="259045"/>
    <xdr:sp macro="" textlink="">
      <xdr:nvSpPr>
        <xdr:cNvPr id="326" name="テキスト ボックス 325">
          <a:extLst>
            <a:ext uri="{FF2B5EF4-FFF2-40B4-BE49-F238E27FC236}">
              <a16:creationId xmlns:a16="http://schemas.microsoft.com/office/drawing/2014/main" id="{52239A3A-4741-4CEE-B63B-8FF87D8ED6A4}"/>
            </a:ext>
          </a:extLst>
        </xdr:cNvPr>
        <xdr:cNvSpPr txBox="1"/>
      </xdr:nvSpPr>
      <xdr:spPr>
        <a:xfrm>
          <a:off x="14020800" y="1000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117094</xdr:rowOff>
    </xdr:from>
    <xdr:to>
      <xdr:col>64</xdr:col>
      <xdr:colOff>152400</xdr:colOff>
      <xdr:row>60</xdr:row>
      <xdr:rowOff>47244</xdr:rowOff>
    </xdr:to>
    <xdr:sp macro="" textlink="">
      <xdr:nvSpPr>
        <xdr:cNvPr id="327" name="フローチャート: 判断 326">
          <a:extLst>
            <a:ext uri="{FF2B5EF4-FFF2-40B4-BE49-F238E27FC236}">
              <a16:creationId xmlns:a16="http://schemas.microsoft.com/office/drawing/2014/main" id="{4A0C0A46-9920-4256-8715-E11CBB7E21D1}"/>
            </a:ext>
          </a:extLst>
        </xdr:cNvPr>
        <xdr:cNvSpPr/>
      </xdr:nvSpPr>
      <xdr:spPr>
        <a:xfrm>
          <a:off x="13462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57421</xdr:rowOff>
    </xdr:from>
    <xdr:ext cx="762000" cy="259045"/>
    <xdr:sp macro="" textlink="">
      <xdr:nvSpPr>
        <xdr:cNvPr id="328" name="テキスト ボックス 327">
          <a:extLst>
            <a:ext uri="{FF2B5EF4-FFF2-40B4-BE49-F238E27FC236}">
              <a16:creationId xmlns:a16="http://schemas.microsoft.com/office/drawing/2014/main" id="{9F630F66-8E24-49C1-A426-41DA9A694C3F}"/>
            </a:ext>
          </a:extLst>
        </xdr:cNvPr>
        <xdr:cNvSpPr txBox="1"/>
      </xdr:nvSpPr>
      <xdr:spPr>
        <a:xfrm>
          <a:off x="13131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F37262E5-A37E-4F63-9596-B9B0BF0EA0A8}"/>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2D16BB27-AD06-477A-822A-8CB02A4E1AF5}"/>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13F53D03-D156-452A-95AF-B7CC42A2D3CF}"/>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64A2034-FC8B-422A-A2DA-7DCBB26C40B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F678063C-6CBD-49F7-AD66-A31500706002}"/>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90558</xdr:rowOff>
    </xdr:from>
    <xdr:to>
      <xdr:col>81</xdr:col>
      <xdr:colOff>95250</xdr:colOff>
      <xdr:row>61</xdr:row>
      <xdr:rowOff>20708</xdr:rowOff>
    </xdr:to>
    <xdr:sp macro="" textlink="">
      <xdr:nvSpPr>
        <xdr:cNvPr id="334" name="楕円 333">
          <a:extLst>
            <a:ext uri="{FF2B5EF4-FFF2-40B4-BE49-F238E27FC236}">
              <a16:creationId xmlns:a16="http://schemas.microsoft.com/office/drawing/2014/main" id="{36106B4C-C16A-48E0-BC5E-3A1E3738FC84}"/>
            </a:ext>
          </a:extLst>
        </xdr:cNvPr>
        <xdr:cNvSpPr/>
      </xdr:nvSpPr>
      <xdr:spPr>
        <a:xfrm>
          <a:off x="16967200" y="1037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62635</xdr:rowOff>
    </xdr:from>
    <xdr:ext cx="762000" cy="259045"/>
    <xdr:sp macro="" textlink="">
      <xdr:nvSpPr>
        <xdr:cNvPr id="335" name="定員管理の状況該当値テキスト">
          <a:extLst>
            <a:ext uri="{FF2B5EF4-FFF2-40B4-BE49-F238E27FC236}">
              <a16:creationId xmlns:a16="http://schemas.microsoft.com/office/drawing/2014/main" id="{99287C30-F77F-4C64-B8C6-A1B05C0FCC49}"/>
            </a:ext>
          </a:extLst>
        </xdr:cNvPr>
        <xdr:cNvSpPr txBox="1"/>
      </xdr:nvSpPr>
      <xdr:spPr>
        <a:xfrm>
          <a:off x="17106900" y="103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102355</xdr:rowOff>
    </xdr:from>
    <xdr:to>
      <xdr:col>77</xdr:col>
      <xdr:colOff>95250</xdr:colOff>
      <xdr:row>61</xdr:row>
      <xdr:rowOff>32505</xdr:rowOff>
    </xdr:to>
    <xdr:sp macro="" textlink="">
      <xdr:nvSpPr>
        <xdr:cNvPr id="336" name="楕円 335">
          <a:extLst>
            <a:ext uri="{FF2B5EF4-FFF2-40B4-BE49-F238E27FC236}">
              <a16:creationId xmlns:a16="http://schemas.microsoft.com/office/drawing/2014/main" id="{FCB7954B-04BB-4D61-8414-02CA4B5AA379}"/>
            </a:ext>
          </a:extLst>
        </xdr:cNvPr>
        <xdr:cNvSpPr/>
      </xdr:nvSpPr>
      <xdr:spPr>
        <a:xfrm>
          <a:off x="16129000" y="1038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17282</xdr:rowOff>
    </xdr:from>
    <xdr:ext cx="736600" cy="259045"/>
    <xdr:sp macro="" textlink="">
      <xdr:nvSpPr>
        <xdr:cNvPr id="337" name="テキスト ボックス 336">
          <a:extLst>
            <a:ext uri="{FF2B5EF4-FFF2-40B4-BE49-F238E27FC236}">
              <a16:creationId xmlns:a16="http://schemas.microsoft.com/office/drawing/2014/main" id="{2734F22E-4EAC-40FE-97EB-8A4040BD2CA0}"/>
            </a:ext>
          </a:extLst>
        </xdr:cNvPr>
        <xdr:cNvSpPr txBox="1"/>
      </xdr:nvSpPr>
      <xdr:spPr>
        <a:xfrm>
          <a:off x="15798800" y="10475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101819</xdr:rowOff>
    </xdr:from>
    <xdr:to>
      <xdr:col>73</xdr:col>
      <xdr:colOff>44450</xdr:colOff>
      <xdr:row>61</xdr:row>
      <xdr:rowOff>31969</xdr:rowOff>
    </xdr:to>
    <xdr:sp macro="" textlink="">
      <xdr:nvSpPr>
        <xdr:cNvPr id="338" name="楕円 337">
          <a:extLst>
            <a:ext uri="{FF2B5EF4-FFF2-40B4-BE49-F238E27FC236}">
              <a16:creationId xmlns:a16="http://schemas.microsoft.com/office/drawing/2014/main" id="{F75EA7E3-F6D1-4F6B-84D1-A9F633D0B484}"/>
            </a:ext>
          </a:extLst>
        </xdr:cNvPr>
        <xdr:cNvSpPr/>
      </xdr:nvSpPr>
      <xdr:spPr>
        <a:xfrm>
          <a:off x="15240000" y="1038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16746</xdr:rowOff>
    </xdr:from>
    <xdr:ext cx="762000" cy="259045"/>
    <xdr:sp macro="" textlink="">
      <xdr:nvSpPr>
        <xdr:cNvPr id="339" name="テキスト ボックス 338">
          <a:extLst>
            <a:ext uri="{FF2B5EF4-FFF2-40B4-BE49-F238E27FC236}">
              <a16:creationId xmlns:a16="http://schemas.microsoft.com/office/drawing/2014/main" id="{42CAF87B-8212-489D-B7B4-91EC391EECBB}"/>
            </a:ext>
          </a:extLst>
        </xdr:cNvPr>
        <xdr:cNvSpPr txBox="1"/>
      </xdr:nvSpPr>
      <xdr:spPr>
        <a:xfrm>
          <a:off x="14909800" y="1047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94311</xdr:rowOff>
    </xdr:from>
    <xdr:to>
      <xdr:col>68</xdr:col>
      <xdr:colOff>203200</xdr:colOff>
      <xdr:row>61</xdr:row>
      <xdr:rowOff>24461</xdr:rowOff>
    </xdr:to>
    <xdr:sp macro="" textlink="">
      <xdr:nvSpPr>
        <xdr:cNvPr id="340" name="楕円 339">
          <a:extLst>
            <a:ext uri="{FF2B5EF4-FFF2-40B4-BE49-F238E27FC236}">
              <a16:creationId xmlns:a16="http://schemas.microsoft.com/office/drawing/2014/main" id="{67B14F3B-172B-4C04-A3D3-62880A9A9264}"/>
            </a:ext>
          </a:extLst>
        </xdr:cNvPr>
        <xdr:cNvSpPr/>
      </xdr:nvSpPr>
      <xdr:spPr>
        <a:xfrm>
          <a:off x="14351000" y="1038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9238</xdr:rowOff>
    </xdr:from>
    <xdr:ext cx="762000" cy="259045"/>
    <xdr:sp macro="" textlink="">
      <xdr:nvSpPr>
        <xdr:cNvPr id="341" name="テキスト ボックス 340">
          <a:extLst>
            <a:ext uri="{FF2B5EF4-FFF2-40B4-BE49-F238E27FC236}">
              <a16:creationId xmlns:a16="http://schemas.microsoft.com/office/drawing/2014/main" id="{2A48D2E4-79D3-4121-AA73-8F0F9F098F94}"/>
            </a:ext>
          </a:extLst>
        </xdr:cNvPr>
        <xdr:cNvSpPr txBox="1"/>
      </xdr:nvSpPr>
      <xdr:spPr>
        <a:xfrm>
          <a:off x="14020800" y="1046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81979</xdr:rowOff>
    </xdr:from>
    <xdr:to>
      <xdr:col>64</xdr:col>
      <xdr:colOff>152400</xdr:colOff>
      <xdr:row>61</xdr:row>
      <xdr:rowOff>12129</xdr:rowOff>
    </xdr:to>
    <xdr:sp macro="" textlink="">
      <xdr:nvSpPr>
        <xdr:cNvPr id="342" name="楕円 341">
          <a:extLst>
            <a:ext uri="{FF2B5EF4-FFF2-40B4-BE49-F238E27FC236}">
              <a16:creationId xmlns:a16="http://schemas.microsoft.com/office/drawing/2014/main" id="{08EC1F70-840D-42C1-9744-1966AA799FAD}"/>
            </a:ext>
          </a:extLst>
        </xdr:cNvPr>
        <xdr:cNvSpPr/>
      </xdr:nvSpPr>
      <xdr:spPr>
        <a:xfrm>
          <a:off x="13462000" y="1036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168356</xdr:rowOff>
    </xdr:from>
    <xdr:ext cx="762000" cy="259045"/>
    <xdr:sp macro="" textlink="">
      <xdr:nvSpPr>
        <xdr:cNvPr id="343" name="テキスト ボックス 342">
          <a:extLst>
            <a:ext uri="{FF2B5EF4-FFF2-40B4-BE49-F238E27FC236}">
              <a16:creationId xmlns:a16="http://schemas.microsoft.com/office/drawing/2014/main" id="{2FAAC450-3228-436B-94BD-7924294AFDC5}"/>
            </a:ext>
          </a:extLst>
        </xdr:cNvPr>
        <xdr:cNvSpPr txBox="1"/>
      </xdr:nvSpPr>
      <xdr:spPr>
        <a:xfrm>
          <a:off x="13131800" y="1045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A824F748-CB29-4D11-9183-D73A4295F443}"/>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2CB0E89-1388-47EE-953C-17F10C5DF589}"/>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2B2D8C7E-E71C-4252-8DC4-F7813983D131}"/>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992A7D59-6D7A-4C37-8D46-A4D6D7853BC6}"/>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98BA0F72-FB96-47B8-9226-E19E04EA1D8A}"/>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A4967750-32BF-47FA-88BE-F28BD93F5B0D}"/>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299089C8-8B0B-44AA-81D5-B1B948D62A41}"/>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4AF02CB7-E56F-40C4-8E59-7A684B820EAE}"/>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2C92FBC8-31A4-45B4-BE1A-DA029839EA6A}"/>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AED81ACD-EF50-48C5-82BB-34437B39F8BE}"/>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24C3A8C9-A8EC-46A2-BD15-BE671C88221F}"/>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627368ED-1164-4ED9-BF80-9C6B355C129A}"/>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E7625E8C-0558-4853-8B43-1A0960E3725E}"/>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％上回っており、対前年度比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ポイント増加する</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であった。今後においても、学校等の教育施設の更新整備などが予定されており、公債費が増加する事や、公営企業繰出金の増加が見込まれる事などから、住民ニーズや地域の事情に即した事業の優先度、緊急性等を的確に峻別し、また、後年度の財源措置が有利となる起債区分の選択・借入を行うなど、新規発行債の適正運用や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CC70D2FE-C046-493D-B319-C85E8B2C1ED9}"/>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EA8478B6-7998-4F68-8C3C-961D90683011}"/>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B1A2FABF-89C6-4CD8-AFB9-ADB7A5B21DC2}"/>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2F151F66-1065-4AB2-A9AC-4EFBF66AF1CF}"/>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84A1948F-AEA9-4D68-8E8E-444F35E73C38}"/>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1A9E773B-864B-4804-BB75-9EA324A7224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9BC2CA9-7005-498D-AD80-76A4B015BF8C}"/>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E9CEE27F-8066-42CD-AF52-8224498C2AA2}"/>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A930BCD3-1CB5-4C83-BAAF-8A20C3EDB771}"/>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FA73F609-4BEE-4B74-8412-E8E6AC3B4F41}"/>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3D1448C-A87A-47F0-BB4A-591641229307}"/>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8F94DD9C-58EA-4947-8D49-99D1F137010E}"/>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23C217A3-5211-4929-8409-CB9BF4EB45A8}"/>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13E0F50-07B7-432F-A167-201DA551C098}"/>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36BB2575-713E-4FDE-96C3-1CB6F937CC6B}"/>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5ECF50A7-3DCF-48FC-96E6-BA60931B795A}"/>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58CF349E-F7F6-4E96-A4DF-43DD7ECD24BA}"/>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7F5E305C-4E4A-4D03-9FB1-A38EE55FC69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178E585B-1CB2-451D-BEE2-10DD38B3249F}"/>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92287</xdr:rowOff>
    </xdr:from>
    <xdr:to>
      <xdr:col>81</xdr:col>
      <xdr:colOff>44450</xdr:colOff>
      <xdr:row>41</xdr:row>
      <xdr:rowOff>116417</xdr:rowOff>
    </xdr:to>
    <xdr:cxnSp macro="">
      <xdr:nvCxnSpPr>
        <xdr:cNvPr id="376" name="直線コネクタ 375">
          <a:extLst>
            <a:ext uri="{FF2B5EF4-FFF2-40B4-BE49-F238E27FC236}">
              <a16:creationId xmlns:a16="http://schemas.microsoft.com/office/drawing/2014/main" id="{D38453FD-A913-4476-A52F-6835ED8527FA}"/>
            </a:ext>
          </a:extLst>
        </xdr:cNvPr>
        <xdr:cNvCxnSpPr/>
      </xdr:nvCxnSpPr>
      <xdr:spPr>
        <a:xfrm>
          <a:off x="16179800" y="712173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a:extLst>
            <a:ext uri="{FF2B5EF4-FFF2-40B4-BE49-F238E27FC236}">
              <a16:creationId xmlns:a16="http://schemas.microsoft.com/office/drawing/2014/main" id="{B4482A77-3A04-4256-9998-42BFEACF8888}"/>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A69065B4-7DCD-4FC8-A99A-4C6A0AB0F54E}"/>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68156</xdr:rowOff>
    </xdr:from>
    <xdr:to>
      <xdr:col>77</xdr:col>
      <xdr:colOff>44450</xdr:colOff>
      <xdr:row>41</xdr:row>
      <xdr:rowOff>92287</xdr:rowOff>
    </xdr:to>
    <xdr:cxnSp macro="">
      <xdr:nvCxnSpPr>
        <xdr:cNvPr id="379" name="直線コネクタ 378">
          <a:extLst>
            <a:ext uri="{FF2B5EF4-FFF2-40B4-BE49-F238E27FC236}">
              <a16:creationId xmlns:a16="http://schemas.microsoft.com/office/drawing/2014/main" id="{78DBB8C2-C24F-41E1-9B39-EA73C38F0E1F}"/>
            </a:ext>
          </a:extLst>
        </xdr:cNvPr>
        <xdr:cNvCxnSpPr/>
      </xdr:nvCxnSpPr>
      <xdr:spPr>
        <a:xfrm>
          <a:off x="15290800" y="70976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9042E566-F01B-4104-88A1-F68875C41D9A}"/>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1" name="テキスト ボックス 380">
          <a:extLst>
            <a:ext uri="{FF2B5EF4-FFF2-40B4-BE49-F238E27FC236}">
              <a16:creationId xmlns:a16="http://schemas.microsoft.com/office/drawing/2014/main" id="{9B77040F-BDF3-4DFD-BF23-C1C99D94E0C6}"/>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118956</xdr:rowOff>
    </xdr:from>
    <xdr:to>
      <xdr:col>72</xdr:col>
      <xdr:colOff>203200</xdr:colOff>
      <xdr:row>41</xdr:row>
      <xdr:rowOff>68156</xdr:rowOff>
    </xdr:to>
    <xdr:cxnSp macro="">
      <xdr:nvCxnSpPr>
        <xdr:cNvPr id="382" name="直線コネクタ 381">
          <a:extLst>
            <a:ext uri="{FF2B5EF4-FFF2-40B4-BE49-F238E27FC236}">
              <a16:creationId xmlns:a16="http://schemas.microsoft.com/office/drawing/2014/main" id="{1E8061C1-6018-4E58-9100-8526CB168ADD}"/>
            </a:ext>
          </a:extLst>
        </xdr:cNvPr>
        <xdr:cNvCxnSpPr/>
      </xdr:nvCxnSpPr>
      <xdr:spPr>
        <a:xfrm>
          <a:off x="14401800" y="697695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3" name="フローチャート: 判断 382">
          <a:extLst>
            <a:ext uri="{FF2B5EF4-FFF2-40B4-BE49-F238E27FC236}">
              <a16:creationId xmlns:a16="http://schemas.microsoft.com/office/drawing/2014/main" id="{2CDF1D3A-226A-4932-A429-E0A716C3172C}"/>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4" name="テキスト ボックス 383">
          <a:extLst>
            <a:ext uri="{FF2B5EF4-FFF2-40B4-BE49-F238E27FC236}">
              <a16:creationId xmlns:a16="http://schemas.microsoft.com/office/drawing/2014/main" id="{DCDA3F7F-94DF-4C78-BC24-7042BDBD8B5F}"/>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118956</xdr:rowOff>
    </xdr:from>
    <xdr:to>
      <xdr:col>68</xdr:col>
      <xdr:colOff>152400</xdr:colOff>
      <xdr:row>40</xdr:row>
      <xdr:rowOff>135044</xdr:rowOff>
    </xdr:to>
    <xdr:cxnSp macro="">
      <xdr:nvCxnSpPr>
        <xdr:cNvPr id="385" name="直線コネクタ 384">
          <a:extLst>
            <a:ext uri="{FF2B5EF4-FFF2-40B4-BE49-F238E27FC236}">
              <a16:creationId xmlns:a16="http://schemas.microsoft.com/office/drawing/2014/main" id="{7F0520A1-8A40-420A-AA93-81AF7EB0E016}"/>
            </a:ext>
          </a:extLst>
        </xdr:cNvPr>
        <xdr:cNvCxnSpPr/>
      </xdr:nvCxnSpPr>
      <xdr:spPr>
        <a:xfrm flipV="1">
          <a:off x="13512800" y="69769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6" name="フローチャート: 判断 385">
          <a:extLst>
            <a:ext uri="{FF2B5EF4-FFF2-40B4-BE49-F238E27FC236}">
              <a16:creationId xmlns:a16="http://schemas.microsoft.com/office/drawing/2014/main" id="{F83C8A91-F8B8-490D-A10F-3A110649DD57}"/>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87" name="テキスト ボックス 386">
          <a:extLst>
            <a:ext uri="{FF2B5EF4-FFF2-40B4-BE49-F238E27FC236}">
              <a16:creationId xmlns:a16="http://schemas.microsoft.com/office/drawing/2014/main" id="{3691A10F-5635-4915-ADC9-B7FA7AEA2927}"/>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8" name="フローチャート: 判断 387">
          <a:extLst>
            <a:ext uri="{FF2B5EF4-FFF2-40B4-BE49-F238E27FC236}">
              <a16:creationId xmlns:a16="http://schemas.microsoft.com/office/drawing/2014/main" id="{D2E0CEEC-8E4F-4089-8A9F-CF0DCF630E83}"/>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9" name="テキスト ボックス 388">
          <a:extLst>
            <a:ext uri="{FF2B5EF4-FFF2-40B4-BE49-F238E27FC236}">
              <a16:creationId xmlns:a16="http://schemas.microsoft.com/office/drawing/2014/main" id="{2525A0C3-6268-4616-9A4D-8686F485201E}"/>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7005CBDF-0A9C-424F-B24B-32EEB35E93C9}"/>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E0727439-8158-49C3-BA6A-950CE3AED1AF}"/>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5F73AF3B-640F-407A-BCD1-8EF8C809E766}"/>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FD78AEF6-5236-4E2A-8965-BF9D2BB5499C}"/>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72701503-30EB-45DF-957F-78AA9B581D4B}"/>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395" name="楕円 394">
          <a:extLst>
            <a:ext uri="{FF2B5EF4-FFF2-40B4-BE49-F238E27FC236}">
              <a16:creationId xmlns:a16="http://schemas.microsoft.com/office/drawing/2014/main" id="{47B9EB7D-87C0-4AB3-9453-E2FD1E76D516}"/>
            </a:ext>
          </a:extLst>
        </xdr:cNvPr>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396" name="公債費負担の状況該当値テキスト">
          <a:extLst>
            <a:ext uri="{FF2B5EF4-FFF2-40B4-BE49-F238E27FC236}">
              <a16:creationId xmlns:a16="http://schemas.microsoft.com/office/drawing/2014/main" id="{197A85AB-1B37-41EC-AC68-91E34B4F1216}"/>
            </a:ext>
          </a:extLst>
        </xdr:cNvPr>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41487</xdr:rowOff>
    </xdr:from>
    <xdr:to>
      <xdr:col>77</xdr:col>
      <xdr:colOff>95250</xdr:colOff>
      <xdr:row>41</xdr:row>
      <xdr:rowOff>143087</xdr:rowOff>
    </xdr:to>
    <xdr:sp macro="" textlink="">
      <xdr:nvSpPr>
        <xdr:cNvPr id="397" name="楕円 396">
          <a:extLst>
            <a:ext uri="{FF2B5EF4-FFF2-40B4-BE49-F238E27FC236}">
              <a16:creationId xmlns:a16="http://schemas.microsoft.com/office/drawing/2014/main" id="{5B92AE5D-C745-431A-807D-7E4DA44A61A2}"/>
            </a:ext>
          </a:extLst>
        </xdr:cNvPr>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127864</xdr:rowOff>
    </xdr:from>
    <xdr:ext cx="736600" cy="259045"/>
    <xdr:sp macro="" textlink="">
      <xdr:nvSpPr>
        <xdr:cNvPr id="398" name="テキスト ボックス 397">
          <a:extLst>
            <a:ext uri="{FF2B5EF4-FFF2-40B4-BE49-F238E27FC236}">
              <a16:creationId xmlns:a16="http://schemas.microsoft.com/office/drawing/2014/main" id="{2CB49385-FAF3-4ED6-81B7-54A2CECD2981}"/>
            </a:ext>
          </a:extLst>
        </xdr:cNvPr>
        <xdr:cNvSpPr txBox="1"/>
      </xdr:nvSpPr>
      <xdr:spPr>
        <a:xfrm>
          <a:off x="15798800" y="715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17356</xdr:rowOff>
    </xdr:from>
    <xdr:to>
      <xdr:col>73</xdr:col>
      <xdr:colOff>44450</xdr:colOff>
      <xdr:row>41</xdr:row>
      <xdr:rowOff>118956</xdr:rowOff>
    </xdr:to>
    <xdr:sp macro="" textlink="">
      <xdr:nvSpPr>
        <xdr:cNvPr id="399" name="楕円 398">
          <a:extLst>
            <a:ext uri="{FF2B5EF4-FFF2-40B4-BE49-F238E27FC236}">
              <a16:creationId xmlns:a16="http://schemas.microsoft.com/office/drawing/2014/main" id="{06C72C6E-3937-41E0-8DEC-A7577273C85A}"/>
            </a:ext>
          </a:extLst>
        </xdr:cNvPr>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400" name="テキスト ボックス 399">
          <a:extLst>
            <a:ext uri="{FF2B5EF4-FFF2-40B4-BE49-F238E27FC236}">
              <a16:creationId xmlns:a16="http://schemas.microsoft.com/office/drawing/2014/main" id="{48DCE7D2-1397-45CC-A54F-3D342E849E66}"/>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68156</xdr:rowOff>
    </xdr:from>
    <xdr:to>
      <xdr:col>68</xdr:col>
      <xdr:colOff>203200</xdr:colOff>
      <xdr:row>40</xdr:row>
      <xdr:rowOff>169756</xdr:rowOff>
    </xdr:to>
    <xdr:sp macro="" textlink="">
      <xdr:nvSpPr>
        <xdr:cNvPr id="401" name="楕円 400">
          <a:extLst>
            <a:ext uri="{FF2B5EF4-FFF2-40B4-BE49-F238E27FC236}">
              <a16:creationId xmlns:a16="http://schemas.microsoft.com/office/drawing/2014/main" id="{B3AA8E9D-8677-4421-A63A-A265DEE4EC94}"/>
            </a:ext>
          </a:extLst>
        </xdr:cNvPr>
        <xdr:cNvSpPr/>
      </xdr:nvSpPr>
      <xdr:spPr>
        <a:xfrm>
          <a:off x="14351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8483</xdr:rowOff>
    </xdr:from>
    <xdr:ext cx="762000" cy="259045"/>
    <xdr:sp macro="" textlink="">
      <xdr:nvSpPr>
        <xdr:cNvPr id="402" name="テキスト ボックス 401">
          <a:extLst>
            <a:ext uri="{FF2B5EF4-FFF2-40B4-BE49-F238E27FC236}">
              <a16:creationId xmlns:a16="http://schemas.microsoft.com/office/drawing/2014/main" id="{954EE475-3F0D-4767-82FD-66DFB01CA328}"/>
            </a:ext>
          </a:extLst>
        </xdr:cNvPr>
        <xdr:cNvSpPr txBox="1"/>
      </xdr:nvSpPr>
      <xdr:spPr>
        <a:xfrm>
          <a:off x="14020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84244</xdr:rowOff>
    </xdr:from>
    <xdr:to>
      <xdr:col>64</xdr:col>
      <xdr:colOff>152400</xdr:colOff>
      <xdr:row>41</xdr:row>
      <xdr:rowOff>14394</xdr:rowOff>
    </xdr:to>
    <xdr:sp macro="" textlink="">
      <xdr:nvSpPr>
        <xdr:cNvPr id="403" name="楕円 402">
          <a:extLst>
            <a:ext uri="{FF2B5EF4-FFF2-40B4-BE49-F238E27FC236}">
              <a16:creationId xmlns:a16="http://schemas.microsoft.com/office/drawing/2014/main" id="{33156710-1E1A-43C0-A0C7-D7FF694F89B8}"/>
            </a:ext>
          </a:extLst>
        </xdr:cNvPr>
        <xdr:cNvSpPr/>
      </xdr:nvSpPr>
      <xdr:spPr>
        <a:xfrm>
          <a:off x="13462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24571</xdr:rowOff>
    </xdr:from>
    <xdr:ext cx="762000" cy="259045"/>
    <xdr:sp macro="" textlink="">
      <xdr:nvSpPr>
        <xdr:cNvPr id="404" name="テキスト ボックス 403">
          <a:extLst>
            <a:ext uri="{FF2B5EF4-FFF2-40B4-BE49-F238E27FC236}">
              <a16:creationId xmlns:a16="http://schemas.microsoft.com/office/drawing/2014/main" id="{481F03C7-2BFB-4C53-8D66-1FF65347CFE7}"/>
            </a:ext>
          </a:extLst>
        </xdr:cNvPr>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38BFB886-EAD6-432F-B3D4-F6F64B51E03D}"/>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E87439B2-48CA-43C8-9677-56CB8178484B}"/>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CF1B80D5-5A31-4C46-88E1-3813FF1A09D5}"/>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A87284EA-2FEC-48BE-8CAC-CC8B6B435771}"/>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7C59E893-36B3-472B-8748-6B222BE27E2F}"/>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9B6C606D-D890-425A-9CAD-FBC96618BB07}"/>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3C6823DB-D3B8-42C7-96AB-FC411AB00DCB}"/>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F665E55A-3166-40F1-8DE9-8BC0CC21189D}"/>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F0FD0992-5571-422B-9865-357D6EC7944D}"/>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DB5D9A83-CEFE-44DF-8CE7-FF5DF00D8478}"/>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7B40D191-1623-4251-8843-86974D4CA96E}"/>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E36CA6C3-F6A1-49A0-877F-8C0E8F56C717}"/>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5C60CB3C-594A-4D8B-920A-BBDAED86B659}"/>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著しい増加要因としては、役場新庁舎整備や複合型福祉施設整備、汚泥再生処理施設整備など大型工事実施に伴ない、今後償還が発生する公債費の増大が挙げられる。</a:t>
          </a:r>
          <a:endParaRPr lang="ja-JP" altLang="ja-JP" sz="1400">
            <a:effectLst/>
          </a:endParaRPr>
        </a:p>
        <a:p>
          <a:r>
            <a:rPr kumimoji="1" lang="ja-JP" altLang="ja-JP" sz="1100">
              <a:solidFill>
                <a:schemeClr val="dk1"/>
              </a:solidFill>
              <a:effectLst/>
              <a:latin typeface="+mn-lt"/>
              <a:ea typeface="+mn-ea"/>
              <a:cs typeface="+mn-cs"/>
            </a:rPr>
            <a:t>今後はこれまでに積み立ててきた財政調整基金や減債基金等を効率的に運用し、計画的な公債費償還や繰上償還による将来負担の軽減、平準化に努め、当該比率の上昇抑制を図る。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BC48147C-D3F4-4E12-937A-DBDE2093F4F2}"/>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7FD6C23E-70A2-4B3B-8F91-17AE2D81A04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6C98B388-FC2F-4F98-9105-1C2350E0947A}"/>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4A244206-1E2B-480B-B260-90DB2C894A31}"/>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F2B5A132-ED18-402A-87E5-0FEAF189088D}"/>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B4421519-BE3E-4A79-9D0C-33357BB4C479}"/>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138895A2-ED99-44CD-846B-13E9F417C6B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88FDB8CA-ED8C-4DD5-949B-5E58E524534C}"/>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F4C80F7A-8FCB-47E4-804A-0AB1DB0D6789}"/>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8C200BE4-09EE-48DD-816A-B5A8EEFFB23A}"/>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9CAA02D-105E-4867-9E15-EFD652E9AA13}"/>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C3E804AB-3FA8-4E4C-826D-6B5636DCE66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A097521C-CC4F-4427-AA2B-DEF40AF4FB7B}"/>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BF59ED92-EFA7-429E-8284-41AC87883707}"/>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2CBC6D6A-4974-4F85-AFE9-BAA680873017}"/>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8C378356-0493-49F4-A021-370027751529}"/>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BA53FCF5-C8CA-4E45-B829-652511F94093}"/>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31F5958B-F94E-433A-9B4E-AD54166F3C65}"/>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8B62E4D8-2A0C-445C-947C-10C66676CB9B}"/>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471FEBB5-1DF6-48D9-8863-E688E39C7EC7}"/>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163548</xdr:rowOff>
    </xdr:from>
    <xdr:to>
      <xdr:col>81</xdr:col>
      <xdr:colOff>44450</xdr:colOff>
      <xdr:row>22</xdr:row>
      <xdr:rowOff>135043</xdr:rowOff>
    </xdr:to>
    <xdr:cxnSp macro="">
      <xdr:nvCxnSpPr>
        <xdr:cNvPr id="438" name="直線コネクタ 437">
          <a:extLst>
            <a:ext uri="{FF2B5EF4-FFF2-40B4-BE49-F238E27FC236}">
              <a16:creationId xmlns:a16="http://schemas.microsoft.com/office/drawing/2014/main" id="{6B3C30F8-C5F2-40C9-A578-93239A6C5207}"/>
            </a:ext>
          </a:extLst>
        </xdr:cNvPr>
        <xdr:cNvCxnSpPr/>
      </xdr:nvCxnSpPr>
      <xdr:spPr>
        <a:xfrm>
          <a:off x="16179800" y="2735298"/>
          <a:ext cx="838200" cy="117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a:extLst>
            <a:ext uri="{FF2B5EF4-FFF2-40B4-BE49-F238E27FC236}">
              <a16:creationId xmlns:a16="http://schemas.microsoft.com/office/drawing/2014/main" id="{95305C7E-0D14-42E7-BAA2-906430C791ED}"/>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a:extLst>
            <a:ext uri="{FF2B5EF4-FFF2-40B4-BE49-F238E27FC236}">
              <a16:creationId xmlns:a16="http://schemas.microsoft.com/office/drawing/2014/main" id="{8CB4CC6A-5761-4787-BF2E-35CCBFBAA52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1" name="フローチャート: 判断 440">
          <a:extLst>
            <a:ext uri="{FF2B5EF4-FFF2-40B4-BE49-F238E27FC236}">
              <a16:creationId xmlns:a16="http://schemas.microsoft.com/office/drawing/2014/main" id="{8E4B9E21-5860-44DC-8AD5-8D26B4875C29}"/>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2" name="テキスト ボックス 441">
          <a:extLst>
            <a:ext uri="{FF2B5EF4-FFF2-40B4-BE49-F238E27FC236}">
              <a16:creationId xmlns:a16="http://schemas.microsoft.com/office/drawing/2014/main" id="{EED7D1E2-3AF2-49ED-8B87-177C71C69F3C}"/>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3" name="フローチャート: 判断 442">
          <a:extLst>
            <a:ext uri="{FF2B5EF4-FFF2-40B4-BE49-F238E27FC236}">
              <a16:creationId xmlns:a16="http://schemas.microsoft.com/office/drawing/2014/main" id="{BA36DCA4-9FC7-481C-88C2-60062B218CE8}"/>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96600FE-3AD6-4A4A-BDE3-C318A1274D4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5" name="フローチャート: 判断 444">
          <a:extLst>
            <a:ext uri="{FF2B5EF4-FFF2-40B4-BE49-F238E27FC236}">
              <a16:creationId xmlns:a16="http://schemas.microsoft.com/office/drawing/2014/main" id="{A07FE317-73A7-424C-A823-653BA2A2A93B}"/>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A40BEF51-0840-44FA-A4D3-9D799F4DB1FA}"/>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7" name="フローチャート: 判断 446">
          <a:extLst>
            <a:ext uri="{FF2B5EF4-FFF2-40B4-BE49-F238E27FC236}">
              <a16:creationId xmlns:a16="http://schemas.microsoft.com/office/drawing/2014/main" id="{F2B47DB2-EDD6-4104-AC85-1CC67F8BE5F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3D765717-752D-4528-9A2A-410BD2457D17}"/>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3FC343F0-62AA-418A-9F51-9E86F07D737A}"/>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5A7D5E9A-BF99-49E9-B9BB-473ADF53605B}"/>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3626580-CBE5-451C-94F9-C5ADBBD355F9}"/>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437A74E7-4497-42C7-A489-FB4EDF8CD8D1}"/>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9BAC789F-1C10-4C0D-B62C-A1C6D0289586}"/>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84243</xdr:rowOff>
    </xdr:from>
    <xdr:to>
      <xdr:col>81</xdr:col>
      <xdr:colOff>95250</xdr:colOff>
      <xdr:row>23</xdr:row>
      <xdr:rowOff>14393</xdr:rowOff>
    </xdr:to>
    <xdr:sp macro="" textlink="">
      <xdr:nvSpPr>
        <xdr:cNvPr id="454" name="楕円 453">
          <a:extLst>
            <a:ext uri="{FF2B5EF4-FFF2-40B4-BE49-F238E27FC236}">
              <a16:creationId xmlns:a16="http://schemas.microsoft.com/office/drawing/2014/main" id="{900E2751-49DE-4998-9A49-0A3C0EDDCADF}"/>
            </a:ext>
          </a:extLst>
        </xdr:cNvPr>
        <xdr:cNvSpPr/>
      </xdr:nvSpPr>
      <xdr:spPr>
        <a:xfrm>
          <a:off x="16967200" y="385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22</xdr:row>
      <xdr:rowOff>56320</xdr:rowOff>
    </xdr:from>
    <xdr:ext cx="762000" cy="259045"/>
    <xdr:sp macro="" textlink="">
      <xdr:nvSpPr>
        <xdr:cNvPr id="455" name="将来負担の状況該当値テキスト">
          <a:extLst>
            <a:ext uri="{FF2B5EF4-FFF2-40B4-BE49-F238E27FC236}">
              <a16:creationId xmlns:a16="http://schemas.microsoft.com/office/drawing/2014/main" id="{05974D74-5A1D-458C-A8E4-CB701C8A80D9}"/>
            </a:ext>
          </a:extLst>
        </xdr:cNvPr>
        <xdr:cNvSpPr txBox="1"/>
      </xdr:nvSpPr>
      <xdr:spPr>
        <a:xfrm>
          <a:off x="17106900" y="382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112748</xdr:rowOff>
    </xdr:from>
    <xdr:to>
      <xdr:col>77</xdr:col>
      <xdr:colOff>95250</xdr:colOff>
      <xdr:row>16</xdr:row>
      <xdr:rowOff>42898</xdr:rowOff>
    </xdr:to>
    <xdr:sp macro="" textlink="">
      <xdr:nvSpPr>
        <xdr:cNvPr id="456" name="楕円 455">
          <a:extLst>
            <a:ext uri="{FF2B5EF4-FFF2-40B4-BE49-F238E27FC236}">
              <a16:creationId xmlns:a16="http://schemas.microsoft.com/office/drawing/2014/main" id="{F76CEA84-B8A8-4879-9CFF-E280C82763A6}"/>
            </a:ext>
          </a:extLst>
        </xdr:cNvPr>
        <xdr:cNvSpPr/>
      </xdr:nvSpPr>
      <xdr:spPr>
        <a:xfrm>
          <a:off x="16129000" y="26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27675</xdr:rowOff>
    </xdr:from>
    <xdr:ext cx="736600" cy="259045"/>
    <xdr:sp macro="" textlink="">
      <xdr:nvSpPr>
        <xdr:cNvPr id="457" name="テキスト ボックス 456">
          <a:extLst>
            <a:ext uri="{FF2B5EF4-FFF2-40B4-BE49-F238E27FC236}">
              <a16:creationId xmlns:a16="http://schemas.microsoft.com/office/drawing/2014/main" id="{2F6E5293-B0EA-4E7F-BAC4-08B13FA2B049}"/>
            </a:ext>
          </a:extLst>
        </xdr:cNvPr>
        <xdr:cNvSpPr txBox="1"/>
      </xdr:nvSpPr>
      <xdr:spPr>
        <a:xfrm>
          <a:off x="15798800" y="2770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4,288
4,251
334.40
10,270,235
9,468,254
356,022
3,989,925
11,248,089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33.8</a:t>
          </a:r>
          <a:r>
            <a:rPr kumimoji="1" lang="ja-JP" altLang="ja-JP" sz="1100">
              <a:solidFill>
                <a:schemeClr val="dk1"/>
              </a:solidFill>
              <a:effectLst/>
              <a:latin typeface="+mn-lt"/>
              <a:ea typeface="+mn-ea"/>
              <a:cs typeface="+mn-cs"/>
            </a:rPr>
            <a:t>％と類似団体平均と比べ</a:t>
          </a:r>
          <a:r>
            <a:rPr kumimoji="1" lang="en-US" altLang="ja-JP" sz="1100">
              <a:solidFill>
                <a:schemeClr val="dk1"/>
              </a:solidFill>
              <a:effectLst/>
              <a:latin typeface="+mn-lt"/>
              <a:ea typeface="+mn-ea"/>
              <a:cs typeface="+mn-cs"/>
            </a:rPr>
            <a:t>8.1</a:t>
          </a:r>
          <a:r>
            <a:rPr kumimoji="1" lang="ja-JP" altLang="ja-JP" sz="1100">
              <a:solidFill>
                <a:schemeClr val="dk1"/>
              </a:solidFill>
              <a:effectLst/>
              <a:latin typeface="+mn-lt"/>
              <a:ea typeface="+mn-ea"/>
              <a:cs typeface="+mn-cs"/>
            </a:rPr>
            <a:t>ポイント高い水準にある。</a:t>
          </a:r>
          <a:endParaRPr lang="ja-JP" altLang="ja-JP" sz="1400">
            <a:effectLst/>
          </a:endParaRPr>
        </a:p>
        <a:p>
          <a:r>
            <a:rPr kumimoji="1" lang="ja-JP" altLang="ja-JP" sz="1100">
              <a:solidFill>
                <a:schemeClr val="dk1"/>
              </a:solidFill>
              <a:effectLst/>
              <a:latin typeface="+mn-lt"/>
              <a:ea typeface="+mn-ea"/>
              <a:cs typeface="+mn-cs"/>
            </a:rPr>
            <a:t>本町は９つの有人島が広範囲におよぶ海域を隔てた町土を形成する地理的に不利な条件にあり、学校や保育所、福祉施設等の公共施設等の統廃合や複合化には限界があるため、実現可能な範囲での複合化や統廃合を図る等、人員配置の適正管理を進め関係経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142240</xdr:rowOff>
    </xdr:from>
    <xdr:to>
      <xdr:col>24</xdr:col>
      <xdr:colOff>25400</xdr:colOff>
      <xdr:row>38</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8589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142240</xdr:rowOff>
    </xdr:from>
    <xdr:to>
      <xdr:col>19</xdr:col>
      <xdr:colOff>187325</xdr:colOff>
      <xdr:row>38</xdr:row>
      <xdr:rowOff>146050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8589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153670</xdr:rowOff>
    </xdr:from>
    <xdr:to>
      <xdr:col>15</xdr:col>
      <xdr:colOff>98425</xdr:colOff>
      <xdr:row>38</xdr:row>
      <xdr:rowOff>146050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9732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88900</xdr:rowOff>
    </xdr:from>
    <xdr:to>
      <xdr:col>11</xdr:col>
      <xdr:colOff>9525</xdr:colOff>
      <xdr:row>37</xdr:row>
      <xdr:rowOff>153670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325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163830</xdr:rowOff>
    </xdr:from>
    <xdr:to>
      <xdr:col>24</xdr:col>
      <xdr:colOff>76200</xdr:colOff>
      <xdr:row>38</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91440</xdr:rowOff>
    </xdr:from>
    <xdr:to>
      <xdr:col>20</xdr:col>
      <xdr:colOff>38100</xdr:colOff>
      <xdr:row>38</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6367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2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95250</xdr:rowOff>
    </xdr:from>
    <xdr:to>
      <xdr:col>15</xdr:col>
      <xdr:colOff>149225</xdr:colOff>
      <xdr:row>39</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10177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102870</xdr:rowOff>
    </xdr:from>
    <xdr:to>
      <xdr:col>11</xdr:col>
      <xdr:colOff>60325</xdr:colOff>
      <xdr:row>38</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17797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38100</xdr:rowOff>
    </xdr:from>
    <xdr:to>
      <xdr:col>6</xdr:col>
      <xdr:colOff>171450</xdr:colOff>
      <xdr:row>37</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124477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14.3</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8.7</a:t>
          </a:r>
          <a:r>
            <a:rPr kumimoji="1" lang="ja-JP" altLang="ja-JP" sz="1100">
              <a:solidFill>
                <a:schemeClr val="dk1"/>
              </a:solidFill>
              <a:effectLst/>
              <a:latin typeface="+mn-lt"/>
              <a:ea typeface="+mn-ea"/>
              <a:cs typeface="+mn-cs"/>
            </a:rPr>
            <a:t>ポイント高い</a:t>
          </a:r>
          <a:r>
            <a:rPr kumimoji="1" lang="en-US" altLang="ja-JP" sz="1100">
              <a:solidFill>
                <a:schemeClr val="dk1"/>
              </a:solidFill>
              <a:effectLst/>
              <a:latin typeface="+mn-lt"/>
              <a:ea typeface="+mn-ea"/>
              <a:cs typeface="+mn-cs"/>
            </a:rPr>
            <a:t>23.0</a:t>
          </a:r>
          <a:r>
            <a:rPr kumimoji="1" lang="ja-JP" altLang="ja-JP" sz="1100">
              <a:solidFill>
                <a:schemeClr val="dk1"/>
              </a:solidFill>
              <a:effectLst/>
              <a:latin typeface="+mn-lt"/>
              <a:ea typeface="+mn-ea"/>
              <a:cs typeface="+mn-cs"/>
            </a:rPr>
            <a:t>％と未だ高い数値となっている。</a:t>
          </a:r>
          <a:endParaRPr lang="ja-JP" altLang="ja-JP" sz="1400">
            <a:effectLst/>
          </a:endParaRPr>
        </a:p>
        <a:p>
          <a:r>
            <a:rPr kumimoji="1" lang="ja-JP" altLang="ja-JP" sz="1100">
              <a:solidFill>
                <a:schemeClr val="dk1"/>
              </a:solidFill>
              <a:effectLst/>
              <a:latin typeface="+mn-lt"/>
              <a:ea typeface="+mn-ea"/>
              <a:cs typeface="+mn-cs"/>
            </a:rPr>
            <a:t>主な要因としては、行政区域外に庁舎を置き、町内への業務（渡航）全てに旅費が発生する等のことから物件費が類似団体に比べ多額となる。旅費については、今後も船会社との協議による運賃特別軽減を継続するなど経費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5080</xdr:rowOff>
    </xdr:from>
    <xdr:to>
      <xdr:col>82</xdr:col>
      <xdr:colOff>107950</xdr:colOff>
      <xdr:row>18</xdr:row>
      <xdr:rowOff>12700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919730"/>
          <a:ext cx="8382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5080</xdr:rowOff>
    </xdr:from>
    <xdr:to>
      <xdr:col>78</xdr:col>
      <xdr:colOff>69850</xdr:colOff>
      <xdr:row>17</xdr:row>
      <xdr:rowOff>161290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91973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18</xdr:row>
      <xdr:rowOff>8890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30759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8890</xdr:rowOff>
    </xdr:from>
    <xdr:to>
      <xdr:col>69</xdr:col>
      <xdr:colOff>92075</xdr:colOff>
      <xdr:row>18</xdr:row>
      <xdr:rowOff>130810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309499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22860</xdr:rowOff>
    </xdr:from>
    <xdr:to>
      <xdr:col>65</xdr:col>
      <xdr:colOff>53975</xdr:colOff>
      <xdr:row>16</xdr:row>
      <xdr:rowOff>124460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134637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125730</xdr:rowOff>
    </xdr:from>
    <xdr:to>
      <xdr:col>78</xdr:col>
      <xdr:colOff>120650</xdr:colOff>
      <xdr:row>17</xdr:row>
      <xdr:rowOff>55880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40657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955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129540</xdr:rowOff>
    </xdr:from>
    <xdr:to>
      <xdr:col>69</xdr:col>
      <xdr:colOff>142875</xdr:colOff>
      <xdr:row>18</xdr:row>
      <xdr:rowOff>59690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04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44467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13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80010</xdr:rowOff>
    </xdr:from>
    <xdr:to>
      <xdr:col>65</xdr:col>
      <xdr:colOff>53975</xdr:colOff>
      <xdr:row>19</xdr:row>
      <xdr:rowOff>10160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16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166387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25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ポイント減となり、類似団体平均を</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ポイント下回る</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近年は</a:t>
          </a:r>
          <a:r>
            <a:rPr kumimoji="1" lang="ja-JP" altLang="ja-JP" sz="1100">
              <a:solidFill>
                <a:schemeClr val="dk1"/>
              </a:solidFill>
              <a:effectLst/>
              <a:latin typeface="+mn-lt"/>
              <a:ea typeface="+mn-ea"/>
              <a:cs typeface="+mn-cs"/>
            </a:rPr>
            <a:t>、全国平均及び沖縄県平均を大きく下回</a:t>
          </a:r>
          <a:r>
            <a:rPr kumimoji="1" lang="ja-JP" altLang="en-US" sz="1100">
              <a:solidFill>
                <a:schemeClr val="dk1"/>
              </a:solidFill>
              <a:effectLst/>
              <a:latin typeface="+mn-lt"/>
              <a:ea typeface="+mn-ea"/>
              <a:cs typeface="+mn-cs"/>
            </a:rPr>
            <a:t>ってお</a:t>
          </a:r>
          <a:r>
            <a:rPr kumimoji="1" lang="ja-JP" altLang="ja-JP" sz="1100">
              <a:solidFill>
                <a:schemeClr val="dk1"/>
              </a:solidFill>
              <a:effectLst/>
              <a:latin typeface="+mn-lt"/>
              <a:ea typeface="+mn-ea"/>
              <a:cs typeface="+mn-cs"/>
            </a:rPr>
            <a:t>り、本町財政を圧迫する状況に至っていないが、本土や本島に比べ離島・島嶼における住民福祉サービスの格差是正や離島の生活において真に必要とする各種福祉施策については積極的に行政サービスの具現化・拡充を図っていく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50800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461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442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その他に係る比率は前年度比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％となり、類似団体平均</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％低い数値となった。</a:t>
          </a:r>
          <a:endParaRPr lang="ja-JP" altLang="ja-JP" sz="1400">
            <a:effectLst/>
          </a:endParaRPr>
        </a:p>
        <a:p>
          <a:r>
            <a:rPr kumimoji="1" lang="ja-JP" altLang="ja-JP" sz="1100">
              <a:solidFill>
                <a:schemeClr val="dk1"/>
              </a:solidFill>
              <a:effectLst/>
              <a:latin typeface="+mn-lt"/>
              <a:ea typeface="+mn-ea"/>
              <a:cs typeface="+mn-cs"/>
            </a:rPr>
            <a:t>繰出金について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、基準外の赤字補填的な繰出となっていることから、独立採算の原則に立った料金改正（引き上げ）等による健全化、企業運営の適正化を図る</a:t>
          </a:r>
          <a:r>
            <a:rPr kumimoji="1" lang="ja-JP" altLang="en-US" sz="1100">
              <a:solidFill>
                <a:schemeClr val="dk1"/>
              </a:solidFill>
              <a:effectLst/>
              <a:latin typeface="+mn-lt"/>
              <a:ea typeface="+mn-ea"/>
              <a:cs typeface="+mn-cs"/>
            </a:rPr>
            <a:t>必要がある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50800</xdr:rowOff>
    </xdr:from>
    <xdr:to>
      <xdr:col>82</xdr:col>
      <xdr:colOff>107950</xdr:colOff>
      <xdr:row>54</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309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50800</xdr:rowOff>
    </xdr:from>
    <xdr:to>
      <xdr:col>78</xdr:col>
      <xdr:colOff>69850</xdr:colOff>
      <xdr:row>54</xdr:row>
      <xdr:rowOff>119380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309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88900</xdr:rowOff>
    </xdr:from>
    <xdr:to>
      <xdr:col>73</xdr:col>
      <xdr:colOff>180975</xdr:colOff>
      <xdr:row>54</xdr:row>
      <xdr:rowOff>119380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347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118110</xdr:rowOff>
    </xdr:from>
    <xdr:to>
      <xdr:col>74</xdr:col>
      <xdr:colOff>31750</xdr:colOff>
      <xdr:row>58</xdr:row>
      <xdr:rowOff>48260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33037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81280</xdr:rowOff>
    </xdr:from>
    <xdr:to>
      <xdr:col>69</xdr:col>
      <xdr:colOff>92075</xdr:colOff>
      <xdr:row>54</xdr:row>
      <xdr:rowOff>88900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339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110490</xdr:rowOff>
    </xdr:from>
    <xdr:to>
      <xdr:col>69</xdr:col>
      <xdr:colOff>142875</xdr:colOff>
      <xdr:row>58</xdr:row>
      <xdr:rowOff>40640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140970</xdr:rowOff>
    </xdr:from>
    <xdr:to>
      <xdr:col>65</xdr:col>
      <xdr:colOff>53975</xdr:colOff>
      <xdr:row>58</xdr:row>
      <xdr:rowOff>71120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55897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xdr:rowOff>
    </xdr:from>
    <xdr:to>
      <xdr:col>82</xdr:col>
      <xdr:colOff>158750</xdr:colOff>
      <xdr:row>54</xdr:row>
      <xdr:rowOff>109220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24147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0</xdr:rowOff>
    </xdr:from>
    <xdr:to>
      <xdr:col>78</xdr:col>
      <xdr:colOff>120650</xdr:colOff>
      <xdr:row>54</xdr:row>
      <xdr:rowOff>101600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111777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68580</xdr:rowOff>
    </xdr:from>
    <xdr:to>
      <xdr:col>74</xdr:col>
      <xdr:colOff>31750</xdr:colOff>
      <xdr:row>54</xdr:row>
      <xdr:rowOff>170180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8907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38100</xdr:rowOff>
    </xdr:from>
    <xdr:to>
      <xdr:col>69</xdr:col>
      <xdr:colOff>142875</xdr:colOff>
      <xdr:row>54</xdr:row>
      <xdr:rowOff>139700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30480</xdr:rowOff>
    </xdr:from>
    <xdr:to>
      <xdr:col>65</xdr:col>
      <xdr:colOff>53975</xdr:colOff>
      <xdr:row>54</xdr:row>
      <xdr:rowOff>132080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142257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補助費等に係る収支比率は対前年度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で、類似団体平均と比べ</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下回っている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今後も公益性や必要性、更には費用対効果等の多面的な精査や厳正な峻別により、より適正な補助金等の支出や経費の縮減に努める。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113284</xdr:rowOff>
    </xdr:from>
    <xdr:to>
      <xdr:col>82</xdr:col>
      <xdr:colOff>107950</xdr:colOff>
      <xdr:row>34</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59425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113284</xdr:rowOff>
    </xdr:from>
    <xdr:to>
      <xdr:col>78</xdr:col>
      <xdr:colOff>69850</xdr:colOff>
      <xdr:row>34</xdr:row>
      <xdr:rowOff>140716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59425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34</xdr:row>
      <xdr:rowOff>140716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59563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34</xdr:row>
      <xdr:rowOff>145288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59563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156227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62484</xdr:rowOff>
    </xdr:from>
    <xdr:to>
      <xdr:col>78</xdr:col>
      <xdr:colOff>120650</xdr:colOff>
      <xdr:row>34</xdr:row>
      <xdr:rowOff>164084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2811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66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89916</xdr:rowOff>
    </xdr:from>
    <xdr:to>
      <xdr:col>74</xdr:col>
      <xdr:colOff>31750</xdr:colOff>
      <xdr:row>35</xdr:row>
      <xdr:rowOff>20066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30243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94488</xdr:rowOff>
    </xdr:from>
    <xdr:to>
      <xdr:col>65</xdr:col>
      <xdr:colOff>53975</xdr:colOff>
      <xdr:row>35</xdr:row>
      <xdr:rowOff>24638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34815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公債費に係る経常収支比率は対前年度</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20.2</a:t>
          </a:r>
          <a:r>
            <a:rPr kumimoji="1" lang="ja-JP" altLang="ja-JP" sz="1100">
              <a:solidFill>
                <a:schemeClr val="dk1"/>
              </a:solidFill>
              <a:effectLst/>
              <a:latin typeface="+mn-lt"/>
              <a:ea typeface="+mn-ea"/>
              <a:cs typeface="+mn-cs"/>
            </a:rPr>
            <a:t>％となっており、類似団体平均（</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％）、全国平均（</a:t>
          </a:r>
          <a:r>
            <a:rPr kumimoji="1" lang="en-US" altLang="ja-JP" sz="1100">
              <a:solidFill>
                <a:schemeClr val="dk1"/>
              </a:solidFill>
              <a:effectLst/>
              <a:latin typeface="+mn-lt"/>
              <a:ea typeface="+mn-ea"/>
              <a:cs typeface="+mn-cs"/>
            </a:rPr>
            <a:t>13.6</a:t>
          </a:r>
          <a:r>
            <a:rPr kumimoji="1" lang="ja-JP" altLang="ja-JP" sz="1100">
              <a:solidFill>
                <a:schemeClr val="dk1"/>
              </a:solidFill>
              <a:effectLst/>
              <a:latin typeface="+mn-lt"/>
              <a:ea typeface="+mn-ea"/>
              <a:cs typeface="+mn-cs"/>
            </a:rPr>
            <a:t>％）を上回っている。</a:t>
          </a:r>
          <a:endParaRPr lang="ja-JP" altLang="ja-JP" sz="1400">
            <a:effectLst/>
          </a:endParaRPr>
        </a:p>
        <a:p>
          <a:r>
            <a:rPr kumimoji="1" lang="ja-JP" altLang="ja-JP" sz="1100">
              <a:solidFill>
                <a:schemeClr val="dk1"/>
              </a:solidFill>
              <a:effectLst/>
              <a:latin typeface="+mn-lt"/>
              <a:ea typeface="+mn-ea"/>
              <a:cs typeface="+mn-cs"/>
            </a:rPr>
            <a:t>直近で借入を行っている大型事業の償還が始まることや、今後も学校・公共施設等の更新に伴う公債費の増加が見込まれることから、普通交付税措置を考慮した財政的に有利な地方債の選択による借入等、適債事業の的確な見極めや選択を行い、公債費の急激な上昇を回避する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77470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2257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225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5080</xdr:rowOff>
    </xdr:from>
    <xdr:to>
      <xdr:col>15</xdr:col>
      <xdr:colOff>98425</xdr:colOff>
      <xdr:row>77</xdr:row>
      <xdr:rowOff>69850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2067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5080</xdr:rowOff>
    </xdr:from>
    <xdr:to>
      <xdr:col>11</xdr:col>
      <xdr:colOff>9525</xdr:colOff>
      <xdr:row>77</xdr:row>
      <xdr:rowOff>27939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2067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50817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170197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125730</xdr:rowOff>
    </xdr:from>
    <xdr:to>
      <xdr:col>11</xdr:col>
      <xdr:colOff>60325</xdr:colOff>
      <xdr:row>77</xdr:row>
      <xdr:rowOff>55880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40657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公債費以外の収支比率は前年度より</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となっており、類似団体平均に比べ</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高</a:t>
          </a:r>
          <a:r>
            <a:rPr kumimoji="1" lang="ja-JP" altLang="ja-JP" sz="1100">
              <a:solidFill>
                <a:schemeClr val="dk1"/>
              </a:solidFill>
              <a:effectLst/>
              <a:latin typeface="+mn-lt"/>
              <a:ea typeface="+mn-ea"/>
              <a:cs typeface="+mn-cs"/>
            </a:rPr>
            <a:t>い</a:t>
          </a:r>
          <a:r>
            <a:rPr kumimoji="1" lang="en-US" altLang="ja-JP" sz="1100">
              <a:solidFill>
                <a:schemeClr val="dk1"/>
              </a:solidFill>
              <a:effectLst/>
              <a:latin typeface="+mn-lt"/>
              <a:ea typeface="+mn-ea"/>
              <a:cs typeface="+mn-cs"/>
            </a:rPr>
            <a:t>66.9</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公債費以外の比率のうち、多くを占める人件費・物件費等については、島嶼・多島であることから、学校や福祉施設等が島じまに散在しており、統廃合等の合理化が図られない地理的な条件に起因することが主な要因として挙げられる。今後は、全ての施設機能体制や適切な人員配置を推進し、経常経費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78014</xdr:rowOff>
    </xdr:from>
    <xdr:to>
      <xdr:col>82</xdr:col>
      <xdr:colOff>107950</xdr:colOff>
      <xdr:row>77</xdr:row>
      <xdr:rowOff>131899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108214"/>
          <a:ext cx="838200" cy="22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78014</xdr:rowOff>
    </xdr:from>
    <xdr:to>
      <xdr:col>78</xdr:col>
      <xdr:colOff>69850</xdr:colOff>
      <xdr:row>78</xdr:row>
      <xdr:rowOff>64951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108214"/>
          <a:ext cx="889000" cy="3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86179</xdr:rowOff>
    </xdr:from>
    <xdr:to>
      <xdr:col>73</xdr:col>
      <xdr:colOff>180975</xdr:colOff>
      <xdr:row>78</xdr:row>
      <xdr:rowOff>64951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287829"/>
          <a:ext cx="8890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61505</xdr:rowOff>
    </xdr:from>
    <xdr:to>
      <xdr:col>74</xdr:col>
      <xdr:colOff>31750</xdr:colOff>
      <xdr:row>77</xdr:row>
      <xdr:rowOff>163105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1832</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86179</xdr:rowOff>
    </xdr:from>
    <xdr:to>
      <xdr:col>69</xdr:col>
      <xdr:colOff>92075</xdr:colOff>
      <xdr:row>77</xdr:row>
      <xdr:rowOff>164556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28782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97427</xdr:rowOff>
    </xdr:from>
    <xdr:to>
      <xdr:col>69</xdr:col>
      <xdr:colOff>142875</xdr:colOff>
      <xdr:row>78</xdr:row>
      <xdr:rowOff>27577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12354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84364</xdr:rowOff>
    </xdr:from>
    <xdr:to>
      <xdr:col>65</xdr:col>
      <xdr:colOff>53975</xdr:colOff>
      <xdr:row>78</xdr:row>
      <xdr:rowOff>14514</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24691</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81099</xdr:rowOff>
    </xdr:from>
    <xdr:to>
      <xdr:col>82</xdr:col>
      <xdr:colOff>158750</xdr:colOff>
      <xdr:row>78</xdr:row>
      <xdr:rowOff>11249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28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53176</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254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27214</xdr:rowOff>
    </xdr:from>
    <xdr:to>
      <xdr:col>78</xdr:col>
      <xdr:colOff>120650</xdr:colOff>
      <xdr:row>76</xdr:row>
      <xdr:rowOff>128814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138992</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82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14151</xdr:rowOff>
    </xdr:from>
    <xdr:to>
      <xdr:col>74</xdr:col>
      <xdr:colOff>31750</xdr:colOff>
      <xdr:row>78</xdr:row>
      <xdr:rowOff>115751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100528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47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35379</xdr:rowOff>
    </xdr:from>
    <xdr:to>
      <xdr:col>69</xdr:col>
      <xdr:colOff>142875</xdr:colOff>
      <xdr:row>77</xdr:row>
      <xdr:rowOff>136979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147156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0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113756</xdr:rowOff>
    </xdr:from>
    <xdr:to>
      <xdr:col>65</xdr:col>
      <xdr:colOff>53975</xdr:colOff>
      <xdr:row>78</xdr:row>
      <xdr:rowOff>43906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3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28683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110802</xdr:rowOff>
    </xdr:from>
    <xdr:to>
      <xdr:col>29</xdr:col>
      <xdr:colOff>127000</xdr:colOff>
      <xdr:row>17</xdr:row>
      <xdr:rowOff>123210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073077"/>
          <a:ext cx="647700" cy="12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104723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66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123210</xdr:rowOff>
    </xdr:from>
    <xdr:to>
      <xdr:col>26</xdr:col>
      <xdr:colOff>50800</xdr:colOff>
      <xdr:row>17</xdr:row>
      <xdr:rowOff>123953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085485"/>
          <a:ext cx="698500" cy="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102658</xdr:rowOff>
    </xdr:from>
    <xdr:to>
      <xdr:col>22</xdr:col>
      <xdr:colOff>114300</xdr:colOff>
      <xdr:row>17</xdr:row>
      <xdr:rowOff>123953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3064933"/>
          <a:ext cx="698500" cy="21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4210</xdr:rowOff>
    </xdr:from>
    <xdr:to>
      <xdr:col>22</xdr:col>
      <xdr:colOff>165100</xdr:colOff>
      <xdr:row>18</xdr:row>
      <xdr:rowOff>105810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37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90587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2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102658</xdr:rowOff>
    </xdr:from>
    <xdr:to>
      <xdr:col>18</xdr:col>
      <xdr:colOff>177800</xdr:colOff>
      <xdr:row>18</xdr:row>
      <xdr:rowOff>27893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064933"/>
          <a:ext cx="698500" cy="96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13445</xdr:rowOff>
    </xdr:from>
    <xdr:to>
      <xdr:col>19</xdr:col>
      <xdr:colOff>38100</xdr:colOff>
      <xdr:row>18</xdr:row>
      <xdr:rowOff>115045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47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99822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3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29198</xdr:rowOff>
    </xdr:from>
    <xdr:to>
      <xdr:col>15</xdr:col>
      <xdr:colOff>101600</xdr:colOff>
      <xdr:row>18</xdr:row>
      <xdr:rowOff>130797</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2923"/>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115575</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4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60002</xdr:rowOff>
    </xdr:from>
    <xdr:to>
      <xdr:col>29</xdr:col>
      <xdr:colOff>177800</xdr:colOff>
      <xdr:row>17</xdr:row>
      <xdr:rowOff>161602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22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76529</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86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72410</xdr:rowOff>
    </xdr:from>
    <xdr:to>
      <xdr:col>26</xdr:col>
      <xdr:colOff>101600</xdr:colOff>
      <xdr:row>18</xdr:row>
      <xdr:rowOff>2560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34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12737</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03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73153</xdr:rowOff>
    </xdr:from>
    <xdr:to>
      <xdr:col>22</xdr:col>
      <xdr:colOff>165100</xdr:colOff>
      <xdr:row>18</xdr:row>
      <xdr:rowOff>3303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35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13480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51858</xdr:rowOff>
    </xdr:from>
    <xdr:to>
      <xdr:col>19</xdr:col>
      <xdr:colOff>38100</xdr:colOff>
      <xdr:row>17</xdr:row>
      <xdr:rowOff>153458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14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163635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783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148543</xdr:rowOff>
    </xdr:from>
    <xdr:to>
      <xdr:col>15</xdr:col>
      <xdr:colOff>101600</xdr:colOff>
      <xdr:row>18</xdr:row>
      <xdr:rowOff>78693</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10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88870</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7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31899</xdr:rowOff>
    </xdr:from>
    <xdr:to>
      <xdr:col>29</xdr:col>
      <xdr:colOff>127000</xdr:colOff>
      <xdr:row>36</xdr:row>
      <xdr:rowOff>46780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85149"/>
          <a:ext cx="647700" cy="14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7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342223</xdr:rowOff>
    </xdr:from>
    <xdr:to>
      <xdr:col>26</xdr:col>
      <xdr:colOff>50800</xdr:colOff>
      <xdr:row>36</xdr:row>
      <xdr:rowOff>46780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52573"/>
          <a:ext cx="698500" cy="47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342223</xdr:rowOff>
    </xdr:from>
    <xdr:to>
      <xdr:col>22</xdr:col>
      <xdr:colOff>114300</xdr:colOff>
      <xdr:row>36</xdr:row>
      <xdr:rowOff>82823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52573"/>
          <a:ext cx="698500" cy="83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334194</xdr:rowOff>
    </xdr:from>
    <xdr:to>
      <xdr:col>22</xdr:col>
      <xdr:colOff>165100</xdr:colOff>
      <xdr:row>36</xdr:row>
      <xdr:rowOff>92894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77671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3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82823</xdr:rowOff>
    </xdr:from>
    <xdr:to>
      <xdr:col>18</xdr:col>
      <xdr:colOff>177800</xdr:colOff>
      <xdr:row>36</xdr:row>
      <xdr:rowOff>94771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36073"/>
          <a:ext cx="698500" cy="11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746</xdr:rowOff>
    </xdr:from>
    <xdr:to>
      <xdr:col>19</xdr:col>
      <xdr:colOff>38100</xdr:colOff>
      <xdr:row>36</xdr:row>
      <xdr:rowOff>102346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539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112523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2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7959</xdr:rowOff>
    </xdr:from>
    <xdr:to>
      <xdr:col>15</xdr:col>
      <xdr:colOff>101600</xdr:colOff>
      <xdr:row>36</xdr:row>
      <xdr:rowOff>109559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1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119736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3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323999</xdr:rowOff>
    </xdr:from>
    <xdr:to>
      <xdr:col>29</xdr:col>
      <xdr:colOff>177800</xdr:colOff>
      <xdr:row>36</xdr:row>
      <xdr:rowOff>82699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34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296076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06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338880</xdr:rowOff>
    </xdr:from>
    <xdr:to>
      <xdr:col>26</xdr:col>
      <xdr:colOff>101600</xdr:colOff>
      <xdr:row>36</xdr:row>
      <xdr:rowOff>97580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49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107757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1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291423</xdr:rowOff>
    </xdr:from>
    <xdr:to>
      <xdr:col>22</xdr:col>
      <xdr:colOff>165100</xdr:colOff>
      <xdr:row>36</xdr:row>
      <xdr:rowOff>50123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01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60300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7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32023</xdr:rowOff>
    </xdr:from>
    <xdr:to>
      <xdr:col>19</xdr:col>
      <xdr:colOff>38100</xdr:colOff>
      <xdr:row>36</xdr:row>
      <xdr:rowOff>133623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85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118400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71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43971</xdr:rowOff>
    </xdr:from>
    <xdr:to>
      <xdr:col>15</xdr:col>
      <xdr:colOff>101600</xdr:colOff>
      <xdr:row>36</xdr:row>
      <xdr:rowOff>145571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97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130348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83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4,288
4,251
334.40
10,270,235
9,468,254
356,022
3,989,925
11,248,089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38415</xdr:rowOff>
    </xdr:from>
    <xdr:to>
      <xdr:col>24</xdr:col>
      <xdr:colOff>63500</xdr:colOff>
      <xdr:row>36</xdr:row>
      <xdr:rowOff>48094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210615"/>
          <a:ext cx="838200" cy="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48094</xdr:rowOff>
    </xdr:from>
    <xdr:to>
      <xdr:col>19</xdr:col>
      <xdr:colOff>177800</xdr:colOff>
      <xdr:row>36</xdr:row>
      <xdr:rowOff>65074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220294"/>
          <a:ext cx="889000" cy="1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65074</xdr:rowOff>
    </xdr:from>
    <xdr:to>
      <xdr:col>15</xdr:col>
      <xdr:colOff>50800</xdr:colOff>
      <xdr:row>36</xdr:row>
      <xdr:rowOff>160761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237274"/>
          <a:ext cx="889000" cy="9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25059</xdr:rowOff>
    </xdr:from>
    <xdr:to>
      <xdr:col>15</xdr:col>
      <xdr:colOff>101600</xdr:colOff>
      <xdr:row>37</xdr:row>
      <xdr:rowOff>126659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68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117786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6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160761</xdr:rowOff>
    </xdr:from>
    <xdr:to>
      <xdr:col>10</xdr:col>
      <xdr:colOff>114300</xdr:colOff>
      <xdr:row>37</xdr:row>
      <xdr:rowOff>6797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332961"/>
          <a:ext cx="889000" cy="1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67598</xdr:rowOff>
    </xdr:from>
    <xdr:to>
      <xdr:col>10</xdr:col>
      <xdr:colOff>165100</xdr:colOff>
      <xdr:row>37</xdr:row>
      <xdr:rowOff>169197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112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160324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50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79591</xdr:rowOff>
    </xdr:from>
    <xdr:to>
      <xdr:col>6</xdr:col>
      <xdr:colOff>38100</xdr:colOff>
      <xdr:row>38</xdr:row>
      <xdr:rowOff>9741</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2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868</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1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159065</xdr:rowOff>
    </xdr:from>
    <xdr:to>
      <xdr:col>24</xdr:col>
      <xdr:colOff>114300</xdr:colOff>
      <xdr:row>36</xdr:row>
      <xdr:rowOff>89215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15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10492</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01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168744</xdr:rowOff>
    </xdr:from>
    <xdr:to>
      <xdr:col>20</xdr:col>
      <xdr:colOff>38100</xdr:colOff>
      <xdr:row>36</xdr:row>
      <xdr:rowOff>98894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16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115421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9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14274</xdr:rowOff>
    </xdr:from>
    <xdr:to>
      <xdr:col>15</xdr:col>
      <xdr:colOff>101600</xdr:colOff>
      <xdr:row>36</xdr:row>
      <xdr:rowOff>115874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1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132401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96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109961</xdr:rowOff>
    </xdr:from>
    <xdr:to>
      <xdr:col>10</xdr:col>
      <xdr:colOff>165100</xdr:colOff>
      <xdr:row>37</xdr:row>
      <xdr:rowOff>40111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28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56638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05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127447</xdr:rowOff>
    </xdr:from>
    <xdr:to>
      <xdr:col>6</xdr:col>
      <xdr:colOff>38100</xdr:colOff>
      <xdr:row>37</xdr:row>
      <xdr:rowOff>57597</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29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74124</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07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28264</xdr:rowOff>
    </xdr:from>
    <xdr:to>
      <xdr:col>24</xdr:col>
      <xdr:colOff>63500</xdr:colOff>
      <xdr:row>57</xdr:row>
      <xdr:rowOff>68273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00914"/>
          <a:ext cx="838200" cy="4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84296</xdr:rowOff>
    </xdr:from>
    <xdr:to>
      <xdr:col>19</xdr:col>
      <xdr:colOff>177800</xdr:colOff>
      <xdr:row>57</xdr:row>
      <xdr:rowOff>68273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685496"/>
          <a:ext cx="889000" cy="15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84296</xdr:rowOff>
    </xdr:from>
    <xdr:to>
      <xdr:col>15</xdr:col>
      <xdr:colOff>50800</xdr:colOff>
      <xdr:row>57</xdr:row>
      <xdr:rowOff>118964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85496"/>
          <a:ext cx="889000" cy="20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166009</xdr:rowOff>
    </xdr:from>
    <xdr:to>
      <xdr:col>15</xdr:col>
      <xdr:colOff>101600</xdr:colOff>
      <xdr:row>58</xdr:row>
      <xdr:rowOff>96159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3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87286</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3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67605</xdr:rowOff>
    </xdr:from>
    <xdr:to>
      <xdr:col>10</xdr:col>
      <xdr:colOff>114300</xdr:colOff>
      <xdr:row>57</xdr:row>
      <xdr:rowOff>118964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40255"/>
          <a:ext cx="889000" cy="5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169304</xdr:rowOff>
    </xdr:from>
    <xdr:to>
      <xdr:col>10</xdr:col>
      <xdr:colOff>165100</xdr:colOff>
      <xdr:row>58</xdr:row>
      <xdr:rowOff>99454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90581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34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1294</xdr:rowOff>
    </xdr:from>
    <xdr:to>
      <xdr:col>6</xdr:col>
      <xdr:colOff>38100</xdr:colOff>
      <xdr:row>58</xdr:row>
      <xdr:rowOff>102894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94021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3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148914</xdr:rowOff>
    </xdr:from>
    <xdr:to>
      <xdr:col>24</xdr:col>
      <xdr:colOff>114300</xdr:colOff>
      <xdr:row>57</xdr:row>
      <xdr:rowOff>79064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341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0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17473</xdr:rowOff>
    </xdr:from>
    <xdr:to>
      <xdr:col>20</xdr:col>
      <xdr:colOff>38100</xdr:colOff>
      <xdr:row>57</xdr:row>
      <xdr:rowOff>119073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9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135600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65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33496</xdr:rowOff>
    </xdr:from>
    <xdr:to>
      <xdr:col>15</xdr:col>
      <xdr:colOff>101600</xdr:colOff>
      <xdr:row>56</xdr:row>
      <xdr:rowOff>135096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3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151623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0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68164</xdr:rowOff>
    </xdr:from>
    <xdr:to>
      <xdr:col>10</xdr:col>
      <xdr:colOff>165100</xdr:colOff>
      <xdr:row>57</xdr:row>
      <xdr:rowOff>169764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4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14841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61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16805</xdr:rowOff>
    </xdr:from>
    <xdr:to>
      <xdr:col>6</xdr:col>
      <xdr:colOff>38100</xdr:colOff>
      <xdr:row>57</xdr:row>
      <xdr:rowOff>118405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8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134932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6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122251</xdr:rowOff>
    </xdr:from>
    <xdr:to>
      <xdr:col>24</xdr:col>
      <xdr:colOff>63500</xdr:colOff>
      <xdr:row>77</xdr:row>
      <xdr:rowOff>132876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23901"/>
          <a:ext cx="838200" cy="1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119435</xdr:rowOff>
    </xdr:from>
    <xdr:to>
      <xdr:col>19</xdr:col>
      <xdr:colOff>177800</xdr:colOff>
      <xdr:row>77</xdr:row>
      <xdr:rowOff>132876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21085"/>
          <a:ext cx="8890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119435</xdr:rowOff>
    </xdr:from>
    <xdr:to>
      <xdr:col>15</xdr:col>
      <xdr:colOff>50800</xdr:colOff>
      <xdr:row>77</xdr:row>
      <xdr:rowOff>121830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21085"/>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121830</xdr:rowOff>
    </xdr:from>
    <xdr:to>
      <xdr:col>10</xdr:col>
      <xdr:colOff>114300</xdr:colOff>
      <xdr:row>77</xdr:row>
      <xdr:rowOff>148901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23480"/>
          <a:ext cx="889000" cy="2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71451</xdr:rowOff>
    </xdr:from>
    <xdr:to>
      <xdr:col>24</xdr:col>
      <xdr:colOff>114300</xdr:colOff>
      <xdr:row>78</xdr:row>
      <xdr:rowOff>1601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7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157828</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8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82076</xdr:rowOff>
    </xdr:from>
    <xdr:to>
      <xdr:col>20</xdr:col>
      <xdr:colOff>38100</xdr:colOff>
      <xdr:row>78</xdr:row>
      <xdr:rowOff>12226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8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3353</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7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68635</xdr:rowOff>
    </xdr:from>
    <xdr:to>
      <xdr:col>15</xdr:col>
      <xdr:colOff>101600</xdr:colOff>
      <xdr:row>77</xdr:row>
      <xdr:rowOff>170235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7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161362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6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71030</xdr:rowOff>
    </xdr:from>
    <xdr:to>
      <xdr:col>10</xdr:col>
      <xdr:colOff>165100</xdr:colOff>
      <xdr:row>78</xdr:row>
      <xdr:rowOff>1180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7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163757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6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98101</xdr:rowOff>
    </xdr:from>
    <xdr:to>
      <xdr:col>6</xdr:col>
      <xdr:colOff>38100</xdr:colOff>
      <xdr:row>78</xdr:row>
      <xdr:rowOff>28251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19378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39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148875</xdr:rowOff>
    </xdr:from>
    <xdr:to>
      <xdr:col>24</xdr:col>
      <xdr:colOff>63500</xdr:colOff>
      <xdr:row>96</xdr:row>
      <xdr:rowOff>153766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608075"/>
          <a:ext cx="838200" cy="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140599</xdr:rowOff>
    </xdr:from>
    <xdr:to>
      <xdr:col>19</xdr:col>
      <xdr:colOff>177800</xdr:colOff>
      <xdr:row>96</xdr:row>
      <xdr:rowOff>148875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599799"/>
          <a:ext cx="8890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140599</xdr:rowOff>
    </xdr:from>
    <xdr:to>
      <xdr:col>15</xdr:col>
      <xdr:colOff>50800</xdr:colOff>
      <xdr:row>96</xdr:row>
      <xdr:rowOff>155313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99799"/>
          <a:ext cx="889000" cy="1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155313</xdr:rowOff>
    </xdr:from>
    <xdr:to>
      <xdr:col>10</xdr:col>
      <xdr:colOff>114300</xdr:colOff>
      <xdr:row>96</xdr:row>
      <xdr:rowOff>160875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14513"/>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102966</xdr:rowOff>
    </xdr:from>
    <xdr:to>
      <xdr:col>24</xdr:col>
      <xdr:colOff>114300</xdr:colOff>
      <xdr:row>97</xdr:row>
      <xdr:rowOff>33116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6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81393</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4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98075</xdr:rowOff>
    </xdr:from>
    <xdr:to>
      <xdr:col>20</xdr:col>
      <xdr:colOff>38100</xdr:colOff>
      <xdr:row>97</xdr:row>
      <xdr:rowOff>28225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5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19352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5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89799</xdr:rowOff>
    </xdr:from>
    <xdr:to>
      <xdr:col>15</xdr:col>
      <xdr:colOff>101600</xdr:colOff>
      <xdr:row>97</xdr:row>
      <xdr:rowOff>19949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4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11076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4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104513</xdr:rowOff>
    </xdr:from>
    <xdr:to>
      <xdr:col>10</xdr:col>
      <xdr:colOff>165100</xdr:colOff>
      <xdr:row>97</xdr:row>
      <xdr:rowOff>34663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25790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5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110075</xdr:rowOff>
    </xdr:from>
    <xdr:to>
      <xdr:col>6</xdr:col>
      <xdr:colOff>38100</xdr:colOff>
      <xdr:row>97</xdr:row>
      <xdr:rowOff>40225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6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31352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6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125670</xdr:rowOff>
    </xdr:from>
    <xdr:to>
      <xdr:col>55</xdr:col>
      <xdr:colOff>0</xdr:colOff>
      <xdr:row>36</xdr:row>
      <xdr:rowOff>142474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297870"/>
          <a:ext cx="838200" cy="1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23320</xdr:rowOff>
    </xdr:from>
    <xdr:to>
      <xdr:col>50</xdr:col>
      <xdr:colOff>114300</xdr:colOff>
      <xdr:row>36</xdr:row>
      <xdr:rowOff>142474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024070"/>
          <a:ext cx="889000" cy="29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23320</xdr:rowOff>
    </xdr:from>
    <xdr:to>
      <xdr:col>45</xdr:col>
      <xdr:colOff>177800</xdr:colOff>
      <xdr:row>37</xdr:row>
      <xdr:rowOff>153993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24070"/>
          <a:ext cx="889000" cy="47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146367</xdr:rowOff>
    </xdr:from>
    <xdr:to>
      <xdr:col>41</xdr:col>
      <xdr:colOff>50800</xdr:colOff>
      <xdr:row>37</xdr:row>
      <xdr:rowOff>153993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490017"/>
          <a:ext cx="889000" cy="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74870</xdr:rowOff>
    </xdr:from>
    <xdr:to>
      <xdr:col>55</xdr:col>
      <xdr:colOff>50800</xdr:colOff>
      <xdr:row>37</xdr:row>
      <xdr:rowOff>5020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53297</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2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91674</xdr:rowOff>
    </xdr:from>
    <xdr:to>
      <xdr:col>50</xdr:col>
      <xdr:colOff>165100</xdr:colOff>
      <xdr:row>37</xdr:row>
      <xdr:rowOff>21824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6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38351</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03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143970</xdr:rowOff>
    </xdr:from>
    <xdr:to>
      <xdr:col>46</xdr:col>
      <xdr:colOff>38100</xdr:colOff>
      <xdr:row>35</xdr:row>
      <xdr:rowOff>74120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9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90647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4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103193</xdr:rowOff>
    </xdr:from>
    <xdr:to>
      <xdr:col>41</xdr:col>
      <xdr:colOff>101600</xdr:colOff>
      <xdr:row>38</xdr:row>
      <xdr:rowOff>33344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468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24470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39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95567</xdr:rowOff>
    </xdr:from>
    <xdr:to>
      <xdr:col>36</xdr:col>
      <xdr:colOff>165100</xdr:colOff>
      <xdr:row>38</xdr:row>
      <xdr:rowOff>25718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392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16845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3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45052</xdr:rowOff>
    </xdr:from>
    <xdr:to>
      <xdr:col>55</xdr:col>
      <xdr:colOff>0</xdr:colOff>
      <xdr:row>57</xdr:row>
      <xdr:rowOff>151542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646252"/>
          <a:ext cx="838200" cy="27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45052</xdr:rowOff>
    </xdr:from>
    <xdr:to>
      <xdr:col>50</xdr:col>
      <xdr:colOff>114300</xdr:colOff>
      <xdr:row>58</xdr:row>
      <xdr:rowOff>21172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646252"/>
          <a:ext cx="889000" cy="31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6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21172</xdr:rowOff>
    </xdr:from>
    <xdr:to>
      <xdr:col>45</xdr:col>
      <xdr:colOff>177800</xdr:colOff>
      <xdr:row>58</xdr:row>
      <xdr:rowOff>81395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965272"/>
          <a:ext cx="889000" cy="6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50405</xdr:rowOff>
    </xdr:from>
    <xdr:to>
      <xdr:col>46</xdr:col>
      <xdr:colOff>38100</xdr:colOff>
      <xdr:row>58</xdr:row>
      <xdr:rowOff>152005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143132</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8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51321</xdr:rowOff>
    </xdr:from>
    <xdr:to>
      <xdr:col>41</xdr:col>
      <xdr:colOff>50800</xdr:colOff>
      <xdr:row>58</xdr:row>
      <xdr:rowOff>81395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995421"/>
          <a:ext cx="889000" cy="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62849</xdr:rowOff>
    </xdr:from>
    <xdr:to>
      <xdr:col>41</xdr:col>
      <xdr:colOff>101600</xdr:colOff>
      <xdr:row>58</xdr:row>
      <xdr:rowOff>164449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155576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61628</xdr:rowOff>
    </xdr:from>
    <xdr:to>
      <xdr:col>36</xdr:col>
      <xdr:colOff>165100</xdr:colOff>
      <xdr:row>58</xdr:row>
      <xdr:rowOff>163228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154355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100742</xdr:rowOff>
    </xdr:from>
    <xdr:to>
      <xdr:col>55</xdr:col>
      <xdr:colOff>50800</xdr:colOff>
      <xdr:row>58</xdr:row>
      <xdr:rowOff>30892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7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123619</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2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165702</xdr:rowOff>
    </xdr:from>
    <xdr:to>
      <xdr:col>50</xdr:col>
      <xdr:colOff>165100</xdr:colOff>
      <xdr:row>56</xdr:row>
      <xdr:rowOff>95852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59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54</xdr:row>
      <xdr:rowOff>112379</xdr:rowOff>
    </xdr:from>
    <xdr:ext cx="690189"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294205" y="93706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141822</xdr:rowOff>
    </xdr:from>
    <xdr:to>
      <xdr:col>46</xdr:col>
      <xdr:colOff>38100</xdr:colOff>
      <xdr:row>58</xdr:row>
      <xdr:rowOff>71972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1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88499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689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30595</xdr:rowOff>
    </xdr:from>
    <xdr:to>
      <xdr:col>41</xdr:col>
      <xdr:colOff>101600</xdr:colOff>
      <xdr:row>58</xdr:row>
      <xdr:rowOff>132195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7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148722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74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521</xdr:rowOff>
    </xdr:from>
    <xdr:to>
      <xdr:col>36</xdr:col>
      <xdr:colOff>165100</xdr:colOff>
      <xdr:row>58</xdr:row>
      <xdr:rowOff>102121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4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118648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124620</xdr:rowOff>
    </xdr:from>
    <xdr:to>
      <xdr:col>55</xdr:col>
      <xdr:colOff>0</xdr:colOff>
      <xdr:row>76</xdr:row>
      <xdr:rowOff>35340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2983370"/>
          <a:ext cx="838200" cy="8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18969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92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124620</xdr:rowOff>
    </xdr:from>
    <xdr:to>
      <xdr:col>50</xdr:col>
      <xdr:colOff>114300</xdr:colOff>
      <xdr:row>77</xdr:row>
      <xdr:rowOff>5725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2983370"/>
          <a:ext cx="889000" cy="22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81627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45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5725</xdr:rowOff>
    </xdr:from>
    <xdr:to>
      <xdr:col>45</xdr:col>
      <xdr:colOff>177800</xdr:colOff>
      <xdr:row>78</xdr:row>
      <xdr:rowOff>103113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207375"/>
          <a:ext cx="889000" cy="26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64021</xdr:rowOff>
    </xdr:from>
    <xdr:to>
      <xdr:col>46</xdr:col>
      <xdr:colOff>38100</xdr:colOff>
      <xdr:row>78</xdr:row>
      <xdr:rowOff>165621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3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156748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52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103113</xdr:rowOff>
    </xdr:from>
    <xdr:to>
      <xdr:col>41</xdr:col>
      <xdr:colOff>50800</xdr:colOff>
      <xdr:row>78</xdr:row>
      <xdr:rowOff>166870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76213"/>
          <a:ext cx="889000" cy="6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66839</xdr:rowOff>
    </xdr:from>
    <xdr:to>
      <xdr:col>41</xdr:col>
      <xdr:colOff>101600</xdr:colOff>
      <xdr:row>78</xdr:row>
      <xdr:rowOff>168439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3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159566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53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76639</xdr:rowOff>
    </xdr:from>
    <xdr:to>
      <xdr:col>36</xdr:col>
      <xdr:colOff>165100</xdr:colOff>
      <xdr:row>79</xdr:row>
      <xdr:rowOff>6789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23316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2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155990</xdr:rowOff>
    </xdr:from>
    <xdr:to>
      <xdr:col>55</xdr:col>
      <xdr:colOff>50800</xdr:colOff>
      <xdr:row>76</xdr:row>
      <xdr:rowOff>86140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01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7417</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2866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73820</xdr:rowOff>
    </xdr:from>
    <xdr:to>
      <xdr:col>50</xdr:col>
      <xdr:colOff>165100</xdr:colOff>
      <xdr:row>76</xdr:row>
      <xdr:rowOff>3970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293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20497</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270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126375</xdr:rowOff>
    </xdr:from>
    <xdr:to>
      <xdr:col>46</xdr:col>
      <xdr:colOff>38100</xdr:colOff>
      <xdr:row>77</xdr:row>
      <xdr:rowOff>56525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15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73052</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2931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52313</xdr:rowOff>
    </xdr:from>
    <xdr:to>
      <xdr:col>41</xdr:col>
      <xdr:colOff>101600</xdr:colOff>
      <xdr:row>78</xdr:row>
      <xdr:rowOff>153913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170440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20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116070</xdr:rowOff>
    </xdr:from>
    <xdr:to>
      <xdr:col>36</xdr:col>
      <xdr:colOff>165100</xdr:colOff>
      <xdr:row>79</xdr:row>
      <xdr:rowOff>46220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8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37347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8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88119</xdr:rowOff>
    </xdr:from>
    <xdr:to>
      <xdr:col>55</xdr:col>
      <xdr:colOff>0</xdr:colOff>
      <xdr:row>98</xdr:row>
      <xdr:rowOff>48706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547319"/>
          <a:ext cx="838200" cy="30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88119</xdr:rowOff>
    </xdr:from>
    <xdr:to>
      <xdr:col>50</xdr:col>
      <xdr:colOff>114300</xdr:colOff>
      <xdr:row>98</xdr:row>
      <xdr:rowOff>69417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547319"/>
          <a:ext cx="889000" cy="32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41394</xdr:rowOff>
    </xdr:from>
    <xdr:to>
      <xdr:col>45</xdr:col>
      <xdr:colOff>177800</xdr:colOff>
      <xdr:row>98</xdr:row>
      <xdr:rowOff>69417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43494"/>
          <a:ext cx="889000" cy="2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6646</xdr:rowOff>
    </xdr:from>
    <xdr:to>
      <xdr:col>46</xdr:col>
      <xdr:colOff>38100</xdr:colOff>
      <xdr:row>98</xdr:row>
      <xdr:rowOff>108246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124773</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153020</xdr:rowOff>
    </xdr:from>
    <xdr:to>
      <xdr:col>41</xdr:col>
      <xdr:colOff>50800</xdr:colOff>
      <xdr:row>98</xdr:row>
      <xdr:rowOff>41394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783670"/>
          <a:ext cx="889000" cy="5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23805</xdr:rowOff>
    </xdr:from>
    <xdr:to>
      <xdr:col>41</xdr:col>
      <xdr:colOff>101600</xdr:colOff>
      <xdr:row>98</xdr:row>
      <xdr:rowOff>125405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116532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25253</xdr:rowOff>
    </xdr:from>
    <xdr:to>
      <xdr:col>36</xdr:col>
      <xdr:colOff>165100</xdr:colOff>
      <xdr:row>98</xdr:row>
      <xdr:rowOff>126853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117980</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169356</xdr:rowOff>
    </xdr:from>
    <xdr:to>
      <xdr:col>55</xdr:col>
      <xdr:colOff>50800</xdr:colOff>
      <xdr:row>98</xdr:row>
      <xdr:rowOff>99506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0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128733</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8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37319</xdr:rowOff>
    </xdr:from>
    <xdr:to>
      <xdr:col>50</xdr:col>
      <xdr:colOff>165100</xdr:colOff>
      <xdr:row>96</xdr:row>
      <xdr:rowOff>138919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49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155446</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27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18617</xdr:rowOff>
    </xdr:from>
    <xdr:to>
      <xdr:col>46</xdr:col>
      <xdr:colOff>38100</xdr:colOff>
      <xdr:row>98</xdr:row>
      <xdr:rowOff>120217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2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111344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91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162044</xdr:rowOff>
    </xdr:from>
    <xdr:to>
      <xdr:col>41</xdr:col>
      <xdr:colOff>101600</xdr:colOff>
      <xdr:row>98</xdr:row>
      <xdr:rowOff>92194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9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108721</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6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102220</xdr:rowOff>
    </xdr:from>
    <xdr:to>
      <xdr:col>36</xdr:col>
      <xdr:colOff>165100</xdr:colOff>
      <xdr:row>98</xdr:row>
      <xdr:rowOff>32370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3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48897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90750</xdr:rowOff>
    </xdr:from>
    <xdr:to>
      <xdr:col>85</xdr:col>
      <xdr:colOff>127000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777300"/>
          <a:ext cx="8382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142507</xdr:rowOff>
    </xdr:from>
    <xdr:to>
      <xdr:col>76</xdr:col>
      <xdr:colOff>165100</xdr:colOff>
      <xdr:row>39</xdr:row>
      <xdr:rowOff>72657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89184</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3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98869</xdr:rowOff>
    </xdr:from>
    <xdr:to>
      <xdr:col>71</xdr:col>
      <xdr:colOff>177800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85419"/>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144260</xdr:rowOff>
    </xdr:from>
    <xdr:to>
      <xdr:col>72</xdr:col>
      <xdr:colOff>38100</xdr:colOff>
      <xdr:row>39</xdr:row>
      <xdr:rowOff>74410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90938</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3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156876</xdr:rowOff>
    </xdr:from>
    <xdr:to>
      <xdr:col>67</xdr:col>
      <xdr:colOff>101600</xdr:colOff>
      <xdr:row>39</xdr:row>
      <xdr:rowOff>87026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7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103553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4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39950</xdr:rowOff>
    </xdr:from>
    <xdr:to>
      <xdr:col>85</xdr:col>
      <xdr:colOff>177800</xdr:colOff>
      <xdr:row>39</xdr:row>
      <xdr:rowOff>141550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2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132060</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48069</xdr:rowOff>
    </xdr:from>
    <xdr:to>
      <xdr:col>67</xdr:col>
      <xdr:colOff>101600</xdr:colOff>
      <xdr:row>39</xdr:row>
      <xdr:rowOff>149669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140796</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8273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58813</xdr:rowOff>
    </xdr:from>
    <xdr:to>
      <xdr:col>85</xdr:col>
      <xdr:colOff>127000</xdr:colOff>
      <xdr:row>78</xdr:row>
      <xdr:rowOff>77133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31913"/>
          <a:ext cx="838200" cy="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77133</xdr:rowOff>
    </xdr:from>
    <xdr:to>
      <xdr:col>81</xdr:col>
      <xdr:colOff>50800</xdr:colOff>
      <xdr:row>78</xdr:row>
      <xdr:rowOff>82116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50233"/>
          <a:ext cx="8890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82116</xdr:rowOff>
    </xdr:from>
    <xdr:to>
      <xdr:col>76</xdr:col>
      <xdr:colOff>114300</xdr:colOff>
      <xdr:row>78</xdr:row>
      <xdr:rowOff>101789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55216"/>
          <a:ext cx="889000" cy="1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50682</xdr:rowOff>
    </xdr:from>
    <xdr:to>
      <xdr:col>76</xdr:col>
      <xdr:colOff>165100</xdr:colOff>
      <xdr:row>78</xdr:row>
      <xdr:rowOff>152282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143409</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51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101744</xdr:rowOff>
    </xdr:from>
    <xdr:to>
      <xdr:col>71</xdr:col>
      <xdr:colOff>177800</xdr:colOff>
      <xdr:row>78</xdr:row>
      <xdr:rowOff>101789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474844"/>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54065</xdr:rowOff>
    </xdr:from>
    <xdr:to>
      <xdr:col>72</xdr:col>
      <xdr:colOff>38100</xdr:colOff>
      <xdr:row>78</xdr:row>
      <xdr:rowOff>155665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146792</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51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55620</xdr:rowOff>
    </xdr:from>
    <xdr:to>
      <xdr:col>67</xdr:col>
      <xdr:colOff>101600</xdr:colOff>
      <xdr:row>78</xdr:row>
      <xdr:rowOff>157220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148347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52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8013</xdr:rowOff>
    </xdr:from>
    <xdr:to>
      <xdr:col>85</xdr:col>
      <xdr:colOff>177800</xdr:colOff>
      <xdr:row>78</xdr:row>
      <xdr:rowOff>109613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8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30890</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32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26333</xdr:rowOff>
    </xdr:from>
    <xdr:to>
      <xdr:col>81</xdr:col>
      <xdr:colOff>101600</xdr:colOff>
      <xdr:row>78</xdr:row>
      <xdr:rowOff>127933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9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144460</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17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31316</xdr:rowOff>
    </xdr:from>
    <xdr:to>
      <xdr:col>76</xdr:col>
      <xdr:colOff>165100</xdr:colOff>
      <xdr:row>78</xdr:row>
      <xdr:rowOff>132916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0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149443</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179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50989</xdr:rowOff>
    </xdr:from>
    <xdr:to>
      <xdr:col>72</xdr:col>
      <xdr:colOff>38100</xdr:colOff>
      <xdr:row>78</xdr:row>
      <xdr:rowOff>152589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2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169116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19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50944</xdr:rowOff>
    </xdr:from>
    <xdr:to>
      <xdr:col>67</xdr:col>
      <xdr:colOff>101600</xdr:colOff>
      <xdr:row>78</xdr:row>
      <xdr:rowOff>152544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2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169071</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19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154778</xdr:rowOff>
    </xdr:from>
    <xdr:to>
      <xdr:col>85</xdr:col>
      <xdr:colOff>127000</xdr:colOff>
      <xdr:row>97</xdr:row>
      <xdr:rowOff>161331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785428"/>
          <a:ext cx="8382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96327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26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161331</xdr:rowOff>
    </xdr:from>
    <xdr:to>
      <xdr:col>81</xdr:col>
      <xdr:colOff>50800</xdr:colOff>
      <xdr:row>98</xdr:row>
      <xdr:rowOff>58539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91981"/>
          <a:ext cx="889000" cy="6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58539</xdr:rowOff>
    </xdr:from>
    <xdr:to>
      <xdr:col>76</xdr:col>
      <xdr:colOff>114300</xdr:colOff>
      <xdr:row>98</xdr:row>
      <xdr:rowOff>95869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60639"/>
          <a:ext cx="889000" cy="3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95869</xdr:rowOff>
    </xdr:from>
    <xdr:to>
      <xdr:col>71</xdr:col>
      <xdr:colOff>177800</xdr:colOff>
      <xdr:row>98</xdr:row>
      <xdr:rowOff>110254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97969"/>
          <a:ext cx="889000" cy="1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103978</xdr:rowOff>
    </xdr:from>
    <xdr:to>
      <xdr:col>85</xdr:col>
      <xdr:colOff>177800</xdr:colOff>
      <xdr:row>98</xdr:row>
      <xdr:rowOff>34128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126855</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8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110531</xdr:rowOff>
    </xdr:from>
    <xdr:to>
      <xdr:col>81</xdr:col>
      <xdr:colOff>101600</xdr:colOff>
      <xdr:row>98</xdr:row>
      <xdr:rowOff>40681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4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31808</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833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7739</xdr:rowOff>
    </xdr:from>
    <xdr:to>
      <xdr:col>76</xdr:col>
      <xdr:colOff>165100</xdr:colOff>
      <xdr:row>98</xdr:row>
      <xdr:rowOff>109339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0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125866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8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45069</xdr:rowOff>
    </xdr:from>
    <xdr:to>
      <xdr:col>72</xdr:col>
      <xdr:colOff>38100</xdr:colOff>
      <xdr:row>98</xdr:row>
      <xdr:rowOff>146669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4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137796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3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59454</xdr:rowOff>
    </xdr:from>
    <xdr:to>
      <xdr:col>67</xdr:col>
      <xdr:colOff>101600</xdr:colOff>
      <xdr:row>98</xdr:row>
      <xdr:rowOff>161054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6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152181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5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32756</xdr:rowOff>
    </xdr:from>
    <xdr:to>
      <xdr:col>107</xdr:col>
      <xdr:colOff>101600</xdr:colOff>
      <xdr:row>37</xdr:row>
      <xdr:rowOff>134356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37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150883</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15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162052</xdr:rowOff>
    </xdr:from>
    <xdr:to>
      <xdr:col>102</xdr:col>
      <xdr:colOff>165100</xdr:colOff>
      <xdr:row>38</xdr:row>
      <xdr:rowOff>92202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108729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141387</xdr:rowOff>
    </xdr:from>
    <xdr:to>
      <xdr:col>98</xdr:col>
      <xdr:colOff>38100</xdr:colOff>
      <xdr:row>38</xdr:row>
      <xdr:rowOff>71537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48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88064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26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78598</xdr:rowOff>
    </xdr:from>
    <xdr:to>
      <xdr:col>116</xdr:col>
      <xdr:colOff>63500</xdr:colOff>
      <xdr:row>59</xdr:row>
      <xdr:rowOff>81113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94148"/>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78598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94148"/>
          <a:ext cx="889000" cy="2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81331</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96881"/>
          <a:ext cx="889000" cy="1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130908</xdr:rowOff>
    </xdr:from>
    <xdr:to>
      <xdr:col>107</xdr:col>
      <xdr:colOff>101600</xdr:colOff>
      <xdr:row>59</xdr:row>
      <xdr:rowOff>61058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7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77585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5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81331</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96881"/>
          <a:ext cx="889000" cy="1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132552</xdr:rowOff>
    </xdr:from>
    <xdr:to>
      <xdr:col>102</xdr:col>
      <xdr:colOff>165100</xdr:colOff>
      <xdr:row>59</xdr:row>
      <xdr:rowOff>62702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79229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5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135415</xdr:rowOff>
    </xdr:from>
    <xdr:to>
      <xdr:col>98</xdr:col>
      <xdr:colOff>38100</xdr:colOff>
      <xdr:row>59</xdr:row>
      <xdr:rowOff>65565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82092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5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30313</xdr:rowOff>
    </xdr:from>
    <xdr:to>
      <xdr:col>116</xdr:col>
      <xdr:colOff>114300</xdr:colOff>
      <xdr:row>59</xdr:row>
      <xdr:rowOff>131913</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4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150505</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27798</xdr:rowOff>
    </xdr:from>
    <xdr:to>
      <xdr:col>112</xdr:col>
      <xdr:colOff>38100</xdr:colOff>
      <xdr:row>59</xdr:row>
      <xdr:rowOff>129398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4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120525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23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30531</xdr:rowOff>
    </xdr:from>
    <xdr:to>
      <xdr:col>102</xdr:col>
      <xdr:colOff>165100</xdr:colOff>
      <xdr:row>59</xdr:row>
      <xdr:rowOff>132131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4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123258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23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124724</xdr:rowOff>
    </xdr:from>
    <xdr:to>
      <xdr:col>116</xdr:col>
      <xdr:colOff>63500</xdr:colOff>
      <xdr:row>77</xdr:row>
      <xdr:rowOff>144475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326374"/>
          <a:ext cx="838200" cy="1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131982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0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124724</xdr:rowOff>
    </xdr:from>
    <xdr:to>
      <xdr:col>111</xdr:col>
      <xdr:colOff>177800</xdr:colOff>
      <xdr:row>78</xdr:row>
      <xdr:rowOff>2798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326374"/>
          <a:ext cx="889000" cy="4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79148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29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2798</xdr:rowOff>
    </xdr:from>
    <xdr:to>
      <xdr:col>107</xdr:col>
      <xdr:colOff>50800</xdr:colOff>
      <xdr:row>78</xdr:row>
      <xdr:rowOff>13636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375898"/>
          <a:ext cx="889000" cy="1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23902</xdr:rowOff>
    </xdr:from>
    <xdr:to>
      <xdr:col>107</xdr:col>
      <xdr:colOff>101600</xdr:colOff>
      <xdr:row>77</xdr:row>
      <xdr:rowOff>125502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22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142029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00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163131</xdr:rowOff>
    </xdr:from>
    <xdr:to>
      <xdr:col>102</xdr:col>
      <xdr:colOff>114300</xdr:colOff>
      <xdr:row>78</xdr:row>
      <xdr:rowOff>13636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364781"/>
          <a:ext cx="889000" cy="2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30564</xdr:rowOff>
    </xdr:from>
    <xdr:to>
      <xdr:col>102</xdr:col>
      <xdr:colOff>165100</xdr:colOff>
      <xdr:row>77</xdr:row>
      <xdr:rowOff>132164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23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148691</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00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39317</xdr:rowOff>
    </xdr:from>
    <xdr:to>
      <xdr:col>98</xdr:col>
      <xdr:colOff>38100</xdr:colOff>
      <xdr:row>77</xdr:row>
      <xdr:rowOff>140917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24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157444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0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93675</xdr:rowOff>
    </xdr:from>
    <xdr:to>
      <xdr:col>116</xdr:col>
      <xdr:colOff>114300</xdr:colOff>
      <xdr:row>78</xdr:row>
      <xdr:rowOff>23825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29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72102</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27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73924</xdr:rowOff>
    </xdr:from>
    <xdr:to>
      <xdr:col>112</xdr:col>
      <xdr:colOff>38100</xdr:colOff>
      <xdr:row>78</xdr:row>
      <xdr:rowOff>4074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7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166651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36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123448</xdr:rowOff>
    </xdr:from>
    <xdr:to>
      <xdr:col>107</xdr:col>
      <xdr:colOff>101600</xdr:colOff>
      <xdr:row>78</xdr:row>
      <xdr:rowOff>53598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32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44725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41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134286</xdr:rowOff>
    </xdr:from>
    <xdr:to>
      <xdr:col>102</xdr:col>
      <xdr:colOff>165100</xdr:colOff>
      <xdr:row>78</xdr:row>
      <xdr:rowOff>64436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3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55563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42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112331</xdr:rowOff>
    </xdr:from>
    <xdr:to>
      <xdr:col>98</xdr:col>
      <xdr:colOff>38100</xdr:colOff>
      <xdr:row>78</xdr:row>
      <xdr:rowOff>42481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31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33608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40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普通建設事業費は住民一人当たり</a:t>
          </a:r>
          <a:r>
            <a:rPr kumimoji="1" lang="en-US" altLang="ja-JP" sz="1200">
              <a:solidFill>
                <a:schemeClr val="dk1"/>
              </a:solidFill>
              <a:effectLst/>
              <a:latin typeface="+mn-lt"/>
              <a:ea typeface="+mn-ea"/>
              <a:cs typeface="+mn-cs"/>
            </a:rPr>
            <a:t>618,919</a:t>
          </a:r>
          <a:r>
            <a:rPr kumimoji="1" lang="ja-JP" altLang="ja-JP" sz="1200">
              <a:solidFill>
                <a:schemeClr val="dk1"/>
              </a:solidFill>
              <a:effectLst/>
              <a:latin typeface="+mn-lt"/>
              <a:ea typeface="+mn-ea"/>
              <a:cs typeface="+mn-cs"/>
            </a:rPr>
            <a:t>円となっており、類似団体の</a:t>
          </a:r>
          <a:r>
            <a:rPr kumimoji="1" lang="en-US" altLang="ja-JP" sz="1200">
              <a:solidFill>
                <a:schemeClr val="dk1"/>
              </a:solidFill>
              <a:effectLst/>
              <a:latin typeface="+mn-lt"/>
              <a:ea typeface="+mn-ea"/>
              <a:cs typeface="+mn-cs"/>
            </a:rPr>
            <a:t>296,093</a:t>
          </a:r>
          <a:r>
            <a:rPr kumimoji="1" lang="ja-JP" altLang="ja-JP" sz="1200">
              <a:solidFill>
                <a:schemeClr val="dk1"/>
              </a:solidFill>
              <a:effectLst/>
              <a:latin typeface="+mn-lt"/>
              <a:ea typeface="+mn-ea"/>
              <a:cs typeface="+mn-cs"/>
            </a:rPr>
            <a:t>円と比較して一人当たりのコストが高い状況となっている。前年度より</a:t>
          </a:r>
          <a:r>
            <a:rPr kumimoji="1" lang="en-US" altLang="ja-JP" sz="1200">
              <a:solidFill>
                <a:schemeClr val="dk1"/>
              </a:solidFill>
              <a:effectLst/>
              <a:latin typeface="+mn-lt"/>
              <a:ea typeface="+mn-ea"/>
              <a:cs typeface="+mn-cs"/>
            </a:rPr>
            <a:t>729,502</a:t>
          </a:r>
          <a:r>
            <a:rPr kumimoji="1" lang="ja-JP" altLang="ja-JP" sz="1200">
              <a:solidFill>
                <a:schemeClr val="dk1"/>
              </a:solidFill>
              <a:effectLst/>
              <a:latin typeface="+mn-lt"/>
              <a:ea typeface="+mn-ea"/>
              <a:cs typeface="+mn-cs"/>
            </a:rPr>
            <a:t>円の大幅な</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額</a:t>
          </a:r>
          <a:r>
            <a:rPr kumimoji="1" lang="ja-JP" altLang="en-US" sz="1200">
              <a:solidFill>
                <a:schemeClr val="dk1"/>
              </a:solidFill>
              <a:effectLst/>
              <a:latin typeface="+mn-lt"/>
              <a:ea typeface="+mn-ea"/>
              <a:cs typeface="+mn-cs"/>
            </a:rPr>
            <a:t>はしているものの</a:t>
          </a:r>
          <a:r>
            <a:rPr kumimoji="1" lang="ja-JP" altLang="ja-JP" sz="1200">
              <a:solidFill>
                <a:schemeClr val="dk1"/>
              </a:solidFill>
              <a:effectLst/>
              <a:latin typeface="+mn-lt"/>
              <a:ea typeface="+mn-ea"/>
              <a:cs typeface="+mn-cs"/>
            </a:rPr>
            <a:t>、類似団体よりも</a:t>
          </a:r>
          <a:r>
            <a:rPr kumimoji="1" lang="en-US" altLang="ja-JP" sz="1200">
              <a:solidFill>
                <a:schemeClr val="dk1"/>
              </a:solidFill>
              <a:effectLst/>
              <a:latin typeface="+mn-lt"/>
              <a:ea typeface="+mn-ea"/>
              <a:cs typeface="+mn-cs"/>
            </a:rPr>
            <a:t>322,826</a:t>
          </a:r>
          <a:r>
            <a:rPr kumimoji="1" lang="ja-JP" altLang="ja-JP" sz="1200">
              <a:solidFill>
                <a:schemeClr val="dk1"/>
              </a:solidFill>
              <a:effectLst/>
              <a:latin typeface="+mn-lt"/>
              <a:ea typeface="+mn-ea"/>
              <a:cs typeface="+mn-cs"/>
            </a:rPr>
            <a:t>円高い状況となっている。普通建設事業費増大の要因は</a:t>
          </a:r>
          <a:r>
            <a:rPr kumimoji="1" lang="ja-JP" altLang="en-US" sz="1200">
              <a:solidFill>
                <a:schemeClr val="dk1"/>
              </a:solidFill>
              <a:effectLst/>
              <a:latin typeface="+mn-lt"/>
              <a:ea typeface="+mn-ea"/>
              <a:cs typeface="+mn-cs"/>
            </a:rPr>
            <a:t>新規</a:t>
          </a:r>
          <a:r>
            <a:rPr kumimoji="1" lang="ja-JP" altLang="ja-JP" sz="1200">
              <a:solidFill>
                <a:schemeClr val="dk1"/>
              </a:solidFill>
              <a:effectLst/>
              <a:latin typeface="+mn-lt"/>
              <a:ea typeface="+mn-ea"/>
              <a:cs typeface="+mn-cs"/>
            </a:rPr>
            <a:t>整備によるところが大きく、うち新規整備は</a:t>
          </a:r>
          <a:r>
            <a:rPr kumimoji="1" lang="en-US" altLang="ja-JP" sz="1200">
              <a:solidFill>
                <a:schemeClr val="dk1"/>
              </a:solidFill>
              <a:effectLst/>
              <a:latin typeface="+mn-lt"/>
              <a:ea typeface="+mn-ea"/>
              <a:cs typeface="+mn-cs"/>
            </a:rPr>
            <a:t>412,173</a:t>
          </a:r>
          <a:r>
            <a:rPr kumimoji="1" lang="ja-JP" altLang="ja-JP" sz="1200">
              <a:solidFill>
                <a:schemeClr val="dk1"/>
              </a:solidFill>
              <a:effectLst/>
              <a:latin typeface="+mn-lt"/>
              <a:ea typeface="+mn-ea"/>
              <a:cs typeface="+mn-cs"/>
            </a:rPr>
            <a:t>円</a:t>
          </a:r>
          <a:r>
            <a:rPr kumimoji="1" lang="ja-JP" altLang="en-US" sz="1200">
              <a:solidFill>
                <a:schemeClr val="dk1"/>
              </a:solidFill>
              <a:effectLst/>
              <a:latin typeface="+mn-lt"/>
              <a:ea typeface="+mn-ea"/>
              <a:cs typeface="+mn-cs"/>
            </a:rPr>
            <a:t>で</a:t>
          </a:r>
          <a:r>
            <a:rPr kumimoji="1" lang="ja-JP" altLang="ja-JP" sz="1200">
              <a:solidFill>
                <a:schemeClr val="dk1"/>
              </a:solidFill>
              <a:effectLst/>
              <a:latin typeface="+mn-lt"/>
              <a:ea typeface="+mn-ea"/>
              <a:cs typeface="+mn-cs"/>
            </a:rPr>
            <a:t>類似団体と比較し</a:t>
          </a:r>
          <a:r>
            <a:rPr kumimoji="1" lang="en-US" altLang="ja-JP" sz="1200">
              <a:solidFill>
                <a:schemeClr val="dk1"/>
              </a:solidFill>
              <a:effectLst/>
              <a:latin typeface="+mn-lt"/>
              <a:ea typeface="+mn-ea"/>
              <a:cs typeface="+mn-cs"/>
            </a:rPr>
            <a:t>314,096</a:t>
          </a:r>
          <a:r>
            <a:rPr kumimoji="1" lang="ja-JP" altLang="ja-JP" sz="1200">
              <a:solidFill>
                <a:schemeClr val="dk1"/>
              </a:solidFill>
              <a:effectLst/>
              <a:latin typeface="+mn-lt"/>
              <a:ea typeface="+mn-ea"/>
              <a:cs typeface="+mn-cs"/>
            </a:rPr>
            <a:t>円高</a:t>
          </a:r>
          <a:r>
            <a:rPr kumimoji="1" lang="ja-JP" altLang="en-US" sz="1200">
              <a:solidFill>
                <a:schemeClr val="dk1"/>
              </a:solidFill>
              <a:effectLst/>
              <a:latin typeface="+mn-lt"/>
              <a:ea typeface="+mn-ea"/>
              <a:cs typeface="+mn-cs"/>
            </a:rPr>
            <a:t>い状況と</a:t>
          </a:r>
          <a:r>
            <a:rPr kumimoji="1" lang="ja-JP" altLang="ja-JP" sz="1200">
              <a:solidFill>
                <a:schemeClr val="dk1"/>
              </a:solidFill>
              <a:effectLst/>
              <a:latin typeface="+mn-lt"/>
              <a:ea typeface="+mn-ea"/>
              <a:cs typeface="+mn-cs"/>
            </a:rPr>
            <a:t>なっている。増加の主な原因は</a:t>
          </a:r>
          <a:r>
            <a:rPr kumimoji="1" lang="ja-JP" altLang="en-US" sz="1200">
              <a:solidFill>
                <a:schemeClr val="dk1"/>
              </a:solidFill>
              <a:effectLst/>
              <a:latin typeface="+mn-lt"/>
              <a:ea typeface="+mn-ea"/>
              <a:cs typeface="+mn-cs"/>
            </a:rPr>
            <a:t>汚泥再生処理施設</a:t>
          </a:r>
          <a:r>
            <a:rPr kumimoji="1" lang="ja-JP" altLang="ja-JP" sz="1200">
              <a:solidFill>
                <a:schemeClr val="dk1"/>
              </a:solidFill>
              <a:effectLst/>
              <a:latin typeface="+mn-lt"/>
              <a:ea typeface="+mn-ea"/>
              <a:cs typeface="+mn-cs"/>
            </a:rPr>
            <a:t>の整備等の大型の更新整備事業があげられる。今後は、公共施設等総合管理計画に基づき、事業の適正化を図りながら事業費の抑制・減少を目指す。</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物件費は住民一人当たり</a:t>
          </a:r>
          <a:r>
            <a:rPr kumimoji="1" lang="en-US" altLang="ja-JP" sz="1200">
              <a:solidFill>
                <a:schemeClr val="dk1"/>
              </a:solidFill>
              <a:effectLst/>
              <a:latin typeface="+mn-lt"/>
              <a:ea typeface="+mn-ea"/>
              <a:cs typeface="+mn-cs"/>
            </a:rPr>
            <a:t>471,241</a:t>
          </a:r>
          <a:r>
            <a:rPr kumimoji="1" lang="ja-JP" altLang="ja-JP" sz="1200">
              <a:solidFill>
                <a:schemeClr val="dk1"/>
              </a:solidFill>
              <a:effectLst/>
              <a:latin typeface="+mn-lt"/>
              <a:ea typeface="+mn-ea"/>
              <a:cs typeface="+mn-cs"/>
            </a:rPr>
            <a:t>円となっており、類似団体の</a:t>
          </a:r>
          <a:r>
            <a:rPr kumimoji="1" lang="en-US" altLang="ja-JP" sz="1200">
              <a:solidFill>
                <a:schemeClr val="dk1"/>
              </a:solidFill>
              <a:effectLst/>
              <a:latin typeface="+mn-lt"/>
              <a:ea typeface="+mn-ea"/>
              <a:cs typeface="+mn-cs"/>
            </a:rPr>
            <a:t>284,624</a:t>
          </a:r>
          <a:r>
            <a:rPr kumimoji="1" lang="ja-JP" altLang="ja-JP" sz="1200">
              <a:solidFill>
                <a:schemeClr val="dk1"/>
              </a:solidFill>
              <a:effectLst/>
              <a:latin typeface="+mn-lt"/>
              <a:ea typeface="+mn-ea"/>
              <a:cs typeface="+mn-cs"/>
            </a:rPr>
            <a:t>円と比較して一人当たりのコストが高い状況となっている。前年度より</a:t>
          </a:r>
          <a:r>
            <a:rPr kumimoji="1" lang="en-US" altLang="ja-JP" sz="1200">
              <a:solidFill>
                <a:schemeClr val="dk1"/>
              </a:solidFill>
              <a:effectLst/>
              <a:latin typeface="+mn-lt"/>
              <a:ea typeface="+mn-ea"/>
              <a:cs typeface="+mn-cs"/>
            </a:rPr>
            <a:t>52,505</a:t>
          </a:r>
          <a:r>
            <a:rPr kumimoji="1" lang="ja-JP" altLang="ja-JP" sz="1200">
              <a:solidFill>
                <a:schemeClr val="dk1"/>
              </a:solidFill>
              <a:effectLst/>
              <a:latin typeface="+mn-lt"/>
              <a:ea typeface="+mn-ea"/>
              <a:cs typeface="+mn-cs"/>
            </a:rPr>
            <a:t>円</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額して</a:t>
          </a:r>
          <a:r>
            <a:rPr kumimoji="1" lang="ja-JP" altLang="en-US" sz="1200">
              <a:solidFill>
                <a:schemeClr val="dk1"/>
              </a:solidFill>
              <a:effectLst/>
              <a:latin typeface="+mn-lt"/>
              <a:ea typeface="+mn-ea"/>
              <a:cs typeface="+mn-cs"/>
            </a:rPr>
            <a:t>おり</a:t>
          </a:r>
          <a:r>
            <a:rPr kumimoji="1" lang="ja-JP" altLang="ja-JP" sz="1200">
              <a:solidFill>
                <a:schemeClr val="dk1"/>
              </a:solidFill>
              <a:effectLst/>
              <a:latin typeface="+mn-lt"/>
              <a:ea typeface="+mn-ea"/>
              <a:cs typeface="+mn-cs"/>
            </a:rPr>
            <a:t>、類似団体よりも</a:t>
          </a:r>
          <a:r>
            <a:rPr kumimoji="1" lang="en-US" altLang="ja-JP" sz="1200">
              <a:solidFill>
                <a:schemeClr val="dk1"/>
              </a:solidFill>
              <a:effectLst/>
              <a:latin typeface="+mn-lt"/>
              <a:ea typeface="+mn-ea"/>
              <a:cs typeface="+mn-cs"/>
            </a:rPr>
            <a:t>186,617</a:t>
          </a:r>
          <a:r>
            <a:rPr kumimoji="1" lang="ja-JP" altLang="ja-JP" sz="1200">
              <a:solidFill>
                <a:schemeClr val="dk1"/>
              </a:solidFill>
              <a:effectLst/>
              <a:latin typeface="+mn-lt"/>
              <a:ea typeface="+mn-ea"/>
              <a:cs typeface="+mn-cs"/>
            </a:rPr>
            <a:t>円高い状況となっている。</a:t>
          </a:r>
          <a:endParaRPr lang="ja-JP" altLang="ja-JP" sz="16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4,288
4,251
334.40
10,270,235
9,468,254
356,022
3,989,925
11,248,089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114.6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159645</xdr:rowOff>
    </xdr:from>
    <xdr:to>
      <xdr:col>24</xdr:col>
      <xdr:colOff>63500</xdr:colOff>
      <xdr:row>37</xdr:row>
      <xdr:rowOff>160603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503295"/>
          <a:ext cx="838200" cy="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157674</xdr:rowOff>
    </xdr:from>
    <xdr:to>
      <xdr:col>19</xdr:col>
      <xdr:colOff>177800</xdr:colOff>
      <xdr:row>37</xdr:row>
      <xdr:rowOff>160603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908300" y="6501324"/>
          <a:ext cx="889000" cy="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130627</xdr:rowOff>
    </xdr:from>
    <xdr:to>
      <xdr:col>15</xdr:col>
      <xdr:colOff>50800</xdr:colOff>
      <xdr:row>37</xdr:row>
      <xdr:rowOff>157674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474277"/>
          <a:ext cx="889000" cy="2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15034</xdr:rowOff>
    </xdr:from>
    <xdr:to>
      <xdr:col>15</xdr:col>
      <xdr:colOff>101600</xdr:colOff>
      <xdr:row>38</xdr:row>
      <xdr:rowOff>116634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107761</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62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130627</xdr:rowOff>
    </xdr:from>
    <xdr:to>
      <xdr:col>10</xdr:col>
      <xdr:colOff>114300</xdr:colOff>
      <xdr:row>37</xdr:row>
      <xdr:rowOff>157531</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474277"/>
          <a:ext cx="889000" cy="2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6947</xdr:rowOff>
    </xdr:from>
    <xdr:to>
      <xdr:col>10</xdr:col>
      <xdr:colOff>165100</xdr:colOff>
      <xdr:row>38</xdr:row>
      <xdr:rowOff>108547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52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99674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61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11876</xdr:rowOff>
    </xdr:from>
    <xdr:to>
      <xdr:col>6</xdr:col>
      <xdr:colOff>38100</xdr:colOff>
      <xdr:row>38</xdr:row>
      <xdr:rowOff>113476</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5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104603</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6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108845</xdr:rowOff>
    </xdr:from>
    <xdr:to>
      <xdr:col>24</xdr:col>
      <xdr:colOff>114300</xdr:colOff>
      <xdr:row>38</xdr:row>
      <xdr:rowOff>38995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4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131722</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3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109803</xdr:rowOff>
    </xdr:from>
    <xdr:to>
      <xdr:col>20</xdr:col>
      <xdr:colOff>38100</xdr:colOff>
      <xdr:row>38</xdr:row>
      <xdr:rowOff>39953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45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56480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2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106874</xdr:rowOff>
    </xdr:from>
    <xdr:to>
      <xdr:col>15</xdr:col>
      <xdr:colOff>101600</xdr:colOff>
      <xdr:row>38</xdr:row>
      <xdr:rowOff>37024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45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53551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22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79827</xdr:rowOff>
    </xdr:from>
    <xdr:to>
      <xdr:col>10</xdr:col>
      <xdr:colOff>165100</xdr:colOff>
      <xdr:row>38</xdr:row>
      <xdr:rowOff>9978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42347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26504</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19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106731</xdr:rowOff>
    </xdr:from>
    <xdr:to>
      <xdr:col>6</xdr:col>
      <xdr:colOff>38100</xdr:colOff>
      <xdr:row>38</xdr:row>
      <xdr:rowOff>36881</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45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53408</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2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81149</xdr:rowOff>
    </xdr:from>
    <xdr:to>
      <xdr:col>24</xdr:col>
      <xdr:colOff>63500</xdr:colOff>
      <xdr:row>57</xdr:row>
      <xdr:rowOff>133904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682349"/>
          <a:ext cx="838200" cy="22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81149</xdr:rowOff>
    </xdr:from>
    <xdr:to>
      <xdr:col>19</xdr:col>
      <xdr:colOff>177800</xdr:colOff>
      <xdr:row>58</xdr:row>
      <xdr:rowOff>13674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682349"/>
          <a:ext cx="889000" cy="27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55458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99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13674</xdr:rowOff>
    </xdr:from>
    <xdr:to>
      <xdr:col>15</xdr:col>
      <xdr:colOff>50800</xdr:colOff>
      <xdr:row>58</xdr:row>
      <xdr:rowOff>62134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57774"/>
          <a:ext cx="889000" cy="4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4741</xdr:rowOff>
    </xdr:from>
    <xdr:to>
      <xdr:col>15</xdr:col>
      <xdr:colOff>101600</xdr:colOff>
      <xdr:row>58</xdr:row>
      <xdr:rowOff>106341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4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97468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41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62134</xdr:rowOff>
    </xdr:from>
    <xdr:to>
      <xdr:col>10</xdr:col>
      <xdr:colOff>114300</xdr:colOff>
      <xdr:row>58</xdr:row>
      <xdr:rowOff>92180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06234"/>
          <a:ext cx="889000" cy="3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57195</xdr:rowOff>
    </xdr:from>
    <xdr:to>
      <xdr:col>10</xdr:col>
      <xdr:colOff>165100</xdr:colOff>
      <xdr:row>58</xdr:row>
      <xdr:rowOff>158795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149922</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09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57544</xdr:rowOff>
    </xdr:from>
    <xdr:to>
      <xdr:col>6</xdr:col>
      <xdr:colOff>38100</xdr:colOff>
      <xdr:row>58</xdr:row>
      <xdr:rowOff>159144</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150271</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83104</xdr:rowOff>
    </xdr:from>
    <xdr:to>
      <xdr:col>24</xdr:col>
      <xdr:colOff>114300</xdr:colOff>
      <xdr:row>58</xdr:row>
      <xdr:rowOff>13254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5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105981</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0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30349</xdr:rowOff>
    </xdr:from>
    <xdr:to>
      <xdr:col>20</xdr:col>
      <xdr:colOff>38100</xdr:colOff>
      <xdr:row>56</xdr:row>
      <xdr:rowOff>131949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63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54</xdr:row>
      <xdr:rowOff>148476</xdr:rowOff>
    </xdr:from>
    <xdr:ext cx="690189"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52205" y="94067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134324</xdr:rowOff>
    </xdr:from>
    <xdr:to>
      <xdr:col>15</xdr:col>
      <xdr:colOff>101600</xdr:colOff>
      <xdr:row>58</xdr:row>
      <xdr:rowOff>64474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0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81001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682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11334</xdr:rowOff>
    </xdr:from>
    <xdr:to>
      <xdr:col>10</xdr:col>
      <xdr:colOff>165100</xdr:colOff>
      <xdr:row>58</xdr:row>
      <xdr:rowOff>112934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5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129461</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73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41380</xdr:rowOff>
    </xdr:from>
    <xdr:to>
      <xdr:col>6</xdr:col>
      <xdr:colOff>38100</xdr:colOff>
      <xdr:row>58</xdr:row>
      <xdr:rowOff>142980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8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159507</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760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134177</xdr:rowOff>
    </xdr:from>
    <xdr:to>
      <xdr:col>24</xdr:col>
      <xdr:colOff>63500</xdr:colOff>
      <xdr:row>77</xdr:row>
      <xdr:rowOff>104975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821477"/>
          <a:ext cx="838200" cy="48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70361</xdr:rowOff>
    </xdr:from>
    <xdr:to>
      <xdr:col>19</xdr:col>
      <xdr:colOff>177800</xdr:colOff>
      <xdr:row>74</xdr:row>
      <xdr:rowOff>134177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757661"/>
          <a:ext cx="889000" cy="6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70361</xdr:rowOff>
    </xdr:from>
    <xdr:to>
      <xdr:col>15</xdr:col>
      <xdr:colOff>50800</xdr:colOff>
      <xdr:row>78</xdr:row>
      <xdr:rowOff>76735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757661"/>
          <a:ext cx="889000" cy="69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7813</xdr:rowOff>
    </xdr:from>
    <xdr:to>
      <xdr:col>15</xdr:col>
      <xdr:colOff>101600</xdr:colOff>
      <xdr:row>78</xdr:row>
      <xdr:rowOff>109413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100540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7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76735</xdr:rowOff>
    </xdr:from>
    <xdr:to>
      <xdr:col>10</xdr:col>
      <xdr:colOff>114300</xdr:colOff>
      <xdr:row>79</xdr:row>
      <xdr:rowOff>26355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49835"/>
          <a:ext cx="889000" cy="1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48036</xdr:rowOff>
    </xdr:from>
    <xdr:to>
      <xdr:col>10</xdr:col>
      <xdr:colOff>165100</xdr:colOff>
      <xdr:row>78</xdr:row>
      <xdr:rowOff>149636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42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140763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51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69264</xdr:rowOff>
    </xdr:from>
    <xdr:to>
      <xdr:col>6</xdr:col>
      <xdr:colOff>38100</xdr:colOff>
      <xdr:row>78</xdr:row>
      <xdr:rowOff>170864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44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15941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1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54175</xdr:rowOff>
    </xdr:from>
    <xdr:to>
      <xdr:col>24</xdr:col>
      <xdr:colOff>114300</xdr:colOff>
      <xdr:row>77</xdr:row>
      <xdr:rowOff>155775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77052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0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83377</xdr:rowOff>
    </xdr:from>
    <xdr:to>
      <xdr:col>20</xdr:col>
      <xdr:colOff>38100</xdr:colOff>
      <xdr:row>75</xdr:row>
      <xdr:rowOff>13527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77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30054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545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19561</xdr:rowOff>
    </xdr:from>
    <xdr:to>
      <xdr:col>15</xdr:col>
      <xdr:colOff>101600</xdr:colOff>
      <xdr:row>74</xdr:row>
      <xdr:rowOff>121161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70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137688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48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25935</xdr:rowOff>
    </xdr:from>
    <xdr:to>
      <xdr:col>10</xdr:col>
      <xdr:colOff>165100</xdr:colOff>
      <xdr:row>78</xdr:row>
      <xdr:rowOff>127535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9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144062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74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147005</xdr:rowOff>
    </xdr:from>
    <xdr:to>
      <xdr:col>6</xdr:col>
      <xdr:colOff>38100</xdr:colOff>
      <xdr:row>79</xdr:row>
      <xdr:rowOff>77155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52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68282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61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100861</xdr:rowOff>
    </xdr:from>
    <xdr:to>
      <xdr:col>24</xdr:col>
      <xdr:colOff>63500</xdr:colOff>
      <xdr:row>97</xdr:row>
      <xdr:rowOff>36317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388611"/>
          <a:ext cx="838200" cy="27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36317</xdr:rowOff>
    </xdr:from>
    <xdr:to>
      <xdr:col>19</xdr:col>
      <xdr:colOff>177800</xdr:colOff>
      <xdr:row>97</xdr:row>
      <xdr:rowOff>43528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666967"/>
          <a:ext cx="889000" cy="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43528</xdr:rowOff>
    </xdr:from>
    <xdr:to>
      <xdr:col>15</xdr:col>
      <xdr:colOff>50800</xdr:colOff>
      <xdr:row>97</xdr:row>
      <xdr:rowOff>160031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674178"/>
          <a:ext cx="889000" cy="11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94886</xdr:rowOff>
    </xdr:from>
    <xdr:to>
      <xdr:col>15</xdr:col>
      <xdr:colOff>101600</xdr:colOff>
      <xdr:row>98</xdr:row>
      <xdr:rowOff>25036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16163</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81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160031</xdr:rowOff>
    </xdr:from>
    <xdr:to>
      <xdr:col>10</xdr:col>
      <xdr:colOff>114300</xdr:colOff>
      <xdr:row>98</xdr:row>
      <xdr:rowOff>4159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90681"/>
          <a:ext cx="889000" cy="1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121571</xdr:rowOff>
    </xdr:from>
    <xdr:to>
      <xdr:col>10</xdr:col>
      <xdr:colOff>165100</xdr:colOff>
      <xdr:row>98</xdr:row>
      <xdr:rowOff>51721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42848</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84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138049</xdr:rowOff>
    </xdr:from>
    <xdr:to>
      <xdr:col>6</xdr:col>
      <xdr:colOff>38100</xdr:colOff>
      <xdr:row>98</xdr:row>
      <xdr:rowOff>68199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59326</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86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50061</xdr:rowOff>
    </xdr:from>
    <xdr:to>
      <xdr:col>24</xdr:col>
      <xdr:colOff>114300</xdr:colOff>
      <xdr:row>95</xdr:row>
      <xdr:rowOff>151661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33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72938</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18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156967</xdr:rowOff>
    </xdr:from>
    <xdr:to>
      <xdr:col>20</xdr:col>
      <xdr:colOff>38100</xdr:colOff>
      <xdr:row>97</xdr:row>
      <xdr:rowOff>87117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1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103644</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39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164178</xdr:rowOff>
    </xdr:from>
    <xdr:to>
      <xdr:col>15</xdr:col>
      <xdr:colOff>101600</xdr:colOff>
      <xdr:row>97</xdr:row>
      <xdr:rowOff>94328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2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110855</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39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109231</xdr:rowOff>
    </xdr:from>
    <xdr:to>
      <xdr:col>10</xdr:col>
      <xdr:colOff>165100</xdr:colOff>
      <xdr:row>98</xdr:row>
      <xdr:rowOff>39381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3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55908</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51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124809</xdr:rowOff>
    </xdr:from>
    <xdr:to>
      <xdr:col>6</xdr:col>
      <xdr:colOff>38100</xdr:colOff>
      <xdr:row>98</xdr:row>
      <xdr:rowOff>54959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5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71486</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5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151174</xdr:rowOff>
    </xdr:from>
    <xdr:to>
      <xdr:col>46</xdr:col>
      <xdr:colOff>38100</xdr:colOff>
      <xdr:row>39</xdr:row>
      <xdr:rowOff>81324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97851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441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154356</xdr:rowOff>
    </xdr:from>
    <xdr:to>
      <xdr:col>41</xdr:col>
      <xdr:colOff>101600</xdr:colOff>
      <xdr:row>39</xdr:row>
      <xdr:rowOff>84506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101033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155060</xdr:rowOff>
    </xdr:from>
    <xdr:to>
      <xdr:col>36</xdr:col>
      <xdr:colOff>165100</xdr:colOff>
      <xdr:row>39</xdr:row>
      <xdr:rowOff>85210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101738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140781</xdr:rowOff>
    </xdr:from>
    <xdr:to>
      <xdr:col>55</xdr:col>
      <xdr:colOff>0</xdr:colOff>
      <xdr:row>54</xdr:row>
      <xdr:rowOff>155281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399081"/>
          <a:ext cx="8382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125605</xdr:rowOff>
    </xdr:from>
    <xdr:to>
      <xdr:col>50</xdr:col>
      <xdr:colOff>114300</xdr:colOff>
      <xdr:row>54</xdr:row>
      <xdr:rowOff>140781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383905"/>
          <a:ext cx="889000" cy="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125605</xdr:rowOff>
    </xdr:from>
    <xdr:to>
      <xdr:col>45</xdr:col>
      <xdr:colOff>177800</xdr:colOff>
      <xdr:row>57</xdr:row>
      <xdr:rowOff>67026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383905"/>
          <a:ext cx="889000" cy="45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66063</xdr:rowOff>
    </xdr:from>
    <xdr:to>
      <xdr:col>46</xdr:col>
      <xdr:colOff>38100</xdr:colOff>
      <xdr:row>56</xdr:row>
      <xdr:rowOff>167663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158790</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75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116804</xdr:rowOff>
    </xdr:from>
    <xdr:to>
      <xdr:col>41</xdr:col>
      <xdr:colOff>50800</xdr:colOff>
      <xdr:row>57</xdr:row>
      <xdr:rowOff>67026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546554"/>
          <a:ext cx="889000" cy="29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72034</xdr:rowOff>
    </xdr:from>
    <xdr:to>
      <xdr:col>41</xdr:col>
      <xdr:colOff>101600</xdr:colOff>
      <xdr:row>57</xdr:row>
      <xdr:rowOff>2184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18711</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44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60426</xdr:rowOff>
    </xdr:from>
    <xdr:to>
      <xdr:col>36</xdr:col>
      <xdr:colOff>165100</xdr:colOff>
      <xdr:row>56</xdr:row>
      <xdr:rowOff>162026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6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153153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754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104481</xdr:rowOff>
    </xdr:from>
    <xdr:to>
      <xdr:col>55</xdr:col>
      <xdr:colOff>50800</xdr:colOff>
      <xdr:row>55</xdr:row>
      <xdr:rowOff>34631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3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127358</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21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89981</xdr:rowOff>
    </xdr:from>
    <xdr:to>
      <xdr:col>50</xdr:col>
      <xdr:colOff>165100</xdr:colOff>
      <xdr:row>55</xdr:row>
      <xdr:rowOff>20131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34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36658</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12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74805</xdr:rowOff>
    </xdr:from>
    <xdr:to>
      <xdr:col>46</xdr:col>
      <xdr:colOff>38100</xdr:colOff>
      <xdr:row>55</xdr:row>
      <xdr:rowOff>4955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3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21482</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108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16226</xdr:rowOff>
    </xdr:from>
    <xdr:to>
      <xdr:col>41</xdr:col>
      <xdr:colOff>101600</xdr:colOff>
      <xdr:row>57</xdr:row>
      <xdr:rowOff>117826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8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108953</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881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66004</xdr:rowOff>
    </xdr:from>
    <xdr:to>
      <xdr:col>36</xdr:col>
      <xdr:colOff>165100</xdr:colOff>
      <xdr:row>55</xdr:row>
      <xdr:rowOff>167604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49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12681</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27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138424</xdr:rowOff>
    </xdr:from>
    <xdr:to>
      <xdr:col>55</xdr:col>
      <xdr:colOff>0</xdr:colOff>
      <xdr:row>78</xdr:row>
      <xdr:rowOff>151482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511524"/>
          <a:ext cx="838200" cy="1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151482</xdr:rowOff>
    </xdr:from>
    <xdr:to>
      <xdr:col>50</xdr:col>
      <xdr:colOff>114300</xdr:colOff>
      <xdr:row>78</xdr:row>
      <xdr:rowOff>154547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524582"/>
          <a:ext cx="889000" cy="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154547</xdr:rowOff>
    </xdr:from>
    <xdr:to>
      <xdr:col>45</xdr:col>
      <xdr:colOff>177800</xdr:colOff>
      <xdr:row>78</xdr:row>
      <xdr:rowOff>155311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27647"/>
          <a:ext cx="889000" cy="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36835</xdr:rowOff>
    </xdr:from>
    <xdr:to>
      <xdr:col>46</xdr:col>
      <xdr:colOff>38100</xdr:colOff>
      <xdr:row>78</xdr:row>
      <xdr:rowOff>138435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0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154962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116410</xdr:rowOff>
    </xdr:from>
    <xdr:to>
      <xdr:col>41</xdr:col>
      <xdr:colOff>50800</xdr:colOff>
      <xdr:row>78</xdr:row>
      <xdr:rowOff>155311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89510"/>
          <a:ext cx="889000" cy="3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65253</xdr:rowOff>
    </xdr:from>
    <xdr:to>
      <xdr:col>41</xdr:col>
      <xdr:colOff>101600</xdr:colOff>
      <xdr:row>78</xdr:row>
      <xdr:rowOff>166853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3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2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69883</xdr:rowOff>
    </xdr:from>
    <xdr:to>
      <xdr:col>36</xdr:col>
      <xdr:colOff>165100</xdr:colOff>
      <xdr:row>79</xdr:row>
      <xdr:rowOff>33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162610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53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87624</xdr:rowOff>
    </xdr:from>
    <xdr:to>
      <xdr:col>55</xdr:col>
      <xdr:colOff>50800</xdr:colOff>
      <xdr:row>79</xdr:row>
      <xdr:rowOff>17774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6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2551</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7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100682</xdr:rowOff>
    </xdr:from>
    <xdr:to>
      <xdr:col>50</xdr:col>
      <xdr:colOff>165100</xdr:colOff>
      <xdr:row>79</xdr:row>
      <xdr:rowOff>30832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7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21959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56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103747</xdr:rowOff>
    </xdr:from>
    <xdr:to>
      <xdr:col>46</xdr:col>
      <xdr:colOff>38100</xdr:colOff>
      <xdr:row>79</xdr:row>
      <xdr:rowOff>33897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25024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5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104511</xdr:rowOff>
    </xdr:from>
    <xdr:to>
      <xdr:col>41</xdr:col>
      <xdr:colOff>101600</xdr:colOff>
      <xdr:row>79</xdr:row>
      <xdr:rowOff>34661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7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25788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5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65610</xdr:rowOff>
    </xdr:from>
    <xdr:to>
      <xdr:col>36</xdr:col>
      <xdr:colOff>165100</xdr:colOff>
      <xdr:row>78</xdr:row>
      <xdr:rowOff>167210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12287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134085</xdr:rowOff>
    </xdr:from>
    <xdr:to>
      <xdr:col>55</xdr:col>
      <xdr:colOff>0</xdr:colOff>
      <xdr:row>97</xdr:row>
      <xdr:rowOff>135880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64735"/>
          <a:ext cx="838200" cy="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67408</xdr:rowOff>
    </xdr:from>
    <xdr:to>
      <xdr:col>50</xdr:col>
      <xdr:colOff>114300</xdr:colOff>
      <xdr:row>97</xdr:row>
      <xdr:rowOff>135880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698058"/>
          <a:ext cx="889000" cy="6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67408</xdr:rowOff>
    </xdr:from>
    <xdr:to>
      <xdr:col>45</xdr:col>
      <xdr:colOff>177800</xdr:colOff>
      <xdr:row>97</xdr:row>
      <xdr:rowOff>150814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698058"/>
          <a:ext cx="889000" cy="8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57539</xdr:rowOff>
    </xdr:from>
    <xdr:to>
      <xdr:col>46</xdr:col>
      <xdr:colOff>38100</xdr:colOff>
      <xdr:row>97</xdr:row>
      <xdr:rowOff>159139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150266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78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150814</xdr:rowOff>
    </xdr:from>
    <xdr:to>
      <xdr:col>41</xdr:col>
      <xdr:colOff>50800</xdr:colOff>
      <xdr:row>97</xdr:row>
      <xdr:rowOff>153536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781464"/>
          <a:ext cx="889000" cy="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62091</xdr:rowOff>
    </xdr:from>
    <xdr:to>
      <xdr:col>41</xdr:col>
      <xdr:colOff>101600</xdr:colOff>
      <xdr:row>97</xdr:row>
      <xdr:rowOff>163691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9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8768</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46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63533</xdr:rowOff>
    </xdr:from>
    <xdr:to>
      <xdr:col>36</xdr:col>
      <xdr:colOff>165100</xdr:colOff>
      <xdr:row>97</xdr:row>
      <xdr:rowOff>165133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10210</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46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83285</xdr:rowOff>
    </xdr:from>
    <xdr:to>
      <xdr:col>55</xdr:col>
      <xdr:colOff>50800</xdr:colOff>
      <xdr:row>98</xdr:row>
      <xdr:rowOff>13435</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1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26955</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57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85080</xdr:rowOff>
    </xdr:from>
    <xdr:to>
      <xdr:col>50</xdr:col>
      <xdr:colOff>165100</xdr:colOff>
      <xdr:row>98</xdr:row>
      <xdr:rowOff>15230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1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6357</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80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16608</xdr:rowOff>
    </xdr:from>
    <xdr:to>
      <xdr:col>46</xdr:col>
      <xdr:colOff>38100</xdr:colOff>
      <xdr:row>97</xdr:row>
      <xdr:rowOff>118208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4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134735</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42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100014</xdr:rowOff>
    </xdr:from>
    <xdr:to>
      <xdr:col>41</xdr:col>
      <xdr:colOff>101600</xdr:colOff>
      <xdr:row>98</xdr:row>
      <xdr:rowOff>30164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3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21291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2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102736</xdr:rowOff>
    </xdr:from>
    <xdr:to>
      <xdr:col>36</xdr:col>
      <xdr:colOff>165100</xdr:colOff>
      <xdr:row>98</xdr:row>
      <xdr:rowOff>32886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24013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2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149106</xdr:rowOff>
    </xdr:from>
    <xdr:to>
      <xdr:col>85</xdr:col>
      <xdr:colOff>127000</xdr:colOff>
      <xdr:row>38</xdr:row>
      <xdr:rowOff>157051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664206"/>
          <a:ext cx="838200" cy="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149106</xdr:rowOff>
    </xdr:from>
    <xdr:to>
      <xdr:col>81</xdr:col>
      <xdr:colOff>50800</xdr:colOff>
      <xdr:row>39</xdr:row>
      <xdr:rowOff>28284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664206"/>
          <a:ext cx="889000" cy="5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28284</xdr:rowOff>
    </xdr:from>
    <xdr:to>
      <xdr:col>76</xdr:col>
      <xdr:colOff>114300</xdr:colOff>
      <xdr:row>39</xdr:row>
      <xdr:rowOff>61725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714834"/>
          <a:ext cx="889000" cy="3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162499</xdr:rowOff>
    </xdr:from>
    <xdr:to>
      <xdr:col>76</xdr:col>
      <xdr:colOff>165100</xdr:colOff>
      <xdr:row>38</xdr:row>
      <xdr:rowOff>92649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50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109176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8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19711</xdr:rowOff>
    </xdr:from>
    <xdr:to>
      <xdr:col>71</xdr:col>
      <xdr:colOff>177800</xdr:colOff>
      <xdr:row>39</xdr:row>
      <xdr:rowOff>61725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706261"/>
          <a:ext cx="889000" cy="4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46368</xdr:rowOff>
    </xdr:from>
    <xdr:to>
      <xdr:col>72</xdr:col>
      <xdr:colOff>38100</xdr:colOff>
      <xdr:row>38</xdr:row>
      <xdr:rowOff>147968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561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164494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33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41668</xdr:rowOff>
    </xdr:from>
    <xdr:to>
      <xdr:col>67</xdr:col>
      <xdr:colOff>101600</xdr:colOff>
      <xdr:row>38</xdr:row>
      <xdr:rowOff>143268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159795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3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106251</xdr:rowOff>
    </xdr:from>
    <xdr:to>
      <xdr:col>85</xdr:col>
      <xdr:colOff>177800</xdr:colOff>
      <xdr:row>39</xdr:row>
      <xdr:rowOff>36401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6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21178</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3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98306</xdr:rowOff>
    </xdr:from>
    <xdr:to>
      <xdr:col>81</xdr:col>
      <xdr:colOff>101600</xdr:colOff>
      <xdr:row>39</xdr:row>
      <xdr:rowOff>28456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6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19583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70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148934</xdr:rowOff>
    </xdr:from>
    <xdr:to>
      <xdr:col>76</xdr:col>
      <xdr:colOff>165100</xdr:colOff>
      <xdr:row>39</xdr:row>
      <xdr:rowOff>79084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66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70211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7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10925</xdr:rowOff>
    </xdr:from>
    <xdr:to>
      <xdr:col>72</xdr:col>
      <xdr:colOff>38100</xdr:colOff>
      <xdr:row>39</xdr:row>
      <xdr:rowOff>112525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69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103652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79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140361</xdr:rowOff>
    </xdr:from>
    <xdr:to>
      <xdr:col>67</xdr:col>
      <xdr:colOff>101600</xdr:colOff>
      <xdr:row>39</xdr:row>
      <xdr:rowOff>70511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65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61638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74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83298</xdr:rowOff>
    </xdr:from>
    <xdr:to>
      <xdr:col>85</xdr:col>
      <xdr:colOff>127000</xdr:colOff>
      <xdr:row>57</xdr:row>
      <xdr:rowOff>94496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855948"/>
          <a:ext cx="838200" cy="1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111389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84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68035</xdr:rowOff>
    </xdr:from>
    <xdr:to>
      <xdr:col>81</xdr:col>
      <xdr:colOff>50800</xdr:colOff>
      <xdr:row>57</xdr:row>
      <xdr:rowOff>83298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840685"/>
          <a:ext cx="889000" cy="1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134065</xdr:rowOff>
    </xdr:from>
    <xdr:to>
      <xdr:col>76</xdr:col>
      <xdr:colOff>114300</xdr:colOff>
      <xdr:row>57</xdr:row>
      <xdr:rowOff>68035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735265"/>
          <a:ext cx="889000" cy="10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162213</xdr:rowOff>
    </xdr:from>
    <xdr:to>
      <xdr:col>76</xdr:col>
      <xdr:colOff>165100</xdr:colOff>
      <xdr:row>58</xdr:row>
      <xdr:rowOff>92363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3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83490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1002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128058</xdr:rowOff>
    </xdr:from>
    <xdr:to>
      <xdr:col>71</xdr:col>
      <xdr:colOff>177800</xdr:colOff>
      <xdr:row>56</xdr:row>
      <xdr:rowOff>134065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557808"/>
          <a:ext cx="889000" cy="17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19982</xdr:rowOff>
    </xdr:from>
    <xdr:to>
      <xdr:col>72</xdr:col>
      <xdr:colOff>38100</xdr:colOff>
      <xdr:row>58</xdr:row>
      <xdr:rowOff>121582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6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112709</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1005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19610</xdr:rowOff>
    </xdr:from>
    <xdr:to>
      <xdr:col>67</xdr:col>
      <xdr:colOff>101600</xdr:colOff>
      <xdr:row>58</xdr:row>
      <xdr:rowOff>121210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6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112337</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1005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43696</xdr:rowOff>
    </xdr:from>
    <xdr:to>
      <xdr:col>85</xdr:col>
      <xdr:colOff>177800</xdr:colOff>
      <xdr:row>57</xdr:row>
      <xdr:rowOff>145296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1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66573</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667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32498</xdr:rowOff>
    </xdr:from>
    <xdr:to>
      <xdr:col>81</xdr:col>
      <xdr:colOff>101600</xdr:colOff>
      <xdr:row>57</xdr:row>
      <xdr:rowOff>134098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0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150625</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580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17235</xdr:rowOff>
    </xdr:from>
    <xdr:to>
      <xdr:col>76</xdr:col>
      <xdr:colOff>165100</xdr:colOff>
      <xdr:row>57</xdr:row>
      <xdr:rowOff>118835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8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135362</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56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83265</xdr:rowOff>
    </xdr:from>
    <xdr:to>
      <xdr:col>72</xdr:col>
      <xdr:colOff>38100</xdr:colOff>
      <xdr:row>57</xdr:row>
      <xdr:rowOff>13415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68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29942</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459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77258</xdr:rowOff>
    </xdr:from>
    <xdr:to>
      <xdr:col>67</xdr:col>
      <xdr:colOff>101600</xdr:colOff>
      <xdr:row>56</xdr:row>
      <xdr:rowOff>7408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50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23935</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28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90749</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635299"/>
          <a:ext cx="838200" cy="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142503</xdr:rowOff>
    </xdr:from>
    <xdr:to>
      <xdr:col>76</xdr:col>
      <xdr:colOff>165100</xdr:colOff>
      <xdr:row>79</xdr:row>
      <xdr:rowOff>72653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89180</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9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98868</xdr:rowOff>
    </xdr:from>
    <xdr:to>
      <xdr:col>71</xdr:col>
      <xdr:colOff>177800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643418"/>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144253</xdr:rowOff>
    </xdr:from>
    <xdr:to>
      <xdr:col>72</xdr:col>
      <xdr:colOff>38100</xdr:colOff>
      <xdr:row>79</xdr:row>
      <xdr:rowOff>74403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90930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9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156876</xdr:rowOff>
    </xdr:from>
    <xdr:to>
      <xdr:col>67</xdr:col>
      <xdr:colOff>101600</xdr:colOff>
      <xdr:row>79</xdr:row>
      <xdr:rowOff>87026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103553</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30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39949</xdr:rowOff>
    </xdr:from>
    <xdr:to>
      <xdr:col>85</xdr:col>
      <xdr:colOff>177800</xdr:colOff>
      <xdr:row>79</xdr:row>
      <xdr:rowOff>141549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8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131993</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48068</xdr:rowOff>
    </xdr:from>
    <xdr:to>
      <xdr:col>67</xdr:col>
      <xdr:colOff>101600</xdr:colOff>
      <xdr:row>79</xdr:row>
      <xdr:rowOff>149668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9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140795</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853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58813</xdr:rowOff>
    </xdr:from>
    <xdr:to>
      <xdr:col>85</xdr:col>
      <xdr:colOff>127000</xdr:colOff>
      <xdr:row>98</xdr:row>
      <xdr:rowOff>77133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60913"/>
          <a:ext cx="838200" cy="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77133</xdr:rowOff>
    </xdr:from>
    <xdr:to>
      <xdr:col>81</xdr:col>
      <xdr:colOff>50800</xdr:colOff>
      <xdr:row>98</xdr:row>
      <xdr:rowOff>82116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79233"/>
          <a:ext cx="8890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82116</xdr:rowOff>
    </xdr:from>
    <xdr:to>
      <xdr:col>76</xdr:col>
      <xdr:colOff>114300</xdr:colOff>
      <xdr:row>98</xdr:row>
      <xdr:rowOff>101789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884216"/>
          <a:ext cx="889000" cy="1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50682</xdr:rowOff>
    </xdr:from>
    <xdr:to>
      <xdr:col>76</xdr:col>
      <xdr:colOff>165100</xdr:colOff>
      <xdr:row>98</xdr:row>
      <xdr:rowOff>152282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143409</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945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101744</xdr:rowOff>
    </xdr:from>
    <xdr:to>
      <xdr:col>71</xdr:col>
      <xdr:colOff>177800</xdr:colOff>
      <xdr:row>98</xdr:row>
      <xdr:rowOff>101789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903844"/>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54054</xdr:rowOff>
    </xdr:from>
    <xdr:to>
      <xdr:col>72</xdr:col>
      <xdr:colOff>38100</xdr:colOff>
      <xdr:row>98</xdr:row>
      <xdr:rowOff>155654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146781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948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55620</xdr:rowOff>
    </xdr:from>
    <xdr:to>
      <xdr:col>67</xdr:col>
      <xdr:colOff>101600</xdr:colOff>
      <xdr:row>98</xdr:row>
      <xdr:rowOff>157220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148347</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95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8013</xdr:rowOff>
    </xdr:from>
    <xdr:to>
      <xdr:col>85</xdr:col>
      <xdr:colOff>177800</xdr:colOff>
      <xdr:row>98</xdr:row>
      <xdr:rowOff>109613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1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30890</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6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26333</xdr:rowOff>
    </xdr:from>
    <xdr:to>
      <xdr:col>81</xdr:col>
      <xdr:colOff>101600</xdr:colOff>
      <xdr:row>98</xdr:row>
      <xdr:rowOff>127933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2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144460</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603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31316</xdr:rowOff>
    </xdr:from>
    <xdr:to>
      <xdr:col>76</xdr:col>
      <xdr:colOff>165100</xdr:colOff>
      <xdr:row>98</xdr:row>
      <xdr:rowOff>132916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3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149443</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60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50989</xdr:rowOff>
    </xdr:from>
    <xdr:to>
      <xdr:col>72</xdr:col>
      <xdr:colOff>38100</xdr:colOff>
      <xdr:row>98</xdr:row>
      <xdr:rowOff>152589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5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169116</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62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50944</xdr:rowOff>
    </xdr:from>
    <xdr:to>
      <xdr:col>67</xdr:col>
      <xdr:colOff>101600</xdr:colOff>
      <xdr:row>98</xdr:row>
      <xdr:rowOff>152544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5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169071</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628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161206</xdr:rowOff>
    </xdr:from>
    <xdr:to>
      <xdr:col>107</xdr:col>
      <xdr:colOff>101600</xdr:colOff>
      <xdr:row>39</xdr:row>
      <xdr:rowOff>91356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107883</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1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161976</xdr:rowOff>
    </xdr:from>
    <xdr:to>
      <xdr:col>102</xdr:col>
      <xdr:colOff>165100</xdr:colOff>
      <xdr:row>39</xdr:row>
      <xdr:rowOff>92126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108653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162997</xdr:rowOff>
    </xdr:from>
    <xdr:to>
      <xdr:col>98</xdr:col>
      <xdr:colOff>38100</xdr:colOff>
      <xdr:row>39</xdr:row>
      <xdr:rowOff>93147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109674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3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教育費のおいて平成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年度で小学校舎危険物改築工事完了に伴い大幅に減額となったが、未だ高い数値となっている。要因としては、本町は島嶼の町であり県内一の総面積を有していることから、町内には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つの幼稚園、</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つの小学校、</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つの中学校が点在し、大きな教育格差が生じないような体制を整えるためにも、教育費は類似団体と比較しても高い数値となる。今後、義務教育施設整備事業等の老朽化に伴う修繕や建替え等のため普通建設費や物件費が集中することが予想されることから、老朽化率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％に近い施設及び超過している施設は、計画的な修繕や建替えの検討を実施していく必要がある。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衛生</a:t>
          </a:r>
          <a:r>
            <a:rPr kumimoji="1" lang="ja-JP" altLang="ja-JP" sz="1100">
              <a:solidFill>
                <a:schemeClr val="dk1"/>
              </a:solidFill>
              <a:effectLst/>
              <a:latin typeface="+mn-lt"/>
              <a:ea typeface="+mn-ea"/>
              <a:cs typeface="+mn-cs"/>
            </a:rPr>
            <a:t>費においては住民一人当たり</a:t>
          </a:r>
          <a:r>
            <a:rPr kumimoji="1" lang="en-US" altLang="ja-JP" sz="1100">
              <a:solidFill>
                <a:schemeClr val="dk1"/>
              </a:solidFill>
              <a:effectLst/>
              <a:latin typeface="+mn-lt"/>
              <a:ea typeface="+mn-ea"/>
              <a:cs typeface="+mn-cs"/>
            </a:rPr>
            <a:t>330,388</a:t>
          </a:r>
          <a:r>
            <a:rPr kumimoji="1" lang="ja-JP" altLang="ja-JP" sz="1100">
              <a:solidFill>
                <a:schemeClr val="dk1"/>
              </a:solidFill>
              <a:effectLst/>
              <a:latin typeface="+mn-lt"/>
              <a:ea typeface="+mn-ea"/>
              <a:cs typeface="+mn-cs"/>
            </a:rPr>
            <a:t>円となっており、前年度から</a:t>
          </a:r>
          <a:r>
            <a:rPr kumimoji="1" lang="en-US" altLang="ja-JP" sz="1100">
              <a:solidFill>
                <a:schemeClr val="dk1"/>
              </a:solidFill>
              <a:effectLst/>
              <a:latin typeface="+mn-lt"/>
              <a:ea typeface="+mn-ea"/>
              <a:cs typeface="+mn-cs"/>
            </a:rPr>
            <a:t>146,119</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増が生じており</a:t>
          </a:r>
          <a:r>
            <a:rPr kumimoji="1" lang="ja-JP" altLang="ja-JP" sz="1100">
              <a:solidFill>
                <a:schemeClr val="dk1"/>
              </a:solidFill>
              <a:effectLst/>
              <a:latin typeface="+mn-lt"/>
              <a:ea typeface="+mn-ea"/>
              <a:cs typeface="+mn-cs"/>
            </a:rPr>
            <a:t>、類似団体より</a:t>
          </a:r>
          <a:r>
            <a:rPr kumimoji="1" lang="en-US" altLang="ja-JP" sz="1100">
              <a:solidFill>
                <a:schemeClr val="dk1"/>
              </a:solidFill>
              <a:effectLst/>
              <a:latin typeface="+mn-lt"/>
              <a:ea typeface="+mn-ea"/>
              <a:cs typeface="+mn-cs"/>
            </a:rPr>
            <a:t>180,573</a:t>
          </a:r>
          <a:r>
            <a:rPr kumimoji="1" lang="ja-JP" altLang="ja-JP" sz="1100">
              <a:solidFill>
                <a:schemeClr val="dk1"/>
              </a:solidFill>
              <a:effectLst/>
              <a:latin typeface="+mn-lt"/>
              <a:ea typeface="+mn-ea"/>
              <a:cs typeface="+mn-cs"/>
            </a:rPr>
            <a:t>円高い数値となっている。要因として、</a:t>
          </a:r>
          <a:r>
            <a:rPr kumimoji="1" lang="ja-JP" altLang="en-US" sz="1100">
              <a:solidFill>
                <a:schemeClr val="dk1"/>
              </a:solidFill>
              <a:effectLst/>
              <a:latin typeface="+mn-lt"/>
              <a:ea typeface="+mn-ea"/>
              <a:cs typeface="+mn-cs"/>
            </a:rPr>
            <a:t>汚泥再生処理施設整備</a:t>
          </a:r>
          <a:r>
            <a:rPr kumimoji="1" lang="ja-JP" altLang="ja-JP" sz="1100">
              <a:solidFill>
                <a:schemeClr val="dk1"/>
              </a:solidFill>
              <a:effectLst/>
              <a:latin typeface="+mn-lt"/>
              <a:ea typeface="+mn-ea"/>
              <a:cs typeface="+mn-cs"/>
            </a:rPr>
            <a:t>事業の大型事業の実施に伴い、</a:t>
          </a:r>
          <a:r>
            <a:rPr kumimoji="1" lang="ja-JP" altLang="en-US" sz="1100">
              <a:solidFill>
                <a:schemeClr val="dk1"/>
              </a:solidFill>
              <a:effectLst/>
              <a:latin typeface="+mn-lt"/>
              <a:ea typeface="+mn-ea"/>
              <a:cs typeface="+mn-cs"/>
            </a:rPr>
            <a:t>衛生</a:t>
          </a:r>
          <a:r>
            <a:rPr kumimoji="1" lang="ja-JP" altLang="ja-JP" sz="1100">
              <a:solidFill>
                <a:schemeClr val="dk1"/>
              </a:solidFill>
              <a:effectLst/>
              <a:latin typeface="+mn-lt"/>
              <a:ea typeface="+mn-ea"/>
              <a:cs typeface="+mn-cs"/>
            </a:rPr>
            <a:t>費が増大</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665,213</a:t>
          </a:r>
          <a:r>
            <a:rPr kumimoji="1" lang="ja-JP" altLang="ja-JP" sz="1100">
              <a:solidFill>
                <a:schemeClr val="dk1"/>
              </a:solidFill>
              <a:effectLst/>
              <a:latin typeface="+mn-lt"/>
              <a:ea typeface="+mn-ea"/>
              <a:cs typeface="+mn-cs"/>
            </a:rPr>
            <a:t>円となっており、前年度から</a:t>
          </a:r>
          <a:r>
            <a:rPr kumimoji="1" lang="en-US" altLang="ja-JP" sz="1100">
              <a:solidFill>
                <a:schemeClr val="dk1"/>
              </a:solidFill>
              <a:effectLst/>
              <a:latin typeface="+mn-lt"/>
              <a:ea typeface="+mn-ea"/>
              <a:cs typeface="+mn-cs"/>
            </a:rPr>
            <a:t>588,463</a:t>
          </a:r>
          <a:r>
            <a:rPr kumimoji="1" lang="ja-JP" altLang="ja-JP" sz="1100">
              <a:solidFill>
                <a:schemeClr val="dk1"/>
              </a:solidFill>
              <a:effectLst/>
              <a:latin typeface="+mn-lt"/>
              <a:ea typeface="+mn-ea"/>
              <a:cs typeface="+mn-cs"/>
            </a:rPr>
            <a:t>円の大幅な</a:t>
          </a:r>
          <a:r>
            <a:rPr kumimoji="1" lang="ja-JP" altLang="en-US" sz="1100">
              <a:solidFill>
                <a:schemeClr val="dk1"/>
              </a:solidFill>
              <a:effectLst/>
              <a:latin typeface="+mn-lt"/>
              <a:ea typeface="+mn-ea"/>
              <a:cs typeface="+mn-cs"/>
            </a:rPr>
            <a:t>減額が生じているものの</a:t>
          </a:r>
          <a:r>
            <a:rPr kumimoji="1" lang="ja-JP" altLang="ja-JP" sz="1100">
              <a:solidFill>
                <a:schemeClr val="dk1"/>
              </a:solidFill>
              <a:effectLst/>
              <a:latin typeface="+mn-lt"/>
              <a:ea typeface="+mn-ea"/>
              <a:cs typeface="+mn-cs"/>
            </a:rPr>
            <a:t>、類似団体より</a:t>
          </a:r>
          <a:r>
            <a:rPr kumimoji="1" lang="en-US" altLang="ja-JP" sz="1100">
              <a:solidFill>
                <a:schemeClr val="dk1"/>
              </a:solidFill>
              <a:effectLst/>
              <a:latin typeface="+mn-lt"/>
              <a:ea typeface="+mn-ea"/>
              <a:cs typeface="+mn-cs"/>
            </a:rPr>
            <a:t>185,190</a:t>
          </a:r>
          <a:r>
            <a:rPr kumimoji="1" lang="ja-JP" altLang="ja-JP" sz="1100">
              <a:solidFill>
                <a:schemeClr val="dk1"/>
              </a:solidFill>
              <a:effectLst/>
              <a:latin typeface="+mn-lt"/>
              <a:ea typeface="+mn-ea"/>
              <a:cs typeface="+mn-cs"/>
            </a:rPr>
            <a:t>円高い数値となっている。要因として、</a:t>
          </a:r>
          <a:r>
            <a:rPr kumimoji="1" lang="en-US" altLang="ja-JP" sz="1100">
              <a:solidFill>
                <a:schemeClr val="dk1"/>
              </a:solidFill>
              <a:effectLst/>
              <a:latin typeface="+mn-lt"/>
              <a:ea typeface="+mn-ea"/>
              <a:cs typeface="+mn-cs"/>
            </a:rPr>
            <a:t>R03</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新庁舎建設</a:t>
          </a:r>
          <a:r>
            <a:rPr kumimoji="1" lang="ja-JP" altLang="en-US" sz="1100">
              <a:solidFill>
                <a:schemeClr val="dk1"/>
              </a:solidFill>
              <a:effectLst/>
              <a:latin typeface="+mn-lt"/>
              <a:ea typeface="+mn-ea"/>
              <a:cs typeface="+mn-cs"/>
            </a:rPr>
            <a:t>整備</a:t>
          </a:r>
          <a:r>
            <a:rPr kumimoji="1" lang="ja-JP" altLang="ja-JP" sz="1100">
              <a:solidFill>
                <a:schemeClr val="dk1"/>
              </a:solidFill>
              <a:effectLst/>
              <a:latin typeface="+mn-lt"/>
              <a:ea typeface="+mn-ea"/>
              <a:cs typeface="+mn-cs"/>
            </a:rPr>
            <a:t>事業の大型事業</a:t>
          </a:r>
          <a:r>
            <a:rPr kumimoji="1" lang="ja-JP" altLang="en-US" sz="1100">
              <a:solidFill>
                <a:schemeClr val="dk1"/>
              </a:solidFill>
              <a:effectLst/>
              <a:latin typeface="+mn-lt"/>
              <a:ea typeface="+mn-ea"/>
              <a:cs typeface="+mn-cs"/>
            </a:rPr>
            <a:t>が実施され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大幅な減額があるものの維持管理費の増大等が生じている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実現可能な範囲での関係経費の抑制に努める。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年度の実質収支は</a:t>
          </a:r>
          <a:r>
            <a:rPr kumimoji="1" lang="en-US" altLang="ja-JP" sz="1100">
              <a:solidFill>
                <a:schemeClr val="dk1"/>
              </a:solidFill>
              <a:effectLst/>
              <a:latin typeface="+mn-lt"/>
              <a:ea typeface="+mn-ea"/>
              <a:cs typeface="+mn-cs"/>
            </a:rPr>
            <a:t>356,022</a:t>
          </a:r>
          <a:r>
            <a:rPr kumimoji="1" lang="ja-JP" altLang="ja-JP" sz="1100">
              <a:solidFill>
                <a:schemeClr val="dk1"/>
              </a:solidFill>
              <a:effectLst/>
              <a:latin typeface="+mn-lt"/>
              <a:ea typeface="+mn-ea"/>
              <a:cs typeface="+mn-cs"/>
            </a:rPr>
            <a:t>千円となり、標準財政規模比は</a:t>
          </a:r>
          <a:r>
            <a:rPr kumimoji="1" lang="en-US" altLang="ja-JP" sz="1100">
              <a:solidFill>
                <a:schemeClr val="dk1"/>
              </a:solidFill>
              <a:effectLst/>
              <a:latin typeface="+mn-lt"/>
              <a:ea typeface="+mn-ea"/>
              <a:cs typeface="+mn-cs"/>
            </a:rPr>
            <a:t>8.92</a:t>
          </a:r>
          <a:r>
            <a:rPr kumimoji="1" lang="ja-JP" altLang="ja-JP" sz="1100">
              <a:solidFill>
                <a:schemeClr val="dk1"/>
              </a:solidFill>
              <a:effectLst/>
              <a:latin typeface="+mn-lt"/>
              <a:ea typeface="+mn-ea"/>
              <a:cs typeface="+mn-cs"/>
            </a:rPr>
            <a:t>％となった。実質単年度収支は</a:t>
          </a:r>
          <a:r>
            <a:rPr kumimoji="1" lang="en-US" altLang="ja-JP" sz="1100">
              <a:solidFill>
                <a:schemeClr val="dk1"/>
              </a:solidFill>
              <a:effectLst/>
              <a:latin typeface="+mn-lt"/>
              <a:ea typeface="+mn-ea"/>
              <a:cs typeface="+mn-cs"/>
            </a:rPr>
            <a:t>194,179</a:t>
          </a:r>
          <a:r>
            <a:rPr kumimoji="1" lang="ja-JP" altLang="ja-JP" sz="1100">
              <a:solidFill>
                <a:schemeClr val="dk1"/>
              </a:solidFill>
              <a:effectLst/>
              <a:latin typeface="+mn-lt"/>
              <a:ea typeface="+mn-ea"/>
              <a:cs typeface="+mn-cs"/>
            </a:rPr>
            <a:t>千円となり、標準財政規模比で</a:t>
          </a:r>
          <a:r>
            <a:rPr kumimoji="1" lang="en-US" altLang="ja-JP" sz="1100">
              <a:solidFill>
                <a:schemeClr val="dk1"/>
              </a:solidFill>
              <a:effectLst/>
              <a:latin typeface="+mn-lt"/>
              <a:ea typeface="+mn-ea"/>
              <a:cs typeface="+mn-cs"/>
            </a:rPr>
            <a:t>4.87</a:t>
          </a:r>
          <a:r>
            <a:rPr kumimoji="1" lang="ja-JP" altLang="ja-JP" sz="1100">
              <a:solidFill>
                <a:schemeClr val="dk1"/>
              </a:solidFill>
              <a:effectLst/>
              <a:latin typeface="+mn-lt"/>
              <a:ea typeface="+mn-ea"/>
              <a:cs typeface="+mn-cs"/>
            </a:rPr>
            <a:t>％となった。また、財政調整基金へ</a:t>
          </a:r>
          <a:r>
            <a:rPr kumimoji="1" lang="en-US" altLang="ja-JP" sz="1100">
              <a:solidFill>
                <a:schemeClr val="dk1"/>
              </a:solidFill>
              <a:effectLst/>
              <a:latin typeface="+mn-lt"/>
              <a:ea typeface="+mn-ea"/>
              <a:cs typeface="+mn-cs"/>
            </a:rPr>
            <a:t>323,617</a:t>
          </a:r>
          <a:r>
            <a:rPr kumimoji="1" lang="ja-JP" altLang="ja-JP" sz="1100">
              <a:solidFill>
                <a:schemeClr val="dk1"/>
              </a:solidFill>
              <a:effectLst/>
              <a:latin typeface="+mn-lt"/>
              <a:ea typeface="+mn-ea"/>
              <a:cs typeface="+mn-cs"/>
            </a:rPr>
            <a:t>千円の積み増しにより残高が</a:t>
          </a:r>
          <a:r>
            <a:rPr kumimoji="1" lang="en-US" altLang="ja-JP" sz="1100">
              <a:solidFill>
                <a:schemeClr val="dk1"/>
              </a:solidFill>
              <a:effectLst/>
              <a:latin typeface="+mn-lt"/>
              <a:ea typeface="+mn-ea"/>
              <a:cs typeface="+mn-cs"/>
            </a:rPr>
            <a:t>2,735,986</a:t>
          </a:r>
          <a:r>
            <a:rPr kumimoji="1" lang="ja-JP" altLang="ja-JP" sz="1100">
              <a:solidFill>
                <a:schemeClr val="dk1"/>
              </a:solidFill>
              <a:effectLst/>
              <a:latin typeface="+mn-lt"/>
              <a:ea typeface="+mn-ea"/>
              <a:cs typeface="+mn-cs"/>
            </a:rPr>
            <a:t>千円となり標準財政規模比は</a:t>
          </a:r>
          <a:r>
            <a:rPr kumimoji="1" lang="en-US" altLang="ja-JP" sz="1100">
              <a:solidFill>
                <a:schemeClr val="dk1"/>
              </a:solidFill>
              <a:effectLst/>
              <a:latin typeface="+mn-lt"/>
              <a:ea typeface="+mn-ea"/>
              <a:cs typeface="+mn-cs"/>
            </a:rPr>
            <a:t>68.57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8.03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今後も積立資金余力がある年度では充当可能基金等への計画的・積極的な積立を行い、将来への財政負担の軽減・平準化に努める。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各年度、各会計において赤字の算出はない。</a:t>
          </a:r>
          <a:endParaRPr lang="ja-JP" altLang="ja-JP" sz="1400">
            <a:effectLst/>
          </a:endParaRPr>
        </a:p>
        <a:p>
          <a:r>
            <a:rPr kumimoji="1" lang="ja-JP" altLang="ja-JP" sz="1100">
              <a:solidFill>
                <a:schemeClr val="dk1"/>
              </a:solidFill>
              <a:effectLst/>
              <a:latin typeface="+mn-lt"/>
              <a:ea typeface="+mn-ea"/>
              <a:cs typeface="+mn-cs"/>
            </a:rPr>
            <a:t>　水道事業（水道特会）においては、今後は小浜島に接続する海底送水管更新工事が予定されており、その事業費の増額に伴う簡水債や過疎債の起債額の増加が見込まれる。</a:t>
          </a:r>
          <a:endParaRPr lang="ja-JP" altLang="ja-JP" sz="1400">
            <a:effectLst/>
          </a:endParaRPr>
        </a:p>
        <a:p>
          <a:r>
            <a:rPr kumimoji="1" lang="ja-JP" altLang="ja-JP" sz="1100">
              <a:solidFill>
                <a:schemeClr val="dk1"/>
              </a:solidFill>
              <a:effectLst/>
              <a:latin typeface="+mn-lt"/>
              <a:ea typeface="+mn-ea"/>
              <a:cs typeface="+mn-cs"/>
            </a:rPr>
            <a:t>　国民健康保険事業、介護保険事業では、全国的な傾向と例外なく、本町でも高齢化に伴う医療費、介護費が増加傾向にあり、各特会の財政状況は大変厳しい状況が見込まれることから、保険料の見直し等による適正化を図る等、健全な事業経営・運営に努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また、水道事業、下水道事業においても、事業の導入時以来行われていない料金改定の早期見直しや基準外繰入金の抑制を図る等、公営企業の独立採算制に基づいた経営健全化に努める。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73812_&#31481;&#23500;&#30010;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row r="40">
          <cell r="B40" t="str">
            <v>H30</v>
          </cell>
          <cell r="E40" t="str">
            <v>R01</v>
          </cell>
          <cell r="H40" t="str">
            <v>R02</v>
          </cell>
          <cell r="K40" t="str">
            <v>R03</v>
          </cell>
          <cell r="N40" t="str">
            <v>R04</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565</v>
          </cell>
          <cell r="G42">
            <v>555</v>
          </cell>
          <cell r="J42">
            <v>588</v>
          </cell>
          <cell r="M42">
            <v>673</v>
          </cell>
          <cell r="P42">
            <v>741</v>
          </cell>
        </row>
        <row r="43">
          <cell r="A43" t="str">
            <v>一時借入金の利子</v>
          </cell>
          <cell r="B43">
            <v>0</v>
          </cell>
          <cell r="E43" t="str">
            <v>-</v>
          </cell>
          <cell r="H43" t="str">
            <v>-</v>
          </cell>
          <cell r="K43">
            <v>0</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61</v>
          </cell>
          <cell r="E46">
            <v>63</v>
          </cell>
          <cell r="H46">
            <v>86</v>
          </cell>
          <cell r="K46">
            <v>89</v>
          </cell>
          <cell r="N46">
            <v>104</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650</v>
          </cell>
          <cell r="E49">
            <v>650</v>
          </cell>
          <cell r="H49">
            <v>755</v>
          </cell>
          <cell r="K49">
            <v>782</v>
          </cell>
          <cell r="N49">
            <v>852</v>
          </cell>
        </row>
        <row r="50">
          <cell r="A50" t="str">
            <v>実質公債費比率の分子</v>
          </cell>
          <cell r="B50" t="e">
            <v>#N/A</v>
          </cell>
          <cell r="C50">
            <v>146</v>
          </cell>
          <cell r="D50" t="e">
            <v>#N/A</v>
          </cell>
          <cell r="E50" t="e">
            <v>#N/A</v>
          </cell>
          <cell r="F50">
            <v>158</v>
          </cell>
          <cell r="G50" t="e">
            <v>#N/A</v>
          </cell>
          <cell r="H50" t="e">
            <v>#N/A</v>
          </cell>
          <cell r="I50">
            <v>253</v>
          </cell>
          <cell r="J50" t="e">
            <v>#N/A</v>
          </cell>
          <cell r="K50" t="e">
            <v>#N/A</v>
          </cell>
          <cell r="L50">
            <v>198</v>
          </cell>
          <cell r="M50" t="e">
            <v>#N/A</v>
          </cell>
          <cell r="N50" t="e">
            <v>#N/A</v>
          </cell>
          <cell r="O50">
            <v>215</v>
          </cell>
          <cell r="P50"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55" zoomScaleNormal="55" workbookViewId="0">
      <selection activeCell="W40" sqref="W40:AK40"/>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10270235</v>
      </c>
      <c r="BO4" s="449"/>
      <c r="BP4" s="449"/>
      <c r="BQ4" s="449"/>
      <c r="BR4" s="449"/>
      <c r="BS4" s="449"/>
      <c r="BT4" s="449"/>
      <c r="BU4" s="450"/>
      <c r="BV4" s="448">
        <v>12911626</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8.9</v>
      </c>
      <c r="CU4" s="589"/>
      <c r="CV4" s="589"/>
      <c r="CW4" s="589"/>
      <c r="CX4" s="589"/>
      <c r="CY4" s="589"/>
      <c r="CZ4" s="589"/>
      <c r="DA4" s="590"/>
      <c r="DB4" s="588">
        <v>13</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9468254</v>
      </c>
      <c r="BO5" s="420"/>
      <c r="BP5" s="420"/>
      <c r="BQ5" s="420"/>
      <c r="BR5" s="420"/>
      <c r="BS5" s="420"/>
      <c r="BT5" s="420"/>
      <c r="BU5" s="421"/>
      <c r="BV5" s="419">
        <v>12205074</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87.1</v>
      </c>
      <c r="CU5" s="417"/>
      <c r="CV5" s="417"/>
      <c r="CW5" s="417"/>
      <c r="CX5" s="417"/>
      <c r="CY5" s="417"/>
      <c r="CZ5" s="417"/>
      <c r="DA5" s="418"/>
      <c r="DB5" s="416">
        <v>78.8</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801981</v>
      </c>
      <c r="BO6" s="420"/>
      <c r="BP6" s="420"/>
      <c r="BQ6" s="420"/>
      <c r="BR6" s="420"/>
      <c r="BS6" s="420"/>
      <c r="BT6" s="420"/>
      <c r="BU6" s="421"/>
      <c r="BV6" s="419">
        <v>706552</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87.1</v>
      </c>
      <c r="CU6" s="563"/>
      <c r="CV6" s="563"/>
      <c r="CW6" s="563"/>
      <c r="CX6" s="563"/>
      <c r="CY6" s="563"/>
      <c r="CZ6" s="563"/>
      <c r="DA6" s="564"/>
      <c r="DB6" s="562">
        <v>80.599999999999994</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445959</v>
      </c>
      <c r="BO7" s="420"/>
      <c r="BP7" s="420"/>
      <c r="BQ7" s="420"/>
      <c r="BR7" s="420"/>
      <c r="BS7" s="420"/>
      <c r="BT7" s="420"/>
      <c r="BU7" s="421"/>
      <c r="BV7" s="419">
        <v>188916</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3989925</v>
      </c>
      <c r="CU7" s="420"/>
      <c r="CV7" s="420"/>
      <c r="CW7" s="420"/>
      <c r="CX7" s="420"/>
      <c r="CY7" s="420"/>
      <c r="CZ7" s="420"/>
      <c r="DA7" s="421"/>
      <c r="DB7" s="419">
        <v>3984521</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96</v>
      </c>
      <c r="AV8" s="478"/>
      <c r="AW8" s="478"/>
      <c r="AX8" s="478"/>
      <c r="AY8" s="433" t="s">
        <v>111</v>
      </c>
      <c r="AZ8" s="434"/>
      <c r="BA8" s="434"/>
      <c r="BB8" s="434"/>
      <c r="BC8" s="434"/>
      <c r="BD8" s="434"/>
      <c r="BE8" s="434"/>
      <c r="BF8" s="434"/>
      <c r="BG8" s="434"/>
      <c r="BH8" s="434"/>
      <c r="BI8" s="434"/>
      <c r="BJ8" s="434"/>
      <c r="BK8" s="434"/>
      <c r="BL8" s="434"/>
      <c r="BM8" s="435"/>
      <c r="BN8" s="419">
        <v>356022</v>
      </c>
      <c r="BO8" s="420"/>
      <c r="BP8" s="420"/>
      <c r="BQ8" s="420"/>
      <c r="BR8" s="420"/>
      <c r="BS8" s="420"/>
      <c r="BT8" s="420"/>
      <c r="BU8" s="421"/>
      <c r="BV8" s="419">
        <v>517636</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0.14000000000000001</v>
      </c>
      <c r="CU8" s="523"/>
      <c r="CV8" s="523"/>
      <c r="CW8" s="523"/>
      <c r="CX8" s="523"/>
      <c r="CY8" s="523"/>
      <c r="CZ8" s="523"/>
      <c r="DA8" s="524"/>
      <c r="DB8" s="522">
        <v>0.15</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3942</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96</v>
      </c>
      <c r="AV9" s="478"/>
      <c r="AW9" s="478"/>
      <c r="AX9" s="478"/>
      <c r="AY9" s="433" t="s">
        <v>117</v>
      </c>
      <c r="AZ9" s="434"/>
      <c r="BA9" s="434"/>
      <c r="BB9" s="434"/>
      <c r="BC9" s="434"/>
      <c r="BD9" s="434"/>
      <c r="BE9" s="434"/>
      <c r="BF9" s="434"/>
      <c r="BG9" s="434"/>
      <c r="BH9" s="434"/>
      <c r="BI9" s="434"/>
      <c r="BJ9" s="434"/>
      <c r="BK9" s="434"/>
      <c r="BL9" s="434"/>
      <c r="BM9" s="435"/>
      <c r="BN9" s="419">
        <v>-161614</v>
      </c>
      <c r="BO9" s="420"/>
      <c r="BP9" s="420"/>
      <c r="BQ9" s="420"/>
      <c r="BR9" s="420"/>
      <c r="BS9" s="420"/>
      <c r="BT9" s="420"/>
      <c r="BU9" s="421"/>
      <c r="BV9" s="419">
        <v>208396</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16.399999999999999</v>
      </c>
      <c r="CU9" s="417"/>
      <c r="CV9" s="417"/>
      <c r="CW9" s="417"/>
      <c r="CX9" s="417"/>
      <c r="CY9" s="417"/>
      <c r="CZ9" s="417"/>
      <c r="DA9" s="418"/>
      <c r="DB9" s="416">
        <v>15.5</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3998</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96</v>
      </c>
      <c r="AV10" s="478"/>
      <c r="AW10" s="478"/>
      <c r="AX10" s="478"/>
      <c r="AY10" s="433" t="s">
        <v>121</v>
      </c>
      <c r="AZ10" s="434"/>
      <c r="BA10" s="434"/>
      <c r="BB10" s="434"/>
      <c r="BC10" s="434"/>
      <c r="BD10" s="434"/>
      <c r="BE10" s="434"/>
      <c r="BF10" s="434"/>
      <c r="BG10" s="434"/>
      <c r="BH10" s="434"/>
      <c r="BI10" s="434"/>
      <c r="BJ10" s="434"/>
      <c r="BK10" s="434"/>
      <c r="BL10" s="434"/>
      <c r="BM10" s="435"/>
      <c r="BN10" s="419">
        <v>323617</v>
      </c>
      <c r="BO10" s="420"/>
      <c r="BP10" s="420"/>
      <c r="BQ10" s="420"/>
      <c r="BR10" s="420"/>
      <c r="BS10" s="420"/>
      <c r="BT10" s="420"/>
      <c r="BU10" s="421"/>
      <c r="BV10" s="419">
        <v>193096</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96</v>
      </c>
      <c r="AV11" s="478"/>
      <c r="AW11" s="478"/>
      <c r="AX11" s="478"/>
      <c r="AY11" s="433" t="s">
        <v>126</v>
      </c>
      <c r="AZ11" s="434"/>
      <c r="BA11" s="434"/>
      <c r="BB11" s="434"/>
      <c r="BC11" s="434"/>
      <c r="BD11" s="434"/>
      <c r="BE11" s="434"/>
      <c r="BF11" s="434"/>
      <c r="BG11" s="434"/>
      <c r="BH11" s="434"/>
      <c r="BI11" s="434"/>
      <c r="BJ11" s="434"/>
      <c r="BK11" s="434"/>
      <c r="BL11" s="434"/>
      <c r="BM11" s="435"/>
      <c r="BN11" s="419">
        <v>32176</v>
      </c>
      <c r="BO11" s="420"/>
      <c r="BP11" s="420"/>
      <c r="BQ11" s="420"/>
      <c r="BR11" s="420"/>
      <c r="BS11" s="420"/>
      <c r="BT11" s="420"/>
      <c r="BU11" s="421"/>
      <c r="BV11" s="419">
        <v>0</v>
      </c>
      <c r="BW11" s="420"/>
      <c r="BX11" s="420"/>
      <c r="BY11" s="420"/>
      <c r="BZ11" s="420"/>
      <c r="CA11" s="420"/>
      <c r="CB11" s="420"/>
      <c r="CC11" s="421"/>
      <c r="CD11" s="459" t="s">
        <v>127</v>
      </c>
      <c r="CE11" s="379"/>
      <c r="CF11" s="379"/>
      <c r="CG11" s="379"/>
      <c r="CH11" s="379"/>
      <c r="CI11" s="379"/>
      <c r="CJ11" s="379"/>
      <c r="CK11" s="379"/>
      <c r="CL11" s="379"/>
      <c r="CM11" s="379"/>
      <c r="CN11" s="379"/>
      <c r="CO11" s="379"/>
      <c r="CP11" s="379"/>
      <c r="CQ11" s="379"/>
      <c r="CR11" s="379"/>
      <c r="CS11" s="460"/>
      <c r="CT11" s="522" t="s">
        <v>128</v>
      </c>
      <c r="CU11" s="523"/>
      <c r="CV11" s="523"/>
      <c r="CW11" s="523"/>
      <c r="CX11" s="523"/>
      <c r="CY11" s="523"/>
      <c r="CZ11" s="523"/>
      <c r="DA11" s="524"/>
      <c r="DB11" s="522" t="s">
        <v>128</v>
      </c>
      <c r="DC11" s="523"/>
      <c r="DD11" s="523"/>
      <c r="DE11" s="523"/>
      <c r="DF11" s="523"/>
      <c r="DG11" s="523"/>
      <c r="DH11" s="523"/>
      <c r="DI11" s="524"/>
    </row>
    <row r="12" spans="1:119" ht="18.75" customHeight="1" x14ac:dyDescent="0.15">
      <c r="A12" s="181"/>
      <c r="B12" s="525" t="s">
        <v>129</v>
      </c>
      <c r="C12" s="526"/>
      <c r="D12" s="526"/>
      <c r="E12" s="526"/>
      <c r="F12" s="526"/>
      <c r="G12" s="526"/>
      <c r="H12" s="526"/>
      <c r="I12" s="526"/>
      <c r="J12" s="526"/>
      <c r="K12" s="527"/>
      <c r="L12" s="534" t="s">
        <v>130</v>
      </c>
      <c r="M12" s="535"/>
      <c r="N12" s="535"/>
      <c r="O12" s="535"/>
      <c r="P12" s="535"/>
      <c r="Q12" s="536"/>
      <c r="R12" s="537">
        <v>4288</v>
      </c>
      <c r="S12" s="538"/>
      <c r="T12" s="538"/>
      <c r="U12" s="538"/>
      <c r="V12" s="539"/>
      <c r="W12" s="540" t="s">
        <v>1</v>
      </c>
      <c r="X12" s="478"/>
      <c r="Y12" s="478"/>
      <c r="Z12" s="478"/>
      <c r="AA12" s="478"/>
      <c r="AB12" s="541"/>
      <c r="AC12" s="542" t="s">
        <v>131</v>
      </c>
      <c r="AD12" s="543"/>
      <c r="AE12" s="543"/>
      <c r="AF12" s="543"/>
      <c r="AG12" s="544"/>
      <c r="AH12" s="542" t="s">
        <v>132</v>
      </c>
      <c r="AI12" s="543"/>
      <c r="AJ12" s="543"/>
      <c r="AK12" s="543"/>
      <c r="AL12" s="545"/>
      <c r="AM12" s="476" t="s">
        <v>133</v>
      </c>
      <c r="AN12" s="376"/>
      <c r="AO12" s="376"/>
      <c r="AP12" s="376"/>
      <c r="AQ12" s="376"/>
      <c r="AR12" s="376"/>
      <c r="AS12" s="376"/>
      <c r="AT12" s="377"/>
      <c r="AU12" s="477" t="s">
        <v>134</v>
      </c>
      <c r="AV12" s="478"/>
      <c r="AW12" s="478"/>
      <c r="AX12" s="478"/>
      <c r="AY12" s="433" t="s">
        <v>135</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136</v>
      </c>
      <c r="CE12" s="379"/>
      <c r="CF12" s="379"/>
      <c r="CG12" s="379"/>
      <c r="CH12" s="379"/>
      <c r="CI12" s="379"/>
      <c r="CJ12" s="379"/>
      <c r="CK12" s="379"/>
      <c r="CL12" s="379"/>
      <c r="CM12" s="379"/>
      <c r="CN12" s="379"/>
      <c r="CO12" s="379"/>
      <c r="CP12" s="379"/>
      <c r="CQ12" s="379"/>
      <c r="CR12" s="379"/>
      <c r="CS12" s="460"/>
      <c r="CT12" s="522" t="s">
        <v>128</v>
      </c>
      <c r="CU12" s="523"/>
      <c r="CV12" s="523"/>
      <c r="CW12" s="523"/>
      <c r="CX12" s="523"/>
      <c r="CY12" s="523"/>
      <c r="CZ12" s="523"/>
      <c r="DA12" s="524"/>
      <c r="DB12" s="522" t="s">
        <v>128</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137</v>
      </c>
      <c r="N13" s="504"/>
      <c r="O13" s="504"/>
      <c r="P13" s="504"/>
      <c r="Q13" s="505"/>
      <c r="R13" s="506">
        <v>4251</v>
      </c>
      <c r="S13" s="507"/>
      <c r="T13" s="507"/>
      <c r="U13" s="507"/>
      <c r="V13" s="508"/>
      <c r="W13" s="509" t="s">
        <v>138</v>
      </c>
      <c r="X13" s="405"/>
      <c r="Y13" s="405"/>
      <c r="Z13" s="405"/>
      <c r="AA13" s="405"/>
      <c r="AB13" s="406"/>
      <c r="AC13" s="372">
        <v>396</v>
      </c>
      <c r="AD13" s="373"/>
      <c r="AE13" s="373"/>
      <c r="AF13" s="373"/>
      <c r="AG13" s="374"/>
      <c r="AH13" s="372">
        <v>349</v>
      </c>
      <c r="AI13" s="373"/>
      <c r="AJ13" s="373"/>
      <c r="AK13" s="373"/>
      <c r="AL13" s="432"/>
      <c r="AM13" s="476" t="s">
        <v>139</v>
      </c>
      <c r="AN13" s="376"/>
      <c r="AO13" s="376"/>
      <c r="AP13" s="376"/>
      <c r="AQ13" s="376"/>
      <c r="AR13" s="376"/>
      <c r="AS13" s="376"/>
      <c r="AT13" s="377"/>
      <c r="AU13" s="477" t="s">
        <v>140</v>
      </c>
      <c r="AV13" s="478"/>
      <c r="AW13" s="478"/>
      <c r="AX13" s="478"/>
      <c r="AY13" s="433" t="s">
        <v>141</v>
      </c>
      <c r="AZ13" s="434"/>
      <c r="BA13" s="434"/>
      <c r="BB13" s="434"/>
      <c r="BC13" s="434"/>
      <c r="BD13" s="434"/>
      <c r="BE13" s="434"/>
      <c r="BF13" s="434"/>
      <c r="BG13" s="434"/>
      <c r="BH13" s="434"/>
      <c r="BI13" s="434"/>
      <c r="BJ13" s="434"/>
      <c r="BK13" s="434"/>
      <c r="BL13" s="434"/>
      <c r="BM13" s="435"/>
      <c r="BN13" s="419">
        <v>194179</v>
      </c>
      <c r="BO13" s="420"/>
      <c r="BP13" s="420"/>
      <c r="BQ13" s="420"/>
      <c r="BR13" s="420"/>
      <c r="BS13" s="420"/>
      <c r="BT13" s="420"/>
      <c r="BU13" s="421"/>
      <c r="BV13" s="419">
        <v>401492</v>
      </c>
      <c r="BW13" s="420"/>
      <c r="BX13" s="420"/>
      <c r="BY13" s="420"/>
      <c r="BZ13" s="420"/>
      <c r="CA13" s="420"/>
      <c r="CB13" s="420"/>
      <c r="CC13" s="421"/>
      <c r="CD13" s="459" t="s">
        <v>142</v>
      </c>
      <c r="CE13" s="379"/>
      <c r="CF13" s="379"/>
      <c r="CG13" s="379"/>
      <c r="CH13" s="379"/>
      <c r="CI13" s="379"/>
      <c r="CJ13" s="379"/>
      <c r="CK13" s="379"/>
      <c r="CL13" s="379"/>
      <c r="CM13" s="379"/>
      <c r="CN13" s="379"/>
      <c r="CO13" s="379"/>
      <c r="CP13" s="379"/>
      <c r="CQ13" s="379"/>
      <c r="CR13" s="379"/>
      <c r="CS13" s="460"/>
      <c r="CT13" s="416">
        <v>7</v>
      </c>
      <c r="CU13" s="417"/>
      <c r="CV13" s="417"/>
      <c r="CW13" s="417"/>
      <c r="CX13" s="417"/>
      <c r="CY13" s="417"/>
      <c r="CZ13" s="417"/>
      <c r="DA13" s="418"/>
      <c r="DB13" s="416">
        <v>6.7</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143</v>
      </c>
      <c r="M14" s="546"/>
      <c r="N14" s="546"/>
      <c r="O14" s="546"/>
      <c r="P14" s="546"/>
      <c r="Q14" s="547"/>
      <c r="R14" s="506">
        <v>4295</v>
      </c>
      <c r="S14" s="507"/>
      <c r="T14" s="507"/>
      <c r="U14" s="507"/>
      <c r="V14" s="508"/>
      <c r="W14" s="510"/>
      <c r="X14" s="408"/>
      <c r="Y14" s="408"/>
      <c r="Z14" s="408"/>
      <c r="AA14" s="408"/>
      <c r="AB14" s="409"/>
      <c r="AC14" s="499">
        <v>17.8</v>
      </c>
      <c r="AD14" s="500"/>
      <c r="AE14" s="500"/>
      <c r="AF14" s="500"/>
      <c r="AG14" s="501"/>
      <c r="AH14" s="499">
        <v>16.5</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144</v>
      </c>
      <c r="CE14" s="457"/>
      <c r="CF14" s="457"/>
      <c r="CG14" s="457"/>
      <c r="CH14" s="457"/>
      <c r="CI14" s="457"/>
      <c r="CJ14" s="457"/>
      <c r="CK14" s="457"/>
      <c r="CL14" s="457"/>
      <c r="CM14" s="457"/>
      <c r="CN14" s="457"/>
      <c r="CO14" s="457"/>
      <c r="CP14" s="457"/>
      <c r="CQ14" s="457"/>
      <c r="CR14" s="457"/>
      <c r="CS14" s="458"/>
      <c r="CT14" s="516">
        <v>114.6</v>
      </c>
      <c r="CU14" s="517"/>
      <c r="CV14" s="517"/>
      <c r="CW14" s="517"/>
      <c r="CX14" s="517"/>
      <c r="CY14" s="517"/>
      <c r="CZ14" s="517"/>
      <c r="DA14" s="518"/>
      <c r="DB14" s="516">
        <v>27.2</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137</v>
      </c>
      <c r="N15" s="504"/>
      <c r="O15" s="504"/>
      <c r="P15" s="504"/>
      <c r="Q15" s="505"/>
      <c r="R15" s="506">
        <v>4265</v>
      </c>
      <c r="S15" s="507"/>
      <c r="T15" s="507"/>
      <c r="U15" s="507"/>
      <c r="V15" s="508"/>
      <c r="W15" s="509" t="s">
        <v>145</v>
      </c>
      <c r="X15" s="405"/>
      <c r="Y15" s="405"/>
      <c r="Z15" s="405"/>
      <c r="AA15" s="405"/>
      <c r="AB15" s="406"/>
      <c r="AC15" s="372">
        <v>134</v>
      </c>
      <c r="AD15" s="373"/>
      <c r="AE15" s="373"/>
      <c r="AF15" s="373"/>
      <c r="AG15" s="374"/>
      <c r="AH15" s="372">
        <v>112</v>
      </c>
      <c r="AI15" s="373"/>
      <c r="AJ15" s="373"/>
      <c r="AK15" s="373"/>
      <c r="AL15" s="432"/>
      <c r="AM15" s="476"/>
      <c r="AN15" s="376"/>
      <c r="AO15" s="376"/>
      <c r="AP15" s="376"/>
      <c r="AQ15" s="376"/>
      <c r="AR15" s="376"/>
      <c r="AS15" s="376"/>
      <c r="AT15" s="377"/>
      <c r="AU15" s="477"/>
      <c r="AV15" s="478"/>
      <c r="AW15" s="478"/>
      <c r="AX15" s="478"/>
      <c r="AY15" s="445" t="s">
        <v>146</v>
      </c>
      <c r="AZ15" s="446"/>
      <c r="BA15" s="446"/>
      <c r="BB15" s="446"/>
      <c r="BC15" s="446"/>
      <c r="BD15" s="446"/>
      <c r="BE15" s="446"/>
      <c r="BF15" s="446"/>
      <c r="BG15" s="446"/>
      <c r="BH15" s="446"/>
      <c r="BI15" s="446"/>
      <c r="BJ15" s="446"/>
      <c r="BK15" s="446"/>
      <c r="BL15" s="446"/>
      <c r="BM15" s="447"/>
      <c r="BN15" s="448">
        <v>529849</v>
      </c>
      <c r="BO15" s="449"/>
      <c r="BP15" s="449"/>
      <c r="BQ15" s="449"/>
      <c r="BR15" s="449"/>
      <c r="BS15" s="449"/>
      <c r="BT15" s="449"/>
      <c r="BU15" s="450"/>
      <c r="BV15" s="448">
        <v>480048</v>
      </c>
      <c r="BW15" s="449"/>
      <c r="BX15" s="449"/>
      <c r="BY15" s="449"/>
      <c r="BZ15" s="449"/>
      <c r="CA15" s="449"/>
      <c r="CB15" s="449"/>
      <c r="CC15" s="450"/>
      <c r="CD15" s="519" t="s">
        <v>147</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148</v>
      </c>
      <c r="M16" s="494"/>
      <c r="N16" s="494"/>
      <c r="O16" s="494"/>
      <c r="P16" s="494"/>
      <c r="Q16" s="495"/>
      <c r="R16" s="496" t="s">
        <v>149</v>
      </c>
      <c r="S16" s="497"/>
      <c r="T16" s="497"/>
      <c r="U16" s="497"/>
      <c r="V16" s="498"/>
      <c r="W16" s="510"/>
      <c r="X16" s="408"/>
      <c r="Y16" s="408"/>
      <c r="Z16" s="408"/>
      <c r="AA16" s="408"/>
      <c r="AB16" s="409"/>
      <c r="AC16" s="499">
        <v>6</v>
      </c>
      <c r="AD16" s="500"/>
      <c r="AE16" s="500"/>
      <c r="AF16" s="500"/>
      <c r="AG16" s="501"/>
      <c r="AH16" s="499">
        <v>5.3</v>
      </c>
      <c r="AI16" s="500"/>
      <c r="AJ16" s="500"/>
      <c r="AK16" s="500"/>
      <c r="AL16" s="502"/>
      <c r="AM16" s="476"/>
      <c r="AN16" s="376"/>
      <c r="AO16" s="376"/>
      <c r="AP16" s="376"/>
      <c r="AQ16" s="376"/>
      <c r="AR16" s="376"/>
      <c r="AS16" s="376"/>
      <c r="AT16" s="377"/>
      <c r="AU16" s="477"/>
      <c r="AV16" s="478"/>
      <c r="AW16" s="478"/>
      <c r="AX16" s="478"/>
      <c r="AY16" s="433" t="s">
        <v>150</v>
      </c>
      <c r="AZ16" s="434"/>
      <c r="BA16" s="434"/>
      <c r="BB16" s="434"/>
      <c r="BC16" s="434"/>
      <c r="BD16" s="434"/>
      <c r="BE16" s="434"/>
      <c r="BF16" s="434"/>
      <c r="BG16" s="434"/>
      <c r="BH16" s="434"/>
      <c r="BI16" s="434"/>
      <c r="BJ16" s="434"/>
      <c r="BK16" s="434"/>
      <c r="BL16" s="434"/>
      <c r="BM16" s="435"/>
      <c r="BN16" s="419">
        <v>3815003</v>
      </c>
      <c r="BO16" s="420"/>
      <c r="BP16" s="420"/>
      <c r="BQ16" s="420"/>
      <c r="BR16" s="420"/>
      <c r="BS16" s="420"/>
      <c r="BT16" s="420"/>
      <c r="BU16" s="421"/>
      <c r="BV16" s="419">
        <v>3724257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151</v>
      </c>
      <c r="N17" s="513"/>
      <c r="O17" s="513"/>
      <c r="P17" s="513"/>
      <c r="Q17" s="514"/>
      <c r="R17" s="496" t="s">
        <v>152</v>
      </c>
      <c r="S17" s="497"/>
      <c r="T17" s="497"/>
      <c r="U17" s="497"/>
      <c r="V17" s="498"/>
      <c r="W17" s="509" t="s">
        <v>153</v>
      </c>
      <c r="X17" s="405"/>
      <c r="Y17" s="405"/>
      <c r="Z17" s="405"/>
      <c r="AA17" s="405"/>
      <c r="AB17" s="406"/>
      <c r="AC17" s="372">
        <v>1696</v>
      </c>
      <c r="AD17" s="373"/>
      <c r="AE17" s="373"/>
      <c r="AF17" s="373"/>
      <c r="AG17" s="374"/>
      <c r="AH17" s="372">
        <v>1651</v>
      </c>
      <c r="AI17" s="373"/>
      <c r="AJ17" s="373"/>
      <c r="AK17" s="373"/>
      <c r="AL17" s="432"/>
      <c r="AM17" s="476"/>
      <c r="AN17" s="376"/>
      <c r="AO17" s="376"/>
      <c r="AP17" s="376"/>
      <c r="AQ17" s="376"/>
      <c r="AR17" s="376"/>
      <c r="AS17" s="376"/>
      <c r="AT17" s="377"/>
      <c r="AU17" s="477"/>
      <c r="AV17" s="478"/>
      <c r="AW17" s="478"/>
      <c r="AX17" s="478"/>
      <c r="AY17" s="433" t="s">
        <v>154</v>
      </c>
      <c r="AZ17" s="434"/>
      <c r="BA17" s="434"/>
      <c r="BB17" s="434"/>
      <c r="BC17" s="434"/>
      <c r="BD17" s="434"/>
      <c r="BE17" s="434"/>
      <c r="BF17" s="434"/>
      <c r="BG17" s="434"/>
      <c r="BH17" s="434"/>
      <c r="BI17" s="434"/>
      <c r="BJ17" s="434"/>
      <c r="BK17" s="434"/>
      <c r="BL17" s="434"/>
      <c r="BM17" s="435"/>
      <c r="BN17" s="419">
        <v>670928</v>
      </c>
      <c r="BO17" s="420"/>
      <c r="BP17" s="420"/>
      <c r="BQ17" s="420"/>
      <c r="BR17" s="420"/>
      <c r="BS17" s="420"/>
      <c r="BT17" s="420"/>
      <c r="BU17" s="421"/>
      <c r="BV17" s="419">
        <v>604210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155</v>
      </c>
      <c r="C18" s="470"/>
      <c r="D18" s="470"/>
      <c r="E18" s="471"/>
      <c r="F18" s="471"/>
      <c r="G18" s="471"/>
      <c r="H18" s="471"/>
      <c r="I18" s="471"/>
      <c r="J18" s="471"/>
      <c r="K18" s="471"/>
      <c r="L18" s="472">
        <v>334.4</v>
      </c>
      <c r="M18" s="472"/>
      <c r="N18" s="472"/>
      <c r="O18" s="472"/>
      <c r="P18" s="472"/>
      <c r="Q18" s="472"/>
      <c r="R18" s="473"/>
      <c r="S18" s="473"/>
      <c r="T18" s="473"/>
      <c r="U18" s="473"/>
      <c r="V18" s="474"/>
      <c r="W18" s="490"/>
      <c r="X18" s="491"/>
      <c r="Y18" s="491"/>
      <c r="Z18" s="491"/>
      <c r="AA18" s="491"/>
      <c r="AB18" s="515"/>
      <c r="AC18" s="389">
        <v>76.2</v>
      </c>
      <c r="AD18" s="390"/>
      <c r="AE18" s="390"/>
      <c r="AF18" s="390"/>
      <c r="AG18" s="475"/>
      <c r="AH18" s="389">
        <v>78.2</v>
      </c>
      <c r="AI18" s="390"/>
      <c r="AJ18" s="390"/>
      <c r="AK18" s="390"/>
      <c r="AL18" s="391"/>
      <c r="AM18" s="476"/>
      <c r="AN18" s="376"/>
      <c r="AO18" s="376"/>
      <c r="AP18" s="376"/>
      <c r="AQ18" s="376"/>
      <c r="AR18" s="376"/>
      <c r="AS18" s="376"/>
      <c r="AT18" s="377"/>
      <c r="AU18" s="477"/>
      <c r="AV18" s="478"/>
      <c r="AW18" s="478"/>
      <c r="AX18" s="478"/>
      <c r="AY18" s="433" t="s">
        <v>156</v>
      </c>
      <c r="AZ18" s="434"/>
      <c r="BA18" s="434"/>
      <c r="BB18" s="434"/>
      <c r="BC18" s="434"/>
      <c r="BD18" s="434"/>
      <c r="BE18" s="434"/>
      <c r="BF18" s="434"/>
      <c r="BG18" s="434"/>
      <c r="BH18" s="434"/>
      <c r="BI18" s="434"/>
      <c r="BJ18" s="434"/>
      <c r="BK18" s="434"/>
      <c r="BL18" s="434"/>
      <c r="BM18" s="435"/>
      <c r="BN18" s="419">
        <v>3498646</v>
      </c>
      <c r="BO18" s="420"/>
      <c r="BP18" s="420"/>
      <c r="BQ18" s="420"/>
      <c r="BR18" s="420"/>
      <c r="BS18" s="420"/>
      <c r="BT18" s="420"/>
      <c r="BU18" s="421"/>
      <c r="BV18" s="419">
        <v>3156398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157</v>
      </c>
      <c r="C19" s="470"/>
      <c r="D19" s="470"/>
      <c r="E19" s="471"/>
      <c r="F19" s="471"/>
      <c r="G19" s="471"/>
      <c r="H19" s="471"/>
      <c r="I19" s="471"/>
      <c r="J19" s="471"/>
      <c r="K19" s="471"/>
      <c r="L19" s="479">
        <v>12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158</v>
      </c>
      <c r="AZ19" s="434"/>
      <c r="BA19" s="434"/>
      <c r="BB19" s="434"/>
      <c r="BC19" s="434"/>
      <c r="BD19" s="434"/>
      <c r="BE19" s="434"/>
      <c r="BF19" s="434"/>
      <c r="BG19" s="434"/>
      <c r="BH19" s="434"/>
      <c r="BI19" s="434"/>
      <c r="BJ19" s="434"/>
      <c r="BK19" s="434"/>
      <c r="BL19" s="434"/>
      <c r="BM19" s="435"/>
      <c r="BN19" s="419">
        <v>5135763</v>
      </c>
      <c r="BO19" s="420"/>
      <c r="BP19" s="420"/>
      <c r="BQ19" s="420"/>
      <c r="BR19" s="420"/>
      <c r="BS19" s="420"/>
      <c r="BT19" s="420"/>
      <c r="BU19" s="421"/>
      <c r="BV19" s="419">
        <v>4859500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159</v>
      </c>
      <c r="C20" s="470"/>
      <c r="D20" s="470"/>
      <c r="E20" s="471"/>
      <c r="F20" s="471"/>
      <c r="G20" s="471"/>
      <c r="H20" s="471"/>
      <c r="I20" s="471"/>
      <c r="J20" s="471"/>
      <c r="K20" s="471"/>
      <c r="L20" s="479">
        <v>2093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160</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161</v>
      </c>
      <c r="C22" s="396"/>
      <c r="D22" s="397"/>
      <c r="E22" s="404" t="s">
        <v>1</v>
      </c>
      <c r="F22" s="405"/>
      <c r="G22" s="405"/>
      <c r="H22" s="405"/>
      <c r="I22" s="405"/>
      <c r="J22" s="405"/>
      <c r="K22" s="406"/>
      <c r="L22" s="404" t="s">
        <v>162</v>
      </c>
      <c r="M22" s="405"/>
      <c r="N22" s="405"/>
      <c r="O22" s="405"/>
      <c r="P22" s="406"/>
      <c r="Q22" s="410" t="s">
        <v>163</v>
      </c>
      <c r="R22" s="411"/>
      <c r="S22" s="411"/>
      <c r="T22" s="411"/>
      <c r="U22" s="411"/>
      <c r="V22" s="412"/>
      <c r="W22" s="461" t="s">
        <v>164</v>
      </c>
      <c r="X22" s="396"/>
      <c r="Y22" s="397"/>
      <c r="Z22" s="404" t="s">
        <v>1</v>
      </c>
      <c r="AA22" s="405"/>
      <c r="AB22" s="405"/>
      <c r="AC22" s="405"/>
      <c r="AD22" s="405"/>
      <c r="AE22" s="405"/>
      <c r="AF22" s="405"/>
      <c r="AG22" s="406"/>
      <c r="AH22" s="422" t="s">
        <v>165</v>
      </c>
      <c r="AI22" s="405"/>
      <c r="AJ22" s="405"/>
      <c r="AK22" s="405"/>
      <c r="AL22" s="406"/>
      <c r="AM22" s="422" t="s">
        <v>166</v>
      </c>
      <c r="AN22" s="423"/>
      <c r="AO22" s="423"/>
      <c r="AP22" s="423"/>
      <c r="AQ22" s="423"/>
      <c r="AR22" s="424"/>
      <c r="AS22" s="410" t="s">
        <v>163</v>
      </c>
      <c r="AT22" s="411"/>
      <c r="AU22" s="411"/>
      <c r="AV22" s="411"/>
      <c r="AW22" s="411"/>
      <c r="AX22" s="428"/>
      <c r="AY22" s="445" t="s">
        <v>167</v>
      </c>
      <c r="AZ22" s="446"/>
      <c r="BA22" s="446"/>
      <c r="BB22" s="446"/>
      <c r="BC22" s="446"/>
      <c r="BD22" s="446"/>
      <c r="BE22" s="446"/>
      <c r="BF22" s="446"/>
      <c r="BG22" s="446"/>
      <c r="BH22" s="446"/>
      <c r="BI22" s="446"/>
      <c r="BJ22" s="446"/>
      <c r="BK22" s="446"/>
      <c r="BL22" s="446"/>
      <c r="BM22" s="447"/>
      <c r="BN22" s="448">
        <v>11248089</v>
      </c>
      <c r="BO22" s="449"/>
      <c r="BP22" s="449"/>
      <c r="BQ22" s="449"/>
      <c r="BR22" s="449"/>
      <c r="BS22" s="449"/>
      <c r="BT22" s="449"/>
      <c r="BU22" s="450"/>
      <c r="BV22" s="448">
        <v>10936303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168</v>
      </c>
      <c r="AZ23" s="434"/>
      <c r="BA23" s="434"/>
      <c r="BB23" s="434"/>
      <c r="BC23" s="434"/>
      <c r="BD23" s="434"/>
      <c r="BE23" s="434"/>
      <c r="BF23" s="434"/>
      <c r="BG23" s="434"/>
      <c r="BH23" s="434"/>
      <c r="BI23" s="434"/>
      <c r="BJ23" s="434"/>
      <c r="BK23" s="434"/>
      <c r="BL23" s="434"/>
      <c r="BM23" s="435"/>
      <c r="BN23" s="419">
        <v>11003089</v>
      </c>
      <c r="BO23" s="420"/>
      <c r="BP23" s="420"/>
      <c r="BQ23" s="420"/>
      <c r="BR23" s="420"/>
      <c r="BS23" s="420"/>
      <c r="BT23" s="420"/>
      <c r="BU23" s="421"/>
      <c r="BV23" s="419">
        <v>10722203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169</v>
      </c>
      <c r="F24" s="376"/>
      <c r="G24" s="376"/>
      <c r="H24" s="376"/>
      <c r="I24" s="376"/>
      <c r="J24" s="376"/>
      <c r="K24" s="377"/>
      <c r="L24" s="372">
        <v>1</v>
      </c>
      <c r="M24" s="373"/>
      <c r="N24" s="373"/>
      <c r="O24" s="373"/>
      <c r="P24" s="374"/>
      <c r="Q24" s="372">
        <v>7560</v>
      </c>
      <c r="R24" s="373"/>
      <c r="S24" s="373"/>
      <c r="T24" s="373"/>
      <c r="U24" s="373"/>
      <c r="V24" s="374"/>
      <c r="W24" s="462"/>
      <c r="X24" s="399"/>
      <c r="Y24" s="400"/>
      <c r="Z24" s="375" t="s">
        <v>170</v>
      </c>
      <c r="AA24" s="376"/>
      <c r="AB24" s="376"/>
      <c r="AC24" s="376"/>
      <c r="AD24" s="376"/>
      <c r="AE24" s="376"/>
      <c r="AF24" s="376"/>
      <c r="AG24" s="377"/>
      <c r="AH24" s="372">
        <v>134</v>
      </c>
      <c r="AI24" s="373"/>
      <c r="AJ24" s="373"/>
      <c r="AK24" s="373"/>
      <c r="AL24" s="374"/>
      <c r="AM24" s="372">
        <v>378818</v>
      </c>
      <c r="AN24" s="373"/>
      <c r="AO24" s="373"/>
      <c r="AP24" s="373"/>
      <c r="AQ24" s="373"/>
      <c r="AR24" s="374"/>
      <c r="AS24" s="372">
        <v>2827</v>
      </c>
      <c r="AT24" s="373"/>
      <c r="AU24" s="373"/>
      <c r="AV24" s="373"/>
      <c r="AW24" s="373"/>
      <c r="AX24" s="432"/>
      <c r="AY24" s="392" t="s">
        <v>171</v>
      </c>
      <c r="AZ24" s="393"/>
      <c r="BA24" s="393"/>
      <c r="BB24" s="393"/>
      <c r="BC24" s="393"/>
      <c r="BD24" s="393"/>
      <c r="BE24" s="393"/>
      <c r="BF24" s="393"/>
      <c r="BG24" s="393"/>
      <c r="BH24" s="393"/>
      <c r="BI24" s="393"/>
      <c r="BJ24" s="393"/>
      <c r="BK24" s="393"/>
      <c r="BL24" s="393"/>
      <c r="BM24" s="394"/>
      <c r="BN24" s="419">
        <v>9888453</v>
      </c>
      <c r="BO24" s="420"/>
      <c r="BP24" s="420"/>
      <c r="BQ24" s="420"/>
      <c r="BR24" s="420"/>
      <c r="BS24" s="420"/>
      <c r="BT24" s="420"/>
      <c r="BU24" s="421"/>
      <c r="BV24" s="419">
        <v>9423664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172</v>
      </c>
      <c r="F25" s="376"/>
      <c r="G25" s="376"/>
      <c r="H25" s="376"/>
      <c r="I25" s="376"/>
      <c r="J25" s="376"/>
      <c r="K25" s="377"/>
      <c r="L25" s="372">
        <v>1</v>
      </c>
      <c r="M25" s="373"/>
      <c r="N25" s="373"/>
      <c r="O25" s="373"/>
      <c r="P25" s="374"/>
      <c r="Q25" s="372">
        <v>6120</v>
      </c>
      <c r="R25" s="373"/>
      <c r="S25" s="373"/>
      <c r="T25" s="373"/>
      <c r="U25" s="373"/>
      <c r="V25" s="374"/>
      <c r="W25" s="462"/>
      <c r="X25" s="399"/>
      <c r="Y25" s="400"/>
      <c r="Z25" s="375" t="s">
        <v>173</v>
      </c>
      <c r="AA25" s="376"/>
      <c r="AB25" s="376"/>
      <c r="AC25" s="376"/>
      <c r="AD25" s="376"/>
      <c r="AE25" s="376"/>
      <c r="AF25" s="376"/>
      <c r="AG25" s="377"/>
      <c r="AH25" s="372" t="s">
        <v>174</v>
      </c>
      <c r="AI25" s="373"/>
      <c r="AJ25" s="373"/>
      <c r="AK25" s="373"/>
      <c r="AL25" s="374"/>
      <c r="AM25" s="372" t="s">
        <v>175</v>
      </c>
      <c r="AN25" s="373"/>
      <c r="AO25" s="373"/>
      <c r="AP25" s="373"/>
      <c r="AQ25" s="373"/>
      <c r="AR25" s="374"/>
      <c r="AS25" s="372" t="s">
        <v>175</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271248</v>
      </c>
      <c r="BO25" s="449"/>
      <c r="BP25" s="449"/>
      <c r="BQ25" s="449"/>
      <c r="BR25" s="449"/>
      <c r="BS25" s="449"/>
      <c r="BT25" s="449"/>
      <c r="BU25" s="450"/>
      <c r="BV25" s="448">
        <v>1043998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177</v>
      </c>
      <c r="F26" s="376"/>
      <c r="G26" s="376"/>
      <c r="H26" s="376"/>
      <c r="I26" s="376"/>
      <c r="J26" s="376"/>
      <c r="K26" s="377"/>
      <c r="L26" s="372">
        <v>1</v>
      </c>
      <c r="M26" s="373"/>
      <c r="N26" s="373"/>
      <c r="O26" s="373"/>
      <c r="P26" s="374"/>
      <c r="Q26" s="372">
        <v>5750</v>
      </c>
      <c r="R26" s="373"/>
      <c r="S26" s="373"/>
      <c r="T26" s="373"/>
      <c r="U26" s="373"/>
      <c r="V26" s="374"/>
      <c r="W26" s="462"/>
      <c r="X26" s="399"/>
      <c r="Y26" s="400"/>
      <c r="Z26" s="375" t="s">
        <v>178</v>
      </c>
      <c r="AA26" s="430"/>
      <c r="AB26" s="430"/>
      <c r="AC26" s="430"/>
      <c r="AD26" s="430"/>
      <c r="AE26" s="430"/>
      <c r="AF26" s="430"/>
      <c r="AG26" s="431"/>
      <c r="AH26" s="372">
        <v>9</v>
      </c>
      <c r="AI26" s="373"/>
      <c r="AJ26" s="373"/>
      <c r="AK26" s="373"/>
      <c r="AL26" s="374"/>
      <c r="AM26" s="372">
        <v>23625</v>
      </c>
      <c r="AN26" s="373"/>
      <c r="AO26" s="373"/>
      <c r="AP26" s="373"/>
      <c r="AQ26" s="373"/>
      <c r="AR26" s="374"/>
      <c r="AS26" s="372">
        <v>2625</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t="s">
        <v>175</v>
      </c>
      <c r="BO26" s="420"/>
      <c r="BP26" s="420"/>
      <c r="BQ26" s="420"/>
      <c r="BR26" s="420"/>
      <c r="BS26" s="420"/>
      <c r="BT26" s="420"/>
      <c r="BU26" s="421"/>
      <c r="BV26" s="419" t="s">
        <v>175</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180</v>
      </c>
      <c r="F27" s="376"/>
      <c r="G27" s="376"/>
      <c r="H27" s="376"/>
      <c r="I27" s="376"/>
      <c r="J27" s="376"/>
      <c r="K27" s="377"/>
      <c r="L27" s="372">
        <v>1</v>
      </c>
      <c r="M27" s="373"/>
      <c r="N27" s="373"/>
      <c r="O27" s="373"/>
      <c r="P27" s="374"/>
      <c r="Q27" s="372">
        <v>3100</v>
      </c>
      <c r="R27" s="373"/>
      <c r="S27" s="373"/>
      <c r="T27" s="373"/>
      <c r="U27" s="373"/>
      <c r="V27" s="374"/>
      <c r="W27" s="462"/>
      <c r="X27" s="399"/>
      <c r="Y27" s="400"/>
      <c r="Z27" s="375" t="s">
        <v>181</v>
      </c>
      <c r="AA27" s="376"/>
      <c r="AB27" s="376"/>
      <c r="AC27" s="376"/>
      <c r="AD27" s="376"/>
      <c r="AE27" s="376"/>
      <c r="AF27" s="376"/>
      <c r="AG27" s="377"/>
      <c r="AH27" s="372">
        <v>6</v>
      </c>
      <c r="AI27" s="373"/>
      <c r="AJ27" s="373"/>
      <c r="AK27" s="373"/>
      <c r="AL27" s="374"/>
      <c r="AM27" s="372">
        <v>17448</v>
      </c>
      <c r="AN27" s="373"/>
      <c r="AO27" s="373"/>
      <c r="AP27" s="373"/>
      <c r="AQ27" s="373"/>
      <c r="AR27" s="374"/>
      <c r="AS27" s="372">
        <v>2908</v>
      </c>
      <c r="AT27" s="373"/>
      <c r="AU27" s="373"/>
      <c r="AV27" s="373"/>
      <c r="AW27" s="373"/>
      <c r="AX27" s="432"/>
      <c r="AY27" s="456" t="s">
        <v>182</v>
      </c>
      <c r="AZ27" s="457"/>
      <c r="BA27" s="457"/>
      <c r="BB27" s="457"/>
      <c r="BC27" s="457"/>
      <c r="BD27" s="457"/>
      <c r="BE27" s="457"/>
      <c r="BF27" s="457"/>
      <c r="BG27" s="457"/>
      <c r="BH27" s="457"/>
      <c r="BI27" s="457"/>
      <c r="BJ27" s="457"/>
      <c r="BK27" s="457"/>
      <c r="BL27" s="457"/>
      <c r="BM27" s="458"/>
      <c r="BN27" s="453">
        <v>79039</v>
      </c>
      <c r="BO27" s="454"/>
      <c r="BP27" s="454"/>
      <c r="BQ27" s="454"/>
      <c r="BR27" s="454"/>
      <c r="BS27" s="454"/>
      <c r="BT27" s="454"/>
      <c r="BU27" s="455"/>
      <c r="BV27" s="453">
        <v>79034</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183</v>
      </c>
      <c r="F28" s="376"/>
      <c r="G28" s="376"/>
      <c r="H28" s="376"/>
      <c r="I28" s="376"/>
      <c r="J28" s="376"/>
      <c r="K28" s="377"/>
      <c r="L28" s="372">
        <v>1</v>
      </c>
      <c r="M28" s="373"/>
      <c r="N28" s="373"/>
      <c r="O28" s="373"/>
      <c r="P28" s="374"/>
      <c r="Q28" s="372">
        <v>2650</v>
      </c>
      <c r="R28" s="373"/>
      <c r="S28" s="373"/>
      <c r="T28" s="373"/>
      <c r="U28" s="373"/>
      <c r="V28" s="374"/>
      <c r="W28" s="462"/>
      <c r="X28" s="399"/>
      <c r="Y28" s="400"/>
      <c r="Z28" s="375" t="s">
        <v>184</v>
      </c>
      <c r="AA28" s="376"/>
      <c r="AB28" s="376"/>
      <c r="AC28" s="376"/>
      <c r="AD28" s="376"/>
      <c r="AE28" s="376"/>
      <c r="AF28" s="376"/>
      <c r="AG28" s="377"/>
      <c r="AH28" s="372" t="s">
        <v>128</v>
      </c>
      <c r="AI28" s="373"/>
      <c r="AJ28" s="373"/>
      <c r="AK28" s="373"/>
      <c r="AL28" s="374"/>
      <c r="AM28" s="372" t="s">
        <v>175</v>
      </c>
      <c r="AN28" s="373"/>
      <c r="AO28" s="373"/>
      <c r="AP28" s="373"/>
      <c r="AQ28" s="373"/>
      <c r="AR28" s="374"/>
      <c r="AS28" s="372" t="s">
        <v>175</v>
      </c>
      <c r="AT28" s="373"/>
      <c r="AU28" s="373"/>
      <c r="AV28" s="373"/>
      <c r="AW28" s="373"/>
      <c r="AX28" s="432"/>
      <c r="AY28" s="436" t="s">
        <v>185</v>
      </c>
      <c r="AZ28" s="437"/>
      <c r="BA28" s="437"/>
      <c r="BB28" s="438"/>
      <c r="BC28" s="445" t="s">
        <v>50</v>
      </c>
      <c r="BD28" s="446"/>
      <c r="BE28" s="446"/>
      <c r="BF28" s="446"/>
      <c r="BG28" s="446"/>
      <c r="BH28" s="446"/>
      <c r="BI28" s="446"/>
      <c r="BJ28" s="446"/>
      <c r="BK28" s="446"/>
      <c r="BL28" s="446"/>
      <c r="BM28" s="447"/>
      <c r="BN28" s="448">
        <v>2735986</v>
      </c>
      <c r="BO28" s="449"/>
      <c r="BP28" s="449"/>
      <c r="BQ28" s="449"/>
      <c r="BR28" s="449"/>
      <c r="BS28" s="449"/>
      <c r="BT28" s="449"/>
      <c r="BU28" s="450"/>
      <c r="BV28" s="448">
        <v>2412369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186</v>
      </c>
      <c r="F29" s="376"/>
      <c r="G29" s="376"/>
      <c r="H29" s="376"/>
      <c r="I29" s="376"/>
      <c r="J29" s="376"/>
      <c r="K29" s="377"/>
      <c r="L29" s="372">
        <v>10</v>
      </c>
      <c r="M29" s="373"/>
      <c r="N29" s="373"/>
      <c r="O29" s="373"/>
      <c r="P29" s="374"/>
      <c r="Q29" s="372">
        <v>2570</v>
      </c>
      <c r="R29" s="373"/>
      <c r="S29" s="373"/>
      <c r="T29" s="373"/>
      <c r="U29" s="373"/>
      <c r="V29" s="374"/>
      <c r="W29" s="463"/>
      <c r="X29" s="464"/>
      <c r="Y29" s="465"/>
      <c r="Z29" s="375" t="s">
        <v>187</v>
      </c>
      <c r="AA29" s="376"/>
      <c r="AB29" s="376"/>
      <c r="AC29" s="376"/>
      <c r="AD29" s="376"/>
      <c r="AE29" s="376"/>
      <c r="AF29" s="376"/>
      <c r="AG29" s="377"/>
      <c r="AH29" s="372">
        <v>140</v>
      </c>
      <c r="AI29" s="373"/>
      <c r="AJ29" s="373"/>
      <c r="AK29" s="373"/>
      <c r="AL29" s="374"/>
      <c r="AM29" s="372">
        <v>396266</v>
      </c>
      <c r="AN29" s="373"/>
      <c r="AO29" s="373"/>
      <c r="AP29" s="373"/>
      <c r="AQ29" s="373"/>
      <c r="AR29" s="374"/>
      <c r="AS29" s="372">
        <v>2830</v>
      </c>
      <c r="AT29" s="373"/>
      <c r="AU29" s="373"/>
      <c r="AV29" s="373"/>
      <c r="AW29" s="373"/>
      <c r="AX29" s="432"/>
      <c r="AY29" s="439"/>
      <c r="AZ29" s="440"/>
      <c r="BA29" s="440"/>
      <c r="BB29" s="441"/>
      <c r="BC29" s="433" t="s">
        <v>188</v>
      </c>
      <c r="BD29" s="434"/>
      <c r="BE29" s="434"/>
      <c r="BF29" s="434"/>
      <c r="BG29" s="434"/>
      <c r="BH29" s="434"/>
      <c r="BI29" s="434"/>
      <c r="BJ29" s="434"/>
      <c r="BK29" s="434"/>
      <c r="BL29" s="434"/>
      <c r="BM29" s="435"/>
      <c r="BN29" s="419">
        <v>595877</v>
      </c>
      <c r="BO29" s="420"/>
      <c r="BP29" s="420"/>
      <c r="BQ29" s="420"/>
      <c r="BR29" s="420"/>
      <c r="BS29" s="420"/>
      <c r="BT29" s="420"/>
      <c r="BU29" s="421"/>
      <c r="BV29" s="419">
        <v>595751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189</v>
      </c>
      <c r="X30" s="387"/>
      <c r="Y30" s="387"/>
      <c r="Z30" s="387"/>
      <c r="AA30" s="387"/>
      <c r="AB30" s="387"/>
      <c r="AC30" s="387"/>
      <c r="AD30" s="387"/>
      <c r="AE30" s="387"/>
      <c r="AF30" s="387"/>
      <c r="AG30" s="388"/>
      <c r="AH30" s="389">
        <v>95.6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1574042</v>
      </c>
      <c r="BO30" s="454"/>
      <c r="BP30" s="454"/>
      <c r="BQ30" s="454"/>
      <c r="BR30" s="454"/>
      <c r="BS30" s="454"/>
      <c r="BT30" s="454"/>
      <c r="BU30" s="455"/>
      <c r="BV30" s="453">
        <v>1907671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190</v>
      </c>
      <c r="D32" s="378"/>
      <c r="E32" s="378"/>
      <c r="F32" s="378"/>
      <c r="G32" s="378"/>
      <c r="H32" s="378"/>
      <c r="I32" s="378"/>
      <c r="J32" s="378"/>
      <c r="K32" s="378"/>
      <c r="L32" s="378"/>
      <c r="M32" s="378"/>
      <c r="N32" s="378"/>
      <c r="O32" s="378"/>
      <c r="P32" s="378"/>
      <c r="Q32" s="378"/>
      <c r="R32" s="378"/>
      <c r="S32" s="378"/>
      <c r="U32" s="379" t="s">
        <v>191</v>
      </c>
      <c r="V32" s="379"/>
      <c r="W32" s="379"/>
      <c r="X32" s="379"/>
      <c r="Y32" s="379"/>
      <c r="Z32" s="379"/>
      <c r="AA32" s="379"/>
      <c r="AB32" s="379"/>
      <c r="AC32" s="379"/>
      <c r="AD32" s="379"/>
      <c r="AE32" s="379"/>
      <c r="AF32" s="379"/>
      <c r="AG32" s="379"/>
      <c r="AH32" s="379"/>
      <c r="AI32" s="379"/>
      <c r="AJ32" s="379"/>
      <c r="AK32" s="379"/>
      <c r="AM32" s="379" t="s">
        <v>192</v>
      </c>
      <c r="AN32" s="379"/>
      <c r="AO32" s="379"/>
      <c r="AP32" s="379"/>
      <c r="AQ32" s="379"/>
      <c r="AR32" s="379"/>
      <c r="AS32" s="379"/>
      <c r="AT32" s="379"/>
      <c r="AU32" s="379"/>
      <c r="AV32" s="379"/>
      <c r="AW32" s="379"/>
      <c r="AX32" s="379"/>
      <c r="AY32" s="379"/>
      <c r="AZ32" s="379"/>
      <c r="BA32" s="379"/>
      <c r="BB32" s="379"/>
      <c r="BC32" s="379"/>
      <c r="BE32" s="379" t="s">
        <v>193</v>
      </c>
      <c r="BF32" s="379"/>
      <c r="BG32" s="379"/>
      <c r="BH32" s="379"/>
      <c r="BI32" s="379"/>
      <c r="BJ32" s="379"/>
      <c r="BK32" s="379"/>
      <c r="BL32" s="379"/>
      <c r="BM32" s="379"/>
      <c r="BN32" s="379"/>
      <c r="BO32" s="379"/>
      <c r="BP32" s="379"/>
      <c r="BQ32" s="379"/>
      <c r="BR32" s="379"/>
      <c r="BS32" s="379"/>
      <c r="BT32" s="379"/>
      <c r="BU32" s="379"/>
      <c r="BW32" s="379" t="s">
        <v>194</v>
      </c>
      <c r="BX32" s="379"/>
      <c r="BY32" s="379"/>
      <c r="BZ32" s="379"/>
      <c r="CA32" s="379"/>
      <c r="CB32" s="379"/>
      <c r="CC32" s="379"/>
      <c r="CD32" s="379"/>
      <c r="CE32" s="379"/>
      <c r="CF32" s="379"/>
      <c r="CG32" s="379"/>
      <c r="CH32" s="379"/>
      <c r="CI32" s="379"/>
      <c r="CJ32" s="379"/>
      <c r="CK32" s="379"/>
      <c r="CL32" s="379"/>
      <c r="CM32" s="379"/>
      <c r="CO32" s="379" t="s">
        <v>195</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200</v>
      </c>
      <c r="AN33" s="371"/>
      <c r="AO33" s="370" t="s">
        <v>197</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198</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5</v>
      </c>
      <c r="BF34" s="367"/>
      <c r="BG34" s="368" t="str">
        <f>IF('各会計、関係団体の財政状況及び健全化判断比率'!B31="","",'各会計、関係団体の財政状況及び健全化判断比率'!B31)</f>
        <v>水道事業特別会計</v>
      </c>
      <c r="BH34" s="368"/>
      <c r="BI34" s="368"/>
      <c r="BJ34" s="368"/>
      <c r="BK34" s="368"/>
      <c r="BL34" s="368"/>
      <c r="BM34" s="368"/>
      <c r="BN34" s="368"/>
      <c r="BO34" s="368"/>
      <c r="BP34" s="368"/>
      <c r="BQ34" s="368"/>
      <c r="BR34" s="368"/>
      <c r="BS34" s="368"/>
      <c r="BT34" s="368"/>
      <c r="BU34" s="368"/>
      <c r="BV34" s="181"/>
      <c r="BW34" s="367" t="str">
        <f>IF(BY34="","",MAX(C34:D43,U34:V43,AM34:AN43,BE34:BF43)+1)</f>
        <v/>
      </c>
      <c r="BX34" s="367"/>
      <c r="BY34" s="368" t="str">
        <f>IF('各会計、関係団体の財政状況及び健全化判断比率'!B68="","",'各会計、関係団体の財政状況及び健全化判断比率'!B68)</f>
        <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6</v>
      </c>
      <c r="BF35" s="367"/>
      <c r="BG35" s="368" t="str">
        <f>IF('各会計、関係団体の財政状況及び健全化判断比率'!B32="","",'各会計、関係団体の財政状況及び健全化判断比率'!B32)</f>
        <v>下水道事業特別会計</v>
      </c>
      <c r="BH35" s="368"/>
      <c r="BI35" s="368"/>
      <c r="BJ35" s="368"/>
      <c r="BK35" s="368"/>
      <c r="BL35" s="368"/>
      <c r="BM35" s="368"/>
      <c r="BN35" s="368"/>
      <c r="BO35" s="368"/>
      <c r="BP35" s="368"/>
      <c r="BQ35" s="368"/>
      <c r="BR35" s="368"/>
      <c r="BS35" s="368"/>
      <c r="BT35" s="368"/>
      <c r="BU35" s="368"/>
      <c r="BV35" s="181"/>
      <c r="BW35" s="367" t="str">
        <f t="shared" ref="BW35:BW43" si="2">IF(BY35="","",BW34+1)</f>
        <v/>
      </c>
      <c r="BX35" s="367"/>
      <c r="BY35" s="368" t="str">
        <f>IF('各会計、関係団体の財政状況及び健全化判断比率'!B69="","",'各会計、関係団体の財政状況及び健全化判断比率'!B69)</f>
        <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7</v>
      </c>
      <c r="BF36" s="367"/>
      <c r="BG36" s="368" t="str">
        <f>IF('各会計、関係団体の財政状況及び健全化判断比率'!B33="","",'各会計、関係団体の財政状況及び健全化判断比率'!B33)</f>
        <v>農業集落排水事業特別会計</v>
      </c>
      <c r="BH36" s="368"/>
      <c r="BI36" s="368"/>
      <c r="BJ36" s="368"/>
      <c r="BK36" s="368"/>
      <c r="BL36" s="368"/>
      <c r="BM36" s="368"/>
      <c r="BN36" s="368"/>
      <c r="BO36" s="368"/>
      <c r="BP36" s="368"/>
      <c r="BQ36" s="368"/>
      <c r="BR36" s="368"/>
      <c r="BS36" s="368"/>
      <c r="BT36" s="368"/>
      <c r="BU36" s="368"/>
      <c r="BV36" s="181"/>
      <c r="BW36" s="367" t="str">
        <f t="shared" si="2"/>
        <v/>
      </c>
      <c r="BX36" s="367"/>
      <c r="BY36" s="368" t="str">
        <f>IF('各会計、関係団体の財政状況及び健全化判断比率'!B70="","",'各会計、関係団体の財政状況及び健全化判断比率'!B70)</f>
        <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OEzuip4ym4Uj9lVFegxPCb3yMki/4WjPPBWWnrVgUEcbkF3A4HGRcnO3nqBcWjrL6kSTJhEOC0E4aHJGSA1svg==" saltValue="D1pHMeGH/PhqUtppnCppU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9" zoomScale="70" zoomScaleNormal="70" zoomScaleSheetLayoutView="100" workbookViewId="0">
      <selection activeCell="V40" sqref="V40:AO40"/>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151" t="s">
        <v>549</v>
      </c>
      <c r="D34" s="1151"/>
      <c r="E34" s="1152"/>
      <c r="F34" s="32">
        <v>6.26</v>
      </c>
      <c r="G34" s="33">
        <v>12.22</v>
      </c>
      <c r="H34" s="33">
        <v>8.83</v>
      </c>
      <c r="I34" s="33">
        <v>12.99</v>
      </c>
      <c r="J34" s="34">
        <v>8.92</v>
      </c>
      <c r="K34" s="22"/>
      <c r="L34" s="22"/>
      <c r="M34" s="22"/>
      <c r="N34" s="22"/>
      <c r="O34" s="22"/>
      <c r="P34" s="22"/>
    </row>
    <row r="35" spans="1:16" ht="39" customHeight="1" x14ac:dyDescent="0.15">
      <c r="A35" s="22"/>
      <c r="B35" s="35"/>
      <c r="C35" s="1145" t="s">
        <v>550</v>
      </c>
      <c r="D35" s="1146"/>
      <c r="E35" s="1147"/>
      <c r="F35" s="36">
        <v>2.23</v>
      </c>
      <c r="G35" s="37">
        <v>2.58</v>
      </c>
      <c r="H35" s="37">
        <v>3.04</v>
      </c>
      <c r="I35" s="37">
        <v>1.61</v>
      </c>
      <c r="J35" s="38">
        <v>2.8</v>
      </c>
      <c r="K35" s="22"/>
      <c r="L35" s="22"/>
      <c r="M35" s="22"/>
      <c r="N35" s="22"/>
      <c r="O35" s="22"/>
      <c r="P35" s="22"/>
    </row>
    <row r="36" spans="1:16" ht="39" customHeight="1" x14ac:dyDescent="0.15">
      <c r="A36" s="22"/>
      <c r="B36" s="35"/>
      <c r="C36" s="1145" t="s">
        <v>551</v>
      </c>
      <c r="D36" s="1146"/>
      <c r="E36" s="1147"/>
      <c r="F36" s="36">
        <v>0.39</v>
      </c>
      <c r="G36" s="37">
        <v>0.44</v>
      </c>
      <c r="H36" s="37">
        <v>0.27</v>
      </c>
      <c r="I36" s="37">
        <v>1.06</v>
      </c>
      <c r="J36" s="38">
        <v>1</v>
      </c>
      <c r="K36" s="22"/>
      <c r="L36" s="22"/>
      <c r="M36" s="22"/>
      <c r="N36" s="22"/>
      <c r="O36" s="22"/>
      <c r="P36" s="22"/>
    </row>
    <row r="37" spans="1:16" ht="39" customHeight="1" x14ac:dyDescent="0.15">
      <c r="A37" s="22"/>
      <c r="B37" s="35"/>
      <c r="C37" s="1145" t="s">
        <v>552</v>
      </c>
      <c r="D37" s="1146"/>
      <c r="E37" s="1147"/>
      <c r="F37" s="36">
        <v>0.09</v>
      </c>
      <c r="G37" s="37">
        <v>0.06</v>
      </c>
      <c r="H37" s="37">
        <v>0.08</v>
      </c>
      <c r="I37" s="37">
        <v>0.22</v>
      </c>
      <c r="J37" s="38">
        <v>0.16</v>
      </c>
      <c r="K37" s="22"/>
      <c r="L37" s="22"/>
      <c r="M37" s="22"/>
      <c r="N37" s="22"/>
      <c r="O37" s="22"/>
      <c r="P37" s="22"/>
    </row>
    <row r="38" spans="1:16" ht="39" customHeight="1" x14ac:dyDescent="0.15">
      <c r="A38" s="22"/>
      <c r="B38" s="35"/>
      <c r="C38" s="1145" t="s">
        <v>553</v>
      </c>
      <c r="D38" s="1146"/>
      <c r="E38" s="1147"/>
      <c r="F38" s="36">
        <v>0.33</v>
      </c>
      <c r="G38" s="37">
        <v>0.06</v>
      </c>
      <c r="H38" s="37">
        <v>0.28999999999999998</v>
      </c>
      <c r="I38" s="37">
        <v>0.26</v>
      </c>
      <c r="J38" s="38">
        <v>0.08</v>
      </c>
      <c r="K38" s="22"/>
      <c r="L38" s="22"/>
      <c r="M38" s="22"/>
      <c r="N38" s="22"/>
      <c r="O38" s="22"/>
      <c r="P38" s="22"/>
    </row>
    <row r="39" spans="1:16" ht="39" customHeight="1" x14ac:dyDescent="0.15">
      <c r="A39" s="22"/>
      <c r="B39" s="35"/>
      <c r="C39" s="1145" t="s">
        <v>554</v>
      </c>
      <c r="D39" s="1146"/>
      <c r="E39" s="1147"/>
      <c r="F39" s="36">
        <v>0.03</v>
      </c>
      <c r="G39" s="37">
        <v>0.16</v>
      </c>
      <c r="H39" s="37">
        <v>0.14000000000000001</v>
      </c>
      <c r="I39" s="37">
        <v>0.16</v>
      </c>
      <c r="J39" s="38">
        <v>7.0000000000000007E-2</v>
      </c>
      <c r="K39" s="22"/>
      <c r="L39" s="22"/>
      <c r="M39" s="22"/>
      <c r="N39" s="22"/>
      <c r="O39" s="22"/>
      <c r="P39" s="22"/>
    </row>
    <row r="40" spans="1:16" ht="39" customHeight="1" x14ac:dyDescent="0.15">
      <c r="A40" s="22"/>
      <c r="B40" s="35"/>
      <c r="C40" s="1145" t="s">
        <v>555</v>
      </c>
      <c r="D40" s="1146"/>
      <c r="E40" s="1147"/>
      <c r="F40" s="36">
        <v>0.01</v>
      </c>
      <c r="G40" s="37">
        <v>0.02</v>
      </c>
      <c r="H40" s="37">
        <v>0.02</v>
      </c>
      <c r="I40" s="37">
        <v>0.02</v>
      </c>
      <c r="J40" s="38">
        <v>0.04</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556</v>
      </c>
      <c r="D42" s="1146"/>
      <c r="E42" s="1147"/>
      <c r="F42" s="36" t="s">
        <v>502</v>
      </c>
      <c r="G42" s="37" t="s">
        <v>502</v>
      </c>
      <c r="H42" s="37" t="s">
        <v>502</v>
      </c>
      <c r="I42" s="37" t="s">
        <v>502</v>
      </c>
      <c r="J42" s="38" t="s">
        <v>502</v>
      </c>
      <c r="K42" s="22"/>
      <c r="L42" s="22"/>
      <c r="M42" s="22"/>
      <c r="N42" s="22"/>
      <c r="O42" s="22"/>
      <c r="P42" s="22"/>
    </row>
    <row r="43" spans="1:16" ht="39" customHeight="1" thickBot="1" x14ac:dyDescent="0.2">
      <c r="A43" s="22"/>
      <c r="B43" s="40"/>
      <c r="C43" s="1148" t="s">
        <v>557</v>
      </c>
      <c r="D43" s="1149"/>
      <c r="E43" s="1150"/>
      <c r="F43" s="41" t="s">
        <v>502</v>
      </c>
      <c r="G43" s="42" t="s">
        <v>502</v>
      </c>
      <c r="H43" s="42" t="s">
        <v>502</v>
      </c>
      <c r="I43" s="42" t="s">
        <v>502</v>
      </c>
      <c r="J43" s="43" t="s">
        <v>502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qpP5vGNl0Tz/gCqJjSVaHkhb586DyAwdoN++8qRAr8N+rI0Ng00fM5FdYk3+g4iQNISdnX+Y5uJqsvXIdu8Kg==" saltValue="noQcIOVT1l4KIgHfOQz9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8418C-BDB5-492C-8987-49838399F020}">
  <sheetPr>
    <tabColor rgb="FF00B050"/>
    <pageSetUpPr fitToPage="1"/>
  </sheetPr>
  <dimension ref="A1:U64"/>
  <sheetViews>
    <sheetView showGridLines="0" topLeftCell="A10" zoomScale="55" zoomScaleNormal="55" zoomScaleSheetLayoutView="55" workbookViewId="0">
      <selection activeCell="O55" sqref="O55"/>
    </sheetView>
  </sheetViews>
  <sheetFormatPr defaultColWidth="0" defaultRowHeight="0"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650</v>
      </c>
      <c r="L45" s="60">
        <v>650</v>
      </c>
      <c r="M45" s="60">
        <v>755</v>
      </c>
      <c r="N45" s="60">
        <v>782</v>
      </c>
      <c r="O45" s="61">
        <v>852</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502</v>
      </c>
      <c r="L46" s="64" t="s">
        <v>502</v>
      </c>
      <c r="M46" s="64" t="s">
        <v>502</v>
      </c>
      <c r="N46" s="64" t="s">
        <v>502</v>
      </c>
      <c r="O46" s="65" t="s">
        <v>502</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502</v>
      </c>
      <c r="L47" s="64" t="s">
        <v>502</v>
      </c>
      <c r="M47" s="64" t="s">
        <v>502</v>
      </c>
      <c r="N47" s="64" t="s">
        <v>502</v>
      </c>
      <c r="O47" s="65" t="s">
        <v>502</v>
      </c>
      <c r="P47" s="48"/>
      <c r="Q47" s="48"/>
      <c r="R47" s="48"/>
      <c r="S47" s="48"/>
      <c r="T47" s="48"/>
      <c r="U47" s="48"/>
    </row>
    <row r="48" spans="1:21" ht="30.75" customHeight="1" x14ac:dyDescent="0.15">
      <c r="A48" s="48"/>
      <c r="B48" s="1178"/>
      <c r="C48" s="1179"/>
      <c r="D48" s="62"/>
      <c r="E48" s="1155" t="s">
        <v>15</v>
      </c>
      <c r="F48" s="1155"/>
      <c r="G48" s="1155"/>
      <c r="H48" s="1155"/>
      <c r="I48" s="1155"/>
      <c r="J48" s="1156"/>
      <c r="K48" s="63">
        <v>61</v>
      </c>
      <c r="L48" s="64">
        <v>63</v>
      </c>
      <c r="M48" s="64">
        <v>86</v>
      </c>
      <c r="N48" s="64">
        <v>89</v>
      </c>
      <c r="O48" s="65">
        <v>104</v>
      </c>
      <c r="P48" s="48"/>
      <c r="Q48" s="48"/>
      <c r="R48" s="48"/>
      <c r="S48" s="48"/>
      <c r="T48" s="48"/>
      <c r="U48" s="48"/>
    </row>
    <row r="49" spans="1:21" ht="30.75" customHeight="1" x14ac:dyDescent="0.15">
      <c r="A49" s="48"/>
      <c r="B49" s="1178"/>
      <c r="C49" s="1179"/>
      <c r="D49" s="62"/>
      <c r="E49" s="1155" t="s">
        <v>16</v>
      </c>
      <c r="F49" s="1155"/>
      <c r="G49" s="1155"/>
      <c r="H49" s="1155"/>
      <c r="I49" s="1155"/>
      <c r="J49" s="1156"/>
      <c r="K49" s="63" t="s">
        <v>502</v>
      </c>
      <c r="L49" s="64" t="s">
        <v>502</v>
      </c>
      <c r="M49" s="64" t="s">
        <v>502</v>
      </c>
      <c r="N49" s="64" t="s">
        <v>502</v>
      </c>
      <c r="O49" s="65" t="s">
        <v>502</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502</v>
      </c>
      <c r="L50" s="64" t="s">
        <v>502</v>
      </c>
      <c r="M50" s="64" t="s">
        <v>502</v>
      </c>
      <c r="N50" s="64" t="s">
        <v>502</v>
      </c>
      <c r="O50" s="65" t="s">
        <v>502</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t="s">
        <v>502</v>
      </c>
      <c r="M51" s="64" t="s">
        <v>502</v>
      </c>
      <c r="N51" s="64">
        <v>0</v>
      </c>
      <c r="O51" s="65" t="s">
        <v>502</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565</v>
      </c>
      <c r="L52" s="64">
        <v>555</v>
      </c>
      <c r="M52" s="64">
        <v>588</v>
      </c>
      <c r="N52" s="64">
        <v>673</v>
      </c>
      <c r="O52" s="65">
        <v>741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146</v>
      </c>
      <c r="L53" s="69">
        <v>158</v>
      </c>
      <c r="M53" s="69">
        <v>253</v>
      </c>
      <c r="N53" s="69">
        <v>198</v>
      </c>
      <c r="O53" s="70">
        <v>215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558</v>
      </c>
      <c r="P56" s="48"/>
      <c r="Q56" s="48"/>
      <c r="R56" s="48"/>
      <c r="S56" s="48"/>
      <c r="T56" s="48"/>
      <c r="U56" s="48"/>
    </row>
    <row r="57" spans="1:21" ht="31.5" customHeight="1" thickBot="1" x14ac:dyDescent="0.2">
      <c r="A57" s="48"/>
      <c r="B57" s="76"/>
      <c r="C57" s="77"/>
      <c r="D57" s="77"/>
      <c r="E57" s="78"/>
      <c r="F57" s="78"/>
      <c r="G57" s="78"/>
      <c r="H57" s="78"/>
      <c r="I57" s="78"/>
      <c r="J57" s="79" t="s">
        <v>2</v>
      </c>
      <c r="K57" s="80" t="s">
        <v>559</v>
      </c>
      <c r="L57" s="81" t="s">
        <v>560</v>
      </c>
      <c r="M57" s="81" t="s">
        <v>561</v>
      </c>
      <c r="N57" s="81" t="s">
        <v>562</v>
      </c>
      <c r="O57" s="82" t="s">
        <v>563</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6RkCEq+CQVu5i8o2/vJ8xhnmLaX2jkf63I1JIc5W8ooGHbBUZcd1n/SgBB/XtoTPoq1aR4SSenqAscHBc8eVUA==" saltValue="Tc6WpsjW8bBZyCM6lDpEk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2" zoomScale="70" zoomScaleNormal="70" zoomScaleSheetLayoutView="100" workbookViewId="0">
      <selection activeCell="V40" sqref="V40:AO40"/>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544</v>
      </c>
      <c r="J40" s="103" t="s">
        <v>545</v>
      </c>
      <c r="K40" s="103" t="s">
        <v>546</v>
      </c>
      <c r="L40" s="103" t="s">
        <v>547</v>
      </c>
      <c r="M40" s="104" t="s">
        <v>548</v>
      </c>
    </row>
    <row r="41" spans="2:13" ht="27.75" customHeight="1" x14ac:dyDescent="0.15">
      <c r="B41" s="1196" t="s">
        <v>32</v>
      </c>
      <c r="C41" s="1197"/>
      <c r="D41" s="105"/>
      <c r="E41" s="1198" t="s">
        <v>33</v>
      </c>
      <c r="F41" s="1198"/>
      <c r="G41" s="1198"/>
      <c r="H41" s="1199"/>
      <c r="I41" s="355">
        <v>7268</v>
      </c>
      <c r="J41" s="356">
        <v>7421</v>
      </c>
      <c r="K41" s="356">
        <v>8080</v>
      </c>
      <c r="L41" s="356">
        <v>10936</v>
      </c>
      <c r="M41" s="357">
        <v>11248</v>
      </c>
    </row>
    <row r="42" spans="2:13" ht="27.75" customHeight="1" x14ac:dyDescent="0.15">
      <c r="B42" s="1186"/>
      <c r="C42" s="1187"/>
      <c r="D42" s="106"/>
      <c r="E42" s="1190" t="s">
        <v>34</v>
      </c>
      <c r="F42" s="1190"/>
      <c r="G42" s="1190"/>
      <c r="H42" s="1191"/>
      <c r="I42" s="358" t="s">
        <v>502</v>
      </c>
      <c r="J42" s="359">
        <v>3084</v>
      </c>
      <c r="K42" s="359">
        <v>4</v>
      </c>
      <c r="L42" s="359">
        <v>1043</v>
      </c>
      <c r="M42" s="360">
        <v>271</v>
      </c>
    </row>
    <row r="43" spans="2:13" ht="27.75" customHeight="1" x14ac:dyDescent="0.15">
      <c r="B43" s="1186"/>
      <c r="C43" s="1187"/>
      <c r="D43" s="106"/>
      <c r="E43" s="1190" t="s">
        <v>35</v>
      </c>
      <c r="F43" s="1190"/>
      <c r="G43" s="1190"/>
      <c r="H43" s="1191"/>
      <c r="I43" s="358">
        <v>935</v>
      </c>
      <c r="J43" s="359">
        <v>945</v>
      </c>
      <c r="K43" s="359">
        <v>995</v>
      </c>
      <c r="L43" s="359">
        <v>1344</v>
      </c>
      <c r="M43" s="360">
        <v>1327</v>
      </c>
    </row>
    <row r="44" spans="2:13" ht="27.75" customHeight="1" x14ac:dyDescent="0.15">
      <c r="B44" s="1186"/>
      <c r="C44" s="1187"/>
      <c r="D44" s="106"/>
      <c r="E44" s="1190" t="s">
        <v>36</v>
      </c>
      <c r="F44" s="1190"/>
      <c r="G44" s="1190"/>
      <c r="H44" s="1191"/>
      <c r="I44" s="358" t="s">
        <v>502</v>
      </c>
      <c r="J44" s="359" t="s">
        <v>502</v>
      </c>
      <c r="K44" s="359" t="s">
        <v>502</v>
      </c>
      <c r="L44" s="359" t="s">
        <v>502</v>
      </c>
      <c r="M44" s="360" t="s">
        <v>502</v>
      </c>
    </row>
    <row r="45" spans="2:13" ht="27.75" customHeight="1" x14ac:dyDescent="0.15">
      <c r="B45" s="1186"/>
      <c r="C45" s="1187"/>
      <c r="D45" s="106"/>
      <c r="E45" s="1190" t="s">
        <v>37</v>
      </c>
      <c r="F45" s="1190"/>
      <c r="G45" s="1190"/>
      <c r="H45" s="1191"/>
      <c r="I45" s="358">
        <v>27</v>
      </c>
      <c r="J45" s="359">
        <v>516</v>
      </c>
      <c r="K45" s="359">
        <v>573</v>
      </c>
      <c r="L45" s="359" t="s">
        <v>502</v>
      </c>
      <c r="M45" s="360" t="s">
        <v>502</v>
      </c>
    </row>
    <row r="46" spans="2:13" ht="27.75" customHeight="1" x14ac:dyDescent="0.15">
      <c r="B46" s="1186"/>
      <c r="C46" s="1187"/>
      <c r="D46" s="107"/>
      <c r="E46" s="1190" t="s">
        <v>38</v>
      </c>
      <c r="F46" s="1190"/>
      <c r="G46" s="1190"/>
      <c r="H46" s="1191"/>
      <c r="I46" s="358">
        <v>4</v>
      </c>
      <c r="J46" s="359">
        <v>2</v>
      </c>
      <c r="K46" s="359" t="s">
        <v>502</v>
      </c>
      <c r="L46" s="359" t="s">
        <v>502</v>
      </c>
      <c r="M46" s="360" t="s">
        <v>502</v>
      </c>
    </row>
    <row r="47" spans="2:13" ht="27.75" customHeight="1" x14ac:dyDescent="0.15">
      <c r="B47" s="1186"/>
      <c r="C47" s="1187"/>
      <c r="D47" s="108"/>
      <c r="E47" s="1200" t="s">
        <v>39</v>
      </c>
      <c r="F47" s="1201"/>
      <c r="G47" s="1201"/>
      <c r="H47" s="1202"/>
      <c r="I47" s="358" t="s">
        <v>502</v>
      </c>
      <c r="J47" s="359" t="s">
        <v>502</v>
      </c>
      <c r="K47" s="359" t="s">
        <v>502</v>
      </c>
      <c r="L47" s="359" t="s">
        <v>502</v>
      </c>
      <c r="M47" s="360" t="s">
        <v>502</v>
      </c>
    </row>
    <row r="48" spans="2:13" ht="27.75" customHeight="1" x14ac:dyDescent="0.15">
      <c r="B48" s="1186"/>
      <c r="C48" s="1187"/>
      <c r="D48" s="106"/>
      <c r="E48" s="1190" t="s">
        <v>40</v>
      </c>
      <c r="F48" s="1190"/>
      <c r="G48" s="1190"/>
      <c r="H48" s="1191"/>
      <c r="I48" s="358" t="s">
        <v>502</v>
      </c>
      <c r="J48" s="359" t="s">
        <v>502</v>
      </c>
      <c r="K48" s="359" t="s">
        <v>502</v>
      </c>
      <c r="L48" s="359" t="s">
        <v>502</v>
      </c>
      <c r="M48" s="360" t="s">
        <v>502</v>
      </c>
    </row>
    <row r="49" spans="2:13" ht="27.75" customHeight="1" x14ac:dyDescent="0.15">
      <c r="B49" s="1188"/>
      <c r="C49" s="1189"/>
      <c r="D49" s="106"/>
      <c r="E49" s="1190" t="s">
        <v>41</v>
      </c>
      <c r="F49" s="1190"/>
      <c r="G49" s="1190"/>
      <c r="H49" s="1191"/>
      <c r="I49" s="358" t="s">
        <v>502</v>
      </c>
      <c r="J49" s="359" t="s">
        <v>502</v>
      </c>
      <c r="K49" s="359" t="s">
        <v>502</v>
      </c>
      <c r="L49" s="359" t="s">
        <v>502</v>
      </c>
      <c r="M49" s="360" t="s">
        <v>502</v>
      </c>
    </row>
    <row r="50" spans="2:13" ht="27.75" customHeight="1" x14ac:dyDescent="0.15">
      <c r="B50" s="1184" t="s">
        <v>42</v>
      </c>
      <c r="C50" s="1185"/>
      <c r="D50" s="109"/>
      <c r="E50" s="1190" t="s">
        <v>43</v>
      </c>
      <c r="F50" s="1190"/>
      <c r="G50" s="1190"/>
      <c r="H50" s="1191"/>
      <c r="I50" s="358">
        <v>5289</v>
      </c>
      <c r="J50" s="359">
        <v>5148</v>
      </c>
      <c r="K50" s="359">
        <v>5071</v>
      </c>
      <c r="L50" s="359">
        <v>4993</v>
      </c>
      <c r="M50" s="360">
        <v>4985</v>
      </c>
    </row>
    <row r="51" spans="2:13" ht="27.75" customHeight="1" x14ac:dyDescent="0.15">
      <c r="B51" s="1186"/>
      <c r="C51" s="1187"/>
      <c r="D51" s="106"/>
      <c r="E51" s="1190" t="s">
        <v>44</v>
      </c>
      <c r="F51" s="1190"/>
      <c r="G51" s="1190"/>
      <c r="H51" s="1191"/>
      <c r="I51" s="358">
        <v>362</v>
      </c>
      <c r="J51" s="359">
        <v>351</v>
      </c>
      <c r="K51" s="359">
        <v>411</v>
      </c>
      <c r="L51" s="359">
        <v>414</v>
      </c>
      <c r="M51" s="360">
        <v>374</v>
      </c>
    </row>
    <row r="52" spans="2:13" ht="27.75" customHeight="1" x14ac:dyDescent="0.15">
      <c r="B52" s="1188"/>
      <c r="C52" s="1189"/>
      <c r="D52" s="106"/>
      <c r="E52" s="1190" t="s">
        <v>45</v>
      </c>
      <c r="F52" s="1190"/>
      <c r="G52" s="1190"/>
      <c r="H52" s="1191"/>
      <c r="I52" s="358">
        <v>4535</v>
      </c>
      <c r="J52" s="359">
        <v>7287</v>
      </c>
      <c r="K52" s="359">
        <v>5940</v>
      </c>
      <c r="L52" s="359">
        <v>7007</v>
      </c>
      <c r="M52" s="360">
        <v>3716</v>
      </c>
    </row>
    <row r="53" spans="2:13" ht="27.75" customHeight="1" thickBot="1" x14ac:dyDescent="0.2">
      <c r="B53" s="1192" t="s">
        <v>46</v>
      </c>
      <c r="C53" s="1193"/>
      <c r="D53" s="110"/>
      <c r="E53" s="1194" t="s">
        <v>47</v>
      </c>
      <c r="F53" s="1194"/>
      <c r="G53" s="1194"/>
      <c r="H53" s="1195"/>
      <c r="I53" s="361">
        <v>-1952</v>
      </c>
      <c r="J53" s="362">
        <v>-817</v>
      </c>
      <c r="K53" s="362">
        <v>-1770</v>
      </c>
      <c r="L53" s="362">
        <v>909</v>
      </c>
      <c r="M53" s="363">
        <v>3771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eGi4qAXT8lI+XAylCN6lo7OflWI1XooX9rYV6WBZblSid1zN08nT93ZqrXlnn4uLENBAYv2BVqIz5XnbhkKSrQ==" saltValue="1pZjwwXT+eZtLq63XZuok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0" zoomScale="55" zoomScaleNormal="55" zoomScaleSheetLayoutView="100" workbookViewId="0">
      <selection activeCell="V40" sqref="V40:AO4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546</v>
      </c>
      <c r="G54" s="119" t="s">
        <v>547</v>
      </c>
      <c r="H54" s="120" t="s">
        <v>548</v>
      </c>
    </row>
    <row r="55" spans="2:8" ht="52.5" customHeight="1" x14ac:dyDescent="0.15">
      <c r="B55" s="121"/>
      <c r="C55" s="1211" t="s">
        <v>50</v>
      </c>
      <c r="D55" s="1211"/>
      <c r="E55" s="1212"/>
      <c r="F55" s="122">
        <v>2219</v>
      </c>
      <c r="G55" s="122">
        <v>2412</v>
      </c>
      <c r="H55" s="123">
        <v>2736</v>
      </c>
    </row>
    <row r="56" spans="2:8" ht="52.5" customHeight="1" x14ac:dyDescent="0.15">
      <c r="B56" s="124"/>
      <c r="C56" s="1213" t="s">
        <v>51</v>
      </c>
      <c r="D56" s="1213"/>
      <c r="E56" s="1214"/>
      <c r="F56" s="125">
        <v>585</v>
      </c>
      <c r="G56" s="125">
        <v>596</v>
      </c>
      <c r="H56" s="126">
        <v>596</v>
      </c>
    </row>
    <row r="57" spans="2:8" ht="53.25" customHeight="1" x14ac:dyDescent="0.15">
      <c r="B57" s="124"/>
      <c r="C57" s="1215" t="s">
        <v>52</v>
      </c>
      <c r="D57" s="1215"/>
      <c r="E57" s="1216"/>
      <c r="F57" s="127">
        <v>2212</v>
      </c>
      <c r="G57" s="127">
        <v>1908</v>
      </c>
      <c r="H57" s="128">
        <v>1574</v>
      </c>
    </row>
    <row r="58" spans="2:8" ht="45.75" customHeight="1" x14ac:dyDescent="0.15">
      <c r="B58" s="129"/>
      <c r="C58" s="1203" t="s">
        <v>564</v>
      </c>
      <c r="D58" s="1204"/>
      <c r="E58" s="1205"/>
      <c r="F58" s="130">
        <v>1429</v>
      </c>
      <c r="G58" s="130">
        <v>1035</v>
      </c>
      <c r="H58" s="131">
        <v>749</v>
      </c>
    </row>
    <row r="59" spans="2:8" ht="45.75" customHeight="1" x14ac:dyDescent="0.15">
      <c r="B59" s="129"/>
      <c r="C59" s="1203" t="s">
        <v>565</v>
      </c>
      <c r="D59" s="1204"/>
      <c r="E59" s="1205"/>
      <c r="F59" s="130">
        <v>259</v>
      </c>
      <c r="G59" s="130">
        <v>326</v>
      </c>
      <c r="H59" s="131">
        <v>342</v>
      </c>
    </row>
    <row r="60" spans="2:8" ht="45.75" customHeight="1" x14ac:dyDescent="0.15">
      <c r="B60" s="129"/>
      <c r="C60" s="1203" t="s">
        <v>566</v>
      </c>
      <c r="D60" s="1204"/>
      <c r="E60" s="1205"/>
      <c r="F60" s="130">
        <v>167</v>
      </c>
      <c r="G60" s="130">
        <v>137</v>
      </c>
      <c r="H60" s="131">
        <v>129</v>
      </c>
    </row>
    <row r="61" spans="2:8" ht="45.75" customHeight="1" x14ac:dyDescent="0.15">
      <c r="B61" s="129"/>
      <c r="C61" s="1203" t="s">
        <v>567</v>
      </c>
      <c r="D61" s="1204"/>
      <c r="E61" s="1205"/>
      <c r="F61" s="130">
        <v>105</v>
      </c>
      <c r="G61" s="130">
        <v>105</v>
      </c>
      <c r="H61" s="131">
        <v>105</v>
      </c>
    </row>
    <row r="62" spans="2:8" ht="45.75" customHeight="1" thickBot="1" x14ac:dyDescent="0.2">
      <c r="B62" s="132"/>
      <c r="C62" s="1206" t="s">
        <v>568</v>
      </c>
      <c r="D62" s="1207"/>
      <c r="E62" s="1208"/>
      <c r="F62" s="133">
        <v>164</v>
      </c>
      <c r="G62" s="133">
        <v>157</v>
      </c>
      <c r="H62" s="134">
        <v>72</v>
      </c>
    </row>
    <row r="63" spans="2:8" ht="52.5" customHeight="1" thickBot="1" x14ac:dyDescent="0.2">
      <c r="B63" s="135"/>
      <c r="C63" s="1209" t="s">
        <v>53</v>
      </c>
      <c r="D63" s="1209"/>
      <c r="E63" s="1210"/>
      <c r="F63" s="136">
        <v>5017</v>
      </c>
      <c r="G63" s="136">
        <v>4916</v>
      </c>
      <c r="H63" s="137">
        <v>4906</v>
      </c>
    </row>
    <row r="64" spans="2:8" x14ac:dyDescent="0.15"/>
  </sheetData>
  <sheetProtection algorithmName="SHA-512" hashValue="h1tkbz5LaMpexI7rb+x4fg6+19xrsfB5Gjll+NsQu8BegEQtLSYMjeJz4kYb6aQSc2MOq1/0X82/e2QMmYVSEg==" saltValue="f5/yAdA4on5hYkttHUjp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541</v>
      </c>
      <c r="G2" s="151"/>
      <c r="H2" s="152"/>
    </row>
    <row r="3" spans="1:8" x14ac:dyDescent="0.15">
      <c r="A3" s="148" t="s">
        <v>534</v>
      </c>
      <c r="B3" s="153"/>
      <c r="C3" s="154"/>
      <c r="D3" s="155">
        <v>431966</v>
      </c>
      <c r="E3" s="156"/>
      <c r="F3" s="157">
        <v>271581</v>
      </c>
      <c r="G3" s="158"/>
      <c r="H3" s="159"/>
    </row>
    <row r="4" spans="1:8" x14ac:dyDescent="0.15">
      <c r="A4" s="160"/>
      <c r="B4" s="161"/>
      <c r="C4" s="162"/>
      <c r="D4" s="163">
        <v>101167</v>
      </c>
      <c r="E4" s="164"/>
      <c r="F4" s="165">
        <v>117844</v>
      </c>
      <c r="G4" s="166"/>
      <c r="H4" s="167"/>
    </row>
    <row r="5" spans="1:8" x14ac:dyDescent="0.15">
      <c r="A5" s="148" t="s">
        <v>536</v>
      </c>
      <c r="B5" s="153"/>
      <c r="C5" s="154"/>
      <c r="D5" s="155">
        <v>353031</v>
      </c>
      <c r="E5" s="156"/>
      <c r="F5" s="157">
        <v>268375</v>
      </c>
      <c r="G5" s="158"/>
      <c r="H5" s="159"/>
    </row>
    <row r="6" spans="1:8" x14ac:dyDescent="0.15">
      <c r="A6" s="160"/>
      <c r="B6" s="161"/>
      <c r="C6" s="162"/>
      <c r="D6" s="163">
        <v>78780</v>
      </c>
      <c r="E6" s="164"/>
      <c r="F6" s="165">
        <v>119602</v>
      </c>
      <c r="G6" s="166"/>
      <c r="H6" s="167"/>
    </row>
    <row r="7" spans="1:8" x14ac:dyDescent="0.15">
      <c r="A7" s="148" t="s">
        <v>537</v>
      </c>
      <c r="B7" s="153"/>
      <c r="C7" s="154"/>
      <c r="D7" s="155">
        <v>511096</v>
      </c>
      <c r="E7" s="156"/>
      <c r="F7" s="157">
        <v>301035</v>
      </c>
      <c r="G7" s="158"/>
      <c r="H7" s="159"/>
    </row>
    <row r="8" spans="1:8" x14ac:dyDescent="0.15">
      <c r="A8" s="160"/>
      <c r="B8" s="161"/>
      <c r="C8" s="162"/>
      <c r="D8" s="163">
        <v>83726</v>
      </c>
      <c r="E8" s="164"/>
      <c r="F8" s="165">
        <v>154376</v>
      </c>
      <c r="G8" s="166"/>
      <c r="H8" s="167"/>
    </row>
    <row r="9" spans="1:8" x14ac:dyDescent="0.15">
      <c r="A9" s="148" t="s">
        <v>538</v>
      </c>
      <c r="B9" s="153"/>
      <c r="C9" s="154"/>
      <c r="D9" s="155">
        <v>1348421</v>
      </c>
      <c r="E9" s="156"/>
      <c r="F9" s="157">
        <v>362690</v>
      </c>
      <c r="G9" s="158"/>
      <c r="H9" s="159"/>
    </row>
    <row r="10" spans="1:8" x14ac:dyDescent="0.15">
      <c r="A10" s="160"/>
      <c r="B10" s="161"/>
      <c r="C10" s="162"/>
      <c r="D10" s="163">
        <v>767493</v>
      </c>
      <c r="E10" s="164"/>
      <c r="F10" s="165">
        <v>172580</v>
      </c>
      <c r="G10" s="166"/>
      <c r="H10" s="167"/>
    </row>
    <row r="11" spans="1:8" x14ac:dyDescent="0.15">
      <c r="A11" s="148" t="s">
        <v>539</v>
      </c>
      <c r="B11" s="153"/>
      <c r="C11" s="154"/>
      <c r="D11" s="155">
        <v>618919</v>
      </c>
      <c r="E11" s="156"/>
      <c r="F11" s="157">
        <v>296093</v>
      </c>
      <c r="G11" s="158"/>
      <c r="H11" s="159"/>
    </row>
    <row r="12" spans="1:8" x14ac:dyDescent="0.15">
      <c r="A12" s="160"/>
      <c r="B12" s="161"/>
      <c r="C12" s="168"/>
      <c r="D12" s="163">
        <v>115361</v>
      </c>
      <c r="E12" s="164"/>
      <c r="F12" s="165">
        <v>140545</v>
      </c>
      <c r="G12" s="166"/>
      <c r="H12" s="167"/>
    </row>
    <row r="13" spans="1:8" x14ac:dyDescent="0.15">
      <c r="A13" s="148"/>
      <c r="B13" s="153"/>
      <c r="C13" s="169"/>
      <c r="D13" s="170">
        <v>652687</v>
      </c>
      <c r="E13" s="171"/>
      <c r="F13" s="172">
        <v>299955</v>
      </c>
      <c r="G13" s="173"/>
      <c r="H13" s="159"/>
    </row>
    <row r="14" spans="1:8" x14ac:dyDescent="0.15">
      <c r="A14" s="160"/>
      <c r="B14" s="161"/>
      <c r="C14" s="162"/>
      <c r="D14" s="163">
        <v>229305</v>
      </c>
      <c r="E14" s="164"/>
      <c r="F14" s="165">
        <v>140989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6.26</v>
      </c>
      <c r="C19" s="174">
        <f>ROUND(VALUE(SUBSTITUTE(実質収支比率等に係る経年分析!G$48,"▲","-")),2)</f>
        <v>12.22</v>
      </c>
      <c r="D19" s="174">
        <f>ROUND(VALUE(SUBSTITUTE(実質収支比率等に係る経年分析!H$48,"▲","-")),2)</f>
        <v>8.83</v>
      </c>
      <c r="E19" s="174">
        <f>ROUND(VALUE(SUBSTITUTE(実質収支比率等に係る経年分析!I$48,"▲","-")),2)</f>
        <v>12.99</v>
      </c>
      <c r="F19" s="174">
        <f>ROUND(VALUE(SUBSTITUTE(実質収支比率等に係る経年分析!J$48,"▲","-")),2)</f>
        <v>8.92</v>
      </c>
    </row>
    <row r="20" spans="1:11" x14ac:dyDescent="0.15">
      <c r="A20" s="174" t="s">
        <v>57</v>
      </c>
      <c r="B20" s="174">
        <f>ROUND(VALUE(SUBSTITUTE(実質収支比率等に係る経年分析!F$47,"▲","-")),2)</f>
        <v>61.92</v>
      </c>
      <c r="C20" s="174">
        <f>ROUND(VALUE(SUBSTITUTE(実質収支比率等に係る経年分析!G$47,"▲","-")),2)</f>
        <v>62.58</v>
      </c>
      <c r="D20" s="174">
        <f>ROUND(VALUE(SUBSTITUTE(実質収支比率等に係る経年分析!H$47,"▲","-")),2)</f>
        <v>63.4</v>
      </c>
      <c r="E20" s="174">
        <f>ROUND(VALUE(SUBSTITUTE(実質収支比率等に係る経年分析!I$47,"▲","-")),2)</f>
        <v>60.54</v>
      </c>
      <c r="F20" s="174">
        <f>ROUND(VALUE(SUBSTITUTE(実質収支比率等に係る経年分析!J$47,"▲","-")),2)</f>
        <v>68.569999999999993</v>
      </c>
    </row>
    <row r="21" spans="1:11" x14ac:dyDescent="0.15">
      <c r="A21" s="174" t="s">
        <v>58</v>
      </c>
      <c r="B21" s="174">
        <f>IF(ISNUMBER(VALUE(SUBSTITUTE(実質収支比率等に係る経年分析!F$49,"▲","-"))),ROUND(VALUE(SUBSTITUTE(実質収支比率等に係る経年分析!F$49,"▲","-")),2),NA())</f>
        <v>2.29</v>
      </c>
      <c r="C21" s="174">
        <f>IF(ISNUMBER(VALUE(SUBSTITUTE(実質収支比率等に係る経年分析!G$49,"▲","-"))),ROUND(VALUE(SUBSTITUTE(実質収支比率等に係る経年分析!G$49,"▲","-")),2),NA())</f>
        <v>7.28</v>
      </c>
      <c r="D21" s="174">
        <f>IF(ISNUMBER(VALUE(SUBSTITUTE(実質収支比率等に係る経年分析!H$49,"▲","-"))),ROUND(VALUE(SUBSTITUTE(実質収支比率等に係る経年分析!H$49,"▲","-")),2),NA())</f>
        <v>0.46</v>
      </c>
      <c r="E21" s="174">
        <f>IF(ISNUMBER(VALUE(SUBSTITUTE(実質収支比率等に係る経年分析!I$49,"▲","-"))),ROUND(VALUE(SUBSTITUTE(実質収支比率等に係る経年分析!I$49,"▲","-")),2),NA())</f>
        <v>10.08</v>
      </c>
      <c r="F21" s="174">
        <f>IF(ISNUMBER(VALUE(SUBSTITUTE(実質収支比率等に係る経年分析!J$49,"▲","-"))),ROUND(VALUE(SUBSTITUTE(実質収支比率等に係る経年分析!J$49,"▲","-")),2),NA())</f>
        <v>4.87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0.04</v>
      </c>
    </row>
    <row r="31" spans="1:11" x14ac:dyDescent="0.15">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0.14000000000000001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7.0000000000000007E-2</v>
      </c>
    </row>
    <row r="32" spans="1:11" x14ac:dyDescent="0.15">
      <c r="A32" s="175" t="str">
        <f>IF(連結実質赤字比率に係る赤字・黒字の構成分析!C$38="",NA(),連結実質赤字比率に係る赤字・黒字の構成分析!C$38)</f>
        <v>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0.28999999999999998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0.08</v>
      </c>
    </row>
    <row r="33" spans="1:16" x14ac:dyDescent="0.15">
      <c r="A33" s="175" t="str">
        <f>IF(連結実質赤字比率に係る赤字・黒字の構成分析!C$37="",NA(),連結実質赤字比率に係る赤字・黒字の構成分析!C$37)</f>
        <v>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0.16</v>
      </c>
    </row>
    <row r="34" spans="1:16" x14ac:dyDescent="0.15">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0.39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0.44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0.27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v>
      </c>
    </row>
    <row r="35" spans="1:16" x14ac:dyDescent="0.15">
      <c r="A35" s="175" t="str">
        <f>IF(連結実質赤字比率に係る赤字・黒字の構成分析!C$35="",NA(),連結実質赤字比率に係る赤字・黒字の構成分析!C$35)</f>
        <v>国民健康保険事業特別会計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2.23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2.58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3.04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1.61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6.26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12.22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8.83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12.99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8.92</v>
      </c>
    </row>
    <row r="39" spans="1:16" x14ac:dyDescent="0.15">
      <c r="A39" s="144" t="s">
        <v>62</v>
      </c>
    </row>
    <row r="40" spans="1:16" x14ac:dyDescent="0.15">
      <c r="A40" s="176"/>
      <c r="B40" s="176" t="e">
        <f>#REF!</f>
        <v>#REF!</v>
      </c>
      <c r="C40" s="176"/>
      <c r="D40" s="176"/>
      <c r="E40" s="176" t="e">
        <f>#REF!</f>
        <v>#REF!</v>
      </c>
      <c r="F40" s="176"/>
      <c r="G40" s="176"/>
      <c r="H40" s="176" t="e">
        <f>#REF!</f>
        <v>#REF!</v>
      </c>
      <c r="I40" s="176"/>
      <c r="J40" s="176"/>
      <c r="K40" s="176" t="e">
        <f>#REF!</f>
        <v>#REF!</v>
      </c>
      <c r="L40" s="176"/>
      <c r="M40" s="176"/>
      <c r="N40" s="176" t="e">
        <f>#REF!</f>
        <v>#REF!</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t="e">
        <f>#REF!</f>
        <v>#REF!</v>
      </c>
      <c r="E42" s="176"/>
      <c r="F42" s="176"/>
      <c r="G42" s="176" t="e">
        <f>#REF!</f>
        <v>#REF!</v>
      </c>
      <c r="H42" s="176"/>
      <c r="I42" s="176"/>
      <c r="J42" s="176" t="e">
        <f>#REF!</f>
        <v>#REF!</v>
      </c>
      <c r="K42" s="176"/>
      <c r="L42" s="176"/>
      <c r="M42" s="176" t="e">
        <f>#REF!</f>
        <v>#REF!</v>
      </c>
      <c r="N42" s="176"/>
      <c r="O42" s="176"/>
      <c r="P42" s="176" t="e">
        <f>#REF!</f>
        <v>#REF!</v>
      </c>
    </row>
    <row r="43" spans="1:16" x14ac:dyDescent="0.15">
      <c r="A43" s="176" t="s">
        <v>66</v>
      </c>
      <c r="B43" s="176" t="e">
        <f>#REF!</f>
        <v>#REF!</v>
      </c>
      <c r="C43" s="176"/>
      <c r="D43" s="176"/>
      <c r="E43" s="176" t="e">
        <f>#REF!</f>
        <v>#REF!</v>
      </c>
      <c r="F43" s="176"/>
      <c r="G43" s="176"/>
      <c r="H43" s="176" t="e">
        <f>#REF!</f>
        <v>#REF!</v>
      </c>
      <c r="I43" s="176"/>
      <c r="J43" s="176"/>
      <c r="K43" s="176" t="e">
        <f>#REF!</f>
        <v>#REF!</v>
      </c>
      <c r="L43" s="176"/>
      <c r="M43" s="176"/>
      <c r="N43" s="176" t="e">
        <f>#REF!</f>
        <v>#REF!</v>
      </c>
      <c r="O43" s="176"/>
      <c r="P43" s="176"/>
    </row>
    <row r="44" spans="1:16" x14ac:dyDescent="0.15">
      <c r="A44" s="176" t="s">
        <v>67</v>
      </c>
      <c r="B44" s="176" t="e">
        <f>#REF!</f>
        <v>#REF!</v>
      </c>
      <c r="C44" s="176"/>
      <c r="D44" s="176"/>
      <c r="E44" s="176" t="e">
        <f>#REF!</f>
        <v>#REF!</v>
      </c>
      <c r="F44" s="176"/>
      <c r="G44" s="176"/>
      <c r="H44" s="176" t="e">
        <f>#REF!</f>
        <v>#REF!</v>
      </c>
      <c r="I44" s="176"/>
      <c r="J44" s="176"/>
      <c r="K44" s="176" t="e">
        <f>#REF!</f>
        <v>#REF!</v>
      </c>
      <c r="L44" s="176"/>
      <c r="M44" s="176"/>
      <c r="N44" s="176" t="e">
        <f>#REF!</f>
        <v>#REF!</v>
      </c>
      <c r="O44" s="176"/>
      <c r="P44" s="176"/>
    </row>
    <row r="45" spans="1:16" x14ac:dyDescent="0.15">
      <c r="A45" s="176" t="s">
        <v>68</v>
      </c>
      <c r="B45" s="176" t="e">
        <f>#REF!</f>
        <v>#REF!</v>
      </c>
      <c r="C45" s="176"/>
      <c r="D45" s="176"/>
      <c r="E45" s="176" t="e">
        <f>#REF!</f>
        <v>#REF!</v>
      </c>
      <c r="F45" s="176"/>
      <c r="G45" s="176"/>
      <c r="H45" s="176" t="e">
        <f>#REF!</f>
        <v>#REF!</v>
      </c>
      <c r="I45" s="176"/>
      <c r="J45" s="176"/>
      <c r="K45" s="176" t="e">
        <f>#REF!</f>
        <v>#REF!</v>
      </c>
      <c r="L45" s="176"/>
      <c r="M45" s="176"/>
      <c r="N45" s="176" t="e">
        <f>#REF!</f>
        <v>#REF!</v>
      </c>
      <c r="O45" s="176"/>
      <c r="P45" s="176"/>
    </row>
    <row r="46" spans="1:16" x14ac:dyDescent="0.15">
      <c r="A46" s="176" t="s">
        <v>69</v>
      </c>
      <c r="B46" s="176" t="e">
        <f>#REF!</f>
        <v>#REF!</v>
      </c>
      <c r="C46" s="176"/>
      <c r="D46" s="176"/>
      <c r="E46" s="176" t="e">
        <f>#REF!</f>
        <v>#REF!</v>
      </c>
      <c r="F46" s="176"/>
      <c r="G46" s="176"/>
      <c r="H46" s="176" t="e">
        <f>#REF!</f>
        <v>#REF!</v>
      </c>
      <c r="I46" s="176"/>
      <c r="J46" s="176"/>
      <c r="K46" s="176" t="e">
        <f>#REF!</f>
        <v>#REF!</v>
      </c>
      <c r="L46" s="176"/>
      <c r="M46" s="176"/>
      <c r="N46" s="176" t="e">
        <f>#REF!</f>
        <v>#REF!</v>
      </c>
      <c r="O46" s="176"/>
      <c r="P46" s="176"/>
    </row>
    <row r="47" spans="1:16" x14ac:dyDescent="0.15">
      <c r="A47" s="176" t="s">
        <v>70</v>
      </c>
      <c r="B47" s="176" t="e">
        <f>#REF!</f>
        <v>#REF!</v>
      </c>
      <c r="C47" s="176"/>
      <c r="D47" s="176"/>
      <c r="E47" s="176" t="e">
        <f>#REF!</f>
        <v>#REF!</v>
      </c>
      <c r="F47" s="176"/>
      <c r="G47" s="176"/>
      <c r="H47" s="176" t="e">
        <f>#REF!</f>
        <v>#REF!</v>
      </c>
      <c r="I47" s="176"/>
      <c r="J47" s="176"/>
      <c r="K47" s="176" t="e">
        <f>#REF!</f>
        <v>#REF!</v>
      </c>
      <c r="L47" s="176"/>
      <c r="M47" s="176"/>
      <c r="N47" s="176" t="e">
        <f>#REF!</f>
        <v>#REF!</v>
      </c>
      <c r="O47" s="176"/>
      <c r="P47" s="176"/>
    </row>
    <row r="48" spans="1:16" x14ac:dyDescent="0.15">
      <c r="A48" s="176" t="s">
        <v>71</v>
      </c>
      <c r="B48" s="176" t="e">
        <f>#REF!</f>
        <v>#REF!</v>
      </c>
      <c r="C48" s="176"/>
      <c r="D48" s="176"/>
      <c r="E48" s="176" t="e">
        <f>#REF!</f>
        <v>#REF!</v>
      </c>
      <c r="F48" s="176"/>
      <c r="G48" s="176"/>
      <c r="H48" s="176" t="e">
        <f>#REF!</f>
        <v>#REF!</v>
      </c>
      <c r="I48" s="176"/>
      <c r="J48" s="176"/>
      <c r="K48" s="176" t="e">
        <f>#REF!</f>
        <v>#REF!</v>
      </c>
      <c r="L48" s="176"/>
      <c r="M48" s="176"/>
      <c r="N48" s="176" t="e">
        <f>#REF!</f>
        <v>#REF!</v>
      </c>
      <c r="O48" s="176"/>
      <c r="P48" s="176"/>
    </row>
    <row r="49" spans="1:16" x14ac:dyDescent="0.15">
      <c r="A49" s="176" t="s">
        <v>72</v>
      </c>
      <c r="B49" s="176" t="e">
        <f>#REF!</f>
        <v>#REF!</v>
      </c>
      <c r="C49" s="176"/>
      <c r="D49" s="176"/>
      <c r="E49" s="176" t="e">
        <f>#REF!</f>
        <v>#REF!</v>
      </c>
      <c r="F49" s="176"/>
      <c r="G49" s="176"/>
      <c r="H49" s="176" t="e">
        <f>#REF!</f>
        <v>#REF!</v>
      </c>
      <c r="I49" s="176"/>
      <c r="J49" s="176"/>
      <c r="K49" s="176" t="e">
        <f>#REF!</f>
        <v>#REF!</v>
      </c>
      <c r="L49" s="176"/>
      <c r="M49" s="176"/>
      <c r="N49" s="176" t="e">
        <f>#REF!</f>
        <v>#REF!</v>
      </c>
      <c r="O49" s="176"/>
      <c r="P49" s="176"/>
    </row>
    <row r="50" spans="1:16" x14ac:dyDescent="0.15">
      <c r="A50" s="176" t="s">
        <v>73</v>
      </c>
      <c r="B50" s="176" t="e">
        <f>NA()</f>
        <v>#N/A</v>
      </c>
      <c r="C50" s="176" t="e">
        <f>IF(ISNUMBER(#REF!),#REF!,NA())</f>
        <v>#N/A</v>
      </c>
      <c r="D50" s="176" t="e">
        <f>NA()</f>
        <v>#N/A</v>
      </c>
      <c r="E50" s="176" t="e">
        <f>NA()</f>
        <v>#N/A</v>
      </c>
      <c r="F50" s="176" t="e">
        <f>IF(ISNUMBER(#REF!),#REF!,NA())</f>
        <v>#N/A</v>
      </c>
      <c r="G50" s="176" t="e">
        <f>NA()</f>
        <v>#N/A</v>
      </c>
      <c r="H50" s="176" t="e">
        <f>NA()</f>
        <v>#N/A</v>
      </c>
      <c r="I50" s="176" t="e">
        <f>IF(ISNUMBER(#REF!),#REF!,NA())</f>
        <v>#N/A</v>
      </c>
      <c r="J50" s="176" t="e">
        <f>NA()</f>
        <v>#N/A</v>
      </c>
      <c r="K50" s="176" t="e">
        <f>NA()</f>
        <v>#N/A</v>
      </c>
      <c r="L50" s="176" t="e">
        <f>IF(ISNUMBER(#REF!),#REF!,NA())</f>
        <v>#N/A</v>
      </c>
      <c r="M50" s="176" t="e">
        <f>NA()</f>
        <v>#N/A</v>
      </c>
      <c r="N50" s="176" t="e">
        <f>NA()</f>
        <v>#N/A</v>
      </c>
      <c r="O50" s="176" t="e">
        <f>IF(ISNUMBER(#REF!),#REF!,NA())</f>
        <v>#N/A</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4535</v>
      </c>
      <c r="E56" s="175"/>
      <c r="F56" s="175"/>
      <c r="G56" s="175">
        <f>'将来負担比率（分子）の構造'!J$52</f>
        <v>7287</v>
      </c>
      <c r="H56" s="175"/>
      <c r="I56" s="175"/>
      <c r="J56" s="175">
        <f>'将来負担比率（分子）の構造'!K$52</f>
        <v>5940</v>
      </c>
      <c r="K56" s="175"/>
      <c r="L56" s="175"/>
      <c r="M56" s="175">
        <f>'将来負担比率（分子）の構造'!L$52</f>
        <v>7007</v>
      </c>
      <c r="N56" s="175"/>
      <c r="O56" s="175"/>
      <c r="P56" s="175">
        <f>'将来負担比率（分子）の構造'!M$52</f>
        <v>3716</v>
      </c>
    </row>
    <row r="57" spans="1:16" x14ac:dyDescent="0.15">
      <c r="A57" s="175" t="s">
        <v>44</v>
      </c>
      <c r="B57" s="175"/>
      <c r="C57" s="175"/>
      <c r="D57" s="175">
        <f>'将来負担比率（分子）の構造'!I$51</f>
        <v>362</v>
      </c>
      <c r="E57" s="175"/>
      <c r="F57" s="175"/>
      <c r="G57" s="175">
        <f>'将来負担比率（分子）の構造'!J$51</f>
        <v>351</v>
      </c>
      <c r="H57" s="175"/>
      <c r="I57" s="175"/>
      <c r="J57" s="175">
        <f>'将来負担比率（分子）の構造'!K$51</f>
        <v>411</v>
      </c>
      <c r="K57" s="175"/>
      <c r="L57" s="175"/>
      <c r="M57" s="175">
        <f>'将来負担比率（分子）の構造'!L$51</f>
        <v>414</v>
      </c>
      <c r="N57" s="175"/>
      <c r="O57" s="175"/>
      <c r="P57" s="175">
        <f>'将来負担比率（分子）の構造'!M$51</f>
        <v>374</v>
      </c>
    </row>
    <row r="58" spans="1:16" x14ac:dyDescent="0.15">
      <c r="A58" s="175" t="s">
        <v>43</v>
      </c>
      <c r="B58" s="175"/>
      <c r="C58" s="175"/>
      <c r="D58" s="175">
        <f>'将来負担比率（分子）の構造'!I$50</f>
        <v>5289</v>
      </c>
      <c r="E58" s="175"/>
      <c r="F58" s="175"/>
      <c r="G58" s="175">
        <f>'将来負担比率（分子）の構造'!J$50</f>
        <v>5148</v>
      </c>
      <c r="H58" s="175"/>
      <c r="I58" s="175"/>
      <c r="J58" s="175">
        <f>'将来負担比率（分子）の構造'!K$50</f>
        <v>5071</v>
      </c>
      <c r="K58" s="175"/>
      <c r="L58" s="175"/>
      <c r="M58" s="175">
        <f>'将来負担比率（分子）の構造'!L$50</f>
        <v>4993</v>
      </c>
      <c r="N58" s="175"/>
      <c r="O58" s="175"/>
      <c r="P58" s="175">
        <f>'将来負担比率（分子）の構造'!M$50</f>
        <v>4985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4</v>
      </c>
      <c r="C61" s="175"/>
      <c r="D61" s="175"/>
      <c r="E61" s="175">
        <f>'将来負担比率（分子）の構造'!J$46</f>
        <v>2</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27</v>
      </c>
      <c r="C62" s="175"/>
      <c r="D62" s="175"/>
      <c r="E62" s="175">
        <f>'将来負担比率（分子）の構造'!J$45</f>
        <v>516</v>
      </c>
      <c r="F62" s="175"/>
      <c r="G62" s="175"/>
      <c r="H62" s="175">
        <f>'将来負担比率（分子）の構造'!K$45</f>
        <v>573</v>
      </c>
      <c r="I62" s="175"/>
      <c r="J62" s="175"/>
      <c r="K62" s="175" t="str">
        <f>'将来負担比率（分子）の構造'!L$45</f>
        <v>-</v>
      </c>
      <c r="L62" s="175"/>
      <c r="M62" s="175"/>
      <c r="N62" s="175" t="str">
        <f>'将来負担比率（分子）の構造'!M$45</f>
        <v>-</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935</v>
      </c>
      <c r="C64" s="175"/>
      <c r="D64" s="175"/>
      <c r="E64" s="175">
        <f>'将来負担比率（分子）の構造'!J$43</f>
        <v>945</v>
      </c>
      <c r="F64" s="175"/>
      <c r="G64" s="175"/>
      <c r="H64" s="175">
        <f>'将来負担比率（分子）の構造'!K$43</f>
        <v>995</v>
      </c>
      <c r="I64" s="175"/>
      <c r="J64" s="175"/>
      <c r="K64" s="175">
        <f>'将来負担比率（分子）の構造'!L$43</f>
        <v>1344</v>
      </c>
      <c r="L64" s="175"/>
      <c r="M64" s="175"/>
      <c r="N64" s="175">
        <f>'将来負担比率（分子）の構造'!M$43</f>
        <v>1327</v>
      </c>
      <c r="O64" s="175"/>
      <c r="P64" s="175"/>
    </row>
    <row r="65" spans="1:16" x14ac:dyDescent="0.15">
      <c r="A65" s="175" t="s">
        <v>34</v>
      </c>
      <c r="B65" s="175" t="str">
        <f>'将来負担比率（分子）の構造'!I$42</f>
        <v>-</v>
      </c>
      <c r="C65" s="175"/>
      <c r="D65" s="175"/>
      <c r="E65" s="175">
        <f>'将来負担比率（分子）の構造'!J$42</f>
        <v>3084</v>
      </c>
      <c r="F65" s="175"/>
      <c r="G65" s="175"/>
      <c r="H65" s="175">
        <f>'将来負担比率（分子）の構造'!K$42</f>
        <v>4</v>
      </c>
      <c r="I65" s="175"/>
      <c r="J65" s="175"/>
      <c r="K65" s="175">
        <f>'将来負担比率（分子）の構造'!L$42</f>
        <v>1043</v>
      </c>
      <c r="L65" s="175"/>
      <c r="M65" s="175"/>
      <c r="N65" s="175">
        <f>'将来負担比率（分子）の構造'!M$42</f>
        <v>271</v>
      </c>
      <c r="O65" s="175"/>
      <c r="P65" s="175"/>
    </row>
    <row r="66" spans="1:16" x14ac:dyDescent="0.15">
      <c r="A66" s="175" t="s">
        <v>33</v>
      </c>
      <c r="B66" s="175">
        <f>'将来負担比率（分子）の構造'!I$41</f>
        <v>7268</v>
      </c>
      <c r="C66" s="175"/>
      <c r="D66" s="175"/>
      <c r="E66" s="175">
        <f>'将来負担比率（分子）の構造'!J$41</f>
        <v>7421</v>
      </c>
      <c r="F66" s="175"/>
      <c r="G66" s="175"/>
      <c r="H66" s="175">
        <f>'将来負担比率（分子）の構造'!K$41</f>
        <v>8080</v>
      </c>
      <c r="I66" s="175"/>
      <c r="J66" s="175"/>
      <c r="K66" s="175">
        <f>'将来負担比率（分子）の構造'!L$41</f>
        <v>10936</v>
      </c>
      <c r="L66" s="175"/>
      <c r="M66" s="175"/>
      <c r="N66" s="175">
        <f>'将来負担比率（分子）の構造'!M$41</f>
        <v>11248</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909</v>
      </c>
      <c r="M67" s="175" t="e">
        <f>NA()</f>
        <v>#N/A</v>
      </c>
      <c r="N67" s="175" t="e">
        <f>NA()</f>
        <v>#N/A</v>
      </c>
      <c r="O67" s="175">
        <f>IF(ISNUMBER('将来負担比率（分子）の構造'!M$53), IF('将来負担比率（分子）の構造'!M$53 &lt; 0, 0, '将来負担比率（分子）の構造'!M$53), NA())</f>
        <v>3771</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2219</v>
      </c>
      <c r="C72" s="179">
        <f>基金残高に係る経年分析!G55</f>
        <v>2412</v>
      </c>
      <c r="D72" s="179">
        <f>基金残高に係る経年分析!H55</f>
        <v>2736</v>
      </c>
    </row>
    <row r="73" spans="1:16" x14ac:dyDescent="0.15">
      <c r="A73" s="178" t="s">
        <v>80</v>
      </c>
      <c r="B73" s="179">
        <f>基金残高に係る経年分析!F56</f>
        <v>585</v>
      </c>
      <c r="C73" s="179">
        <f>基金残高に係る経年分析!G56</f>
        <v>596</v>
      </c>
      <c r="D73" s="179">
        <f>基金残高に係る経年分析!H56</f>
        <v>596</v>
      </c>
    </row>
    <row r="74" spans="1:16" x14ac:dyDescent="0.15">
      <c r="A74" s="178" t="s">
        <v>81</v>
      </c>
      <c r="B74" s="179">
        <f>基金残高に係る経年分析!F57</f>
        <v>2212</v>
      </c>
      <c r="C74" s="179">
        <f>基金残高に係る経年分析!G57</f>
        <v>1908</v>
      </c>
      <c r="D74" s="179">
        <f>基金残高に係る経年分析!H57</f>
        <v>1574</v>
      </c>
    </row>
  </sheetData>
  <sheetProtection algorithmName="SHA-512" hashValue="4dbbYkYBPltmtH6z8vB4gh0frPqHeFEoVElKrqq62+lOGnlZsuYhdiJGOaQhKtlVmdV6zpISqZ3YpcLySur+RA==" saltValue="cMX3CfEm26N4auNOseX1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election activeCell="R40" sqref="R40:AK40"/>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218</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219</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220</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221</v>
      </c>
      <c r="S4" s="680"/>
      <c r="T4" s="680"/>
      <c r="U4" s="680"/>
      <c r="V4" s="680"/>
      <c r="W4" s="680"/>
      <c r="X4" s="680"/>
      <c r="Y4" s="681"/>
      <c r="Z4" s="679" t="s">
        <v>222</v>
      </c>
      <c r="AA4" s="680"/>
      <c r="AB4" s="680"/>
      <c r="AC4" s="681"/>
      <c r="AD4" s="679" t="s">
        <v>223</v>
      </c>
      <c r="AE4" s="680"/>
      <c r="AF4" s="680"/>
      <c r="AG4" s="680"/>
      <c r="AH4" s="680"/>
      <c r="AI4" s="680"/>
      <c r="AJ4" s="680"/>
      <c r="AK4" s="681"/>
      <c r="AL4" s="679" t="s">
        <v>222</v>
      </c>
      <c r="AM4" s="680"/>
      <c r="AN4" s="680"/>
      <c r="AO4" s="681"/>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9" t="s">
        <v>227</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228</v>
      </c>
      <c r="C5" s="677"/>
      <c r="D5" s="677"/>
      <c r="E5" s="677"/>
      <c r="F5" s="677"/>
      <c r="G5" s="677"/>
      <c r="H5" s="677"/>
      <c r="I5" s="677"/>
      <c r="J5" s="677"/>
      <c r="K5" s="677"/>
      <c r="L5" s="677"/>
      <c r="M5" s="677"/>
      <c r="N5" s="677"/>
      <c r="O5" s="677"/>
      <c r="P5" s="677"/>
      <c r="Q5" s="678"/>
      <c r="R5" s="673">
        <v>512729</v>
      </c>
      <c r="S5" s="674"/>
      <c r="T5" s="674"/>
      <c r="U5" s="674"/>
      <c r="V5" s="674"/>
      <c r="W5" s="674"/>
      <c r="X5" s="674"/>
      <c r="Y5" s="702"/>
      <c r="Z5" s="715">
        <v>5</v>
      </c>
      <c r="AA5" s="715"/>
      <c r="AB5" s="715"/>
      <c r="AC5" s="715"/>
      <c r="AD5" s="716">
        <v>512729</v>
      </c>
      <c r="AE5" s="716"/>
      <c r="AF5" s="716"/>
      <c r="AG5" s="716"/>
      <c r="AH5" s="716"/>
      <c r="AI5" s="716"/>
      <c r="AJ5" s="716"/>
      <c r="AK5" s="716"/>
      <c r="AL5" s="703">
        <v>12.8</v>
      </c>
      <c r="AM5" s="685"/>
      <c r="AN5" s="685"/>
      <c r="AO5" s="704"/>
      <c r="AP5" s="676" t="s">
        <v>229</v>
      </c>
      <c r="AQ5" s="677"/>
      <c r="AR5" s="677"/>
      <c r="AS5" s="677"/>
      <c r="AT5" s="677"/>
      <c r="AU5" s="677"/>
      <c r="AV5" s="677"/>
      <c r="AW5" s="677"/>
      <c r="AX5" s="677"/>
      <c r="AY5" s="677"/>
      <c r="AZ5" s="677"/>
      <c r="BA5" s="677"/>
      <c r="BB5" s="677"/>
      <c r="BC5" s="677"/>
      <c r="BD5" s="677"/>
      <c r="BE5" s="677"/>
      <c r="BF5" s="678"/>
      <c r="BG5" s="621">
        <v>512676</v>
      </c>
      <c r="BH5" s="622"/>
      <c r="BI5" s="622"/>
      <c r="BJ5" s="622"/>
      <c r="BK5" s="622"/>
      <c r="BL5" s="622"/>
      <c r="BM5" s="622"/>
      <c r="BN5" s="623"/>
      <c r="BO5" s="659">
        <v>100</v>
      </c>
      <c r="BP5" s="659"/>
      <c r="BQ5" s="659"/>
      <c r="BR5" s="659"/>
      <c r="BS5" s="660" t="s">
        <v>128</v>
      </c>
      <c r="BT5" s="660"/>
      <c r="BU5" s="660"/>
      <c r="BV5" s="660"/>
      <c r="BW5" s="660"/>
      <c r="BX5" s="660"/>
      <c r="BY5" s="660"/>
      <c r="BZ5" s="660"/>
      <c r="CA5" s="660"/>
      <c r="CB5" s="695"/>
      <c r="CD5" s="679" t="s">
        <v>224</v>
      </c>
      <c r="CE5" s="680"/>
      <c r="CF5" s="680"/>
      <c r="CG5" s="680"/>
      <c r="CH5" s="680"/>
      <c r="CI5" s="680"/>
      <c r="CJ5" s="680"/>
      <c r="CK5" s="680"/>
      <c r="CL5" s="680"/>
      <c r="CM5" s="680"/>
      <c r="CN5" s="680"/>
      <c r="CO5" s="680"/>
      <c r="CP5" s="680"/>
      <c r="CQ5" s="681"/>
      <c r="CR5" s="679" t="s">
        <v>230</v>
      </c>
      <c r="CS5" s="680"/>
      <c r="CT5" s="680"/>
      <c r="CU5" s="680"/>
      <c r="CV5" s="680"/>
      <c r="CW5" s="680"/>
      <c r="CX5" s="680"/>
      <c r="CY5" s="681"/>
      <c r="CZ5" s="679" t="s">
        <v>222</v>
      </c>
      <c r="DA5" s="680"/>
      <c r="DB5" s="680"/>
      <c r="DC5" s="681"/>
      <c r="DD5" s="679" t="s">
        <v>231</v>
      </c>
      <c r="DE5" s="680"/>
      <c r="DF5" s="680"/>
      <c r="DG5" s="680"/>
      <c r="DH5" s="680"/>
      <c r="DI5" s="680"/>
      <c r="DJ5" s="680"/>
      <c r="DK5" s="680"/>
      <c r="DL5" s="680"/>
      <c r="DM5" s="680"/>
      <c r="DN5" s="680"/>
      <c r="DO5" s="680"/>
      <c r="DP5" s="681"/>
      <c r="DQ5" s="679" t="s">
        <v>232</v>
      </c>
      <c r="DR5" s="680"/>
      <c r="DS5" s="680"/>
      <c r="DT5" s="680"/>
      <c r="DU5" s="680"/>
      <c r="DV5" s="680"/>
      <c r="DW5" s="680"/>
      <c r="DX5" s="680"/>
      <c r="DY5" s="680"/>
      <c r="DZ5" s="680"/>
      <c r="EA5" s="680"/>
      <c r="EB5" s="680"/>
      <c r="EC5" s="681"/>
    </row>
    <row r="6" spans="2:143" ht="11.25" customHeight="1" x14ac:dyDescent="0.15">
      <c r="B6" s="618" t="s">
        <v>233</v>
      </c>
      <c r="C6" s="619"/>
      <c r="D6" s="619"/>
      <c r="E6" s="619"/>
      <c r="F6" s="619"/>
      <c r="G6" s="619"/>
      <c r="H6" s="619"/>
      <c r="I6" s="619"/>
      <c r="J6" s="619"/>
      <c r="K6" s="619"/>
      <c r="L6" s="619"/>
      <c r="M6" s="619"/>
      <c r="N6" s="619"/>
      <c r="O6" s="619"/>
      <c r="P6" s="619"/>
      <c r="Q6" s="620"/>
      <c r="R6" s="621">
        <v>33428</v>
      </c>
      <c r="S6" s="622"/>
      <c r="T6" s="622"/>
      <c r="U6" s="622"/>
      <c r="V6" s="622"/>
      <c r="W6" s="622"/>
      <c r="X6" s="622"/>
      <c r="Y6" s="623"/>
      <c r="Z6" s="659">
        <v>0.3</v>
      </c>
      <c r="AA6" s="659"/>
      <c r="AB6" s="659"/>
      <c r="AC6" s="659"/>
      <c r="AD6" s="660">
        <v>33428</v>
      </c>
      <c r="AE6" s="660"/>
      <c r="AF6" s="660"/>
      <c r="AG6" s="660"/>
      <c r="AH6" s="660"/>
      <c r="AI6" s="660"/>
      <c r="AJ6" s="660"/>
      <c r="AK6" s="660"/>
      <c r="AL6" s="624">
        <v>0.8</v>
      </c>
      <c r="AM6" s="625"/>
      <c r="AN6" s="625"/>
      <c r="AO6" s="661"/>
      <c r="AP6" s="618" t="s">
        <v>234</v>
      </c>
      <c r="AQ6" s="619"/>
      <c r="AR6" s="619"/>
      <c r="AS6" s="619"/>
      <c r="AT6" s="619"/>
      <c r="AU6" s="619"/>
      <c r="AV6" s="619"/>
      <c r="AW6" s="619"/>
      <c r="AX6" s="619"/>
      <c r="AY6" s="619"/>
      <c r="AZ6" s="619"/>
      <c r="BA6" s="619"/>
      <c r="BB6" s="619"/>
      <c r="BC6" s="619"/>
      <c r="BD6" s="619"/>
      <c r="BE6" s="619"/>
      <c r="BF6" s="620"/>
      <c r="BG6" s="621">
        <v>512676</v>
      </c>
      <c r="BH6" s="622"/>
      <c r="BI6" s="622"/>
      <c r="BJ6" s="622"/>
      <c r="BK6" s="622"/>
      <c r="BL6" s="622"/>
      <c r="BM6" s="622"/>
      <c r="BN6" s="623"/>
      <c r="BO6" s="659">
        <v>100</v>
      </c>
      <c r="BP6" s="659"/>
      <c r="BQ6" s="659"/>
      <c r="BR6" s="659"/>
      <c r="BS6" s="660" t="s">
        <v>128</v>
      </c>
      <c r="BT6" s="660"/>
      <c r="BU6" s="660"/>
      <c r="BV6" s="660"/>
      <c r="BW6" s="660"/>
      <c r="BX6" s="660"/>
      <c r="BY6" s="660"/>
      <c r="BZ6" s="660"/>
      <c r="CA6" s="660"/>
      <c r="CB6" s="695"/>
      <c r="CD6" s="676" t="s">
        <v>235</v>
      </c>
      <c r="CE6" s="677"/>
      <c r="CF6" s="677"/>
      <c r="CG6" s="677"/>
      <c r="CH6" s="677"/>
      <c r="CI6" s="677"/>
      <c r="CJ6" s="677"/>
      <c r="CK6" s="677"/>
      <c r="CL6" s="677"/>
      <c r="CM6" s="677"/>
      <c r="CN6" s="677"/>
      <c r="CO6" s="677"/>
      <c r="CP6" s="677"/>
      <c r="CQ6" s="678"/>
      <c r="CR6" s="621">
        <v>96924</v>
      </c>
      <c r="CS6" s="622"/>
      <c r="CT6" s="622"/>
      <c r="CU6" s="622"/>
      <c r="CV6" s="622"/>
      <c r="CW6" s="622"/>
      <c r="CX6" s="622"/>
      <c r="CY6" s="623"/>
      <c r="CZ6" s="703">
        <v>1</v>
      </c>
      <c r="DA6" s="685"/>
      <c r="DB6" s="685"/>
      <c r="DC6" s="705"/>
      <c r="DD6" s="627" t="s">
        <v>236</v>
      </c>
      <c r="DE6" s="622"/>
      <c r="DF6" s="622"/>
      <c r="DG6" s="622"/>
      <c r="DH6" s="622"/>
      <c r="DI6" s="622"/>
      <c r="DJ6" s="622"/>
      <c r="DK6" s="622"/>
      <c r="DL6" s="622"/>
      <c r="DM6" s="622"/>
      <c r="DN6" s="622"/>
      <c r="DO6" s="622"/>
      <c r="DP6" s="623"/>
      <c r="DQ6" s="627">
        <v>96924</v>
      </c>
      <c r="DR6" s="622"/>
      <c r="DS6" s="622"/>
      <c r="DT6" s="622"/>
      <c r="DU6" s="622"/>
      <c r="DV6" s="622"/>
      <c r="DW6" s="622"/>
      <c r="DX6" s="622"/>
      <c r="DY6" s="622"/>
      <c r="DZ6" s="622"/>
      <c r="EA6" s="622"/>
      <c r="EB6" s="622"/>
      <c r="EC6" s="658"/>
    </row>
    <row r="7" spans="2:143" ht="11.25" customHeight="1" x14ac:dyDescent="0.15">
      <c r="B7" s="618" t="s">
        <v>237</v>
      </c>
      <c r="C7" s="619"/>
      <c r="D7" s="619"/>
      <c r="E7" s="619"/>
      <c r="F7" s="619"/>
      <c r="G7" s="619"/>
      <c r="H7" s="619"/>
      <c r="I7" s="619"/>
      <c r="J7" s="619"/>
      <c r="K7" s="619"/>
      <c r="L7" s="619"/>
      <c r="M7" s="619"/>
      <c r="N7" s="619"/>
      <c r="O7" s="619"/>
      <c r="P7" s="619"/>
      <c r="Q7" s="620"/>
      <c r="R7" s="621">
        <v>75</v>
      </c>
      <c r="S7" s="622"/>
      <c r="T7" s="622"/>
      <c r="U7" s="622"/>
      <c r="V7" s="622"/>
      <c r="W7" s="622"/>
      <c r="X7" s="622"/>
      <c r="Y7" s="623"/>
      <c r="Z7" s="659">
        <v>0</v>
      </c>
      <c r="AA7" s="659"/>
      <c r="AB7" s="659"/>
      <c r="AC7" s="659"/>
      <c r="AD7" s="660">
        <v>75</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181178</v>
      </c>
      <c r="BH7" s="622"/>
      <c r="BI7" s="622"/>
      <c r="BJ7" s="622"/>
      <c r="BK7" s="622"/>
      <c r="BL7" s="622"/>
      <c r="BM7" s="622"/>
      <c r="BN7" s="623"/>
      <c r="BO7" s="659">
        <v>35.299999999999997</v>
      </c>
      <c r="BP7" s="659"/>
      <c r="BQ7" s="659"/>
      <c r="BR7" s="659"/>
      <c r="BS7" s="660" t="s">
        <v>175</v>
      </c>
      <c r="BT7" s="660"/>
      <c r="BU7" s="660"/>
      <c r="BV7" s="660"/>
      <c r="BW7" s="660"/>
      <c r="BX7" s="660"/>
      <c r="BY7" s="660"/>
      <c r="BZ7" s="660"/>
      <c r="CA7" s="660"/>
      <c r="CB7" s="695"/>
      <c r="CD7" s="618" t="s">
        <v>239</v>
      </c>
      <c r="CE7" s="619"/>
      <c r="CF7" s="619"/>
      <c r="CG7" s="619"/>
      <c r="CH7" s="619"/>
      <c r="CI7" s="619"/>
      <c r="CJ7" s="619"/>
      <c r="CK7" s="619"/>
      <c r="CL7" s="619"/>
      <c r="CM7" s="619"/>
      <c r="CN7" s="619"/>
      <c r="CO7" s="619"/>
      <c r="CP7" s="619"/>
      <c r="CQ7" s="620"/>
      <c r="CR7" s="621">
        <v>2852435</v>
      </c>
      <c r="CS7" s="622"/>
      <c r="CT7" s="622"/>
      <c r="CU7" s="622"/>
      <c r="CV7" s="622"/>
      <c r="CW7" s="622"/>
      <c r="CX7" s="622"/>
      <c r="CY7" s="623"/>
      <c r="CZ7" s="659">
        <v>30.1</v>
      </c>
      <c r="DA7" s="659"/>
      <c r="DB7" s="659"/>
      <c r="DC7" s="659"/>
      <c r="DD7" s="627">
        <v>343201</v>
      </c>
      <c r="DE7" s="622"/>
      <c r="DF7" s="622"/>
      <c r="DG7" s="622"/>
      <c r="DH7" s="622"/>
      <c r="DI7" s="622"/>
      <c r="DJ7" s="622"/>
      <c r="DK7" s="622"/>
      <c r="DL7" s="622"/>
      <c r="DM7" s="622"/>
      <c r="DN7" s="622"/>
      <c r="DO7" s="622"/>
      <c r="DP7" s="623"/>
      <c r="DQ7" s="627">
        <v>1397821</v>
      </c>
      <c r="DR7" s="622"/>
      <c r="DS7" s="622"/>
      <c r="DT7" s="622"/>
      <c r="DU7" s="622"/>
      <c r="DV7" s="622"/>
      <c r="DW7" s="622"/>
      <c r="DX7" s="622"/>
      <c r="DY7" s="622"/>
      <c r="DZ7" s="622"/>
      <c r="EA7" s="622"/>
      <c r="EB7" s="622"/>
      <c r="EC7" s="658"/>
    </row>
    <row r="8" spans="2:143" ht="11.25" customHeight="1" x14ac:dyDescent="0.15">
      <c r="B8" s="618" t="s">
        <v>240</v>
      </c>
      <c r="C8" s="619"/>
      <c r="D8" s="619"/>
      <c r="E8" s="619"/>
      <c r="F8" s="619"/>
      <c r="G8" s="619"/>
      <c r="H8" s="619"/>
      <c r="I8" s="619"/>
      <c r="J8" s="619"/>
      <c r="K8" s="619"/>
      <c r="L8" s="619"/>
      <c r="M8" s="619"/>
      <c r="N8" s="619"/>
      <c r="O8" s="619"/>
      <c r="P8" s="619"/>
      <c r="Q8" s="620"/>
      <c r="R8" s="621">
        <v>672</v>
      </c>
      <c r="S8" s="622"/>
      <c r="T8" s="622"/>
      <c r="U8" s="622"/>
      <c r="V8" s="622"/>
      <c r="W8" s="622"/>
      <c r="X8" s="622"/>
      <c r="Y8" s="623"/>
      <c r="Z8" s="659">
        <v>0</v>
      </c>
      <c r="AA8" s="659"/>
      <c r="AB8" s="659"/>
      <c r="AC8" s="659"/>
      <c r="AD8" s="660">
        <v>672</v>
      </c>
      <c r="AE8" s="660"/>
      <c r="AF8" s="660"/>
      <c r="AG8" s="660"/>
      <c r="AH8" s="660"/>
      <c r="AI8" s="660"/>
      <c r="AJ8" s="660"/>
      <c r="AK8" s="660"/>
      <c r="AL8" s="624">
        <v>0</v>
      </c>
      <c r="AM8" s="625"/>
      <c r="AN8" s="625"/>
      <c r="AO8" s="661"/>
      <c r="AP8" s="618" t="s">
        <v>241</v>
      </c>
      <c r="AQ8" s="619"/>
      <c r="AR8" s="619"/>
      <c r="AS8" s="619"/>
      <c r="AT8" s="619"/>
      <c r="AU8" s="619"/>
      <c r="AV8" s="619"/>
      <c r="AW8" s="619"/>
      <c r="AX8" s="619"/>
      <c r="AY8" s="619"/>
      <c r="AZ8" s="619"/>
      <c r="BA8" s="619"/>
      <c r="BB8" s="619"/>
      <c r="BC8" s="619"/>
      <c r="BD8" s="619"/>
      <c r="BE8" s="619"/>
      <c r="BF8" s="620"/>
      <c r="BG8" s="621">
        <v>6755</v>
      </c>
      <c r="BH8" s="622"/>
      <c r="BI8" s="622"/>
      <c r="BJ8" s="622"/>
      <c r="BK8" s="622"/>
      <c r="BL8" s="622"/>
      <c r="BM8" s="622"/>
      <c r="BN8" s="623"/>
      <c r="BO8" s="659">
        <v>1.3</v>
      </c>
      <c r="BP8" s="659"/>
      <c r="BQ8" s="659"/>
      <c r="BR8" s="659"/>
      <c r="BS8" s="660" t="s">
        <v>128</v>
      </c>
      <c r="BT8" s="660"/>
      <c r="BU8" s="660"/>
      <c r="BV8" s="660"/>
      <c r="BW8" s="660"/>
      <c r="BX8" s="660"/>
      <c r="BY8" s="660"/>
      <c r="BZ8" s="660"/>
      <c r="CA8" s="660"/>
      <c r="CB8" s="695"/>
      <c r="CD8" s="618" t="s">
        <v>242</v>
      </c>
      <c r="CE8" s="619"/>
      <c r="CF8" s="619"/>
      <c r="CG8" s="619"/>
      <c r="CH8" s="619"/>
      <c r="CI8" s="619"/>
      <c r="CJ8" s="619"/>
      <c r="CK8" s="619"/>
      <c r="CL8" s="619"/>
      <c r="CM8" s="619"/>
      <c r="CN8" s="619"/>
      <c r="CO8" s="619"/>
      <c r="CP8" s="619"/>
      <c r="CQ8" s="620"/>
      <c r="CR8" s="621">
        <v>1244333</v>
      </c>
      <c r="CS8" s="622"/>
      <c r="CT8" s="622"/>
      <c r="CU8" s="622"/>
      <c r="CV8" s="622"/>
      <c r="CW8" s="622"/>
      <c r="CX8" s="622"/>
      <c r="CY8" s="623"/>
      <c r="CZ8" s="659">
        <v>13.1</v>
      </c>
      <c r="DA8" s="659"/>
      <c r="DB8" s="659"/>
      <c r="DC8" s="659"/>
      <c r="DD8" s="627">
        <v>274994</v>
      </c>
      <c r="DE8" s="622"/>
      <c r="DF8" s="622"/>
      <c r="DG8" s="622"/>
      <c r="DH8" s="622"/>
      <c r="DI8" s="622"/>
      <c r="DJ8" s="622"/>
      <c r="DK8" s="622"/>
      <c r="DL8" s="622"/>
      <c r="DM8" s="622"/>
      <c r="DN8" s="622"/>
      <c r="DO8" s="622"/>
      <c r="DP8" s="623"/>
      <c r="DQ8" s="627">
        <v>479046</v>
      </c>
      <c r="DR8" s="622"/>
      <c r="DS8" s="622"/>
      <c r="DT8" s="622"/>
      <c r="DU8" s="622"/>
      <c r="DV8" s="622"/>
      <c r="DW8" s="622"/>
      <c r="DX8" s="622"/>
      <c r="DY8" s="622"/>
      <c r="DZ8" s="622"/>
      <c r="EA8" s="622"/>
      <c r="EB8" s="622"/>
      <c r="EC8" s="658"/>
    </row>
    <row r="9" spans="2:143" ht="11.25" customHeight="1" x14ac:dyDescent="0.15">
      <c r="B9" s="618" t="s">
        <v>243</v>
      </c>
      <c r="C9" s="619"/>
      <c r="D9" s="619"/>
      <c r="E9" s="619"/>
      <c r="F9" s="619"/>
      <c r="G9" s="619"/>
      <c r="H9" s="619"/>
      <c r="I9" s="619"/>
      <c r="J9" s="619"/>
      <c r="K9" s="619"/>
      <c r="L9" s="619"/>
      <c r="M9" s="619"/>
      <c r="N9" s="619"/>
      <c r="O9" s="619"/>
      <c r="P9" s="619"/>
      <c r="Q9" s="620"/>
      <c r="R9" s="621">
        <v>646</v>
      </c>
      <c r="S9" s="622"/>
      <c r="T9" s="622"/>
      <c r="U9" s="622"/>
      <c r="V9" s="622"/>
      <c r="W9" s="622"/>
      <c r="X9" s="622"/>
      <c r="Y9" s="623"/>
      <c r="Z9" s="659">
        <v>0</v>
      </c>
      <c r="AA9" s="659"/>
      <c r="AB9" s="659"/>
      <c r="AC9" s="659"/>
      <c r="AD9" s="660">
        <v>646</v>
      </c>
      <c r="AE9" s="660"/>
      <c r="AF9" s="660"/>
      <c r="AG9" s="660"/>
      <c r="AH9" s="660"/>
      <c r="AI9" s="660"/>
      <c r="AJ9" s="660"/>
      <c r="AK9" s="660"/>
      <c r="AL9" s="624">
        <v>0</v>
      </c>
      <c r="AM9" s="625"/>
      <c r="AN9" s="625"/>
      <c r="AO9" s="661"/>
      <c r="AP9" s="618" t="s">
        <v>244</v>
      </c>
      <c r="AQ9" s="619"/>
      <c r="AR9" s="619"/>
      <c r="AS9" s="619"/>
      <c r="AT9" s="619"/>
      <c r="AU9" s="619"/>
      <c r="AV9" s="619"/>
      <c r="AW9" s="619"/>
      <c r="AX9" s="619"/>
      <c r="AY9" s="619"/>
      <c r="AZ9" s="619"/>
      <c r="BA9" s="619"/>
      <c r="BB9" s="619"/>
      <c r="BC9" s="619"/>
      <c r="BD9" s="619"/>
      <c r="BE9" s="619"/>
      <c r="BF9" s="620"/>
      <c r="BG9" s="621">
        <v>151575</v>
      </c>
      <c r="BH9" s="622"/>
      <c r="BI9" s="622"/>
      <c r="BJ9" s="622"/>
      <c r="BK9" s="622"/>
      <c r="BL9" s="622"/>
      <c r="BM9" s="622"/>
      <c r="BN9" s="623"/>
      <c r="BO9" s="659">
        <v>29.6</v>
      </c>
      <c r="BP9" s="659"/>
      <c r="BQ9" s="659"/>
      <c r="BR9" s="659"/>
      <c r="BS9" s="660" t="s">
        <v>128</v>
      </c>
      <c r="BT9" s="660"/>
      <c r="BU9" s="660"/>
      <c r="BV9" s="660"/>
      <c r="BW9" s="660"/>
      <c r="BX9" s="660"/>
      <c r="BY9" s="660"/>
      <c r="BZ9" s="660"/>
      <c r="CA9" s="660"/>
      <c r="CB9" s="695"/>
      <c r="CD9" s="618" t="s">
        <v>245</v>
      </c>
      <c r="CE9" s="619"/>
      <c r="CF9" s="619"/>
      <c r="CG9" s="619"/>
      <c r="CH9" s="619"/>
      <c r="CI9" s="619"/>
      <c r="CJ9" s="619"/>
      <c r="CK9" s="619"/>
      <c r="CL9" s="619"/>
      <c r="CM9" s="619"/>
      <c r="CN9" s="619"/>
      <c r="CO9" s="619"/>
      <c r="CP9" s="619"/>
      <c r="CQ9" s="620"/>
      <c r="CR9" s="621">
        <v>1416705</v>
      </c>
      <c r="CS9" s="622"/>
      <c r="CT9" s="622"/>
      <c r="CU9" s="622"/>
      <c r="CV9" s="622"/>
      <c r="CW9" s="622"/>
      <c r="CX9" s="622"/>
      <c r="CY9" s="623"/>
      <c r="CZ9" s="659">
        <v>15</v>
      </c>
      <c r="DA9" s="659"/>
      <c r="DB9" s="659"/>
      <c r="DC9" s="659"/>
      <c r="DD9" s="627">
        <v>677473</v>
      </c>
      <c r="DE9" s="622"/>
      <c r="DF9" s="622"/>
      <c r="DG9" s="622"/>
      <c r="DH9" s="622"/>
      <c r="DI9" s="622"/>
      <c r="DJ9" s="622"/>
      <c r="DK9" s="622"/>
      <c r="DL9" s="622"/>
      <c r="DM9" s="622"/>
      <c r="DN9" s="622"/>
      <c r="DO9" s="622"/>
      <c r="DP9" s="623"/>
      <c r="DQ9" s="627">
        <v>510402</v>
      </c>
      <c r="DR9" s="622"/>
      <c r="DS9" s="622"/>
      <c r="DT9" s="622"/>
      <c r="DU9" s="622"/>
      <c r="DV9" s="622"/>
      <c r="DW9" s="622"/>
      <c r="DX9" s="622"/>
      <c r="DY9" s="622"/>
      <c r="DZ9" s="622"/>
      <c r="EA9" s="622"/>
      <c r="EB9" s="622"/>
      <c r="EC9" s="658"/>
    </row>
    <row r="10" spans="2:143" ht="11.25" customHeight="1" x14ac:dyDescent="0.15">
      <c r="B10" s="618" t="s">
        <v>246</v>
      </c>
      <c r="C10" s="619"/>
      <c r="D10" s="619"/>
      <c r="E10" s="619"/>
      <c r="F10" s="619"/>
      <c r="G10" s="619"/>
      <c r="H10" s="619"/>
      <c r="I10" s="619"/>
      <c r="J10" s="619"/>
      <c r="K10" s="619"/>
      <c r="L10" s="619"/>
      <c r="M10" s="619"/>
      <c r="N10" s="619"/>
      <c r="O10" s="619"/>
      <c r="P10" s="619"/>
      <c r="Q10" s="620"/>
      <c r="R10" s="621" t="s">
        <v>128</v>
      </c>
      <c r="S10" s="622"/>
      <c r="T10" s="622"/>
      <c r="U10" s="622"/>
      <c r="V10" s="622"/>
      <c r="W10" s="622"/>
      <c r="X10" s="622"/>
      <c r="Y10" s="623"/>
      <c r="Z10" s="659" t="s">
        <v>128</v>
      </c>
      <c r="AA10" s="659"/>
      <c r="AB10" s="659"/>
      <c r="AC10" s="659"/>
      <c r="AD10" s="660" t="s">
        <v>175</v>
      </c>
      <c r="AE10" s="660"/>
      <c r="AF10" s="660"/>
      <c r="AG10" s="660"/>
      <c r="AH10" s="660"/>
      <c r="AI10" s="660"/>
      <c r="AJ10" s="660"/>
      <c r="AK10" s="660"/>
      <c r="AL10" s="624" t="s">
        <v>236</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13977</v>
      </c>
      <c r="BH10" s="622"/>
      <c r="BI10" s="622"/>
      <c r="BJ10" s="622"/>
      <c r="BK10" s="622"/>
      <c r="BL10" s="622"/>
      <c r="BM10" s="622"/>
      <c r="BN10" s="623"/>
      <c r="BO10" s="659">
        <v>2.7</v>
      </c>
      <c r="BP10" s="659"/>
      <c r="BQ10" s="659"/>
      <c r="BR10" s="659"/>
      <c r="BS10" s="660" t="s">
        <v>236</v>
      </c>
      <c r="BT10" s="660"/>
      <c r="BU10" s="660"/>
      <c r="BV10" s="660"/>
      <c r="BW10" s="660"/>
      <c r="BX10" s="660"/>
      <c r="BY10" s="660"/>
      <c r="BZ10" s="660"/>
      <c r="CA10" s="660"/>
      <c r="CB10" s="695"/>
      <c r="CD10" s="618" t="s">
        <v>248</v>
      </c>
      <c r="CE10" s="619"/>
      <c r="CF10" s="619"/>
      <c r="CG10" s="619"/>
      <c r="CH10" s="619"/>
      <c r="CI10" s="619"/>
      <c r="CJ10" s="619"/>
      <c r="CK10" s="619"/>
      <c r="CL10" s="619"/>
      <c r="CM10" s="619"/>
      <c r="CN10" s="619"/>
      <c r="CO10" s="619"/>
      <c r="CP10" s="619"/>
      <c r="CQ10" s="620"/>
      <c r="CR10" s="621" t="s">
        <v>236</v>
      </c>
      <c r="CS10" s="622"/>
      <c r="CT10" s="622"/>
      <c r="CU10" s="622"/>
      <c r="CV10" s="622"/>
      <c r="CW10" s="622"/>
      <c r="CX10" s="622"/>
      <c r="CY10" s="623"/>
      <c r="CZ10" s="659" t="s">
        <v>128</v>
      </c>
      <c r="DA10" s="659"/>
      <c r="DB10" s="659"/>
      <c r="DC10" s="659"/>
      <c r="DD10" s="627" t="s">
        <v>175</v>
      </c>
      <c r="DE10" s="622"/>
      <c r="DF10" s="622"/>
      <c r="DG10" s="622"/>
      <c r="DH10" s="622"/>
      <c r="DI10" s="622"/>
      <c r="DJ10" s="622"/>
      <c r="DK10" s="622"/>
      <c r="DL10" s="622"/>
      <c r="DM10" s="622"/>
      <c r="DN10" s="622"/>
      <c r="DO10" s="622"/>
      <c r="DP10" s="623"/>
      <c r="DQ10" s="627" t="s">
        <v>236</v>
      </c>
      <c r="DR10" s="622"/>
      <c r="DS10" s="622"/>
      <c r="DT10" s="622"/>
      <c r="DU10" s="622"/>
      <c r="DV10" s="622"/>
      <c r="DW10" s="622"/>
      <c r="DX10" s="622"/>
      <c r="DY10" s="622"/>
      <c r="DZ10" s="622"/>
      <c r="EA10" s="622"/>
      <c r="EB10" s="622"/>
      <c r="EC10" s="658"/>
    </row>
    <row r="11" spans="2:143" ht="11.25" customHeight="1" x14ac:dyDescent="0.15">
      <c r="B11" s="618" t="s">
        <v>249</v>
      </c>
      <c r="C11" s="619"/>
      <c r="D11" s="619"/>
      <c r="E11" s="619"/>
      <c r="F11" s="619"/>
      <c r="G11" s="619"/>
      <c r="H11" s="619"/>
      <c r="I11" s="619"/>
      <c r="J11" s="619"/>
      <c r="K11" s="619"/>
      <c r="L11" s="619"/>
      <c r="M11" s="619"/>
      <c r="N11" s="619"/>
      <c r="O11" s="619"/>
      <c r="P11" s="619"/>
      <c r="Q11" s="620"/>
      <c r="R11" s="621">
        <v>98721</v>
      </c>
      <c r="S11" s="622"/>
      <c r="T11" s="622"/>
      <c r="U11" s="622"/>
      <c r="V11" s="622"/>
      <c r="W11" s="622"/>
      <c r="X11" s="622"/>
      <c r="Y11" s="623"/>
      <c r="Z11" s="624">
        <v>1</v>
      </c>
      <c r="AA11" s="625"/>
      <c r="AB11" s="625"/>
      <c r="AC11" s="626"/>
      <c r="AD11" s="627">
        <v>98721</v>
      </c>
      <c r="AE11" s="622"/>
      <c r="AF11" s="622"/>
      <c r="AG11" s="622"/>
      <c r="AH11" s="622"/>
      <c r="AI11" s="622"/>
      <c r="AJ11" s="622"/>
      <c r="AK11" s="623"/>
      <c r="AL11" s="624">
        <v>2.5</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8871</v>
      </c>
      <c r="BH11" s="622"/>
      <c r="BI11" s="622"/>
      <c r="BJ11" s="622"/>
      <c r="BK11" s="622"/>
      <c r="BL11" s="622"/>
      <c r="BM11" s="622"/>
      <c r="BN11" s="623"/>
      <c r="BO11" s="659">
        <v>1.7</v>
      </c>
      <c r="BP11" s="659"/>
      <c r="BQ11" s="659"/>
      <c r="BR11" s="659"/>
      <c r="BS11" s="660" t="s">
        <v>175</v>
      </c>
      <c r="BT11" s="660"/>
      <c r="BU11" s="660"/>
      <c r="BV11" s="660"/>
      <c r="BW11" s="660"/>
      <c r="BX11" s="660"/>
      <c r="BY11" s="660"/>
      <c r="BZ11" s="660"/>
      <c r="CA11" s="660"/>
      <c r="CB11" s="695"/>
      <c r="CD11" s="618" t="s">
        <v>251</v>
      </c>
      <c r="CE11" s="619"/>
      <c r="CF11" s="619"/>
      <c r="CG11" s="619"/>
      <c r="CH11" s="619"/>
      <c r="CI11" s="619"/>
      <c r="CJ11" s="619"/>
      <c r="CK11" s="619"/>
      <c r="CL11" s="619"/>
      <c r="CM11" s="619"/>
      <c r="CN11" s="619"/>
      <c r="CO11" s="619"/>
      <c r="CP11" s="619"/>
      <c r="CQ11" s="620"/>
      <c r="CR11" s="621">
        <v>1257172</v>
      </c>
      <c r="CS11" s="622"/>
      <c r="CT11" s="622"/>
      <c r="CU11" s="622"/>
      <c r="CV11" s="622"/>
      <c r="CW11" s="622"/>
      <c r="CX11" s="622"/>
      <c r="CY11" s="623"/>
      <c r="CZ11" s="659">
        <v>13.3</v>
      </c>
      <c r="DA11" s="659"/>
      <c r="DB11" s="659"/>
      <c r="DC11" s="659"/>
      <c r="DD11" s="627">
        <v>971956</v>
      </c>
      <c r="DE11" s="622"/>
      <c r="DF11" s="622"/>
      <c r="DG11" s="622"/>
      <c r="DH11" s="622"/>
      <c r="DI11" s="622"/>
      <c r="DJ11" s="622"/>
      <c r="DK11" s="622"/>
      <c r="DL11" s="622"/>
      <c r="DM11" s="622"/>
      <c r="DN11" s="622"/>
      <c r="DO11" s="622"/>
      <c r="DP11" s="623"/>
      <c r="DQ11" s="627">
        <v>194353</v>
      </c>
      <c r="DR11" s="622"/>
      <c r="DS11" s="622"/>
      <c r="DT11" s="622"/>
      <c r="DU11" s="622"/>
      <c r="DV11" s="622"/>
      <c r="DW11" s="622"/>
      <c r="DX11" s="622"/>
      <c r="DY11" s="622"/>
      <c r="DZ11" s="622"/>
      <c r="EA11" s="622"/>
      <c r="EB11" s="622"/>
      <c r="EC11" s="658"/>
    </row>
    <row r="12" spans="2:143" ht="11.25" customHeight="1" x14ac:dyDescent="0.15">
      <c r="B12" s="618" t="s">
        <v>252</v>
      </c>
      <c r="C12" s="619"/>
      <c r="D12" s="619"/>
      <c r="E12" s="619"/>
      <c r="F12" s="619"/>
      <c r="G12" s="619"/>
      <c r="H12" s="619"/>
      <c r="I12" s="619"/>
      <c r="J12" s="619"/>
      <c r="K12" s="619"/>
      <c r="L12" s="619"/>
      <c r="M12" s="619"/>
      <c r="N12" s="619"/>
      <c r="O12" s="619"/>
      <c r="P12" s="619"/>
      <c r="Q12" s="620"/>
      <c r="R12" s="621">
        <v>5692</v>
      </c>
      <c r="S12" s="622"/>
      <c r="T12" s="622"/>
      <c r="U12" s="622"/>
      <c r="V12" s="622"/>
      <c r="W12" s="622"/>
      <c r="X12" s="622"/>
      <c r="Y12" s="623"/>
      <c r="Z12" s="659">
        <v>0.1</v>
      </c>
      <c r="AA12" s="659"/>
      <c r="AB12" s="659"/>
      <c r="AC12" s="659"/>
      <c r="AD12" s="660">
        <v>5692</v>
      </c>
      <c r="AE12" s="660"/>
      <c r="AF12" s="660"/>
      <c r="AG12" s="660"/>
      <c r="AH12" s="660"/>
      <c r="AI12" s="660"/>
      <c r="AJ12" s="660"/>
      <c r="AK12" s="660"/>
      <c r="AL12" s="624">
        <v>0.1</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291419</v>
      </c>
      <c r="BH12" s="622"/>
      <c r="BI12" s="622"/>
      <c r="BJ12" s="622"/>
      <c r="BK12" s="622"/>
      <c r="BL12" s="622"/>
      <c r="BM12" s="622"/>
      <c r="BN12" s="623"/>
      <c r="BO12" s="659">
        <v>56.8</v>
      </c>
      <c r="BP12" s="659"/>
      <c r="BQ12" s="659"/>
      <c r="BR12" s="659"/>
      <c r="BS12" s="660" t="s">
        <v>128</v>
      </c>
      <c r="BT12" s="660"/>
      <c r="BU12" s="660"/>
      <c r="BV12" s="660"/>
      <c r="BW12" s="660"/>
      <c r="BX12" s="660"/>
      <c r="BY12" s="660"/>
      <c r="BZ12" s="660"/>
      <c r="CA12" s="660"/>
      <c r="CB12" s="695"/>
      <c r="CD12" s="618" t="s">
        <v>254</v>
      </c>
      <c r="CE12" s="619"/>
      <c r="CF12" s="619"/>
      <c r="CG12" s="619"/>
      <c r="CH12" s="619"/>
      <c r="CI12" s="619"/>
      <c r="CJ12" s="619"/>
      <c r="CK12" s="619"/>
      <c r="CL12" s="619"/>
      <c r="CM12" s="619"/>
      <c r="CN12" s="619"/>
      <c r="CO12" s="619"/>
      <c r="CP12" s="619"/>
      <c r="CQ12" s="620"/>
      <c r="CR12" s="621">
        <v>174391</v>
      </c>
      <c r="CS12" s="622"/>
      <c r="CT12" s="622"/>
      <c r="CU12" s="622"/>
      <c r="CV12" s="622"/>
      <c r="CW12" s="622"/>
      <c r="CX12" s="622"/>
      <c r="CY12" s="623"/>
      <c r="CZ12" s="659">
        <v>1.8</v>
      </c>
      <c r="DA12" s="659"/>
      <c r="DB12" s="659"/>
      <c r="DC12" s="659"/>
      <c r="DD12" s="627">
        <v>1795</v>
      </c>
      <c r="DE12" s="622"/>
      <c r="DF12" s="622"/>
      <c r="DG12" s="622"/>
      <c r="DH12" s="622"/>
      <c r="DI12" s="622"/>
      <c r="DJ12" s="622"/>
      <c r="DK12" s="622"/>
      <c r="DL12" s="622"/>
      <c r="DM12" s="622"/>
      <c r="DN12" s="622"/>
      <c r="DO12" s="622"/>
      <c r="DP12" s="623"/>
      <c r="DQ12" s="627">
        <v>107502</v>
      </c>
      <c r="DR12" s="622"/>
      <c r="DS12" s="622"/>
      <c r="DT12" s="622"/>
      <c r="DU12" s="622"/>
      <c r="DV12" s="622"/>
      <c r="DW12" s="622"/>
      <c r="DX12" s="622"/>
      <c r="DY12" s="622"/>
      <c r="DZ12" s="622"/>
      <c r="EA12" s="622"/>
      <c r="EB12" s="622"/>
      <c r="EC12" s="658"/>
    </row>
    <row r="13" spans="2:143" ht="11.25" customHeight="1" x14ac:dyDescent="0.15">
      <c r="B13" s="618" t="s">
        <v>255</v>
      </c>
      <c r="C13" s="619"/>
      <c r="D13" s="619"/>
      <c r="E13" s="619"/>
      <c r="F13" s="619"/>
      <c r="G13" s="619"/>
      <c r="H13" s="619"/>
      <c r="I13" s="619"/>
      <c r="J13" s="619"/>
      <c r="K13" s="619"/>
      <c r="L13" s="619"/>
      <c r="M13" s="619"/>
      <c r="N13" s="619"/>
      <c r="O13" s="619"/>
      <c r="P13" s="619"/>
      <c r="Q13" s="620"/>
      <c r="R13" s="621" t="s">
        <v>128</v>
      </c>
      <c r="S13" s="622"/>
      <c r="T13" s="622"/>
      <c r="U13" s="622"/>
      <c r="V13" s="622"/>
      <c r="W13" s="622"/>
      <c r="X13" s="622"/>
      <c r="Y13" s="623"/>
      <c r="Z13" s="659" t="s">
        <v>128</v>
      </c>
      <c r="AA13" s="659"/>
      <c r="AB13" s="659"/>
      <c r="AC13" s="659"/>
      <c r="AD13" s="660" t="s">
        <v>128</v>
      </c>
      <c r="AE13" s="660"/>
      <c r="AF13" s="660"/>
      <c r="AG13" s="660"/>
      <c r="AH13" s="660"/>
      <c r="AI13" s="660"/>
      <c r="AJ13" s="660"/>
      <c r="AK13" s="660"/>
      <c r="AL13" s="624" t="s">
        <v>175</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272637</v>
      </c>
      <c r="BH13" s="622"/>
      <c r="BI13" s="622"/>
      <c r="BJ13" s="622"/>
      <c r="BK13" s="622"/>
      <c r="BL13" s="622"/>
      <c r="BM13" s="622"/>
      <c r="BN13" s="623"/>
      <c r="BO13" s="659">
        <v>53.2</v>
      </c>
      <c r="BP13" s="659"/>
      <c r="BQ13" s="659"/>
      <c r="BR13" s="659"/>
      <c r="BS13" s="660" t="s">
        <v>236</v>
      </c>
      <c r="BT13" s="660"/>
      <c r="BU13" s="660"/>
      <c r="BV13" s="660"/>
      <c r="BW13" s="660"/>
      <c r="BX13" s="660"/>
      <c r="BY13" s="660"/>
      <c r="BZ13" s="660"/>
      <c r="CA13" s="660"/>
      <c r="CB13" s="695"/>
      <c r="CD13" s="618" t="s">
        <v>257</v>
      </c>
      <c r="CE13" s="619"/>
      <c r="CF13" s="619"/>
      <c r="CG13" s="619"/>
      <c r="CH13" s="619"/>
      <c r="CI13" s="619"/>
      <c r="CJ13" s="619"/>
      <c r="CK13" s="619"/>
      <c r="CL13" s="619"/>
      <c r="CM13" s="619"/>
      <c r="CN13" s="619"/>
      <c r="CO13" s="619"/>
      <c r="CP13" s="619"/>
      <c r="CQ13" s="620"/>
      <c r="CR13" s="621">
        <v>470924</v>
      </c>
      <c r="CS13" s="622"/>
      <c r="CT13" s="622"/>
      <c r="CU13" s="622"/>
      <c r="CV13" s="622"/>
      <c r="CW13" s="622"/>
      <c r="CX13" s="622"/>
      <c r="CY13" s="623"/>
      <c r="CZ13" s="659">
        <v>5</v>
      </c>
      <c r="DA13" s="659"/>
      <c r="DB13" s="659"/>
      <c r="DC13" s="659"/>
      <c r="DD13" s="627">
        <v>226863</v>
      </c>
      <c r="DE13" s="622"/>
      <c r="DF13" s="622"/>
      <c r="DG13" s="622"/>
      <c r="DH13" s="622"/>
      <c r="DI13" s="622"/>
      <c r="DJ13" s="622"/>
      <c r="DK13" s="622"/>
      <c r="DL13" s="622"/>
      <c r="DM13" s="622"/>
      <c r="DN13" s="622"/>
      <c r="DO13" s="622"/>
      <c r="DP13" s="623"/>
      <c r="DQ13" s="627">
        <v>198066</v>
      </c>
      <c r="DR13" s="622"/>
      <c r="DS13" s="622"/>
      <c r="DT13" s="622"/>
      <c r="DU13" s="622"/>
      <c r="DV13" s="622"/>
      <c r="DW13" s="622"/>
      <c r="DX13" s="622"/>
      <c r="DY13" s="622"/>
      <c r="DZ13" s="622"/>
      <c r="EA13" s="622"/>
      <c r="EB13" s="622"/>
      <c r="EC13" s="658"/>
    </row>
    <row r="14" spans="2:143" ht="11.25" customHeight="1" x14ac:dyDescent="0.15">
      <c r="B14" s="618" t="s">
        <v>258</v>
      </c>
      <c r="C14" s="619"/>
      <c r="D14" s="619"/>
      <c r="E14" s="619"/>
      <c r="F14" s="619"/>
      <c r="G14" s="619"/>
      <c r="H14" s="619"/>
      <c r="I14" s="619"/>
      <c r="J14" s="619"/>
      <c r="K14" s="619"/>
      <c r="L14" s="619"/>
      <c r="M14" s="619"/>
      <c r="N14" s="619"/>
      <c r="O14" s="619"/>
      <c r="P14" s="619"/>
      <c r="Q14" s="620"/>
      <c r="R14" s="621">
        <v>34</v>
      </c>
      <c r="S14" s="622"/>
      <c r="T14" s="622"/>
      <c r="U14" s="622"/>
      <c r="V14" s="622"/>
      <c r="W14" s="622"/>
      <c r="X14" s="622"/>
      <c r="Y14" s="623"/>
      <c r="Z14" s="659">
        <v>0</v>
      </c>
      <c r="AA14" s="659"/>
      <c r="AB14" s="659"/>
      <c r="AC14" s="659"/>
      <c r="AD14" s="660">
        <v>34</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24245</v>
      </c>
      <c r="BH14" s="622"/>
      <c r="BI14" s="622"/>
      <c r="BJ14" s="622"/>
      <c r="BK14" s="622"/>
      <c r="BL14" s="622"/>
      <c r="BM14" s="622"/>
      <c r="BN14" s="623"/>
      <c r="BO14" s="659">
        <v>4.7</v>
      </c>
      <c r="BP14" s="659"/>
      <c r="BQ14" s="659"/>
      <c r="BR14" s="659"/>
      <c r="BS14" s="660" t="s">
        <v>128</v>
      </c>
      <c r="BT14" s="660"/>
      <c r="BU14" s="660"/>
      <c r="BV14" s="660"/>
      <c r="BW14" s="660"/>
      <c r="BX14" s="660"/>
      <c r="BY14" s="660"/>
      <c r="BZ14" s="660"/>
      <c r="CA14" s="660"/>
      <c r="CB14" s="695"/>
      <c r="CD14" s="618" t="s">
        <v>260</v>
      </c>
      <c r="CE14" s="619"/>
      <c r="CF14" s="619"/>
      <c r="CG14" s="619"/>
      <c r="CH14" s="619"/>
      <c r="CI14" s="619"/>
      <c r="CJ14" s="619"/>
      <c r="CK14" s="619"/>
      <c r="CL14" s="619"/>
      <c r="CM14" s="619"/>
      <c r="CN14" s="619"/>
      <c r="CO14" s="619"/>
      <c r="CP14" s="619"/>
      <c r="CQ14" s="620"/>
      <c r="CR14" s="621">
        <v>148739</v>
      </c>
      <c r="CS14" s="622"/>
      <c r="CT14" s="622"/>
      <c r="CU14" s="622"/>
      <c r="CV14" s="622"/>
      <c r="CW14" s="622"/>
      <c r="CX14" s="622"/>
      <c r="CY14" s="623"/>
      <c r="CZ14" s="659">
        <v>1.6</v>
      </c>
      <c r="DA14" s="659"/>
      <c r="DB14" s="659"/>
      <c r="DC14" s="659"/>
      <c r="DD14" s="627" t="s">
        <v>175</v>
      </c>
      <c r="DE14" s="622"/>
      <c r="DF14" s="622"/>
      <c r="DG14" s="622"/>
      <c r="DH14" s="622"/>
      <c r="DI14" s="622"/>
      <c r="DJ14" s="622"/>
      <c r="DK14" s="622"/>
      <c r="DL14" s="622"/>
      <c r="DM14" s="622"/>
      <c r="DN14" s="622"/>
      <c r="DO14" s="622"/>
      <c r="DP14" s="623"/>
      <c r="DQ14" s="627">
        <v>80563</v>
      </c>
      <c r="DR14" s="622"/>
      <c r="DS14" s="622"/>
      <c r="DT14" s="622"/>
      <c r="DU14" s="622"/>
      <c r="DV14" s="622"/>
      <c r="DW14" s="622"/>
      <c r="DX14" s="622"/>
      <c r="DY14" s="622"/>
      <c r="DZ14" s="622"/>
      <c r="EA14" s="622"/>
      <c r="EB14" s="622"/>
      <c r="EC14" s="658"/>
    </row>
    <row r="15" spans="2:143" ht="11.25" customHeight="1" x14ac:dyDescent="0.15">
      <c r="B15" s="618" t="s">
        <v>261</v>
      </c>
      <c r="C15" s="619"/>
      <c r="D15" s="619"/>
      <c r="E15" s="619"/>
      <c r="F15" s="619"/>
      <c r="G15" s="619"/>
      <c r="H15" s="619"/>
      <c r="I15" s="619"/>
      <c r="J15" s="619"/>
      <c r="K15" s="619"/>
      <c r="L15" s="619"/>
      <c r="M15" s="619"/>
      <c r="N15" s="619"/>
      <c r="O15" s="619"/>
      <c r="P15" s="619"/>
      <c r="Q15" s="620"/>
      <c r="R15" s="621" t="s">
        <v>236</v>
      </c>
      <c r="S15" s="622"/>
      <c r="T15" s="622"/>
      <c r="U15" s="622"/>
      <c r="V15" s="622"/>
      <c r="W15" s="622"/>
      <c r="X15" s="622"/>
      <c r="Y15" s="623"/>
      <c r="Z15" s="659" t="s">
        <v>236</v>
      </c>
      <c r="AA15" s="659"/>
      <c r="AB15" s="659"/>
      <c r="AC15" s="659"/>
      <c r="AD15" s="660" t="s">
        <v>128</v>
      </c>
      <c r="AE15" s="660"/>
      <c r="AF15" s="660"/>
      <c r="AG15" s="660"/>
      <c r="AH15" s="660"/>
      <c r="AI15" s="660"/>
      <c r="AJ15" s="660"/>
      <c r="AK15" s="660"/>
      <c r="AL15" s="624" t="s">
        <v>236</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15834</v>
      </c>
      <c r="BH15" s="622"/>
      <c r="BI15" s="622"/>
      <c r="BJ15" s="622"/>
      <c r="BK15" s="622"/>
      <c r="BL15" s="622"/>
      <c r="BM15" s="622"/>
      <c r="BN15" s="623"/>
      <c r="BO15" s="659">
        <v>3.1</v>
      </c>
      <c r="BP15" s="659"/>
      <c r="BQ15" s="659"/>
      <c r="BR15" s="659"/>
      <c r="BS15" s="660" t="s">
        <v>128</v>
      </c>
      <c r="BT15" s="660"/>
      <c r="BU15" s="660"/>
      <c r="BV15" s="660"/>
      <c r="BW15" s="660"/>
      <c r="BX15" s="660"/>
      <c r="BY15" s="660"/>
      <c r="BZ15" s="660"/>
      <c r="CA15" s="660"/>
      <c r="CB15" s="695"/>
      <c r="CD15" s="618" t="s">
        <v>263</v>
      </c>
      <c r="CE15" s="619"/>
      <c r="CF15" s="619"/>
      <c r="CG15" s="619"/>
      <c r="CH15" s="619"/>
      <c r="CI15" s="619"/>
      <c r="CJ15" s="619"/>
      <c r="CK15" s="619"/>
      <c r="CL15" s="619"/>
      <c r="CM15" s="619"/>
      <c r="CN15" s="619"/>
      <c r="CO15" s="619"/>
      <c r="CP15" s="619"/>
      <c r="CQ15" s="620"/>
      <c r="CR15" s="621">
        <v>911988</v>
      </c>
      <c r="CS15" s="622"/>
      <c r="CT15" s="622"/>
      <c r="CU15" s="622"/>
      <c r="CV15" s="622"/>
      <c r="CW15" s="622"/>
      <c r="CX15" s="622"/>
      <c r="CY15" s="623"/>
      <c r="CZ15" s="659">
        <v>9.6</v>
      </c>
      <c r="DA15" s="659"/>
      <c r="DB15" s="659"/>
      <c r="DC15" s="659"/>
      <c r="DD15" s="627">
        <v>157641</v>
      </c>
      <c r="DE15" s="622"/>
      <c r="DF15" s="622"/>
      <c r="DG15" s="622"/>
      <c r="DH15" s="622"/>
      <c r="DI15" s="622"/>
      <c r="DJ15" s="622"/>
      <c r="DK15" s="622"/>
      <c r="DL15" s="622"/>
      <c r="DM15" s="622"/>
      <c r="DN15" s="622"/>
      <c r="DO15" s="622"/>
      <c r="DP15" s="623"/>
      <c r="DQ15" s="627">
        <v>668636</v>
      </c>
      <c r="DR15" s="622"/>
      <c r="DS15" s="622"/>
      <c r="DT15" s="622"/>
      <c r="DU15" s="622"/>
      <c r="DV15" s="622"/>
      <c r="DW15" s="622"/>
      <c r="DX15" s="622"/>
      <c r="DY15" s="622"/>
      <c r="DZ15" s="622"/>
      <c r="EA15" s="622"/>
      <c r="EB15" s="622"/>
      <c r="EC15" s="658"/>
    </row>
    <row r="16" spans="2:143" ht="11.25" customHeight="1" x14ac:dyDescent="0.15">
      <c r="B16" s="618" t="s">
        <v>264</v>
      </c>
      <c r="C16" s="619"/>
      <c r="D16" s="619"/>
      <c r="E16" s="619"/>
      <c r="F16" s="619"/>
      <c r="G16" s="619"/>
      <c r="H16" s="619"/>
      <c r="I16" s="619"/>
      <c r="J16" s="619"/>
      <c r="K16" s="619"/>
      <c r="L16" s="619"/>
      <c r="M16" s="619"/>
      <c r="N16" s="619"/>
      <c r="O16" s="619"/>
      <c r="P16" s="619"/>
      <c r="Q16" s="620"/>
      <c r="R16" s="621">
        <v>3105</v>
      </c>
      <c r="S16" s="622"/>
      <c r="T16" s="622"/>
      <c r="U16" s="622"/>
      <c r="V16" s="622"/>
      <c r="W16" s="622"/>
      <c r="X16" s="622"/>
      <c r="Y16" s="623"/>
      <c r="Z16" s="659">
        <v>0</v>
      </c>
      <c r="AA16" s="659"/>
      <c r="AB16" s="659"/>
      <c r="AC16" s="659"/>
      <c r="AD16" s="660">
        <v>3105</v>
      </c>
      <c r="AE16" s="660"/>
      <c r="AF16" s="660"/>
      <c r="AG16" s="660"/>
      <c r="AH16" s="660"/>
      <c r="AI16" s="660"/>
      <c r="AJ16" s="660"/>
      <c r="AK16" s="660"/>
      <c r="AL16" s="624">
        <v>0.1</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128</v>
      </c>
      <c r="BH16" s="622"/>
      <c r="BI16" s="622"/>
      <c r="BJ16" s="622"/>
      <c r="BK16" s="622"/>
      <c r="BL16" s="622"/>
      <c r="BM16" s="622"/>
      <c r="BN16" s="623"/>
      <c r="BO16" s="659" t="s">
        <v>128</v>
      </c>
      <c r="BP16" s="659"/>
      <c r="BQ16" s="659"/>
      <c r="BR16" s="659"/>
      <c r="BS16" s="660" t="s">
        <v>236</v>
      </c>
      <c r="BT16" s="660"/>
      <c r="BU16" s="660"/>
      <c r="BV16" s="660"/>
      <c r="BW16" s="660"/>
      <c r="BX16" s="660"/>
      <c r="BY16" s="660"/>
      <c r="BZ16" s="660"/>
      <c r="CA16" s="660"/>
      <c r="CB16" s="695"/>
      <c r="CD16" s="618" t="s">
        <v>266</v>
      </c>
      <c r="CE16" s="619"/>
      <c r="CF16" s="619"/>
      <c r="CG16" s="619"/>
      <c r="CH16" s="619"/>
      <c r="CI16" s="619"/>
      <c r="CJ16" s="619"/>
      <c r="CK16" s="619"/>
      <c r="CL16" s="619"/>
      <c r="CM16" s="619"/>
      <c r="CN16" s="619"/>
      <c r="CO16" s="619"/>
      <c r="CP16" s="619"/>
      <c r="CQ16" s="620"/>
      <c r="CR16" s="621">
        <v>10673</v>
      </c>
      <c r="CS16" s="622"/>
      <c r="CT16" s="622"/>
      <c r="CU16" s="622"/>
      <c r="CV16" s="622"/>
      <c r="CW16" s="622"/>
      <c r="CX16" s="622"/>
      <c r="CY16" s="623"/>
      <c r="CZ16" s="659">
        <v>0.1</v>
      </c>
      <c r="DA16" s="659"/>
      <c r="DB16" s="659"/>
      <c r="DC16" s="659"/>
      <c r="DD16" s="627" t="s">
        <v>128</v>
      </c>
      <c r="DE16" s="622"/>
      <c r="DF16" s="622"/>
      <c r="DG16" s="622"/>
      <c r="DH16" s="622"/>
      <c r="DI16" s="622"/>
      <c r="DJ16" s="622"/>
      <c r="DK16" s="622"/>
      <c r="DL16" s="622"/>
      <c r="DM16" s="622"/>
      <c r="DN16" s="622"/>
      <c r="DO16" s="622"/>
      <c r="DP16" s="623"/>
      <c r="DQ16" s="627">
        <v>10673</v>
      </c>
      <c r="DR16" s="622"/>
      <c r="DS16" s="622"/>
      <c r="DT16" s="622"/>
      <c r="DU16" s="622"/>
      <c r="DV16" s="622"/>
      <c r="DW16" s="622"/>
      <c r="DX16" s="622"/>
      <c r="DY16" s="622"/>
      <c r="DZ16" s="622"/>
      <c r="EA16" s="622"/>
      <c r="EB16" s="622"/>
      <c r="EC16" s="658"/>
    </row>
    <row r="17" spans="2:133" ht="11.25" customHeight="1" x14ac:dyDescent="0.15">
      <c r="B17" s="618" t="s">
        <v>267</v>
      </c>
      <c r="C17" s="619"/>
      <c r="D17" s="619"/>
      <c r="E17" s="619"/>
      <c r="F17" s="619"/>
      <c r="G17" s="619"/>
      <c r="H17" s="619"/>
      <c r="I17" s="619"/>
      <c r="J17" s="619"/>
      <c r="K17" s="619"/>
      <c r="L17" s="619"/>
      <c r="M17" s="619"/>
      <c r="N17" s="619"/>
      <c r="O17" s="619"/>
      <c r="P17" s="619"/>
      <c r="Q17" s="620"/>
      <c r="R17" s="621">
        <v>6698</v>
      </c>
      <c r="S17" s="622"/>
      <c r="T17" s="622"/>
      <c r="U17" s="622"/>
      <c r="V17" s="622"/>
      <c r="W17" s="622"/>
      <c r="X17" s="622"/>
      <c r="Y17" s="623"/>
      <c r="Z17" s="659">
        <v>0.1</v>
      </c>
      <c r="AA17" s="659"/>
      <c r="AB17" s="659"/>
      <c r="AC17" s="659"/>
      <c r="AD17" s="660">
        <v>6698</v>
      </c>
      <c r="AE17" s="660"/>
      <c r="AF17" s="660"/>
      <c r="AG17" s="660"/>
      <c r="AH17" s="660"/>
      <c r="AI17" s="660"/>
      <c r="AJ17" s="660"/>
      <c r="AK17" s="660"/>
      <c r="AL17" s="624">
        <v>0.2</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175</v>
      </c>
      <c r="BH17" s="622"/>
      <c r="BI17" s="622"/>
      <c r="BJ17" s="622"/>
      <c r="BK17" s="622"/>
      <c r="BL17" s="622"/>
      <c r="BM17" s="622"/>
      <c r="BN17" s="623"/>
      <c r="BO17" s="659" t="s">
        <v>128</v>
      </c>
      <c r="BP17" s="659"/>
      <c r="BQ17" s="659"/>
      <c r="BR17" s="659"/>
      <c r="BS17" s="660" t="s">
        <v>128</v>
      </c>
      <c r="BT17" s="660"/>
      <c r="BU17" s="660"/>
      <c r="BV17" s="660"/>
      <c r="BW17" s="660"/>
      <c r="BX17" s="660"/>
      <c r="BY17" s="660"/>
      <c r="BZ17" s="660"/>
      <c r="CA17" s="660"/>
      <c r="CB17" s="695"/>
      <c r="CD17" s="618" t="s">
        <v>269</v>
      </c>
      <c r="CE17" s="619"/>
      <c r="CF17" s="619"/>
      <c r="CG17" s="619"/>
      <c r="CH17" s="619"/>
      <c r="CI17" s="619"/>
      <c r="CJ17" s="619"/>
      <c r="CK17" s="619"/>
      <c r="CL17" s="619"/>
      <c r="CM17" s="619"/>
      <c r="CN17" s="619"/>
      <c r="CO17" s="619"/>
      <c r="CP17" s="619"/>
      <c r="CQ17" s="620"/>
      <c r="CR17" s="621">
        <v>883970</v>
      </c>
      <c r="CS17" s="622"/>
      <c r="CT17" s="622"/>
      <c r="CU17" s="622"/>
      <c r="CV17" s="622"/>
      <c r="CW17" s="622"/>
      <c r="CX17" s="622"/>
      <c r="CY17" s="623"/>
      <c r="CZ17" s="659">
        <v>9.3000000000000007</v>
      </c>
      <c r="DA17" s="659"/>
      <c r="DB17" s="659"/>
      <c r="DC17" s="659"/>
      <c r="DD17" s="627" t="s">
        <v>175</v>
      </c>
      <c r="DE17" s="622"/>
      <c r="DF17" s="622"/>
      <c r="DG17" s="622"/>
      <c r="DH17" s="622"/>
      <c r="DI17" s="622"/>
      <c r="DJ17" s="622"/>
      <c r="DK17" s="622"/>
      <c r="DL17" s="622"/>
      <c r="DM17" s="622"/>
      <c r="DN17" s="622"/>
      <c r="DO17" s="622"/>
      <c r="DP17" s="623"/>
      <c r="DQ17" s="627">
        <v>842896</v>
      </c>
      <c r="DR17" s="622"/>
      <c r="DS17" s="622"/>
      <c r="DT17" s="622"/>
      <c r="DU17" s="622"/>
      <c r="DV17" s="622"/>
      <c r="DW17" s="622"/>
      <c r="DX17" s="622"/>
      <c r="DY17" s="622"/>
      <c r="DZ17" s="622"/>
      <c r="EA17" s="622"/>
      <c r="EB17" s="622"/>
      <c r="EC17" s="658"/>
    </row>
    <row r="18" spans="2:133" ht="11.25" customHeight="1" x14ac:dyDescent="0.15">
      <c r="B18" s="618" t="s">
        <v>270</v>
      </c>
      <c r="C18" s="619"/>
      <c r="D18" s="619"/>
      <c r="E18" s="619"/>
      <c r="F18" s="619"/>
      <c r="G18" s="619"/>
      <c r="H18" s="619"/>
      <c r="I18" s="619"/>
      <c r="J18" s="619"/>
      <c r="K18" s="619"/>
      <c r="L18" s="619"/>
      <c r="M18" s="619"/>
      <c r="N18" s="619"/>
      <c r="O18" s="619"/>
      <c r="P18" s="619"/>
      <c r="Q18" s="620"/>
      <c r="R18" s="621">
        <v>160</v>
      </c>
      <c r="S18" s="622"/>
      <c r="T18" s="622"/>
      <c r="U18" s="622"/>
      <c r="V18" s="622"/>
      <c r="W18" s="622"/>
      <c r="X18" s="622"/>
      <c r="Y18" s="623"/>
      <c r="Z18" s="659">
        <v>0</v>
      </c>
      <c r="AA18" s="659"/>
      <c r="AB18" s="659"/>
      <c r="AC18" s="659"/>
      <c r="AD18" s="660">
        <v>160</v>
      </c>
      <c r="AE18" s="660"/>
      <c r="AF18" s="660"/>
      <c r="AG18" s="660"/>
      <c r="AH18" s="660"/>
      <c r="AI18" s="660"/>
      <c r="AJ18" s="660"/>
      <c r="AK18" s="660"/>
      <c r="AL18" s="624">
        <v>0</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175</v>
      </c>
      <c r="BH18" s="622"/>
      <c r="BI18" s="622"/>
      <c r="BJ18" s="622"/>
      <c r="BK18" s="622"/>
      <c r="BL18" s="622"/>
      <c r="BM18" s="622"/>
      <c r="BN18" s="623"/>
      <c r="BO18" s="659" t="s">
        <v>175</v>
      </c>
      <c r="BP18" s="659"/>
      <c r="BQ18" s="659"/>
      <c r="BR18" s="659"/>
      <c r="BS18" s="660" t="s">
        <v>175</v>
      </c>
      <c r="BT18" s="660"/>
      <c r="BU18" s="660"/>
      <c r="BV18" s="660"/>
      <c r="BW18" s="660"/>
      <c r="BX18" s="660"/>
      <c r="BY18" s="660"/>
      <c r="BZ18" s="660"/>
      <c r="CA18" s="660"/>
      <c r="CB18" s="695"/>
      <c r="CD18" s="618" t="s">
        <v>272</v>
      </c>
      <c r="CE18" s="619"/>
      <c r="CF18" s="619"/>
      <c r="CG18" s="619"/>
      <c r="CH18" s="619"/>
      <c r="CI18" s="619"/>
      <c r="CJ18" s="619"/>
      <c r="CK18" s="619"/>
      <c r="CL18" s="619"/>
      <c r="CM18" s="619"/>
      <c r="CN18" s="619"/>
      <c r="CO18" s="619"/>
      <c r="CP18" s="619"/>
      <c r="CQ18" s="620"/>
      <c r="CR18" s="621" t="s">
        <v>175</v>
      </c>
      <c r="CS18" s="622"/>
      <c r="CT18" s="622"/>
      <c r="CU18" s="622"/>
      <c r="CV18" s="622"/>
      <c r="CW18" s="622"/>
      <c r="CX18" s="622"/>
      <c r="CY18" s="623"/>
      <c r="CZ18" s="659" t="s">
        <v>128</v>
      </c>
      <c r="DA18" s="659"/>
      <c r="DB18" s="659"/>
      <c r="DC18" s="659"/>
      <c r="DD18" s="627" t="s">
        <v>236</v>
      </c>
      <c r="DE18" s="622"/>
      <c r="DF18" s="622"/>
      <c r="DG18" s="622"/>
      <c r="DH18" s="622"/>
      <c r="DI18" s="622"/>
      <c r="DJ18" s="622"/>
      <c r="DK18" s="622"/>
      <c r="DL18" s="622"/>
      <c r="DM18" s="622"/>
      <c r="DN18" s="622"/>
      <c r="DO18" s="622"/>
      <c r="DP18" s="623"/>
      <c r="DQ18" s="627" t="s">
        <v>128</v>
      </c>
      <c r="DR18" s="622"/>
      <c r="DS18" s="622"/>
      <c r="DT18" s="622"/>
      <c r="DU18" s="622"/>
      <c r="DV18" s="622"/>
      <c r="DW18" s="622"/>
      <c r="DX18" s="622"/>
      <c r="DY18" s="622"/>
      <c r="DZ18" s="622"/>
      <c r="EA18" s="622"/>
      <c r="EB18" s="622"/>
      <c r="EC18" s="658"/>
    </row>
    <row r="19" spans="2:133" ht="11.25" customHeight="1" x14ac:dyDescent="0.15">
      <c r="B19" s="618" t="s">
        <v>273</v>
      </c>
      <c r="C19" s="619"/>
      <c r="D19" s="619"/>
      <c r="E19" s="619"/>
      <c r="F19" s="619"/>
      <c r="G19" s="619"/>
      <c r="H19" s="619"/>
      <c r="I19" s="619"/>
      <c r="J19" s="619"/>
      <c r="K19" s="619"/>
      <c r="L19" s="619"/>
      <c r="M19" s="619"/>
      <c r="N19" s="619"/>
      <c r="O19" s="619"/>
      <c r="P19" s="619"/>
      <c r="Q19" s="620"/>
      <c r="R19" s="621">
        <v>160</v>
      </c>
      <c r="S19" s="622"/>
      <c r="T19" s="622"/>
      <c r="U19" s="622"/>
      <c r="V19" s="622"/>
      <c r="W19" s="622"/>
      <c r="X19" s="622"/>
      <c r="Y19" s="623"/>
      <c r="Z19" s="659">
        <v>0</v>
      </c>
      <c r="AA19" s="659"/>
      <c r="AB19" s="659"/>
      <c r="AC19" s="659"/>
      <c r="AD19" s="660">
        <v>160</v>
      </c>
      <c r="AE19" s="660"/>
      <c r="AF19" s="660"/>
      <c r="AG19" s="660"/>
      <c r="AH19" s="660"/>
      <c r="AI19" s="660"/>
      <c r="AJ19" s="660"/>
      <c r="AK19" s="660"/>
      <c r="AL19" s="624">
        <v>0</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53</v>
      </c>
      <c r="BH19" s="622"/>
      <c r="BI19" s="622"/>
      <c r="BJ19" s="622"/>
      <c r="BK19" s="622"/>
      <c r="BL19" s="622"/>
      <c r="BM19" s="622"/>
      <c r="BN19" s="623"/>
      <c r="BO19" s="659">
        <v>0</v>
      </c>
      <c r="BP19" s="659"/>
      <c r="BQ19" s="659"/>
      <c r="BR19" s="659"/>
      <c r="BS19" s="660" t="s">
        <v>128</v>
      </c>
      <c r="BT19" s="660"/>
      <c r="BU19" s="660"/>
      <c r="BV19" s="660"/>
      <c r="BW19" s="660"/>
      <c r="BX19" s="660"/>
      <c r="BY19" s="660"/>
      <c r="BZ19" s="660"/>
      <c r="CA19" s="660"/>
      <c r="CB19" s="695"/>
      <c r="CD19" s="618" t="s">
        <v>275</v>
      </c>
      <c r="CE19" s="619"/>
      <c r="CF19" s="619"/>
      <c r="CG19" s="619"/>
      <c r="CH19" s="619"/>
      <c r="CI19" s="619"/>
      <c r="CJ19" s="619"/>
      <c r="CK19" s="619"/>
      <c r="CL19" s="619"/>
      <c r="CM19" s="619"/>
      <c r="CN19" s="619"/>
      <c r="CO19" s="619"/>
      <c r="CP19" s="619"/>
      <c r="CQ19" s="620"/>
      <c r="CR19" s="621" t="s">
        <v>175</v>
      </c>
      <c r="CS19" s="622"/>
      <c r="CT19" s="622"/>
      <c r="CU19" s="622"/>
      <c r="CV19" s="622"/>
      <c r="CW19" s="622"/>
      <c r="CX19" s="622"/>
      <c r="CY19" s="623"/>
      <c r="CZ19" s="659" t="s">
        <v>128</v>
      </c>
      <c r="DA19" s="659"/>
      <c r="DB19" s="659"/>
      <c r="DC19" s="659"/>
      <c r="DD19" s="627" t="s">
        <v>128</v>
      </c>
      <c r="DE19" s="622"/>
      <c r="DF19" s="622"/>
      <c r="DG19" s="622"/>
      <c r="DH19" s="622"/>
      <c r="DI19" s="622"/>
      <c r="DJ19" s="622"/>
      <c r="DK19" s="622"/>
      <c r="DL19" s="622"/>
      <c r="DM19" s="622"/>
      <c r="DN19" s="622"/>
      <c r="DO19" s="622"/>
      <c r="DP19" s="623"/>
      <c r="DQ19" s="627" t="s">
        <v>236</v>
      </c>
      <c r="DR19" s="622"/>
      <c r="DS19" s="622"/>
      <c r="DT19" s="622"/>
      <c r="DU19" s="622"/>
      <c r="DV19" s="622"/>
      <c r="DW19" s="622"/>
      <c r="DX19" s="622"/>
      <c r="DY19" s="622"/>
      <c r="DZ19" s="622"/>
      <c r="EA19" s="622"/>
      <c r="EB19" s="622"/>
      <c r="EC19" s="658"/>
    </row>
    <row r="20" spans="2:133" ht="11.25" customHeight="1" x14ac:dyDescent="0.15">
      <c r="B20" s="696" t="s">
        <v>276</v>
      </c>
      <c r="C20" s="697"/>
      <c r="D20" s="697"/>
      <c r="E20" s="697"/>
      <c r="F20" s="697"/>
      <c r="G20" s="697"/>
      <c r="H20" s="697"/>
      <c r="I20" s="697"/>
      <c r="J20" s="697"/>
      <c r="K20" s="697"/>
      <c r="L20" s="697"/>
      <c r="M20" s="697"/>
      <c r="N20" s="697"/>
      <c r="O20" s="697"/>
      <c r="P20" s="697"/>
      <c r="Q20" s="698"/>
      <c r="R20" s="621" t="s">
        <v>175</v>
      </c>
      <c r="S20" s="622"/>
      <c r="T20" s="622"/>
      <c r="U20" s="622"/>
      <c r="V20" s="622"/>
      <c r="W20" s="622"/>
      <c r="X20" s="622"/>
      <c r="Y20" s="623"/>
      <c r="Z20" s="659" t="s">
        <v>236</v>
      </c>
      <c r="AA20" s="659"/>
      <c r="AB20" s="659"/>
      <c r="AC20" s="659"/>
      <c r="AD20" s="660" t="s">
        <v>175</v>
      </c>
      <c r="AE20" s="660"/>
      <c r="AF20" s="660"/>
      <c r="AG20" s="660"/>
      <c r="AH20" s="660"/>
      <c r="AI20" s="660"/>
      <c r="AJ20" s="660"/>
      <c r="AK20" s="660"/>
      <c r="AL20" s="624" t="s">
        <v>128</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53</v>
      </c>
      <c r="BH20" s="622"/>
      <c r="BI20" s="622"/>
      <c r="BJ20" s="622"/>
      <c r="BK20" s="622"/>
      <c r="BL20" s="622"/>
      <c r="BM20" s="622"/>
      <c r="BN20" s="623"/>
      <c r="BO20" s="659">
        <v>0</v>
      </c>
      <c r="BP20" s="659"/>
      <c r="BQ20" s="659"/>
      <c r="BR20" s="659"/>
      <c r="BS20" s="660" t="s">
        <v>236</v>
      </c>
      <c r="BT20" s="660"/>
      <c r="BU20" s="660"/>
      <c r="BV20" s="660"/>
      <c r="BW20" s="660"/>
      <c r="BX20" s="660"/>
      <c r="BY20" s="660"/>
      <c r="BZ20" s="660"/>
      <c r="CA20" s="660"/>
      <c r="CB20" s="695"/>
      <c r="CD20" s="618" t="s">
        <v>278</v>
      </c>
      <c r="CE20" s="619"/>
      <c r="CF20" s="619"/>
      <c r="CG20" s="619"/>
      <c r="CH20" s="619"/>
      <c r="CI20" s="619"/>
      <c r="CJ20" s="619"/>
      <c r="CK20" s="619"/>
      <c r="CL20" s="619"/>
      <c r="CM20" s="619"/>
      <c r="CN20" s="619"/>
      <c r="CO20" s="619"/>
      <c r="CP20" s="619"/>
      <c r="CQ20" s="620"/>
      <c r="CR20" s="621">
        <v>9468254</v>
      </c>
      <c r="CS20" s="622"/>
      <c r="CT20" s="622"/>
      <c r="CU20" s="622"/>
      <c r="CV20" s="622"/>
      <c r="CW20" s="622"/>
      <c r="CX20" s="622"/>
      <c r="CY20" s="623"/>
      <c r="CZ20" s="659">
        <v>100</v>
      </c>
      <c r="DA20" s="659"/>
      <c r="DB20" s="659"/>
      <c r="DC20" s="659"/>
      <c r="DD20" s="627">
        <v>2653923</v>
      </c>
      <c r="DE20" s="622"/>
      <c r="DF20" s="622"/>
      <c r="DG20" s="622"/>
      <c r="DH20" s="622"/>
      <c r="DI20" s="622"/>
      <c r="DJ20" s="622"/>
      <c r="DK20" s="622"/>
      <c r="DL20" s="622"/>
      <c r="DM20" s="622"/>
      <c r="DN20" s="622"/>
      <c r="DO20" s="622"/>
      <c r="DP20" s="623"/>
      <c r="DQ20" s="627">
        <v>4586882</v>
      </c>
      <c r="DR20" s="622"/>
      <c r="DS20" s="622"/>
      <c r="DT20" s="622"/>
      <c r="DU20" s="622"/>
      <c r="DV20" s="622"/>
      <c r="DW20" s="622"/>
      <c r="DX20" s="622"/>
      <c r="DY20" s="622"/>
      <c r="DZ20" s="622"/>
      <c r="EA20" s="622"/>
      <c r="EB20" s="622"/>
      <c r="EC20" s="658"/>
    </row>
    <row r="21" spans="2:133" ht="11.25" customHeight="1" x14ac:dyDescent="0.15">
      <c r="B21" s="618" t="s">
        <v>279</v>
      </c>
      <c r="C21" s="619"/>
      <c r="D21" s="619"/>
      <c r="E21" s="619"/>
      <c r="F21" s="619"/>
      <c r="G21" s="619"/>
      <c r="H21" s="619"/>
      <c r="I21" s="619"/>
      <c r="J21" s="619"/>
      <c r="K21" s="619"/>
      <c r="L21" s="619"/>
      <c r="M21" s="619"/>
      <c r="N21" s="619"/>
      <c r="O21" s="619"/>
      <c r="P21" s="619"/>
      <c r="Q21" s="620"/>
      <c r="R21" s="621">
        <v>3709084</v>
      </c>
      <c r="S21" s="622"/>
      <c r="T21" s="622"/>
      <c r="U21" s="622"/>
      <c r="V21" s="622"/>
      <c r="W21" s="622"/>
      <c r="X21" s="622"/>
      <c r="Y21" s="623"/>
      <c r="Z21" s="659">
        <v>36.1</v>
      </c>
      <c r="AA21" s="659"/>
      <c r="AB21" s="659"/>
      <c r="AC21" s="659"/>
      <c r="AD21" s="660">
        <v>3286453</v>
      </c>
      <c r="AE21" s="660"/>
      <c r="AF21" s="660"/>
      <c r="AG21" s="660"/>
      <c r="AH21" s="660"/>
      <c r="AI21" s="660"/>
      <c r="AJ21" s="660"/>
      <c r="AK21" s="660"/>
      <c r="AL21" s="624">
        <v>81.8</v>
      </c>
      <c r="AM21" s="625"/>
      <c r="AN21" s="625"/>
      <c r="AO21" s="661"/>
      <c r="AP21" s="618" t="s">
        <v>280</v>
      </c>
      <c r="AQ21" s="699"/>
      <c r="AR21" s="699"/>
      <c r="AS21" s="699"/>
      <c r="AT21" s="699"/>
      <c r="AU21" s="699"/>
      <c r="AV21" s="699"/>
      <c r="AW21" s="699"/>
      <c r="AX21" s="699"/>
      <c r="AY21" s="699"/>
      <c r="AZ21" s="699"/>
      <c r="BA21" s="699"/>
      <c r="BB21" s="699"/>
      <c r="BC21" s="699"/>
      <c r="BD21" s="699"/>
      <c r="BE21" s="699"/>
      <c r="BF21" s="700"/>
      <c r="BG21" s="621">
        <v>53</v>
      </c>
      <c r="BH21" s="622"/>
      <c r="BI21" s="622"/>
      <c r="BJ21" s="622"/>
      <c r="BK21" s="622"/>
      <c r="BL21" s="622"/>
      <c r="BM21" s="622"/>
      <c r="BN21" s="623"/>
      <c r="BO21" s="659">
        <v>0</v>
      </c>
      <c r="BP21" s="659"/>
      <c r="BQ21" s="659"/>
      <c r="BR21" s="659"/>
      <c r="BS21" s="660" t="s">
        <v>128</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281</v>
      </c>
      <c r="C22" s="619"/>
      <c r="D22" s="619"/>
      <c r="E22" s="619"/>
      <c r="F22" s="619"/>
      <c r="G22" s="619"/>
      <c r="H22" s="619"/>
      <c r="I22" s="619"/>
      <c r="J22" s="619"/>
      <c r="K22" s="619"/>
      <c r="L22" s="619"/>
      <c r="M22" s="619"/>
      <c r="N22" s="619"/>
      <c r="O22" s="619"/>
      <c r="P22" s="619"/>
      <c r="Q22" s="620"/>
      <c r="R22" s="621">
        <v>3286453</v>
      </c>
      <c r="S22" s="622"/>
      <c r="T22" s="622"/>
      <c r="U22" s="622"/>
      <c r="V22" s="622"/>
      <c r="W22" s="622"/>
      <c r="X22" s="622"/>
      <c r="Y22" s="623"/>
      <c r="Z22" s="659">
        <v>32</v>
      </c>
      <c r="AA22" s="659"/>
      <c r="AB22" s="659"/>
      <c r="AC22" s="659"/>
      <c r="AD22" s="660">
        <v>3286453</v>
      </c>
      <c r="AE22" s="660"/>
      <c r="AF22" s="660"/>
      <c r="AG22" s="660"/>
      <c r="AH22" s="660"/>
      <c r="AI22" s="660"/>
      <c r="AJ22" s="660"/>
      <c r="AK22" s="660"/>
      <c r="AL22" s="624">
        <v>81.8</v>
      </c>
      <c r="AM22" s="625"/>
      <c r="AN22" s="625"/>
      <c r="AO22" s="661"/>
      <c r="AP22" s="618" t="s">
        <v>282</v>
      </c>
      <c r="AQ22" s="699"/>
      <c r="AR22" s="699"/>
      <c r="AS22" s="699"/>
      <c r="AT22" s="699"/>
      <c r="AU22" s="699"/>
      <c r="AV22" s="699"/>
      <c r="AW22" s="699"/>
      <c r="AX22" s="699"/>
      <c r="AY22" s="699"/>
      <c r="AZ22" s="699"/>
      <c r="BA22" s="699"/>
      <c r="BB22" s="699"/>
      <c r="BC22" s="699"/>
      <c r="BD22" s="699"/>
      <c r="BE22" s="699"/>
      <c r="BF22" s="700"/>
      <c r="BG22" s="621" t="s">
        <v>128</v>
      </c>
      <c r="BH22" s="622"/>
      <c r="BI22" s="622"/>
      <c r="BJ22" s="622"/>
      <c r="BK22" s="622"/>
      <c r="BL22" s="622"/>
      <c r="BM22" s="622"/>
      <c r="BN22" s="623"/>
      <c r="BO22" s="659" t="s">
        <v>128</v>
      </c>
      <c r="BP22" s="659"/>
      <c r="BQ22" s="659"/>
      <c r="BR22" s="659"/>
      <c r="BS22" s="660" t="s">
        <v>175</v>
      </c>
      <c r="BT22" s="660"/>
      <c r="BU22" s="660"/>
      <c r="BV22" s="660"/>
      <c r="BW22" s="660"/>
      <c r="BX22" s="660"/>
      <c r="BY22" s="660"/>
      <c r="BZ22" s="660"/>
      <c r="CA22" s="660"/>
      <c r="CB22" s="695"/>
      <c r="CD22" s="679" t="s">
        <v>283</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284</v>
      </c>
      <c r="C23" s="619"/>
      <c r="D23" s="619"/>
      <c r="E23" s="619"/>
      <c r="F23" s="619"/>
      <c r="G23" s="619"/>
      <c r="H23" s="619"/>
      <c r="I23" s="619"/>
      <c r="J23" s="619"/>
      <c r="K23" s="619"/>
      <c r="L23" s="619"/>
      <c r="M23" s="619"/>
      <c r="N23" s="619"/>
      <c r="O23" s="619"/>
      <c r="P23" s="619"/>
      <c r="Q23" s="620"/>
      <c r="R23" s="621">
        <v>422631</v>
      </c>
      <c r="S23" s="622"/>
      <c r="T23" s="622"/>
      <c r="U23" s="622"/>
      <c r="V23" s="622"/>
      <c r="W23" s="622"/>
      <c r="X23" s="622"/>
      <c r="Y23" s="623"/>
      <c r="Z23" s="659">
        <v>4.0999999999999996</v>
      </c>
      <c r="AA23" s="659"/>
      <c r="AB23" s="659"/>
      <c r="AC23" s="659"/>
      <c r="AD23" s="660" t="s">
        <v>175</v>
      </c>
      <c r="AE23" s="660"/>
      <c r="AF23" s="660"/>
      <c r="AG23" s="660"/>
      <c r="AH23" s="660"/>
      <c r="AI23" s="660"/>
      <c r="AJ23" s="660"/>
      <c r="AK23" s="660"/>
      <c r="AL23" s="624" t="s">
        <v>128</v>
      </c>
      <c r="AM23" s="625"/>
      <c r="AN23" s="625"/>
      <c r="AO23" s="661"/>
      <c r="AP23" s="618" t="s">
        <v>285</v>
      </c>
      <c r="AQ23" s="699"/>
      <c r="AR23" s="699"/>
      <c r="AS23" s="699"/>
      <c r="AT23" s="699"/>
      <c r="AU23" s="699"/>
      <c r="AV23" s="699"/>
      <c r="AW23" s="699"/>
      <c r="AX23" s="699"/>
      <c r="AY23" s="699"/>
      <c r="AZ23" s="699"/>
      <c r="BA23" s="699"/>
      <c r="BB23" s="699"/>
      <c r="BC23" s="699"/>
      <c r="BD23" s="699"/>
      <c r="BE23" s="699"/>
      <c r="BF23" s="700"/>
      <c r="BG23" s="621" t="s">
        <v>128</v>
      </c>
      <c r="BH23" s="622"/>
      <c r="BI23" s="622"/>
      <c r="BJ23" s="622"/>
      <c r="BK23" s="622"/>
      <c r="BL23" s="622"/>
      <c r="BM23" s="622"/>
      <c r="BN23" s="623"/>
      <c r="BO23" s="659" t="s">
        <v>128</v>
      </c>
      <c r="BP23" s="659"/>
      <c r="BQ23" s="659"/>
      <c r="BR23" s="659"/>
      <c r="BS23" s="660" t="s">
        <v>236</v>
      </c>
      <c r="BT23" s="660"/>
      <c r="BU23" s="660"/>
      <c r="BV23" s="660"/>
      <c r="BW23" s="660"/>
      <c r="BX23" s="660"/>
      <c r="BY23" s="660"/>
      <c r="BZ23" s="660"/>
      <c r="CA23" s="660"/>
      <c r="CB23" s="695"/>
      <c r="CD23" s="679" t="s">
        <v>224</v>
      </c>
      <c r="CE23" s="680"/>
      <c r="CF23" s="680"/>
      <c r="CG23" s="680"/>
      <c r="CH23" s="680"/>
      <c r="CI23" s="680"/>
      <c r="CJ23" s="680"/>
      <c r="CK23" s="680"/>
      <c r="CL23" s="680"/>
      <c r="CM23" s="680"/>
      <c r="CN23" s="680"/>
      <c r="CO23" s="680"/>
      <c r="CP23" s="680"/>
      <c r="CQ23" s="681"/>
      <c r="CR23" s="679" t="s">
        <v>286</v>
      </c>
      <c r="CS23" s="680"/>
      <c r="CT23" s="680"/>
      <c r="CU23" s="680"/>
      <c r="CV23" s="680"/>
      <c r="CW23" s="680"/>
      <c r="CX23" s="680"/>
      <c r="CY23" s="681"/>
      <c r="CZ23" s="679" t="s">
        <v>287</v>
      </c>
      <c r="DA23" s="680"/>
      <c r="DB23" s="680"/>
      <c r="DC23" s="681"/>
      <c r="DD23" s="679" t="s">
        <v>288</v>
      </c>
      <c r="DE23" s="680"/>
      <c r="DF23" s="680"/>
      <c r="DG23" s="680"/>
      <c r="DH23" s="680"/>
      <c r="DI23" s="680"/>
      <c r="DJ23" s="680"/>
      <c r="DK23" s="681"/>
      <c r="DL23" s="711" t="s">
        <v>289</v>
      </c>
      <c r="DM23" s="712"/>
      <c r="DN23" s="712"/>
      <c r="DO23" s="712"/>
      <c r="DP23" s="712"/>
      <c r="DQ23" s="712"/>
      <c r="DR23" s="712"/>
      <c r="DS23" s="712"/>
      <c r="DT23" s="712"/>
      <c r="DU23" s="712"/>
      <c r="DV23" s="713"/>
      <c r="DW23" s="679" t="s">
        <v>290</v>
      </c>
      <c r="DX23" s="680"/>
      <c r="DY23" s="680"/>
      <c r="DZ23" s="680"/>
      <c r="EA23" s="680"/>
      <c r="EB23" s="680"/>
      <c r="EC23" s="681"/>
    </row>
    <row r="24" spans="2:133" ht="11.25" customHeight="1" x14ac:dyDescent="0.15">
      <c r="B24" s="618" t="s">
        <v>291</v>
      </c>
      <c r="C24" s="619"/>
      <c r="D24" s="619"/>
      <c r="E24" s="619"/>
      <c r="F24" s="619"/>
      <c r="G24" s="619"/>
      <c r="H24" s="619"/>
      <c r="I24" s="619"/>
      <c r="J24" s="619"/>
      <c r="K24" s="619"/>
      <c r="L24" s="619"/>
      <c r="M24" s="619"/>
      <c r="N24" s="619"/>
      <c r="O24" s="619"/>
      <c r="P24" s="619"/>
      <c r="Q24" s="620"/>
      <c r="R24" s="621" t="s">
        <v>128</v>
      </c>
      <c r="S24" s="622"/>
      <c r="T24" s="622"/>
      <c r="U24" s="622"/>
      <c r="V24" s="622"/>
      <c r="W24" s="622"/>
      <c r="X24" s="622"/>
      <c r="Y24" s="623"/>
      <c r="Z24" s="659" t="s">
        <v>175</v>
      </c>
      <c r="AA24" s="659"/>
      <c r="AB24" s="659"/>
      <c r="AC24" s="659"/>
      <c r="AD24" s="660" t="s">
        <v>128</v>
      </c>
      <c r="AE24" s="660"/>
      <c r="AF24" s="660"/>
      <c r="AG24" s="660"/>
      <c r="AH24" s="660"/>
      <c r="AI24" s="660"/>
      <c r="AJ24" s="660"/>
      <c r="AK24" s="660"/>
      <c r="AL24" s="624" t="s">
        <v>128</v>
      </c>
      <c r="AM24" s="625"/>
      <c r="AN24" s="625"/>
      <c r="AO24" s="661"/>
      <c r="AP24" s="618" t="s">
        <v>292</v>
      </c>
      <c r="AQ24" s="699"/>
      <c r="AR24" s="699"/>
      <c r="AS24" s="699"/>
      <c r="AT24" s="699"/>
      <c r="AU24" s="699"/>
      <c r="AV24" s="699"/>
      <c r="AW24" s="699"/>
      <c r="AX24" s="699"/>
      <c r="AY24" s="699"/>
      <c r="AZ24" s="699"/>
      <c r="BA24" s="699"/>
      <c r="BB24" s="699"/>
      <c r="BC24" s="699"/>
      <c r="BD24" s="699"/>
      <c r="BE24" s="699"/>
      <c r="BF24" s="700"/>
      <c r="BG24" s="621" t="s">
        <v>128</v>
      </c>
      <c r="BH24" s="622"/>
      <c r="BI24" s="622"/>
      <c r="BJ24" s="622"/>
      <c r="BK24" s="622"/>
      <c r="BL24" s="622"/>
      <c r="BM24" s="622"/>
      <c r="BN24" s="623"/>
      <c r="BO24" s="659" t="s">
        <v>128</v>
      </c>
      <c r="BP24" s="659"/>
      <c r="BQ24" s="659"/>
      <c r="BR24" s="659"/>
      <c r="BS24" s="660" t="s">
        <v>236</v>
      </c>
      <c r="BT24" s="660"/>
      <c r="BU24" s="660"/>
      <c r="BV24" s="660"/>
      <c r="BW24" s="660"/>
      <c r="BX24" s="660"/>
      <c r="BY24" s="660"/>
      <c r="BZ24" s="660"/>
      <c r="CA24" s="660"/>
      <c r="CB24" s="695"/>
      <c r="CD24" s="676" t="s">
        <v>293</v>
      </c>
      <c r="CE24" s="677"/>
      <c r="CF24" s="677"/>
      <c r="CG24" s="677"/>
      <c r="CH24" s="677"/>
      <c r="CI24" s="677"/>
      <c r="CJ24" s="677"/>
      <c r="CK24" s="677"/>
      <c r="CL24" s="677"/>
      <c r="CM24" s="677"/>
      <c r="CN24" s="677"/>
      <c r="CO24" s="677"/>
      <c r="CP24" s="677"/>
      <c r="CQ24" s="678"/>
      <c r="CR24" s="673">
        <v>2621395</v>
      </c>
      <c r="CS24" s="674"/>
      <c r="CT24" s="674"/>
      <c r="CU24" s="674"/>
      <c r="CV24" s="674"/>
      <c r="CW24" s="674"/>
      <c r="CX24" s="674"/>
      <c r="CY24" s="702"/>
      <c r="CZ24" s="703">
        <v>27.7</v>
      </c>
      <c r="DA24" s="685"/>
      <c r="DB24" s="685"/>
      <c r="DC24" s="705"/>
      <c r="DD24" s="701">
        <v>2285819</v>
      </c>
      <c r="DE24" s="674"/>
      <c r="DF24" s="674"/>
      <c r="DG24" s="674"/>
      <c r="DH24" s="674"/>
      <c r="DI24" s="674"/>
      <c r="DJ24" s="674"/>
      <c r="DK24" s="702"/>
      <c r="DL24" s="701">
        <v>2243868</v>
      </c>
      <c r="DM24" s="674"/>
      <c r="DN24" s="674"/>
      <c r="DO24" s="674"/>
      <c r="DP24" s="674"/>
      <c r="DQ24" s="674"/>
      <c r="DR24" s="674"/>
      <c r="DS24" s="674"/>
      <c r="DT24" s="674"/>
      <c r="DU24" s="674"/>
      <c r="DV24" s="702"/>
      <c r="DW24" s="703">
        <v>55.9</v>
      </c>
      <c r="DX24" s="685"/>
      <c r="DY24" s="685"/>
      <c r="DZ24" s="685"/>
      <c r="EA24" s="685"/>
      <c r="EB24" s="685"/>
      <c r="EC24" s="704"/>
    </row>
    <row r="25" spans="2:133" ht="11.25" customHeight="1" x14ac:dyDescent="0.15">
      <c r="B25" s="618" t="s">
        <v>294</v>
      </c>
      <c r="C25" s="619"/>
      <c r="D25" s="619"/>
      <c r="E25" s="619"/>
      <c r="F25" s="619"/>
      <c r="G25" s="619"/>
      <c r="H25" s="619"/>
      <c r="I25" s="619"/>
      <c r="J25" s="619"/>
      <c r="K25" s="619"/>
      <c r="L25" s="619"/>
      <c r="M25" s="619"/>
      <c r="N25" s="619"/>
      <c r="O25" s="619"/>
      <c r="P25" s="619"/>
      <c r="Q25" s="620"/>
      <c r="R25" s="621">
        <v>4371044</v>
      </c>
      <c r="S25" s="622"/>
      <c r="T25" s="622"/>
      <c r="U25" s="622"/>
      <c r="V25" s="622"/>
      <c r="W25" s="622"/>
      <c r="X25" s="622"/>
      <c r="Y25" s="623"/>
      <c r="Z25" s="659">
        <v>42.6</v>
      </c>
      <c r="AA25" s="659"/>
      <c r="AB25" s="659"/>
      <c r="AC25" s="659"/>
      <c r="AD25" s="660">
        <v>3948413</v>
      </c>
      <c r="AE25" s="660"/>
      <c r="AF25" s="660"/>
      <c r="AG25" s="660"/>
      <c r="AH25" s="660"/>
      <c r="AI25" s="660"/>
      <c r="AJ25" s="660"/>
      <c r="AK25" s="660"/>
      <c r="AL25" s="624">
        <v>98.3</v>
      </c>
      <c r="AM25" s="625"/>
      <c r="AN25" s="625"/>
      <c r="AO25" s="661"/>
      <c r="AP25" s="618" t="s">
        <v>295</v>
      </c>
      <c r="AQ25" s="699"/>
      <c r="AR25" s="699"/>
      <c r="AS25" s="699"/>
      <c r="AT25" s="699"/>
      <c r="AU25" s="699"/>
      <c r="AV25" s="699"/>
      <c r="AW25" s="699"/>
      <c r="AX25" s="699"/>
      <c r="AY25" s="699"/>
      <c r="AZ25" s="699"/>
      <c r="BA25" s="699"/>
      <c r="BB25" s="699"/>
      <c r="BC25" s="699"/>
      <c r="BD25" s="699"/>
      <c r="BE25" s="699"/>
      <c r="BF25" s="700"/>
      <c r="BG25" s="621" t="s">
        <v>236</v>
      </c>
      <c r="BH25" s="622"/>
      <c r="BI25" s="622"/>
      <c r="BJ25" s="622"/>
      <c r="BK25" s="622"/>
      <c r="BL25" s="622"/>
      <c r="BM25" s="622"/>
      <c r="BN25" s="623"/>
      <c r="BO25" s="659" t="s">
        <v>236</v>
      </c>
      <c r="BP25" s="659"/>
      <c r="BQ25" s="659"/>
      <c r="BR25" s="659"/>
      <c r="BS25" s="660" t="s">
        <v>128</v>
      </c>
      <c r="BT25" s="660"/>
      <c r="BU25" s="660"/>
      <c r="BV25" s="660"/>
      <c r="BW25" s="660"/>
      <c r="BX25" s="660"/>
      <c r="BY25" s="660"/>
      <c r="BZ25" s="660"/>
      <c r="CA25" s="660"/>
      <c r="CB25" s="695"/>
      <c r="CD25" s="618" t="s">
        <v>296</v>
      </c>
      <c r="CE25" s="619"/>
      <c r="CF25" s="619"/>
      <c r="CG25" s="619"/>
      <c r="CH25" s="619"/>
      <c r="CI25" s="619"/>
      <c r="CJ25" s="619"/>
      <c r="CK25" s="619"/>
      <c r="CL25" s="619"/>
      <c r="CM25" s="619"/>
      <c r="CN25" s="619"/>
      <c r="CO25" s="619"/>
      <c r="CP25" s="619"/>
      <c r="CQ25" s="620"/>
      <c r="CR25" s="621">
        <v>1509499</v>
      </c>
      <c r="CS25" s="634"/>
      <c r="CT25" s="634"/>
      <c r="CU25" s="634"/>
      <c r="CV25" s="634"/>
      <c r="CW25" s="634"/>
      <c r="CX25" s="634"/>
      <c r="CY25" s="635"/>
      <c r="CZ25" s="624">
        <v>15.9</v>
      </c>
      <c r="DA25" s="636"/>
      <c r="DB25" s="636"/>
      <c r="DC25" s="637"/>
      <c r="DD25" s="627">
        <v>1364316</v>
      </c>
      <c r="DE25" s="634"/>
      <c r="DF25" s="634"/>
      <c r="DG25" s="634"/>
      <c r="DH25" s="634"/>
      <c r="DI25" s="634"/>
      <c r="DJ25" s="634"/>
      <c r="DK25" s="635"/>
      <c r="DL25" s="627">
        <v>1355709</v>
      </c>
      <c r="DM25" s="634"/>
      <c r="DN25" s="634"/>
      <c r="DO25" s="634"/>
      <c r="DP25" s="634"/>
      <c r="DQ25" s="634"/>
      <c r="DR25" s="634"/>
      <c r="DS25" s="634"/>
      <c r="DT25" s="634"/>
      <c r="DU25" s="634"/>
      <c r="DV25" s="635"/>
      <c r="DW25" s="624">
        <v>33.799999999999997</v>
      </c>
      <c r="DX25" s="636"/>
      <c r="DY25" s="636"/>
      <c r="DZ25" s="636"/>
      <c r="EA25" s="636"/>
      <c r="EB25" s="636"/>
      <c r="EC25" s="648"/>
    </row>
    <row r="26" spans="2:133" ht="11.25" customHeight="1" x14ac:dyDescent="0.15">
      <c r="B26" s="618" t="s">
        <v>297</v>
      </c>
      <c r="C26" s="619"/>
      <c r="D26" s="619"/>
      <c r="E26" s="619"/>
      <c r="F26" s="619"/>
      <c r="G26" s="619"/>
      <c r="H26" s="619"/>
      <c r="I26" s="619"/>
      <c r="J26" s="619"/>
      <c r="K26" s="619"/>
      <c r="L26" s="619"/>
      <c r="M26" s="619"/>
      <c r="N26" s="619"/>
      <c r="O26" s="619"/>
      <c r="P26" s="619"/>
      <c r="Q26" s="620"/>
      <c r="R26" s="621" t="s">
        <v>128</v>
      </c>
      <c r="S26" s="622"/>
      <c r="T26" s="622"/>
      <c r="U26" s="622"/>
      <c r="V26" s="622"/>
      <c r="W26" s="622"/>
      <c r="X26" s="622"/>
      <c r="Y26" s="623"/>
      <c r="Z26" s="659" t="s">
        <v>128</v>
      </c>
      <c r="AA26" s="659"/>
      <c r="AB26" s="659"/>
      <c r="AC26" s="659"/>
      <c r="AD26" s="660" t="s">
        <v>128</v>
      </c>
      <c r="AE26" s="660"/>
      <c r="AF26" s="660"/>
      <c r="AG26" s="660"/>
      <c r="AH26" s="660"/>
      <c r="AI26" s="660"/>
      <c r="AJ26" s="660"/>
      <c r="AK26" s="660"/>
      <c r="AL26" s="624" t="s">
        <v>236</v>
      </c>
      <c r="AM26" s="625"/>
      <c r="AN26" s="625"/>
      <c r="AO26" s="661"/>
      <c r="AP26" s="618" t="s">
        <v>298</v>
      </c>
      <c r="AQ26" s="699"/>
      <c r="AR26" s="699"/>
      <c r="AS26" s="699"/>
      <c r="AT26" s="699"/>
      <c r="AU26" s="699"/>
      <c r="AV26" s="699"/>
      <c r="AW26" s="699"/>
      <c r="AX26" s="699"/>
      <c r="AY26" s="699"/>
      <c r="AZ26" s="699"/>
      <c r="BA26" s="699"/>
      <c r="BB26" s="699"/>
      <c r="BC26" s="699"/>
      <c r="BD26" s="699"/>
      <c r="BE26" s="699"/>
      <c r="BF26" s="700"/>
      <c r="BG26" s="621" t="s">
        <v>236</v>
      </c>
      <c r="BH26" s="622"/>
      <c r="BI26" s="622"/>
      <c r="BJ26" s="622"/>
      <c r="BK26" s="622"/>
      <c r="BL26" s="622"/>
      <c r="BM26" s="622"/>
      <c r="BN26" s="623"/>
      <c r="BO26" s="659" t="s">
        <v>128</v>
      </c>
      <c r="BP26" s="659"/>
      <c r="BQ26" s="659"/>
      <c r="BR26" s="659"/>
      <c r="BS26" s="660" t="s">
        <v>128</v>
      </c>
      <c r="BT26" s="660"/>
      <c r="BU26" s="660"/>
      <c r="BV26" s="660"/>
      <c r="BW26" s="660"/>
      <c r="BX26" s="660"/>
      <c r="BY26" s="660"/>
      <c r="BZ26" s="660"/>
      <c r="CA26" s="660"/>
      <c r="CB26" s="695"/>
      <c r="CD26" s="618" t="s">
        <v>299</v>
      </c>
      <c r="CE26" s="619"/>
      <c r="CF26" s="619"/>
      <c r="CG26" s="619"/>
      <c r="CH26" s="619"/>
      <c r="CI26" s="619"/>
      <c r="CJ26" s="619"/>
      <c r="CK26" s="619"/>
      <c r="CL26" s="619"/>
      <c r="CM26" s="619"/>
      <c r="CN26" s="619"/>
      <c r="CO26" s="619"/>
      <c r="CP26" s="619"/>
      <c r="CQ26" s="620"/>
      <c r="CR26" s="621">
        <v>852028</v>
      </c>
      <c r="CS26" s="622"/>
      <c r="CT26" s="622"/>
      <c r="CU26" s="622"/>
      <c r="CV26" s="622"/>
      <c r="CW26" s="622"/>
      <c r="CX26" s="622"/>
      <c r="CY26" s="623"/>
      <c r="CZ26" s="624">
        <v>9</v>
      </c>
      <c r="DA26" s="636"/>
      <c r="DB26" s="636"/>
      <c r="DC26" s="637"/>
      <c r="DD26" s="627">
        <v>742392</v>
      </c>
      <c r="DE26" s="622"/>
      <c r="DF26" s="622"/>
      <c r="DG26" s="622"/>
      <c r="DH26" s="622"/>
      <c r="DI26" s="622"/>
      <c r="DJ26" s="622"/>
      <c r="DK26" s="623"/>
      <c r="DL26" s="627" t="s">
        <v>236</v>
      </c>
      <c r="DM26" s="622"/>
      <c r="DN26" s="622"/>
      <c r="DO26" s="622"/>
      <c r="DP26" s="622"/>
      <c r="DQ26" s="622"/>
      <c r="DR26" s="622"/>
      <c r="DS26" s="622"/>
      <c r="DT26" s="622"/>
      <c r="DU26" s="622"/>
      <c r="DV26" s="623"/>
      <c r="DW26" s="624" t="s">
        <v>128</v>
      </c>
      <c r="DX26" s="636"/>
      <c r="DY26" s="636"/>
      <c r="DZ26" s="636"/>
      <c r="EA26" s="636"/>
      <c r="EB26" s="636"/>
      <c r="EC26" s="648"/>
    </row>
    <row r="27" spans="2:133" ht="11.25" customHeight="1" x14ac:dyDescent="0.15">
      <c r="B27" s="618" t="s">
        <v>300</v>
      </c>
      <c r="C27" s="619"/>
      <c r="D27" s="619"/>
      <c r="E27" s="619"/>
      <c r="F27" s="619"/>
      <c r="G27" s="619"/>
      <c r="H27" s="619"/>
      <c r="I27" s="619"/>
      <c r="J27" s="619"/>
      <c r="K27" s="619"/>
      <c r="L27" s="619"/>
      <c r="M27" s="619"/>
      <c r="N27" s="619"/>
      <c r="O27" s="619"/>
      <c r="P27" s="619"/>
      <c r="Q27" s="620"/>
      <c r="R27" s="621">
        <v>26187</v>
      </c>
      <c r="S27" s="622"/>
      <c r="T27" s="622"/>
      <c r="U27" s="622"/>
      <c r="V27" s="622"/>
      <c r="W27" s="622"/>
      <c r="X27" s="622"/>
      <c r="Y27" s="623"/>
      <c r="Z27" s="659">
        <v>0.3</v>
      </c>
      <c r="AA27" s="659"/>
      <c r="AB27" s="659"/>
      <c r="AC27" s="659"/>
      <c r="AD27" s="660" t="s">
        <v>236</v>
      </c>
      <c r="AE27" s="660"/>
      <c r="AF27" s="660"/>
      <c r="AG27" s="660"/>
      <c r="AH27" s="660"/>
      <c r="AI27" s="660"/>
      <c r="AJ27" s="660"/>
      <c r="AK27" s="660"/>
      <c r="AL27" s="624" t="s">
        <v>128</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512729</v>
      </c>
      <c r="BH27" s="622"/>
      <c r="BI27" s="622"/>
      <c r="BJ27" s="622"/>
      <c r="BK27" s="622"/>
      <c r="BL27" s="622"/>
      <c r="BM27" s="622"/>
      <c r="BN27" s="623"/>
      <c r="BO27" s="659">
        <v>100</v>
      </c>
      <c r="BP27" s="659"/>
      <c r="BQ27" s="659"/>
      <c r="BR27" s="659"/>
      <c r="BS27" s="660" t="s">
        <v>236</v>
      </c>
      <c r="BT27" s="660"/>
      <c r="BU27" s="660"/>
      <c r="BV27" s="660"/>
      <c r="BW27" s="660"/>
      <c r="BX27" s="660"/>
      <c r="BY27" s="660"/>
      <c r="BZ27" s="660"/>
      <c r="CA27" s="660"/>
      <c r="CB27" s="695"/>
      <c r="CD27" s="618" t="s">
        <v>302</v>
      </c>
      <c r="CE27" s="619"/>
      <c r="CF27" s="619"/>
      <c r="CG27" s="619"/>
      <c r="CH27" s="619"/>
      <c r="CI27" s="619"/>
      <c r="CJ27" s="619"/>
      <c r="CK27" s="619"/>
      <c r="CL27" s="619"/>
      <c r="CM27" s="619"/>
      <c r="CN27" s="619"/>
      <c r="CO27" s="619"/>
      <c r="CP27" s="619"/>
      <c r="CQ27" s="620"/>
      <c r="CR27" s="621">
        <v>227926</v>
      </c>
      <c r="CS27" s="634"/>
      <c r="CT27" s="634"/>
      <c r="CU27" s="634"/>
      <c r="CV27" s="634"/>
      <c r="CW27" s="634"/>
      <c r="CX27" s="634"/>
      <c r="CY27" s="635"/>
      <c r="CZ27" s="624">
        <v>2.4</v>
      </c>
      <c r="DA27" s="636"/>
      <c r="DB27" s="636"/>
      <c r="DC27" s="637"/>
      <c r="DD27" s="627">
        <v>78607</v>
      </c>
      <c r="DE27" s="634"/>
      <c r="DF27" s="634"/>
      <c r="DG27" s="634"/>
      <c r="DH27" s="634"/>
      <c r="DI27" s="634"/>
      <c r="DJ27" s="634"/>
      <c r="DK27" s="635"/>
      <c r="DL27" s="627">
        <v>78607</v>
      </c>
      <c r="DM27" s="634"/>
      <c r="DN27" s="634"/>
      <c r="DO27" s="634"/>
      <c r="DP27" s="634"/>
      <c r="DQ27" s="634"/>
      <c r="DR27" s="634"/>
      <c r="DS27" s="634"/>
      <c r="DT27" s="634"/>
      <c r="DU27" s="634"/>
      <c r="DV27" s="635"/>
      <c r="DW27" s="624">
        <v>2</v>
      </c>
      <c r="DX27" s="636"/>
      <c r="DY27" s="636"/>
      <c r="DZ27" s="636"/>
      <c r="EA27" s="636"/>
      <c r="EB27" s="636"/>
      <c r="EC27" s="648"/>
    </row>
    <row r="28" spans="2:133" ht="11.25" customHeight="1" x14ac:dyDescent="0.15">
      <c r="B28" s="618" t="s">
        <v>303</v>
      </c>
      <c r="C28" s="619"/>
      <c r="D28" s="619"/>
      <c r="E28" s="619"/>
      <c r="F28" s="619"/>
      <c r="G28" s="619"/>
      <c r="H28" s="619"/>
      <c r="I28" s="619"/>
      <c r="J28" s="619"/>
      <c r="K28" s="619"/>
      <c r="L28" s="619"/>
      <c r="M28" s="619"/>
      <c r="N28" s="619"/>
      <c r="O28" s="619"/>
      <c r="P28" s="619"/>
      <c r="Q28" s="620"/>
      <c r="R28" s="621">
        <v>89354</v>
      </c>
      <c r="S28" s="622"/>
      <c r="T28" s="622"/>
      <c r="U28" s="622"/>
      <c r="V28" s="622"/>
      <c r="W28" s="622"/>
      <c r="X28" s="622"/>
      <c r="Y28" s="623"/>
      <c r="Z28" s="659">
        <v>0.9</v>
      </c>
      <c r="AA28" s="659"/>
      <c r="AB28" s="659"/>
      <c r="AC28" s="659"/>
      <c r="AD28" s="660">
        <v>19793</v>
      </c>
      <c r="AE28" s="660"/>
      <c r="AF28" s="660"/>
      <c r="AG28" s="660"/>
      <c r="AH28" s="660"/>
      <c r="AI28" s="660"/>
      <c r="AJ28" s="660"/>
      <c r="AK28" s="660"/>
      <c r="AL28" s="624">
        <v>0.5</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883970</v>
      </c>
      <c r="CS28" s="622"/>
      <c r="CT28" s="622"/>
      <c r="CU28" s="622"/>
      <c r="CV28" s="622"/>
      <c r="CW28" s="622"/>
      <c r="CX28" s="622"/>
      <c r="CY28" s="623"/>
      <c r="CZ28" s="624">
        <v>9.3000000000000007</v>
      </c>
      <c r="DA28" s="636"/>
      <c r="DB28" s="636"/>
      <c r="DC28" s="637"/>
      <c r="DD28" s="627">
        <v>842896</v>
      </c>
      <c r="DE28" s="622"/>
      <c r="DF28" s="622"/>
      <c r="DG28" s="622"/>
      <c r="DH28" s="622"/>
      <c r="DI28" s="622"/>
      <c r="DJ28" s="622"/>
      <c r="DK28" s="623"/>
      <c r="DL28" s="627">
        <v>809552</v>
      </c>
      <c r="DM28" s="622"/>
      <c r="DN28" s="622"/>
      <c r="DO28" s="622"/>
      <c r="DP28" s="622"/>
      <c r="DQ28" s="622"/>
      <c r="DR28" s="622"/>
      <c r="DS28" s="622"/>
      <c r="DT28" s="622"/>
      <c r="DU28" s="622"/>
      <c r="DV28" s="623"/>
      <c r="DW28" s="624">
        <v>20.2</v>
      </c>
      <c r="DX28" s="636"/>
      <c r="DY28" s="636"/>
      <c r="DZ28" s="636"/>
      <c r="EA28" s="636"/>
      <c r="EB28" s="636"/>
      <c r="EC28" s="648"/>
    </row>
    <row r="29" spans="2:133" ht="11.25" customHeight="1" x14ac:dyDescent="0.15">
      <c r="B29" s="618" t="s">
        <v>305</v>
      </c>
      <c r="C29" s="619"/>
      <c r="D29" s="619"/>
      <c r="E29" s="619"/>
      <c r="F29" s="619"/>
      <c r="G29" s="619"/>
      <c r="H29" s="619"/>
      <c r="I29" s="619"/>
      <c r="J29" s="619"/>
      <c r="K29" s="619"/>
      <c r="L29" s="619"/>
      <c r="M29" s="619"/>
      <c r="N29" s="619"/>
      <c r="O29" s="619"/>
      <c r="P29" s="619"/>
      <c r="Q29" s="620"/>
      <c r="R29" s="621">
        <v>6133</v>
      </c>
      <c r="S29" s="622"/>
      <c r="T29" s="622"/>
      <c r="U29" s="622"/>
      <c r="V29" s="622"/>
      <c r="W29" s="622"/>
      <c r="X29" s="622"/>
      <c r="Y29" s="623"/>
      <c r="Z29" s="659">
        <v>0.1</v>
      </c>
      <c r="AA29" s="659"/>
      <c r="AB29" s="659"/>
      <c r="AC29" s="659"/>
      <c r="AD29" s="660">
        <v>4753</v>
      </c>
      <c r="AE29" s="660"/>
      <c r="AF29" s="660"/>
      <c r="AG29" s="660"/>
      <c r="AH29" s="660"/>
      <c r="AI29" s="660"/>
      <c r="AJ29" s="660"/>
      <c r="AK29" s="660"/>
      <c r="AL29" s="624">
        <v>0.1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306</v>
      </c>
      <c r="CE29" s="641"/>
      <c r="CF29" s="618" t="s">
        <v>307</v>
      </c>
      <c r="CG29" s="619"/>
      <c r="CH29" s="619"/>
      <c r="CI29" s="619"/>
      <c r="CJ29" s="619"/>
      <c r="CK29" s="619"/>
      <c r="CL29" s="619"/>
      <c r="CM29" s="619"/>
      <c r="CN29" s="619"/>
      <c r="CO29" s="619"/>
      <c r="CP29" s="619"/>
      <c r="CQ29" s="620"/>
      <c r="CR29" s="621">
        <v>883970</v>
      </c>
      <c r="CS29" s="634"/>
      <c r="CT29" s="634"/>
      <c r="CU29" s="634"/>
      <c r="CV29" s="634"/>
      <c r="CW29" s="634"/>
      <c r="CX29" s="634"/>
      <c r="CY29" s="635"/>
      <c r="CZ29" s="624">
        <v>9.3000000000000007</v>
      </c>
      <c r="DA29" s="636"/>
      <c r="DB29" s="636"/>
      <c r="DC29" s="637"/>
      <c r="DD29" s="627">
        <v>842896</v>
      </c>
      <c r="DE29" s="634"/>
      <c r="DF29" s="634"/>
      <c r="DG29" s="634"/>
      <c r="DH29" s="634"/>
      <c r="DI29" s="634"/>
      <c r="DJ29" s="634"/>
      <c r="DK29" s="635"/>
      <c r="DL29" s="627">
        <v>809552</v>
      </c>
      <c r="DM29" s="634"/>
      <c r="DN29" s="634"/>
      <c r="DO29" s="634"/>
      <c r="DP29" s="634"/>
      <c r="DQ29" s="634"/>
      <c r="DR29" s="634"/>
      <c r="DS29" s="634"/>
      <c r="DT29" s="634"/>
      <c r="DU29" s="634"/>
      <c r="DV29" s="635"/>
      <c r="DW29" s="624">
        <v>20.2</v>
      </c>
      <c r="DX29" s="636"/>
      <c r="DY29" s="636"/>
      <c r="DZ29" s="636"/>
      <c r="EA29" s="636"/>
      <c r="EB29" s="636"/>
      <c r="EC29" s="648"/>
    </row>
    <row r="30" spans="2:133" ht="11.25" customHeight="1" x14ac:dyDescent="0.15">
      <c r="B30" s="618" t="s">
        <v>308</v>
      </c>
      <c r="C30" s="619"/>
      <c r="D30" s="619"/>
      <c r="E30" s="619"/>
      <c r="F30" s="619"/>
      <c r="G30" s="619"/>
      <c r="H30" s="619"/>
      <c r="I30" s="619"/>
      <c r="J30" s="619"/>
      <c r="K30" s="619"/>
      <c r="L30" s="619"/>
      <c r="M30" s="619"/>
      <c r="N30" s="619"/>
      <c r="O30" s="619"/>
      <c r="P30" s="619"/>
      <c r="Q30" s="620"/>
      <c r="R30" s="621">
        <v>1650397</v>
      </c>
      <c r="S30" s="622"/>
      <c r="T30" s="622"/>
      <c r="U30" s="622"/>
      <c r="V30" s="622"/>
      <c r="W30" s="622"/>
      <c r="X30" s="622"/>
      <c r="Y30" s="623"/>
      <c r="Z30" s="659">
        <v>16.100000000000001</v>
      </c>
      <c r="AA30" s="659"/>
      <c r="AB30" s="659"/>
      <c r="AC30" s="659"/>
      <c r="AD30" s="660" t="s">
        <v>175</v>
      </c>
      <c r="AE30" s="660"/>
      <c r="AF30" s="660"/>
      <c r="AG30" s="660"/>
      <c r="AH30" s="660"/>
      <c r="AI30" s="660"/>
      <c r="AJ30" s="660"/>
      <c r="AK30" s="660"/>
      <c r="AL30" s="624" t="s">
        <v>236</v>
      </c>
      <c r="AM30" s="625"/>
      <c r="AN30" s="625"/>
      <c r="AO30" s="661"/>
      <c r="AP30" s="679" t="s">
        <v>224</v>
      </c>
      <c r="AQ30" s="680"/>
      <c r="AR30" s="680"/>
      <c r="AS30" s="680"/>
      <c r="AT30" s="680"/>
      <c r="AU30" s="680"/>
      <c r="AV30" s="680"/>
      <c r="AW30" s="680"/>
      <c r="AX30" s="680"/>
      <c r="AY30" s="680"/>
      <c r="AZ30" s="680"/>
      <c r="BA30" s="680"/>
      <c r="BB30" s="680"/>
      <c r="BC30" s="680"/>
      <c r="BD30" s="680"/>
      <c r="BE30" s="680"/>
      <c r="BF30" s="681"/>
      <c r="BG30" s="679" t="s">
        <v>309</v>
      </c>
      <c r="BH30" s="693"/>
      <c r="BI30" s="693"/>
      <c r="BJ30" s="693"/>
      <c r="BK30" s="693"/>
      <c r="BL30" s="693"/>
      <c r="BM30" s="693"/>
      <c r="BN30" s="693"/>
      <c r="BO30" s="693"/>
      <c r="BP30" s="693"/>
      <c r="BQ30" s="694"/>
      <c r="BR30" s="679" t="s">
        <v>310</v>
      </c>
      <c r="BS30" s="693"/>
      <c r="BT30" s="693"/>
      <c r="BU30" s="693"/>
      <c r="BV30" s="693"/>
      <c r="BW30" s="693"/>
      <c r="BX30" s="693"/>
      <c r="BY30" s="693"/>
      <c r="BZ30" s="693"/>
      <c r="CA30" s="693"/>
      <c r="CB30" s="694"/>
      <c r="CD30" s="642"/>
      <c r="CE30" s="643"/>
      <c r="CF30" s="618" t="s">
        <v>311</v>
      </c>
      <c r="CG30" s="619"/>
      <c r="CH30" s="619"/>
      <c r="CI30" s="619"/>
      <c r="CJ30" s="619"/>
      <c r="CK30" s="619"/>
      <c r="CL30" s="619"/>
      <c r="CM30" s="619"/>
      <c r="CN30" s="619"/>
      <c r="CO30" s="619"/>
      <c r="CP30" s="619"/>
      <c r="CQ30" s="620"/>
      <c r="CR30" s="621">
        <v>850013</v>
      </c>
      <c r="CS30" s="622"/>
      <c r="CT30" s="622"/>
      <c r="CU30" s="622"/>
      <c r="CV30" s="622"/>
      <c r="CW30" s="622"/>
      <c r="CX30" s="622"/>
      <c r="CY30" s="623"/>
      <c r="CZ30" s="624">
        <v>9</v>
      </c>
      <c r="DA30" s="636"/>
      <c r="DB30" s="636"/>
      <c r="DC30" s="637"/>
      <c r="DD30" s="627">
        <v>809955</v>
      </c>
      <c r="DE30" s="622"/>
      <c r="DF30" s="622"/>
      <c r="DG30" s="622"/>
      <c r="DH30" s="622"/>
      <c r="DI30" s="622"/>
      <c r="DJ30" s="622"/>
      <c r="DK30" s="623"/>
      <c r="DL30" s="627">
        <v>777779</v>
      </c>
      <c r="DM30" s="622"/>
      <c r="DN30" s="622"/>
      <c r="DO30" s="622"/>
      <c r="DP30" s="622"/>
      <c r="DQ30" s="622"/>
      <c r="DR30" s="622"/>
      <c r="DS30" s="622"/>
      <c r="DT30" s="622"/>
      <c r="DU30" s="622"/>
      <c r="DV30" s="623"/>
      <c r="DW30" s="624">
        <v>19.399999999999999</v>
      </c>
      <c r="DX30" s="636"/>
      <c r="DY30" s="636"/>
      <c r="DZ30" s="636"/>
      <c r="EA30" s="636"/>
      <c r="EB30" s="636"/>
      <c r="EC30" s="648"/>
    </row>
    <row r="31" spans="2:133" ht="11.25" customHeight="1" x14ac:dyDescent="0.15">
      <c r="B31" s="696" t="s">
        <v>312</v>
      </c>
      <c r="C31" s="697"/>
      <c r="D31" s="697"/>
      <c r="E31" s="697"/>
      <c r="F31" s="697"/>
      <c r="G31" s="697"/>
      <c r="H31" s="697"/>
      <c r="I31" s="697"/>
      <c r="J31" s="697"/>
      <c r="K31" s="697"/>
      <c r="L31" s="697"/>
      <c r="M31" s="697"/>
      <c r="N31" s="697"/>
      <c r="O31" s="697"/>
      <c r="P31" s="697"/>
      <c r="Q31" s="698"/>
      <c r="R31" s="621" t="s">
        <v>175</v>
      </c>
      <c r="S31" s="622"/>
      <c r="T31" s="622"/>
      <c r="U31" s="622"/>
      <c r="V31" s="622"/>
      <c r="W31" s="622"/>
      <c r="X31" s="622"/>
      <c r="Y31" s="623"/>
      <c r="Z31" s="659" t="s">
        <v>128</v>
      </c>
      <c r="AA31" s="659"/>
      <c r="AB31" s="659"/>
      <c r="AC31" s="659"/>
      <c r="AD31" s="660" t="s">
        <v>175</v>
      </c>
      <c r="AE31" s="660"/>
      <c r="AF31" s="660"/>
      <c r="AG31" s="660"/>
      <c r="AH31" s="660"/>
      <c r="AI31" s="660"/>
      <c r="AJ31" s="660"/>
      <c r="AK31" s="660"/>
      <c r="AL31" s="624" t="s">
        <v>128</v>
      </c>
      <c r="AM31" s="625"/>
      <c r="AN31" s="625"/>
      <c r="AO31" s="661"/>
      <c r="AP31" s="687" t="s">
        <v>313</v>
      </c>
      <c r="AQ31" s="688"/>
      <c r="AR31" s="688"/>
      <c r="AS31" s="688"/>
      <c r="AT31" s="689" t="s">
        <v>314</v>
      </c>
      <c r="AU31" s="218"/>
      <c r="AV31" s="218"/>
      <c r="AW31" s="218"/>
      <c r="AX31" s="676" t="s">
        <v>187</v>
      </c>
      <c r="AY31" s="677"/>
      <c r="AZ31" s="677"/>
      <c r="BA31" s="677"/>
      <c r="BB31" s="677"/>
      <c r="BC31" s="677"/>
      <c r="BD31" s="677"/>
      <c r="BE31" s="677"/>
      <c r="BF31" s="678"/>
      <c r="BG31" s="683">
        <v>98.8</v>
      </c>
      <c r="BH31" s="684"/>
      <c r="BI31" s="684"/>
      <c r="BJ31" s="684"/>
      <c r="BK31" s="684"/>
      <c r="BL31" s="684"/>
      <c r="BM31" s="685">
        <v>96.8</v>
      </c>
      <c r="BN31" s="684"/>
      <c r="BO31" s="684"/>
      <c r="BP31" s="684"/>
      <c r="BQ31" s="686"/>
      <c r="BR31" s="683">
        <v>98.8</v>
      </c>
      <c r="BS31" s="684"/>
      <c r="BT31" s="684"/>
      <c r="BU31" s="684"/>
      <c r="BV31" s="684"/>
      <c r="BW31" s="684"/>
      <c r="BX31" s="685">
        <v>95.9</v>
      </c>
      <c r="BY31" s="684"/>
      <c r="BZ31" s="684"/>
      <c r="CA31" s="684"/>
      <c r="CB31" s="686"/>
      <c r="CD31" s="642"/>
      <c r="CE31" s="643"/>
      <c r="CF31" s="618" t="s">
        <v>315</v>
      </c>
      <c r="CG31" s="619"/>
      <c r="CH31" s="619"/>
      <c r="CI31" s="619"/>
      <c r="CJ31" s="619"/>
      <c r="CK31" s="619"/>
      <c r="CL31" s="619"/>
      <c r="CM31" s="619"/>
      <c r="CN31" s="619"/>
      <c r="CO31" s="619"/>
      <c r="CP31" s="619"/>
      <c r="CQ31" s="620"/>
      <c r="CR31" s="621">
        <v>33957</v>
      </c>
      <c r="CS31" s="634"/>
      <c r="CT31" s="634"/>
      <c r="CU31" s="634"/>
      <c r="CV31" s="634"/>
      <c r="CW31" s="634"/>
      <c r="CX31" s="634"/>
      <c r="CY31" s="635"/>
      <c r="CZ31" s="624">
        <v>0.4</v>
      </c>
      <c r="DA31" s="636"/>
      <c r="DB31" s="636"/>
      <c r="DC31" s="637"/>
      <c r="DD31" s="627">
        <v>32941</v>
      </c>
      <c r="DE31" s="634"/>
      <c r="DF31" s="634"/>
      <c r="DG31" s="634"/>
      <c r="DH31" s="634"/>
      <c r="DI31" s="634"/>
      <c r="DJ31" s="634"/>
      <c r="DK31" s="635"/>
      <c r="DL31" s="627">
        <v>31773</v>
      </c>
      <c r="DM31" s="634"/>
      <c r="DN31" s="634"/>
      <c r="DO31" s="634"/>
      <c r="DP31" s="634"/>
      <c r="DQ31" s="634"/>
      <c r="DR31" s="634"/>
      <c r="DS31" s="634"/>
      <c r="DT31" s="634"/>
      <c r="DU31" s="634"/>
      <c r="DV31" s="635"/>
      <c r="DW31" s="624">
        <v>0.8</v>
      </c>
      <c r="DX31" s="636"/>
      <c r="DY31" s="636"/>
      <c r="DZ31" s="636"/>
      <c r="EA31" s="636"/>
      <c r="EB31" s="636"/>
      <c r="EC31" s="648"/>
    </row>
    <row r="32" spans="2:133" ht="11.25" customHeight="1" x14ac:dyDescent="0.15">
      <c r="B32" s="618" t="s">
        <v>316</v>
      </c>
      <c r="C32" s="619"/>
      <c r="D32" s="619"/>
      <c r="E32" s="619"/>
      <c r="F32" s="619"/>
      <c r="G32" s="619"/>
      <c r="H32" s="619"/>
      <c r="I32" s="619"/>
      <c r="J32" s="619"/>
      <c r="K32" s="619"/>
      <c r="L32" s="619"/>
      <c r="M32" s="619"/>
      <c r="N32" s="619"/>
      <c r="O32" s="619"/>
      <c r="P32" s="619"/>
      <c r="Q32" s="620"/>
      <c r="R32" s="621">
        <v>996086</v>
      </c>
      <c r="S32" s="622"/>
      <c r="T32" s="622"/>
      <c r="U32" s="622"/>
      <c r="V32" s="622"/>
      <c r="W32" s="622"/>
      <c r="X32" s="622"/>
      <c r="Y32" s="623"/>
      <c r="Z32" s="659">
        <v>9.6999999999999993</v>
      </c>
      <c r="AA32" s="659"/>
      <c r="AB32" s="659"/>
      <c r="AC32" s="659"/>
      <c r="AD32" s="660" t="s">
        <v>128</v>
      </c>
      <c r="AE32" s="660"/>
      <c r="AF32" s="660"/>
      <c r="AG32" s="660"/>
      <c r="AH32" s="660"/>
      <c r="AI32" s="660"/>
      <c r="AJ32" s="660"/>
      <c r="AK32" s="660"/>
      <c r="AL32" s="624" t="s">
        <v>128</v>
      </c>
      <c r="AM32" s="625"/>
      <c r="AN32" s="625"/>
      <c r="AO32" s="661"/>
      <c r="AP32" s="662"/>
      <c r="AQ32" s="663"/>
      <c r="AR32" s="663"/>
      <c r="AS32" s="663"/>
      <c r="AT32" s="690"/>
      <c r="AU32" s="214" t="s">
        <v>317</v>
      </c>
      <c r="AX32" s="618" t="s">
        <v>318</v>
      </c>
      <c r="AY32" s="619"/>
      <c r="AZ32" s="619"/>
      <c r="BA32" s="619"/>
      <c r="BB32" s="619"/>
      <c r="BC32" s="619"/>
      <c r="BD32" s="619"/>
      <c r="BE32" s="619"/>
      <c r="BF32" s="620"/>
      <c r="BG32" s="692">
        <v>98.5</v>
      </c>
      <c r="BH32" s="634"/>
      <c r="BI32" s="634"/>
      <c r="BJ32" s="634"/>
      <c r="BK32" s="634"/>
      <c r="BL32" s="634"/>
      <c r="BM32" s="625">
        <v>97.3</v>
      </c>
      <c r="BN32" s="634"/>
      <c r="BO32" s="634"/>
      <c r="BP32" s="634"/>
      <c r="BQ32" s="657"/>
      <c r="BR32" s="692">
        <v>98.6</v>
      </c>
      <c r="BS32" s="634"/>
      <c r="BT32" s="634"/>
      <c r="BU32" s="634"/>
      <c r="BV32" s="634"/>
      <c r="BW32" s="634"/>
      <c r="BX32" s="625">
        <v>97.5</v>
      </c>
      <c r="BY32" s="634"/>
      <c r="BZ32" s="634"/>
      <c r="CA32" s="634"/>
      <c r="CB32" s="657"/>
      <c r="CD32" s="644"/>
      <c r="CE32" s="645"/>
      <c r="CF32" s="618" t="s">
        <v>319</v>
      </c>
      <c r="CG32" s="619"/>
      <c r="CH32" s="619"/>
      <c r="CI32" s="619"/>
      <c r="CJ32" s="619"/>
      <c r="CK32" s="619"/>
      <c r="CL32" s="619"/>
      <c r="CM32" s="619"/>
      <c r="CN32" s="619"/>
      <c r="CO32" s="619"/>
      <c r="CP32" s="619"/>
      <c r="CQ32" s="620"/>
      <c r="CR32" s="621" t="s">
        <v>128</v>
      </c>
      <c r="CS32" s="622"/>
      <c r="CT32" s="622"/>
      <c r="CU32" s="622"/>
      <c r="CV32" s="622"/>
      <c r="CW32" s="622"/>
      <c r="CX32" s="622"/>
      <c r="CY32" s="623"/>
      <c r="CZ32" s="624" t="s">
        <v>128</v>
      </c>
      <c r="DA32" s="636"/>
      <c r="DB32" s="636"/>
      <c r="DC32" s="637"/>
      <c r="DD32" s="627" t="s">
        <v>128</v>
      </c>
      <c r="DE32" s="622"/>
      <c r="DF32" s="622"/>
      <c r="DG32" s="622"/>
      <c r="DH32" s="622"/>
      <c r="DI32" s="622"/>
      <c r="DJ32" s="622"/>
      <c r="DK32" s="623"/>
      <c r="DL32" s="627" t="s">
        <v>236</v>
      </c>
      <c r="DM32" s="622"/>
      <c r="DN32" s="622"/>
      <c r="DO32" s="622"/>
      <c r="DP32" s="622"/>
      <c r="DQ32" s="622"/>
      <c r="DR32" s="622"/>
      <c r="DS32" s="622"/>
      <c r="DT32" s="622"/>
      <c r="DU32" s="622"/>
      <c r="DV32" s="623"/>
      <c r="DW32" s="624" t="s">
        <v>128</v>
      </c>
      <c r="DX32" s="636"/>
      <c r="DY32" s="636"/>
      <c r="DZ32" s="636"/>
      <c r="EA32" s="636"/>
      <c r="EB32" s="636"/>
      <c r="EC32" s="648"/>
    </row>
    <row r="33" spans="2:133" ht="11.25" customHeight="1" x14ac:dyDescent="0.15">
      <c r="B33" s="618" t="s">
        <v>320</v>
      </c>
      <c r="C33" s="619"/>
      <c r="D33" s="619"/>
      <c r="E33" s="619"/>
      <c r="F33" s="619"/>
      <c r="G33" s="619"/>
      <c r="H33" s="619"/>
      <c r="I33" s="619"/>
      <c r="J33" s="619"/>
      <c r="K33" s="619"/>
      <c r="L33" s="619"/>
      <c r="M33" s="619"/>
      <c r="N33" s="619"/>
      <c r="O33" s="619"/>
      <c r="P33" s="619"/>
      <c r="Q33" s="620"/>
      <c r="R33" s="621">
        <v>49192</v>
      </c>
      <c r="S33" s="622"/>
      <c r="T33" s="622"/>
      <c r="U33" s="622"/>
      <c r="V33" s="622"/>
      <c r="W33" s="622"/>
      <c r="X33" s="622"/>
      <c r="Y33" s="623"/>
      <c r="Z33" s="659">
        <v>0.5</v>
      </c>
      <c r="AA33" s="659"/>
      <c r="AB33" s="659"/>
      <c r="AC33" s="659"/>
      <c r="AD33" s="660">
        <v>14322</v>
      </c>
      <c r="AE33" s="660"/>
      <c r="AF33" s="660"/>
      <c r="AG33" s="660"/>
      <c r="AH33" s="660"/>
      <c r="AI33" s="660"/>
      <c r="AJ33" s="660"/>
      <c r="AK33" s="660"/>
      <c r="AL33" s="624">
        <v>0.4</v>
      </c>
      <c r="AM33" s="625"/>
      <c r="AN33" s="625"/>
      <c r="AO33" s="661"/>
      <c r="AP33" s="664"/>
      <c r="AQ33" s="665"/>
      <c r="AR33" s="665"/>
      <c r="AS33" s="665"/>
      <c r="AT33" s="691"/>
      <c r="AU33" s="219"/>
      <c r="AV33" s="219"/>
      <c r="AW33" s="219"/>
      <c r="AX33" s="602" t="s">
        <v>321</v>
      </c>
      <c r="AY33" s="603"/>
      <c r="AZ33" s="603"/>
      <c r="BA33" s="603"/>
      <c r="BB33" s="603"/>
      <c r="BC33" s="603"/>
      <c r="BD33" s="603"/>
      <c r="BE33" s="603"/>
      <c r="BF33" s="604"/>
      <c r="BG33" s="682">
        <v>98.7</v>
      </c>
      <c r="BH33" s="606"/>
      <c r="BI33" s="606"/>
      <c r="BJ33" s="606"/>
      <c r="BK33" s="606"/>
      <c r="BL33" s="606"/>
      <c r="BM33" s="652">
        <v>95.8</v>
      </c>
      <c r="BN33" s="606"/>
      <c r="BO33" s="606"/>
      <c r="BP33" s="606"/>
      <c r="BQ33" s="669"/>
      <c r="BR33" s="682">
        <v>98.6</v>
      </c>
      <c r="BS33" s="606"/>
      <c r="BT33" s="606"/>
      <c r="BU33" s="606"/>
      <c r="BV33" s="606"/>
      <c r="BW33" s="606"/>
      <c r="BX33" s="652">
        <v>94</v>
      </c>
      <c r="BY33" s="606"/>
      <c r="BZ33" s="606"/>
      <c r="CA33" s="606"/>
      <c r="CB33" s="669"/>
      <c r="CD33" s="618" t="s">
        <v>322</v>
      </c>
      <c r="CE33" s="619"/>
      <c r="CF33" s="619"/>
      <c r="CG33" s="619"/>
      <c r="CH33" s="619"/>
      <c r="CI33" s="619"/>
      <c r="CJ33" s="619"/>
      <c r="CK33" s="619"/>
      <c r="CL33" s="619"/>
      <c r="CM33" s="619"/>
      <c r="CN33" s="619"/>
      <c r="CO33" s="619"/>
      <c r="CP33" s="619"/>
      <c r="CQ33" s="620"/>
      <c r="CR33" s="621">
        <v>4182263</v>
      </c>
      <c r="CS33" s="634"/>
      <c r="CT33" s="634"/>
      <c r="CU33" s="634"/>
      <c r="CV33" s="634"/>
      <c r="CW33" s="634"/>
      <c r="CX33" s="634"/>
      <c r="CY33" s="635"/>
      <c r="CZ33" s="624">
        <v>44.2</v>
      </c>
      <c r="DA33" s="636"/>
      <c r="DB33" s="636"/>
      <c r="DC33" s="637"/>
      <c r="DD33" s="627">
        <v>2180693</v>
      </c>
      <c r="DE33" s="634"/>
      <c r="DF33" s="634"/>
      <c r="DG33" s="634"/>
      <c r="DH33" s="634"/>
      <c r="DI33" s="634"/>
      <c r="DJ33" s="634"/>
      <c r="DK33" s="635"/>
      <c r="DL33" s="627">
        <v>1254778</v>
      </c>
      <c r="DM33" s="634"/>
      <c r="DN33" s="634"/>
      <c r="DO33" s="634"/>
      <c r="DP33" s="634"/>
      <c r="DQ33" s="634"/>
      <c r="DR33" s="634"/>
      <c r="DS33" s="634"/>
      <c r="DT33" s="634"/>
      <c r="DU33" s="634"/>
      <c r="DV33" s="635"/>
      <c r="DW33" s="624">
        <v>31.2</v>
      </c>
      <c r="DX33" s="636"/>
      <c r="DY33" s="636"/>
      <c r="DZ33" s="636"/>
      <c r="EA33" s="636"/>
      <c r="EB33" s="636"/>
      <c r="EC33" s="648"/>
    </row>
    <row r="34" spans="2:133" ht="11.25" customHeight="1" x14ac:dyDescent="0.15">
      <c r="B34" s="618" t="s">
        <v>323</v>
      </c>
      <c r="C34" s="619"/>
      <c r="D34" s="619"/>
      <c r="E34" s="619"/>
      <c r="F34" s="619"/>
      <c r="G34" s="619"/>
      <c r="H34" s="619"/>
      <c r="I34" s="619"/>
      <c r="J34" s="619"/>
      <c r="K34" s="619"/>
      <c r="L34" s="619"/>
      <c r="M34" s="619"/>
      <c r="N34" s="619"/>
      <c r="O34" s="619"/>
      <c r="P34" s="619"/>
      <c r="Q34" s="620"/>
      <c r="R34" s="621">
        <v>377709</v>
      </c>
      <c r="S34" s="622"/>
      <c r="T34" s="622"/>
      <c r="U34" s="622"/>
      <c r="V34" s="622"/>
      <c r="W34" s="622"/>
      <c r="X34" s="622"/>
      <c r="Y34" s="623"/>
      <c r="Z34" s="659">
        <v>3.7</v>
      </c>
      <c r="AA34" s="659"/>
      <c r="AB34" s="659"/>
      <c r="AC34" s="659"/>
      <c r="AD34" s="660" t="s">
        <v>128</v>
      </c>
      <c r="AE34" s="660"/>
      <c r="AF34" s="660"/>
      <c r="AG34" s="660"/>
      <c r="AH34" s="660"/>
      <c r="AI34" s="660"/>
      <c r="AJ34" s="660"/>
      <c r="AK34" s="660"/>
      <c r="AL34" s="624" t="s">
        <v>236</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2020681</v>
      </c>
      <c r="CS34" s="622"/>
      <c r="CT34" s="622"/>
      <c r="CU34" s="622"/>
      <c r="CV34" s="622"/>
      <c r="CW34" s="622"/>
      <c r="CX34" s="622"/>
      <c r="CY34" s="623"/>
      <c r="CZ34" s="624">
        <v>21.3</v>
      </c>
      <c r="DA34" s="636"/>
      <c r="DB34" s="636"/>
      <c r="DC34" s="637"/>
      <c r="DD34" s="627">
        <v>1115438</v>
      </c>
      <c r="DE34" s="622"/>
      <c r="DF34" s="622"/>
      <c r="DG34" s="622"/>
      <c r="DH34" s="622"/>
      <c r="DI34" s="622"/>
      <c r="DJ34" s="622"/>
      <c r="DK34" s="623"/>
      <c r="DL34" s="627">
        <v>925334</v>
      </c>
      <c r="DM34" s="622"/>
      <c r="DN34" s="622"/>
      <c r="DO34" s="622"/>
      <c r="DP34" s="622"/>
      <c r="DQ34" s="622"/>
      <c r="DR34" s="622"/>
      <c r="DS34" s="622"/>
      <c r="DT34" s="622"/>
      <c r="DU34" s="622"/>
      <c r="DV34" s="623"/>
      <c r="DW34" s="624">
        <v>23</v>
      </c>
      <c r="DX34" s="636"/>
      <c r="DY34" s="636"/>
      <c r="DZ34" s="636"/>
      <c r="EA34" s="636"/>
      <c r="EB34" s="636"/>
      <c r="EC34" s="648"/>
    </row>
    <row r="35" spans="2:133" ht="11.25" customHeight="1" x14ac:dyDescent="0.15">
      <c r="B35" s="618" t="s">
        <v>325</v>
      </c>
      <c r="C35" s="619"/>
      <c r="D35" s="619"/>
      <c r="E35" s="619"/>
      <c r="F35" s="619"/>
      <c r="G35" s="619"/>
      <c r="H35" s="619"/>
      <c r="I35" s="619"/>
      <c r="J35" s="619"/>
      <c r="K35" s="619"/>
      <c r="L35" s="619"/>
      <c r="M35" s="619"/>
      <c r="N35" s="619"/>
      <c r="O35" s="619"/>
      <c r="P35" s="619"/>
      <c r="Q35" s="620"/>
      <c r="R35" s="621">
        <v>747183</v>
      </c>
      <c r="S35" s="622"/>
      <c r="T35" s="622"/>
      <c r="U35" s="622"/>
      <c r="V35" s="622"/>
      <c r="W35" s="622"/>
      <c r="X35" s="622"/>
      <c r="Y35" s="623"/>
      <c r="Z35" s="659">
        <v>7.3</v>
      </c>
      <c r="AA35" s="659"/>
      <c r="AB35" s="659"/>
      <c r="AC35" s="659"/>
      <c r="AD35" s="660" t="s">
        <v>175</v>
      </c>
      <c r="AE35" s="660"/>
      <c r="AF35" s="660"/>
      <c r="AG35" s="660"/>
      <c r="AH35" s="660"/>
      <c r="AI35" s="660"/>
      <c r="AJ35" s="660"/>
      <c r="AK35" s="660"/>
      <c r="AL35" s="624" t="s">
        <v>236</v>
      </c>
      <c r="AM35" s="625"/>
      <c r="AN35" s="625"/>
      <c r="AO35" s="661"/>
      <c r="AP35" s="222"/>
      <c r="AQ35" s="679" t="s">
        <v>326</v>
      </c>
      <c r="AR35" s="680"/>
      <c r="AS35" s="680"/>
      <c r="AT35" s="680"/>
      <c r="AU35" s="680"/>
      <c r="AV35" s="680"/>
      <c r="AW35" s="680"/>
      <c r="AX35" s="680"/>
      <c r="AY35" s="680"/>
      <c r="AZ35" s="680"/>
      <c r="BA35" s="680"/>
      <c r="BB35" s="680"/>
      <c r="BC35" s="680"/>
      <c r="BD35" s="680"/>
      <c r="BE35" s="680"/>
      <c r="BF35" s="681"/>
      <c r="BG35" s="679" t="s">
        <v>327</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328</v>
      </c>
      <c r="CE35" s="619"/>
      <c r="CF35" s="619"/>
      <c r="CG35" s="619"/>
      <c r="CH35" s="619"/>
      <c r="CI35" s="619"/>
      <c r="CJ35" s="619"/>
      <c r="CK35" s="619"/>
      <c r="CL35" s="619"/>
      <c r="CM35" s="619"/>
      <c r="CN35" s="619"/>
      <c r="CO35" s="619"/>
      <c r="CP35" s="619"/>
      <c r="CQ35" s="620"/>
      <c r="CR35" s="621">
        <v>55973</v>
      </c>
      <c r="CS35" s="634"/>
      <c r="CT35" s="634"/>
      <c r="CU35" s="634"/>
      <c r="CV35" s="634"/>
      <c r="CW35" s="634"/>
      <c r="CX35" s="634"/>
      <c r="CY35" s="635"/>
      <c r="CZ35" s="624">
        <v>0.6</v>
      </c>
      <c r="DA35" s="636"/>
      <c r="DB35" s="636"/>
      <c r="DC35" s="637"/>
      <c r="DD35" s="627">
        <v>46642</v>
      </c>
      <c r="DE35" s="634"/>
      <c r="DF35" s="634"/>
      <c r="DG35" s="634"/>
      <c r="DH35" s="634"/>
      <c r="DI35" s="634"/>
      <c r="DJ35" s="634"/>
      <c r="DK35" s="635"/>
      <c r="DL35" s="627">
        <v>46457</v>
      </c>
      <c r="DM35" s="634"/>
      <c r="DN35" s="634"/>
      <c r="DO35" s="634"/>
      <c r="DP35" s="634"/>
      <c r="DQ35" s="634"/>
      <c r="DR35" s="634"/>
      <c r="DS35" s="634"/>
      <c r="DT35" s="634"/>
      <c r="DU35" s="634"/>
      <c r="DV35" s="635"/>
      <c r="DW35" s="624">
        <v>1.2</v>
      </c>
      <c r="DX35" s="636"/>
      <c r="DY35" s="636"/>
      <c r="DZ35" s="636"/>
      <c r="EA35" s="636"/>
      <c r="EB35" s="636"/>
      <c r="EC35" s="648"/>
    </row>
    <row r="36" spans="2:133" ht="11.25" customHeight="1" x14ac:dyDescent="0.15">
      <c r="B36" s="618" t="s">
        <v>329</v>
      </c>
      <c r="C36" s="619"/>
      <c r="D36" s="619"/>
      <c r="E36" s="619"/>
      <c r="F36" s="619"/>
      <c r="G36" s="619"/>
      <c r="H36" s="619"/>
      <c r="I36" s="619"/>
      <c r="J36" s="619"/>
      <c r="K36" s="619"/>
      <c r="L36" s="619"/>
      <c r="M36" s="619"/>
      <c r="N36" s="619"/>
      <c r="O36" s="619"/>
      <c r="P36" s="619"/>
      <c r="Q36" s="620"/>
      <c r="R36" s="621">
        <v>706552</v>
      </c>
      <c r="S36" s="622"/>
      <c r="T36" s="622"/>
      <c r="U36" s="622"/>
      <c r="V36" s="622"/>
      <c r="W36" s="622"/>
      <c r="X36" s="622"/>
      <c r="Y36" s="623"/>
      <c r="Z36" s="659">
        <v>6.9</v>
      </c>
      <c r="AA36" s="659"/>
      <c r="AB36" s="659"/>
      <c r="AC36" s="659"/>
      <c r="AD36" s="660" t="s">
        <v>236</v>
      </c>
      <c r="AE36" s="660"/>
      <c r="AF36" s="660"/>
      <c r="AG36" s="660"/>
      <c r="AH36" s="660"/>
      <c r="AI36" s="660"/>
      <c r="AJ36" s="660"/>
      <c r="AK36" s="660"/>
      <c r="AL36" s="624" t="s">
        <v>128</v>
      </c>
      <c r="AM36" s="625"/>
      <c r="AN36" s="625"/>
      <c r="AO36" s="661"/>
      <c r="AP36" s="222"/>
      <c r="AQ36" s="670" t="s">
        <v>330</v>
      </c>
      <c r="AR36" s="671"/>
      <c r="AS36" s="671"/>
      <c r="AT36" s="671"/>
      <c r="AU36" s="671"/>
      <c r="AV36" s="671"/>
      <c r="AW36" s="671"/>
      <c r="AX36" s="671"/>
      <c r="AY36" s="672"/>
      <c r="AZ36" s="673">
        <v>390373</v>
      </c>
      <c r="BA36" s="674"/>
      <c r="BB36" s="674"/>
      <c r="BC36" s="674"/>
      <c r="BD36" s="674"/>
      <c r="BE36" s="674"/>
      <c r="BF36" s="675"/>
      <c r="BG36" s="676" t="s">
        <v>331</v>
      </c>
      <c r="BH36" s="677"/>
      <c r="BI36" s="677"/>
      <c r="BJ36" s="677"/>
      <c r="BK36" s="677"/>
      <c r="BL36" s="677"/>
      <c r="BM36" s="677"/>
      <c r="BN36" s="677"/>
      <c r="BO36" s="677"/>
      <c r="BP36" s="677"/>
      <c r="BQ36" s="677"/>
      <c r="BR36" s="677"/>
      <c r="BS36" s="677"/>
      <c r="BT36" s="677"/>
      <c r="BU36" s="678"/>
      <c r="BV36" s="673">
        <v>111762</v>
      </c>
      <c r="BW36" s="674"/>
      <c r="BX36" s="674"/>
      <c r="BY36" s="674"/>
      <c r="BZ36" s="674"/>
      <c r="CA36" s="674"/>
      <c r="CB36" s="675"/>
      <c r="CD36" s="618" t="s">
        <v>332</v>
      </c>
      <c r="CE36" s="619"/>
      <c r="CF36" s="619"/>
      <c r="CG36" s="619"/>
      <c r="CH36" s="619"/>
      <c r="CI36" s="619"/>
      <c r="CJ36" s="619"/>
      <c r="CK36" s="619"/>
      <c r="CL36" s="619"/>
      <c r="CM36" s="619"/>
      <c r="CN36" s="619"/>
      <c r="CO36" s="619"/>
      <c r="CP36" s="619"/>
      <c r="CQ36" s="620"/>
      <c r="CR36" s="621">
        <v>974939</v>
      </c>
      <c r="CS36" s="622"/>
      <c r="CT36" s="622"/>
      <c r="CU36" s="622"/>
      <c r="CV36" s="622"/>
      <c r="CW36" s="622"/>
      <c r="CX36" s="622"/>
      <c r="CY36" s="623"/>
      <c r="CZ36" s="624">
        <v>10.3</v>
      </c>
      <c r="DA36" s="636"/>
      <c r="DB36" s="636"/>
      <c r="DC36" s="637"/>
      <c r="DD36" s="627">
        <v>331846</v>
      </c>
      <c r="DE36" s="622"/>
      <c r="DF36" s="622"/>
      <c r="DG36" s="622"/>
      <c r="DH36" s="622"/>
      <c r="DI36" s="622"/>
      <c r="DJ36" s="622"/>
      <c r="DK36" s="623"/>
      <c r="DL36" s="627">
        <v>198872</v>
      </c>
      <c r="DM36" s="622"/>
      <c r="DN36" s="622"/>
      <c r="DO36" s="622"/>
      <c r="DP36" s="622"/>
      <c r="DQ36" s="622"/>
      <c r="DR36" s="622"/>
      <c r="DS36" s="622"/>
      <c r="DT36" s="622"/>
      <c r="DU36" s="622"/>
      <c r="DV36" s="623"/>
      <c r="DW36" s="624">
        <v>5</v>
      </c>
      <c r="DX36" s="636"/>
      <c r="DY36" s="636"/>
      <c r="DZ36" s="636"/>
      <c r="EA36" s="636"/>
      <c r="EB36" s="636"/>
      <c r="EC36" s="648"/>
    </row>
    <row r="37" spans="2:133" ht="11.25" customHeight="1" x14ac:dyDescent="0.15">
      <c r="B37" s="618" t="s">
        <v>333</v>
      </c>
      <c r="C37" s="619"/>
      <c r="D37" s="619"/>
      <c r="E37" s="619"/>
      <c r="F37" s="619"/>
      <c r="G37" s="619"/>
      <c r="H37" s="619"/>
      <c r="I37" s="619"/>
      <c r="J37" s="619"/>
      <c r="K37" s="619"/>
      <c r="L37" s="619"/>
      <c r="M37" s="619"/>
      <c r="N37" s="619"/>
      <c r="O37" s="619"/>
      <c r="P37" s="619"/>
      <c r="Q37" s="620"/>
      <c r="R37" s="621">
        <v>88598</v>
      </c>
      <c r="S37" s="622"/>
      <c r="T37" s="622"/>
      <c r="U37" s="622"/>
      <c r="V37" s="622"/>
      <c r="W37" s="622"/>
      <c r="X37" s="622"/>
      <c r="Y37" s="623"/>
      <c r="Z37" s="659">
        <v>0.9</v>
      </c>
      <c r="AA37" s="659"/>
      <c r="AB37" s="659"/>
      <c r="AC37" s="659"/>
      <c r="AD37" s="660">
        <v>29201</v>
      </c>
      <c r="AE37" s="660"/>
      <c r="AF37" s="660"/>
      <c r="AG37" s="660"/>
      <c r="AH37" s="660"/>
      <c r="AI37" s="660"/>
      <c r="AJ37" s="660"/>
      <c r="AK37" s="660"/>
      <c r="AL37" s="624">
        <v>0.7</v>
      </c>
      <c r="AM37" s="625"/>
      <c r="AN37" s="625"/>
      <c r="AO37" s="661"/>
      <c r="AQ37" s="654" t="s">
        <v>334</v>
      </c>
      <c r="AR37" s="655"/>
      <c r="AS37" s="655"/>
      <c r="AT37" s="655"/>
      <c r="AU37" s="655"/>
      <c r="AV37" s="655"/>
      <c r="AW37" s="655"/>
      <c r="AX37" s="655"/>
      <c r="AY37" s="656"/>
      <c r="AZ37" s="621">
        <v>144747</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111762</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14345</v>
      </c>
      <c r="CS37" s="634"/>
      <c r="CT37" s="634"/>
      <c r="CU37" s="634"/>
      <c r="CV37" s="634"/>
      <c r="CW37" s="634"/>
      <c r="CX37" s="634"/>
      <c r="CY37" s="635"/>
      <c r="CZ37" s="624">
        <v>0.2</v>
      </c>
      <c r="DA37" s="636"/>
      <c r="DB37" s="636"/>
      <c r="DC37" s="637"/>
      <c r="DD37" s="627">
        <v>14345</v>
      </c>
      <c r="DE37" s="634"/>
      <c r="DF37" s="634"/>
      <c r="DG37" s="634"/>
      <c r="DH37" s="634"/>
      <c r="DI37" s="634"/>
      <c r="DJ37" s="634"/>
      <c r="DK37" s="635"/>
      <c r="DL37" s="627">
        <v>14345</v>
      </c>
      <c r="DM37" s="634"/>
      <c r="DN37" s="634"/>
      <c r="DO37" s="634"/>
      <c r="DP37" s="634"/>
      <c r="DQ37" s="634"/>
      <c r="DR37" s="634"/>
      <c r="DS37" s="634"/>
      <c r="DT37" s="634"/>
      <c r="DU37" s="634"/>
      <c r="DV37" s="635"/>
      <c r="DW37" s="624">
        <v>0.4</v>
      </c>
      <c r="DX37" s="636"/>
      <c r="DY37" s="636"/>
      <c r="DZ37" s="636"/>
      <c r="EA37" s="636"/>
      <c r="EB37" s="636"/>
      <c r="EC37" s="648"/>
    </row>
    <row r="38" spans="2:133" ht="11.25" customHeight="1" x14ac:dyDescent="0.15">
      <c r="B38" s="618" t="s">
        <v>337</v>
      </c>
      <c r="C38" s="619"/>
      <c r="D38" s="619"/>
      <c r="E38" s="619"/>
      <c r="F38" s="619"/>
      <c r="G38" s="619"/>
      <c r="H38" s="619"/>
      <c r="I38" s="619"/>
      <c r="J38" s="619"/>
      <c r="K38" s="619"/>
      <c r="L38" s="619"/>
      <c r="M38" s="619"/>
      <c r="N38" s="619"/>
      <c r="O38" s="619"/>
      <c r="P38" s="619"/>
      <c r="Q38" s="620"/>
      <c r="R38" s="621">
        <v>1161800</v>
      </c>
      <c r="S38" s="622"/>
      <c r="T38" s="622"/>
      <c r="U38" s="622"/>
      <c r="V38" s="622"/>
      <c r="W38" s="622"/>
      <c r="X38" s="622"/>
      <c r="Y38" s="623"/>
      <c r="Z38" s="659">
        <v>11.3</v>
      </c>
      <c r="AA38" s="659"/>
      <c r="AB38" s="659"/>
      <c r="AC38" s="659"/>
      <c r="AD38" s="660" t="s">
        <v>175</v>
      </c>
      <c r="AE38" s="660"/>
      <c r="AF38" s="660"/>
      <c r="AG38" s="660"/>
      <c r="AH38" s="660"/>
      <c r="AI38" s="660"/>
      <c r="AJ38" s="660"/>
      <c r="AK38" s="660"/>
      <c r="AL38" s="624" t="s">
        <v>128</v>
      </c>
      <c r="AM38" s="625"/>
      <c r="AN38" s="625"/>
      <c r="AO38" s="661"/>
      <c r="AQ38" s="654" t="s">
        <v>338</v>
      </c>
      <c r="AR38" s="655"/>
      <c r="AS38" s="655"/>
      <c r="AT38" s="655"/>
      <c r="AU38" s="655"/>
      <c r="AV38" s="655"/>
      <c r="AW38" s="655"/>
      <c r="AX38" s="655"/>
      <c r="AY38" s="656"/>
      <c r="AZ38" s="621">
        <v>38153</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1091</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390373</v>
      </c>
      <c r="CS38" s="622"/>
      <c r="CT38" s="622"/>
      <c r="CU38" s="622"/>
      <c r="CV38" s="622"/>
      <c r="CW38" s="622"/>
      <c r="CX38" s="622"/>
      <c r="CY38" s="623"/>
      <c r="CZ38" s="624">
        <v>4.0999999999999996</v>
      </c>
      <c r="DA38" s="636"/>
      <c r="DB38" s="636"/>
      <c r="DC38" s="637"/>
      <c r="DD38" s="627">
        <v>325766</v>
      </c>
      <c r="DE38" s="622"/>
      <c r="DF38" s="622"/>
      <c r="DG38" s="622"/>
      <c r="DH38" s="622"/>
      <c r="DI38" s="622"/>
      <c r="DJ38" s="622"/>
      <c r="DK38" s="623"/>
      <c r="DL38" s="627">
        <v>84115</v>
      </c>
      <c r="DM38" s="622"/>
      <c r="DN38" s="622"/>
      <c r="DO38" s="622"/>
      <c r="DP38" s="622"/>
      <c r="DQ38" s="622"/>
      <c r="DR38" s="622"/>
      <c r="DS38" s="622"/>
      <c r="DT38" s="622"/>
      <c r="DU38" s="622"/>
      <c r="DV38" s="623"/>
      <c r="DW38" s="624">
        <v>2.1</v>
      </c>
      <c r="DX38" s="636"/>
      <c r="DY38" s="636"/>
      <c r="DZ38" s="636"/>
      <c r="EA38" s="636"/>
      <c r="EB38" s="636"/>
      <c r="EC38" s="648"/>
    </row>
    <row r="39" spans="2:133" ht="11.25" customHeight="1" x14ac:dyDescent="0.15">
      <c r="B39" s="618" t="s">
        <v>341</v>
      </c>
      <c r="C39" s="619"/>
      <c r="D39" s="619"/>
      <c r="E39" s="619"/>
      <c r="F39" s="619"/>
      <c r="G39" s="619"/>
      <c r="H39" s="619"/>
      <c r="I39" s="619"/>
      <c r="J39" s="619"/>
      <c r="K39" s="619"/>
      <c r="L39" s="619"/>
      <c r="M39" s="619"/>
      <c r="N39" s="619"/>
      <c r="O39" s="619"/>
      <c r="P39" s="619"/>
      <c r="Q39" s="620"/>
      <c r="R39" s="621" t="s">
        <v>175</v>
      </c>
      <c r="S39" s="622"/>
      <c r="T39" s="622"/>
      <c r="U39" s="622"/>
      <c r="V39" s="622"/>
      <c r="W39" s="622"/>
      <c r="X39" s="622"/>
      <c r="Y39" s="623"/>
      <c r="Z39" s="659" t="s">
        <v>128</v>
      </c>
      <c r="AA39" s="659"/>
      <c r="AB39" s="659"/>
      <c r="AC39" s="659"/>
      <c r="AD39" s="660" t="s">
        <v>175</v>
      </c>
      <c r="AE39" s="660"/>
      <c r="AF39" s="660"/>
      <c r="AG39" s="660"/>
      <c r="AH39" s="660"/>
      <c r="AI39" s="660"/>
      <c r="AJ39" s="660"/>
      <c r="AK39" s="660"/>
      <c r="AL39" s="624" t="s">
        <v>236</v>
      </c>
      <c r="AM39" s="625"/>
      <c r="AN39" s="625"/>
      <c r="AO39" s="661"/>
      <c r="AQ39" s="654" t="s">
        <v>342</v>
      </c>
      <c r="AR39" s="655"/>
      <c r="AS39" s="655"/>
      <c r="AT39" s="655"/>
      <c r="AU39" s="655"/>
      <c r="AV39" s="655"/>
      <c r="AW39" s="655"/>
      <c r="AX39" s="655"/>
      <c r="AY39" s="656"/>
      <c r="AZ39" s="621" t="s">
        <v>175</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1878</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733297</v>
      </c>
      <c r="CS39" s="634"/>
      <c r="CT39" s="634"/>
      <c r="CU39" s="634"/>
      <c r="CV39" s="634"/>
      <c r="CW39" s="634"/>
      <c r="CX39" s="634"/>
      <c r="CY39" s="635"/>
      <c r="CZ39" s="624">
        <v>7.7</v>
      </c>
      <c r="DA39" s="636"/>
      <c r="DB39" s="636"/>
      <c r="DC39" s="637"/>
      <c r="DD39" s="627">
        <v>354001</v>
      </c>
      <c r="DE39" s="634"/>
      <c r="DF39" s="634"/>
      <c r="DG39" s="634"/>
      <c r="DH39" s="634"/>
      <c r="DI39" s="634"/>
      <c r="DJ39" s="634"/>
      <c r="DK39" s="635"/>
      <c r="DL39" s="627" t="s">
        <v>128</v>
      </c>
      <c r="DM39" s="634"/>
      <c r="DN39" s="634"/>
      <c r="DO39" s="634"/>
      <c r="DP39" s="634"/>
      <c r="DQ39" s="634"/>
      <c r="DR39" s="634"/>
      <c r="DS39" s="634"/>
      <c r="DT39" s="634"/>
      <c r="DU39" s="634"/>
      <c r="DV39" s="635"/>
      <c r="DW39" s="624" t="s">
        <v>128</v>
      </c>
      <c r="DX39" s="636"/>
      <c r="DY39" s="636"/>
      <c r="DZ39" s="636"/>
      <c r="EA39" s="636"/>
      <c r="EB39" s="636"/>
      <c r="EC39" s="648"/>
    </row>
    <row r="40" spans="2:133" ht="11.25" customHeight="1" x14ac:dyDescent="0.15">
      <c r="B40" s="618" t="s">
        <v>345</v>
      </c>
      <c r="C40" s="619"/>
      <c r="D40" s="619"/>
      <c r="E40" s="619"/>
      <c r="F40" s="619"/>
      <c r="G40" s="619"/>
      <c r="H40" s="619"/>
      <c r="I40" s="619"/>
      <c r="J40" s="619"/>
      <c r="K40" s="619"/>
      <c r="L40" s="619"/>
      <c r="M40" s="619"/>
      <c r="N40" s="619"/>
      <c r="O40" s="619"/>
      <c r="P40" s="619"/>
      <c r="Q40" s="620"/>
      <c r="R40" s="621" t="s">
        <v>175</v>
      </c>
      <c r="S40" s="622"/>
      <c r="T40" s="622"/>
      <c r="U40" s="622"/>
      <c r="V40" s="622"/>
      <c r="W40" s="622"/>
      <c r="X40" s="622"/>
      <c r="Y40" s="623"/>
      <c r="Z40" s="659" t="s">
        <v>128</v>
      </c>
      <c r="AA40" s="659"/>
      <c r="AB40" s="659"/>
      <c r="AC40" s="659"/>
      <c r="AD40" s="660" t="s">
        <v>175</v>
      </c>
      <c r="AE40" s="660"/>
      <c r="AF40" s="660"/>
      <c r="AG40" s="660"/>
      <c r="AH40" s="660"/>
      <c r="AI40" s="660"/>
      <c r="AJ40" s="660"/>
      <c r="AK40" s="660"/>
      <c r="AL40" s="624" t="s">
        <v>128</v>
      </c>
      <c r="AM40" s="625"/>
      <c r="AN40" s="625"/>
      <c r="AO40" s="661"/>
      <c r="AQ40" s="654" t="s">
        <v>346</v>
      </c>
      <c r="AR40" s="655"/>
      <c r="AS40" s="655"/>
      <c r="AT40" s="655"/>
      <c r="AU40" s="655"/>
      <c r="AV40" s="655"/>
      <c r="AW40" s="655"/>
      <c r="AX40" s="655"/>
      <c r="AY40" s="656"/>
      <c r="AZ40" s="621" t="s">
        <v>175</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80</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7000</v>
      </c>
      <c r="CS40" s="622"/>
      <c r="CT40" s="622"/>
      <c r="CU40" s="622"/>
      <c r="CV40" s="622"/>
      <c r="CW40" s="622"/>
      <c r="CX40" s="622"/>
      <c r="CY40" s="623"/>
      <c r="CZ40" s="624">
        <v>0.1</v>
      </c>
      <c r="DA40" s="636"/>
      <c r="DB40" s="636"/>
      <c r="DC40" s="637"/>
      <c r="DD40" s="627">
        <v>7000</v>
      </c>
      <c r="DE40" s="622"/>
      <c r="DF40" s="622"/>
      <c r="DG40" s="622"/>
      <c r="DH40" s="622"/>
      <c r="DI40" s="622"/>
      <c r="DJ40" s="622"/>
      <c r="DK40" s="623"/>
      <c r="DL40" s="627" t="s">
        <v>128</v>
      </c>
      <c r="DM40" s="622"/>
      <c r="DN40" s="622"/>
      <c r="DO40" s="622"/>
      <c r="DP40" s="622"/>
      <c r="DQ40" s="622"/>
      <c r="DR40" s="622"/>
      <c r="DS40" s="622"/>
      <c r="DT40" s="622"/>
      <c r="DU40" s="622"/>
      <c r="DV40" s="623"/>
      <c r="DW40" s="624" t="s">
        <v>128</v>
      </c>
      <c r="DX40" s="636"/>
      <c r="DY40" s="636"/>
      <c r="DZ40" s="636"/>
      <c r="EA40" s="636"/>
      <c r="EB40" s="636"/>
      <c r="EC40" s="648"/>
    </row>
    <row r="41" spans="2:133" ht="11.25" customHeight="1" x14ac:dyDescent="0.15">
      <c r="B41" s="602" t="s">
        <v>350</v>
      </c>
      <c r="C41" s="603"/>
      <c r="D41" s="603"/>
      <c r="E41" s="603"/>
      <c r="F41" s="603"/>
      <c r="G41" s="603"/>
      <c r="H41" s="603"/>
      <c r="I41" s="603"/>
      <c r="J41" s="603"/>
      <c r="K41" s="603"/>
      <c r="L41" s="603"/>
      <c r="M41" s="603"/>
      <c r="N41" s="603"/>
      <c r="O41" s="603"/>
      <c r="P41" s="603"/>
      <c r="Q41" s="604"/>
      <c r="R41" s="605">
        <v>10270235</v>
      </c>
      <c r="S41" s="646"/>
      <c r="T41" s="646"/>
      <c r="U41" s="646"/>
      <c r="V41" s="646"/>
      <c r="W41" s="646"/>
      <c r="X41" s="646"/>
      <c r="Y41" s="649"/>
      <c r="Z41" s="650">
        <v>100</v>
      </c>
      <c r="AA41" s="650"/>
      <c r="AB41" s="650"/>
      <c r="AC41" s="650"/>
      <c r="AD41" s="651">
        <v>4016482</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89616</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236</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128</v>
      </c>
      <c r="CS41" s="634"/>
      <c r="CT41" s="634"/>
      <c r="CU41" s="634"/>
      <c r="CV41" s="634"/>
      <c r="CW41" s="634"/>
      <c r="CX41" s="634"/>
      <c r="CY41" s="635"/>
      <c r="CZ41" s="624" t="s">
        <v>236</v>
      </c>
      <c r="DA41" s="636"/>
      <c r="DB41" s="636"/>
      <c r="DC41" s="637"/>
      <c r="DD41" s="627" t="s">
        <v>128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354</v>
      </c>
      <c r="AR42" s="667"/>
      <c r="AS42" s="667"/>
      <c r="AT42" s="667"/>
      <c r="AU42" s="667"/>
      <c r="AV42" s="667"/>
      <c r="AW42" s="667"/>
      <c r="AX42" s="667"/>
      <c r="AY42" s="668"/>
      <c r="AZ42" s="605">
        <v>117857</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221</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2664596</v>
      </c>
      <c r="CS42" s="634"/>
      <c r="CT42" s="634"/>
      <c r="CU42" s="634"/>
      <c r="CV42" s="634"/>
      <c r="CW42" s="634"/>
      <c r="CX42" s="634"/>
      <c r="CY42" s="635"/>
      <c r="CZ42" s="624">
        <v>28.1</v>
      </c>
      <c r="DA42" s="636"/>
      <c r="DB42" s="636"/>
      <c r="DC42" s="637"/>
      <c r="DD42" s="627">
        <v>120370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357</v>
      </c>
      <c r="CD43" s="618" t="s">
        <v>358</v>
      </c>
      <c r="CE43" s="619"/>
      <c r="CF43" s="619"/>
      <c r="CG43" s="619"/>
      <c r="CH43" s="619"/>
      <c r="CI43" s="619"/>
      <c r="CJ43" s="619"/>
      <c r="CK43" s="619"/>
      <c r="CL43" s="619"/>
      <c r="CM43" s="619"/>
      <c r="CN43" s="619"/>
      <c r="CO43" s="619"/>
      <c r="CP43" s="619"/>
      <c r="CQ43" s="620"/>
      <c r="CR43" s="621" t="s">
        <v>175</v>
      </c>
      <c r="CS43" s="634"/>
      <c r="CT43" s="634"/>
      <c r="CU43" s="634"/>
      <c r="CV43" s="634"/>
      <c r="CW43" s="634"/>
      <c r="CX43" s="634"/>
      <c r="CY43" s="635"/>
      <c r="CZ43" s="624" t="s">
        <v>128</v>
      </c>
      <c r="DA43" s="636"/>
      <c r="DB43" s="636"/>
      <c r="DC43" s="637"/>
      <c r="DD43" s="627" t="s">
        <v>175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360</v>
      </c>
      <c r="CG44" s="619"/>
      <c r="CH44" s="619"/>
      <c r="CI44" s="619"/>
      <c r="CJ44" s="619"/>
      <c r="CK44" s="619"/>
      <c r="CL44" s="619"/>
      <c r="CM44" s="619"/>
      <c r="CN44" s="619"/>
      <c r="CO44" s="619"/>
      <c r="CP44" s="619"/>
      <c r="CQ44" s="620"/>
      <c r="CR44" s="621">
        <v>2653923</v>
      </c>
      <c r="CS44" s="622"/>
      <c r="CT44" s="622"/>
      <c r="CU44" s="622"/>
      <c r="CV44" s="622"/>
      <c r="CW44" s="622"/>
      <c r="CX44" s="622"/>
      <c r="CY44" s="623"/>
      <c r="CZ44" s="624">
        <v>28</v>
      </c>
      <c r="DA44" s="625"/>
      <c r="DB44" s="625"/>
      <c r="DC44" s="626"/>
      <c r="DD44" s="627">
        <v>109697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2159257</v>
      </c>
      <c r="CS45" s="634"/>
      <c r="CT45" s="634"/>
      <c r="CU45" s="634"/>
      <c r="CV45" s="634"/>
      <c r="CW45" s="634"/>
      <c r="CX45" s="634"/>
      <c r="CY45" s="635"/>
      <c r="CZ45" s="624">
        <v>22.8</v>
      </c>
      <c r="DA45" s="636"/>
      <c r="DB45" s="636"/>
      <c r="DC45" s="637"/>
      <c r="DD45" s="627">
        <v>61203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363</v>
      </c>
      <c r="CG46" s="619"/>
      <c r="CH46" s="619"/>
      <c r="CI46" s="619"/>
      <c r="CJ46" s="619"/>
      <c r="CK46" s="619"/>
      <c r="CL46" s="619"/>
      <c r="CM46" s="619"/>
      <c r="CN46" s="619"/>
      <c r="CO46" s="619"/>
      <c r="CP46" s="619"/>
      <c r="CQ46" s="620"/>
      <c r="CR46" s="621">
        <v>494666</v>
      </c>
      <c r="CS46" s="622"/>
      <c r="CT46" s="622"/>
      <c r="CU46" s="622"/>
      <c r="CV46" s="622"/>
      <c r="CW46" s="622"/>
      <c r="CX46" s="622"/>
      <c r="CY46" s="623"/>
      <c r="CZ46" s="624">
        <v>5.2</v>
      </c>
      <c r="DA46" s="625"/>
      <c r="DB46" s="625"/>
      <c r="DC46" s="626"/>
      <c r="DD46" s="627">
        <v>48494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364</v>
      </c>
      <c r="CG47" s="619"/>
      <c r="CH47" s="619"/>
      <c r="CI47" s="619"/>
      <c r="CJ47" s="619"/>
      <c r="CK47" s="619"/>
      <c r="CL47" s="619"/>
      <c r="CM47" s="619"/>
      <c r="CN47" s="619"/>
      <c r="CO47" s="619"/>
      <c r="CP47" s="619"/>
      <c r="CQ47" s="620"/>
      <c r="CR47" s="621">
        <v>10673</v>
      </c>
      <c r="CS47" s="634"/>
      <c r="CT47" s="634"/>
      <c r="CU47" s="634"/>
      <c r="CV47" s="634"/>
      <c r="CW47" s="634"/>
      <c r="CX47" s="634"/>
      <c r="CY47" s="635"/>
      <c r="CZ47" s="624">
        <v>0.1</v>
      </c>
      <c r="DA47" s="636"/>
      <c r="DB47" s="636"/>
      <c r="DC47" s="637"/>
      <c r="DD47" s="627">
        <v>10673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365</v>
      </c>
      <c r="CG48" s="619"/>
      <c r="CH48" s="619"/>
      <c r="CI48" s="619"/>
      <c r="CJ48" s="619"/>
      <c r="CK48" s="619"/>
      <c r="CL48" s="619"/>
      <c r="CM48" s="619"/>
      <c r="CN48" s="619"/>
      <c r="CO48" s="619"/>
      <c r="CP48" s="619"/>
      <c r="CQ48" s="620"/>
      <c r="CR48" s="621" t="s">
        <v>128</v>
      </c>
      <c r="CS48" s="622"/>
      <c r="CT48" s="622"/>
      <c r="CU48" s="622"/>
      <c r="CV48" s="622"/>
      <c r="CW48" s="622"/>
      <c r="CX48" s="622"/>
      <c r="CY48" s="623"/>
      <c r="CZ48" s="624" t="s">
        <v>128</v>
      </c>
      <c r="DA48" s="625"/>
      <c r="DB48" s="625"/>
      <c r="DC48" s="626"/>
      <c r="DD48" s="627" t="s">
        <v>175</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366</v>
      </c>
      <c r="CE49" s="603"/>
      <c r="CF49" s="603"/>
      <c r="CG49" s="603"/>
      <c r="CH49" s="603"/>
      <c r="CI49" s="603"/>
      <c r="CJ49" s="603"/>
      <c r="CK49" s="603"/>
      <c r="CL49" s="603"/>
      <c r="CM49" s="603"/>
      <c r="CN49" s="603"/>
      <c r="CO49" s="603"/>
      <c r="CP49" s="603"/>
      <c r="CQ49" s="604"/>
      <c r="CR49" s="605">
        <v>9468254</v>
      </c>
      <c r="CS49" s="606"/>
      <c r="CT49" s="606"/>
      <c r="CU49" s="606"/>
      <c r="CV49" s="606"/>
      <c r="CW49" s="606"/>
      <c r="CX49" s="606"/>
      <c r="CY49" s="607"/>
      <c r="CZ49" s="608">
        <v>100</v>
      </c>
      <c r="DA49" s="609"/>
      <c r="DB49" s="609"/>
      <c r="DC49" s="610"/>
      <c r="DD49" s="611">
        <v>4586882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rZMocKU1QH0I5JePbZlXWyYhCJbrfBMBS/qemW+z1UwFbJEkBP8ZoUTPuwCU4ujjdSMlp4a9HrKnqYxBo1jYcQ==" saltValue="K1UTT12yJYXz4yjhUOWJW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V40" sqref="V40:AO40"/>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368</v>
      </c>
      <c r="DK2" s="1092"/>
      <c r="DL2" s="1092"/>
      <c r="DM2" s="1092"/>
      <c r="DN2" s="1092"/>
      <c r="DO2" s="1093"/>
      <c r="DP2" s="228"/>
      <c r="DQ2" s="1091" t="s">
        <v>369</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4"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4" t="s">
        <v>386</v>
      </c>
      <c r="DH5" s="1085"/>
      <c r="DI5" s="1085"/>
      <c r="DJ5" s="1085"/>
      <c r="DK5" s="1086"/>
      <c r="DL5" s="1084" t="s">
        <v>387</v>
      </c>
      <c r="DM5" s="1085"/>
      <c r="DN5" s="1085"/>
      <c r="DO5" s="1085"/>
      <c r="DP5" s="1086"/>
      <c r="DQ5" s="1001" t="s">
        <v>388</v>
      </c>
      <c r="DR5" s="1002"/>
      <c r="DS5" s="1002"/>
      <c r="DT5" s="1002"/>
      <c r="DU5" s="1003"/>
      <c r="DV5" s="1001" t="s">
        <v>379</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389</v>
      </c>
      <c r="C7" s="1048"/>
      <c r="D7" s="1048"/>
      <c r="E7" s="1048"/>
      <c r="F7" s="1048"/>
      <c r="G7" s="1048"/>
      <c r="H7" s="1048"/>
      <c r="I7" s="1048"/>
      <c r="J7" s="1048"/>
      <c r="K7" s="1048"/>
      <c r="L7" s="1048"/>
      <c r="M7" s="1048"/>
      <c r="N7" s="1048"/>
      <c r="O7" s="1048"/>
      <c r="P7" s="1049"/>
      <c r="Q7" s="1102">
        <v>10270</v>
      </c>
      <c r="R7" s="1103"/>
      <c r="S7" s="1103"/>
      <c r="T7" s="1103"/>
      <c r="U7" s="1103"/>
      <c r="V7" s="1103">
        <v>9468</v>
      </c>
      <c r="W7" s="1103"/>
      <c r="X7" s="1103"/>
      <c r="Y7" s="1103"/>
      <c r="Z7" s="1103"/>
      <c r="AA7" s="1103">
        <v>802</v>
      </c>
      <c r="AB7" s="1103"/>
      <c r="AC7" s="1103"/>
      <c r="AD7" s="1103"/>
      <c r="AE7" s="1104"/>
      <c r="AF7" s="1105">
        <v>356</v>
      </c>
      <c r="AG7" s="1106"/>
      <c r="AH7" s="1106"/>
      <c r="AI7" s="1106"/>
      <c r="AJ7" s="1107"/>
      <c r="AK7" s="1108">
        <v>4</v>
      </c>
      <c r="AL7" s="1109"/>
      <c r="AM7" s="1109"/>
      <c r="AN7" s="1109"/>
      <c r="AO7" s="1109"/>
      <c r="AP7" s="1109">
        <v>11248</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391</v>
      </c>
      <c r="B23" s="937" t="s">
        <v>392</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356</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128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372</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398</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403</v>
      </c>
      <c r="C28" s="1048"/>
      <c r="D28" s="1048"/>
      <c r="E28" s="1048"/>
      <c r="F28" s="1048"/>
      <c r="G28" s="1048"/>
      <c r="H28" s="1048"/>
      <c r="I28" s="1048"/>
      <c r="J28" s="1048"/>
      <c r="K28" s="1048"/>
      <c r="L28" s="1048"/>
      <c r="M28" s="1048"/>
      <c r="N28" s="1048"/>
      <c r="O28" s="1048"/>
      <c r="P28" s="1049"/>
      <c r="Q28" s="1050">
        <v>781</v>
      </c>
      <c r="R28" s="1051"/>
      <c r="S28" s="1051"/>
      <c r="T28" s="1051"/>
      <c r="U28" s="1051"/>
      <c r="V28" s="1051">
        <v>669</v>
      </c>
      <c r="W28" s="1051"/>
      <c r="X28" s="1051"/>
      <c r="Y28" s="1051"/>
      <c r="Z28" s="1051"/>
      <c r="AA28" s="1051">
        <v>112</v>
      </c>
      <c r="AB28" s="1051"/>
      <c r="AC28" s="1051"/>
      <c r="AD28" s="1051"/>
      <c r="AE28" s="1052"/>
      <c r="AF28" s="1053">
        <v>112</v>
      </c>
      <c r="AG28" s="1051"/>
      <c r="AH28" s="1051"/>
      <c r="AI28" s="1051"/>
      <c r="AJ28" s="1054"/>
      <c r="AK28" s="1042">
        <v>90</v>
      </c>
      <c r="AL28" s="1043"/>
      <c r="AM28" s="1043"/>
      <c r="AN28" s="1043"/>
      <c r="AO28" s="1043"/>
      <c r="AP28" s="1043">
        <v>0</v>
      </c>
      <c r="AQ28" s="1043"/>
      <c r="AR28" s="1043"/>
      <c r="AS28" s="1043"/>
      <c r="AT28" s="1043"/>
      <c r="AU28" s="1043">
        <v>0</v>
      </c>
      <c r="AV28" s="1043"/>
      <c r="AW28" s="1043"/>
      <c r="AX28" s="1043"/>
      <c r="AY28" s="1043"/>
      <c r="AZ28" s="1044">
        <v>0</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404</v>
      </c>
      <c r="C29" s="1031"/>
      <c r="D29" s="1031"/>
      <c r="E29" s="1031"/>
      <c r="F29" s="1031"/>
      <c r="G29" s="1031"/>
      <c r="H29" s="1031"/>
      <c r="I29" s="1031"/>
      <c r="J29" s="1031"/>
      <c r="K29" s="1031"/>
      <c r="L29" s="1031"/>
      <c r="M29" s="1031"/>
      <c r="N29" s="1031"/>
      <c r="O29" s="1031"/>
      <c r="P29" s="1032"/>
      <c r="Q29" s="1038">
        <v>504</v>
      </c>
      <c r="R29" s="1039"/>
      <c r="S29" s="1039"/>
      <c r="T29" s="1039"/>
      <c r="U29" s="1039"/>
      <c r="V29" s="1039">
        <v>464</v>
      </c>
      <c r="W29" s="1039"/>
      <c r="X29" s="1039"/>
      <c r="Y29" s="1039"/>
      <c r="Z29" s="1039"/>
      <c r="AA29" s="1039">
        <v>40</v>
      </c>
      <c r="AB29" s="1039"/>
      <c r="AC29" s="1039"/>
      <c r="AD29" s="1039"/>
      <c r="AE29" s="1040"/>
      <c r="AF29" s="1035">
        <v>40</v>
      </c>
      <c r="AG29" s="1036"/>
      <c r="AH29" s="1036"/>
      <c r="AI29" s="1036"/>
      <c r="AJ29" s="1037"/>
      <c r="AK29" s="980">
        <v>103</v>
      </c>
      <c r="AL29" s="971"/>
      <c r="AM29" s="971"/>
      <c r="AN29" s="971"/>
      <c r="AO29" s="971"/>
      <c r="AP29" s="971">
        <v>0</v>
      </c>
      <c r="AQ29" s="971"/>
      <c r="AR29" s="971"/>
      <c r="AS29" s="971"/>
      <c r="AT29" s="971"/>
      <c r="AU29" s="971">
        <v>0</v>
      </c>
      <c r="AV29" s="971"/>
      <c r="AW29" s="971"/>
      <c r="AX29" s="971"/>
      <c r="AY29" s="971"/>
      <c r="AZ29" s="1041">
        <v>0</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405</v>
      </c>
      <c r="C30" s="1031"/>
      <c r="D30" s="1031"/>
      <c r="E30" s="1031"/>
      <c r="F30" s="1031"/>
      <c r="G30" s="1031"/>
      <c r="H30" s="1031"/>
      <c r="I30" s="1031"/>
      <c r="J30" s="1031"/>
      <c r="K30" s="1031"/>
      <c r="L30" s="1031"/>
      <c r="M30" s="1031"/>
      <c r="N30" s="1031"/>
      <c r="O30" s="1031"/>
      <c r="P30" s="1032"/>
      <c r="Q30" s="1038">
        <v>36</v>
      </c>
      <c r="R30" s="1039"/>
      <c r="S30" s="1039"/>
      <c r="T30" s="1039"/>
      <c r="U30" s="1039"/>
      <c r="V30" s="1039">
        <v>34</v>
      </c>
      <c r="W30" s="1039"/>
      <c r="X30" s="1039"/>
      <c r="Y30" s="1039"/>
      <c r="Z30" s="1039"/>
      <c r="AA30" s="1039">
        <v>2</v>
      </c>
      <c r="AB30" s="1039"/>
      <c r="AC30" s="1039"/>
      <c r="AD30" s="1039"/>
      <c r="AE30" s="1040"/>
      <c r="AF30" s="1035">
        <v>2</v>
      </c>
      <c r="AG30" s="1036"/>
      <c r="AH30" s="1036"/>
      <c r="AI30" s="1036"/>
      <c r="AJ30" s="1037"/>
      <c r="AK30" s="980">
        <v>15</v>
      </c>
      <c r="AL30" s="971"/>
      <c r="AM30" s="971"/>
      <c r="AN30" s="971"/>
      <c r="AO30" s="971"/>
      <c r="AP30" s="971">
        <v>0</v>
      </c>
      <c r="AQ30" s="971"/>
      <c r="AR30" s="971"/>
      <c r="AS30" s="971"/>
      <c r="AT30" s="971"/>
      <c r="AU30" s="971">
        <v>0</v>
      </c>
      <c r="AV30" s="971"/>
      <c r="AW30" s="971"/>
      <c r="AX30" s="971"/>
      <c r="AY30" s="971"/>
      <c r="AZ30" s="1041">
        <v>0</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406</v>
      </c>
      <c r="C31" s="1031"/>
      <c r="D31" s="1031"/>
      <c r="E31" s="1031"/>
      <c r="F31" s="1031"/>
      <c r="G31" s="1031"/>
      <c r="H31" s="1031"/>
      <c r="I31" s="1031"/>
      <c r="J31" s="1031"/>
      <c r="K31" s="1031"/>
      <c r="L31" s="1031"/>
      <c r="M31" s="1031"/>
      <c r="N31" s="1031"/>
      <c r="O31" s="1031"/>
      <c r="P31" s="1032"/>
      <c r="Q31" s="1038">
        <v>516</v>
      </c>
      <c r="R31" s="1039"/>
      <c r="S31" s="1039"/>
      <c r="T31" s="1039"/>
      <c r="U31" s="1039"/>
      <c r="V31" s="1039">
        <v>410</v>
      </c>
      <c r="W31" s="1039"/>
      <c r="X31" s="1039"/>
      <c r="Y31" s="1039"/>
      <c r="Z31" s="1039"/>
      <c r="AA31" s="1039">
        <v>106</v>
      </c>
      <c r="AB31" s="1039"/>
      <c r="AC31" s="1039"/>
      <c r="AD31" s="1039"/>
      <c r="AE31" s="1040"/>
      <c r="AF31" s="1035">
        <v>3</v>
      </c>
      <c r="AG31" s="1036"/>
      <c r="AH31" s="1036"/>
      <c r="AI31" s="1036"/>
      <c r="AJ31" s="1037"/>
      <c r="AK31" s="980">
        <v>146</v>
      </c>
      <c r="AL31" s="971"/>
      <c r="AM31" s="971"/>
      <c r="AN31" s="971"/>
      <c r="AO31" s="971"/>
      <c r="AP31" s="971">
        <v>87</v>
      </c>
      <c r="AQ31" s="971"/>
      <c r="AR31" s="971"/>
      <c r="AS31" s="971"/>
      <c r="AT31" s="971"/>
      <c r="AU31" s="971">
        <v>0</v>
      </c>
      <c r="AV31" s="971"/>
      <c r="AW31" s="971"/>
      <c r="AX31" s="971"/>
      <c r="AY31" s="971"/>
      <c r="AZ31" s="1041">
        <v>0</v>
      </c>
      <c r="BA31" s="1041"/>
      <c r="BB31" s="1041"/>
      <c r="BC31" s="1041"/>
      <c r="BD31" s="1041"/>
      <c r="BE31" s="972" t="s">
        <v>407</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408</v>
      </c>
      <c r="C32" s="1031"/>
      <c r="D32" s="1031"/>
      <c r="E32" s="1031"/>
      <c r="F32" s="1031"/>
      <c r="G32" s="1031"/>
      <c r="H32" s="1031"/>
      <c r="I32" s="1031"/>
      <c r="J32" s="1031"/>
      <c r="K32" s="1031"/>
      <c r="L32" s="1031"/>
      <c r="M32" s="1031"/>
      <c r="N32" s="1031"/>
      <c r="O32" s="1031"/>
      <c r="P32" s="1032"/>
      <c r="Q32" s="1038">
        <v>52</v>
      </c>
      <c r="R32" s="1039"/>
      <c r="S32" s="1039"/>
      <c r="T32" s="1039"/>
      <c r="U32" s="1039"/>
      <c r="V32" s="1039">
        <v>46</v>
      </c>
      <c r="W32" s="1039"/>
      <c r="X32" s="1039"/>
      <c r="Y32" s="1039"/>
      <c r="Z32" s="1039"/>
      <c r="AA32" s="1039">
        <v>6</v>
      </c>
      <c r="AB32" s="1039"/>
      <c r="AC32" s="1039"/>
      <c r="AD32" s="1039"/>
      <c r="AE32" s="1040"/>
      <c r="AF32" s="1035">
        <v>6</v>
      </c>
      <c r="AG32" s="1036"/>
      <c r="AH32" s="1036"/>
      <c r="AI32" s="1036"/>
      <c r="AJ32" s="1037"/>
      <c r="AK32" s="980">
        <v>28</v>
      </c>
      <c r="AL32" s="971"/>
      <c r="AM32" s="971"/>
      <c r="AN32" s="971"/>
      <c r="AO32" s="971"/>
      <c r="AP32" s="971">
        <v>5</v>
      </c>
      <c r="AQ32" s="971"/>
      <c r="AR32" s="971"/>
      <c r="AS32" s="971"/>
      <c r="AT32" s="971"/>
      <c r="AU32" s="971">
        <v>0</v>
      </c>
      <c r="AV32" s="971"/>
      <c r="AW32" s="971"/>
      <c r="AX32" s="971"/>
      <c r="AY32" s="971"/>
      <c r="AZ32" s="1041">
        <v>0</v>
      </c>
      <c r="BA32" s="1041"/>
      <c r="BB32" s="1041"/>
      <c r="BC32" s="1041"/>
      <c r="BD32" s="1041"/>
      <c r="BE32" s="972" t="s">
        <v>407</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409</v>
      </c>
      <c r="C33" s="1031"/>
      <c r="D33" s="1031"/>
      <c r="E33" s="1031"/>
      <c r="F33" s="1031"/>
      <c r="G33" s="1031"/>
      <c r="H33" s="1031"/>
      <c r="I33" s="1031"/>
      <c r="J33" s="1031"/>
      <c r="K33" s="1031"/>
      <c r="L33" s="1031"/>
      <c r="M33" s="1031"/>
      <c r="N33" s="1031"/>
      <c r="O33" s="1031"/>
      <c r="P33" s="1032"/>
      <c r="Q33" s="1038">
        <v>52</v>
      </c>
      <c r="R33" s="1039"/>
      <c r="S33" s="1039"/>
      <c r="T33" s="1039"/>
      <c r="U33" s="1039"/>
      <c r="V33" s="1039">
        <v>49</v>
      </c>
      <c r="W33" s="1039"/>
      <c r="X33" s="1039"/>
      <c r="Y33" s="1039"/>
      <c r="Z33" s="1039"/>
      <c r="AA33" s="1039">
        <v>3</v>
      </c>
      <c r="AB33" s="1039"/>
      <c r="AC33" s="1039"/>
      <c r="AD33" s="1039"/>
      <c r="AE33" s="1040"/>
      <c r="AF33" s="1035">
        <v>3</v>
      </c>
      <c r="AG33" s="1036"/>
      <c r="AH33" s="1036"/>
      <c r="AI33" s="1036"/>
      <c r="AJ33" s="1037"/>
      <c r="AK33" s="980">
        <v>8</v>
      </c>
      <c r="AL33" s="971"/>
      <c r="AM33" s="971"/>
      <c r="AN33" s="971"/>
      <c r="AO33" s="971"/>
      <c r="AP33" s="971">
        <v>8</v>
      </c>
      <c r="AQ33" s="971"/>
      <c r="AR33" s="971"/>
      <c r="AS33" s="971"/>
      <c r="AT33" s="971"/>
      <c r="AU33" s="971">
        <v>1</v>
      </c>
      <c r="AV33" s="971"/>
      <c r="AW33" s="971"/>
      <c r="AX33" s="971"/>
      <c r="AY33" s="971"/>
      <c r="AZ33" s="1041">
        <v>0</v>
      </c>
      <c r="BA33" s="1041"/>
      <c r="BB33" s="1041"/>
      <c r="BC33" s="1041"/>
      <c r="BD33" s="1041"/>
      <c r="BE33" s="972" t="s">
        <v>407</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391</v>
      </c>
      <c r="B63" s="937" t="s">
        <v>411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167</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128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413</v>
      </c>
      <c r="B66" s="996"/>
      <c r="C66" s="996"/>
      <c r="D66" s="996"/>
      <c r="E66" s="996"/>
      <c r="F66" s="996"/>
      <c r="G66" s="996"/>
      <c r="H66" s="996"/>
      <c r="I66" s="996"/>
      <c r="J66" s="996"/>
      <c r="K66" s="996"/>
      <c r="L66" s="996"/>
      <c r="M66" s="996"/>
      <c r="N66" s="996"/>
      <c r="O66" s="996"/>
      <c r="P66" s="997"/>
      <c r="Q66" s="1001" t="s">
        <v>395</v>
      </c>
      <c r="R66" s="1002"/>
      <c r="S66" s="1002"/>
      <c r="T66" s="1002"/>
      <c r="U66" s="1003"/>
      <c r="V66" s="1001" t="s">
        <v>396</v>
      </c>
      <c r="W66" s="1002"/>
      <c r="X66" s="1002"/>
      <c r="Y66" s="1002"/>
      <c r="Z66" s="1003"/>
      <c r="AA66" s="1001" t="s">
        <v>397</v>
      </c>
      <c r="AB66" s="1002"/>
      <c r="AC66" s="1002"/>
      <c r="AD66" s="1002"/>
      <c r="AE66" s="1003"/>
      <c r="AF66" s="1007" t="s">
        <v>398</v>
      </c>
      <c r="AG66" s="1008"/>
      <c r="AH66" s="1008"/>
      <c r="AI66" s="1008"/>
      <c r="AJ66" s="1009"/>
      <c r="AK66" s="1001" t="s">
        <v>399</v>
      </c>
      <c r="AL66" s="996"/>
      <c r="AM66" s="996"/>
      <c r="AN66" s="996"/>
      <c r="AO66" s="997"/>
      <c r="AP66" s="1001" t="s">
        <v>400</v>
      </c>
      <c r="AQ66" s="1002"/>
      <c r="AR66" s="1002"/>
      <c r="AS66" s="1002"/>
      <c r="AT66" s="1003"/>
      <c r="AU66" s="1001" t="s">
        <v>414</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c r="C68" s="986"/>
      <c r="D68" s="986"/>
      <c r="E68" s="986"/>
      <c r="F68" s="986"/>
      <c r="G68" s="986"/>
      <c r="H68" s="986"/>
      <c r="I68" s="986"/>
      <c r="J68" s="986"/>
      <c r="K68" s="986"/>
      <c r="L68" s="986"/>
      <c r="M68" s="986"/>
      <c r="N68" s="986"/>
      <c r="O68" s="986"/>
      <c r="P68" s="987"/>
      <c r="Q68" s="988"/>
      <c r="R68" s="982"/>
      <c r="S68" s="982"/>
      <c r="T68" s="982"/>
      <c r="U68" s="982"/>
      <c r="V68" s="982"/>
      <c r="W68" s="982"/>
      <c r="X68" s="982"/>
      <c r="Y68" s="982"/>
      <c r="Z68" s="982"/>
      <c r="AA68" s="982"/>
      <c r="AB68" s="982"/>
      <c r="AC68" s="982"/>
      <c r="AD68" s="982"/>
      <c r="AE68" s="982"/>
      <c r="AF68" s="982"/>
      <c r="AG68" s="982"/>
      <c r="AH68" s="982"/>
      <c r="AI68" s="982"/>
      <c r="AJ68" s="982"/>
      <c r="AK68" s="982"/>
      <c r="AL68" s="982"/>
      <c r="AM68" s="982"/>
      <c r="AN68" s="982"/>
      <c r="AO68" s="982"/>
      <c r="AP68" s="982"/>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c r="C69" s="975"/>
      <c r="D69" s="975"/>
      <c r="E69" s="975"/>
      <c r="F69" s="975"/>
      <c r="G69" s="975"/>
      <c r="H69" s="975"/>
      <c r="I69" s="975"/>
      <c r="J69" s="975"/>
      <c r="K69" s="975"/>
      <c r="L69" s="975"/>
      <c r="M69" s="975"/>
      <c r="N69" s="975"/>
      <c r="O69" s="975"/>
      <c r="P69" s="976"/>
      <c r="Q69" s="977"/>
      <c r="R69" s="971"/>
      <c r="S69" s="971"/>
      <c r="T69" s="971"/>
      <c r="U69" s="971"/>
      <c r="V69" s="971"/>
      <c r="W69" s="971"/>
      <c r="X69" s="971"/>
      <c r="Y69" s="971"/>
      <c r="Z69" s="971"/>
      <c r="AA69" s="971"/>
      <c r="AB69" s="971"/>
      <c r="AC69" s="971"/>
      <c r="AD69" s="971"/>
      <c r="AE69" s="971"/>
      <c r="AF69" s="971"/>
      <c r="AG69" s="971"/>
      <c r="AH69" s="971"/>
      <c r="AI69" s="971"/>
      <c r="AJ69" s="971"/>
      <c r="AK69" s="971"/>
      <c r="AL69" s="971"/>
      <c r="AM69" s="971"/>
      <c r="AN69" s="971"/>
      <c r="AO69" s="971"/>
      <c r="AP69" s="971"/>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391</v>
      </c>
      <c r="B88" s="937" t="s">
        <v>415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416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418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419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424</v>
      </c>
      <c r="AB109" s="896"/>
      <c r="AC109" s="896"/>
      <c r="AD109" s="896"/>
      <c r="AE109" s="897"/>
      <c r="AF109" s="898" t="s">
        <v>425</v>
      </c>
      <c r="AG109" s="896"/>
      <c r="AH109" s="896"/>
      <c r="AI109" s="896"/>
      <c r="AJ109" s="897"/>
      <c r="AK109" s="898" t="s">
        <v>309</v>
      </c>
      <c r="AL109" s="896"/>
      <c r="AM109" s="896"/>
      <c r="AN109" s="896"/>
      <c r="AO109" s="897"/>
      <c r="AP109" s="898" t="s">
        <v>426</v>
      </c>
      <c r="AQ109" s="896"/>
      <c r="AR109" s="896"/>
      <c r="AS109" s="896"/>
      <c r="AT109" s="929"/>
      <c r="AU109" s="895" t="s">
        <v>423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424</v>
      </c>
      <c r="BR109" s="896"/>
      <c r="BS109" s="896"/>
      <c r="BT109" s="896"/>
      <c r="BU109" s="897"/>
      <c r="BV109" s="898" t="s">
        <v>425</v>
      </c>
      <c r="BW109" s="896"/>
      <c r="BX109" s="896"/>
      <c r="BY109" s="896"/>
      <c r="BZ109" s="897"/>
      <c r="CA109" s="898" t="s">
        <v>309</v>
      </c>
      <c r="CB109" s="896"/>
      <c r="CC109" s="896"/>
      <c r="CD109" s="896"/>
      <c r="CE109" s="897"/>
      <c r="CF109" s="936" t="s">
        <v>426</v>
      </c>
      <c r="CG109" s="936"/>
      <c r="CH109" s="936"/>
      <c r="CI109" s="936"/>
      <c r="CJ109" s="936"/>
      <c r="CK109" s="898" t="s">
        <v>427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424</v>
      </c>
      <c r="DH109" s="896"/>
      <c r="DI109" s="896"/>
      <c r="DJ109" s="896"/>
      <c r="DK109" s="897"/>
      <c r="DL109" s="898" t="s">
        <v>425</v>
      </c>
      <c r="DM109" s="896"/>
      <c r="DN109" s="896"/>
      <c r="DO109" s="896"/>
      <c r="DP109" s="897"/>
      <c r="DQ109" s="898" t="s">
        <v>309</v>
      </c>
      <c r="DR109" s="896"/>
      <c r="DS109" s="896"/>
      <c r="DT109" s="896"/>
      <c r="DU109" s="897"/>
      <c r="DV109" s="898" t="s">
        <v>426</v>
      </c>
      <c r="DW109" s="896"/>
      <c r="DX109" s="896"/>
      <c r="DY109" s="896"/>
      <c r="DZ109" s="929"/>
    </row>
    <row r="110" spans="1:131" s="230" customFormat="1" ht="26.25" customHeight="1" x14ac:dyDescent="0.15">
      <c r="A110" s="807" t="s">
        <v>428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754824</v>
      </c>
      <c r="AB110" s="889"/>
      <c r="AC110" s="889"/>
      <c r="AD110" s="889"/>
      <c r="AE110" s="890"/>
      <c r="AF110" s="891">
        <v>782152</v>
      </c>
      <c r="AG110" s="889"/>
      <c r="AH110" s="889"/>
      <c r="AI110" s="889"/>
      <c r="AJ110" s="890"/>
      <c r="AK110" s="891">
        <v>851794</v>
      </c>
      <c r="AL110" s="889"/>
      <c r="AM110" s="889"/>
      <c r="AN110" s="889"/>
      <c r="AO110" s="890"/>
      <c r="AP110" s="892">
        <v>25.9</v>
      </c>
      <c r="AQ110" s="893"/>
      <c r="AR110" s="893"/>
      <c r="AS110" s="893"/>
      <c r="AT110" s="894"/>
      <c r="AU110" s="930" t="s">
        <v>75</v>
      </c>
      <c r="AV110" s="931"/>
      <c r="AW110" s="931"/>
      <c r="AX110" s="931"/>
      <c r="AY110" s="931"/>
      <c r="AZ110" s="860" t="s">
        <v>429</v>
      </c>
      <c r="BA110" s="808"/>
      <c r="BB110" s="808"/>
      <c r="BC110" s="808"/>
      <c r="BD110" s="808"/>
      <c r="BE110" s="808"/>
      <c r="BF110" s="808"/>
      <c r="BG110" s="808"/>
      <c r="BH110" s="808"/>
      <c r="BI110" s="808"/>
      <c r="BJ110" s="808"/>
      <c r="BK110" s="808"/>
      <c r="BL110" s="808"/>
      <c r="BM110" s="808"/>
      <c r="BN110" s="808"/>
      <c r="BO110" s="808"/>
      <c r="BP110" s="809"/>
      <c r="BQ110" s="861">
        <v>8079560</v>
      </c>
      <c r="BR110" s="842"/>
      <c r="BS110" s="842"/>
      <c r="BT110" s="842"/>
      <c r="BU110" s="842"/>
      <c r="BV110" s="842">
        <v>10936303</v>
      </c>
      <c r="BW110" s="842"/>
      <c r="BX110" s="842"/>
      <c r="BY110" s="842"/>
      <c r="BZ110" s="842"/>
      <c r="CA110" s="842">
        <v>11248089</v>
      </c>
      <c r="CB110" s="842"/>
      <c r="CC110" s="842"/>
      <c r="CD110" s="842"/>
      <c r="CE110" s="842"/>
      <c r="CF110" s="866">
        <v>342</v>
      </c>
      <c r="CG110" s="867"/>
      <c r="CH110" s="867"/>
      <c r="CI110" s="867"/>
      <c r="CJ110" s="867"/>
      <c r="CK110" s="926" t="s">
        <v>430</v>
      </c>
      <c r="CL110" s="819"/>
      <c r="CM110" s="860" t="s">
        <v>431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128</v>
      </c>
      <c r="DH110" s="842"/>
      <c r="DI110" s="842"/>
      <c r="DJ110" s="842"/>
      <c r="DK110" s="842"/>
      <c r="DL110" s="842" t="s">
        <v>432</v>
      </c>
      <c r="DM110" s="842"/>
      <c r="DN110" s="842"/>
      <c r="DO110" s="842"/>
      <c r="DP110" s="842"/>
      <c r="DQ110" s="842" t="s">
        <v>128</v>
      </c>
      <c r="DR110" s="842"/>
      <c r="DS110" s="842"/>
      <c r="DT110" s="842"/>
      <c r="DU110" s="842"/>
      <c r="DV110" s="843" t="s">
        <v>432</v>
      </c>
      <c r="DW110" s="843"/>
      <c r="DX110" s="843"/>
      <c r="DY110" s="843"/>
      <c r="DZ110" s="844"/>
    </row>
    <row r="111" spans="1:131" s="230" customFormat="1" ht="26.25" customHeight="1" x14ac:dyDescent="0.15">
      <c r="A111" s="774" t="s">
        <v>433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128</v>
      </c>
      <c r="AB111" s="919"/>
      <c r="AC111" s="919"/>
      <c r="AD111" s="919"/>
      <c r="AE111" s="920"/>
      <c r="AF111" s="921" t="s">
        <v>128</v>
      </c>
      <c r="AG111" s="919"/>
      <c r="AH111" s="919"/>
      <c r="AI111" s="919"/>
      <c r="AJ111" s="920"/>
      <c r="AK111" s="921" t="s">
        <v>128</v>
      </c>
      <c r="AL111" s="919"/>
      <c r="AM111" s="919"/>
      <c r="AN111" s="919"/>
      <c r="AO111" s="920"/>
      <c r="AP111" s="922" t="s">
        <v>128</v>
      </c>
      <c r="AQ111" s="923"/>
      <c r="AR111" s="923"/>
      <c r="AS111" s="923"/>
      <c r="AT111" s="924"/>
      <c r="AU111" s="932"/>
      <c r="AV111" s="933"/>
      <c r="AW111" s="933"/>
      <c r="AX111" s="933"/>
      <c r="AY111" s="933"/>
      <c r="AZ111" s="815" t="s">
        <v>434</v>
      </c>
      <c r="BA111" s="752"/>
      <c r="BB111" s="752"/>
      <c r="BC111" s="752"/>
      <c r="BD111" s="752"/>
      <c r="BE111" s="752"/>
      <c r="BF111" s="752"/>
      <c r="BG111" s="752"/>
      <c r="BH111" s="752"/>
      <c r="BI111" s="752"/>
      <c r="BJ111" s="752"/>
      <c r="BK111" s="752"/>
      <c r="BL111" s="752"/>
      <c r="BM111" s="752"/>
      <c r="BN111" s="752"/>
      <c r="BO111" s="752"/>
      <c r="BP111" s="753"/>
      <c r="BQ111" s="816">
        <v>3960</v>
      </c>
      <c r="BR111" s="817"/>
      <c r="BS111" s="817"/>
      <c r="BT111" s="817"/>
      <c r="BU111" s="817"/>
      <c r="BV111" s="817">
        <v>1043018</v>
      </c>
      <c r="BW111" s="817"/>
      <c r="BX111" s="817"/>
      <c r="BY111" s="817"/>
      <c r="BZ111" s="817"/>
      <c r="CA111" s="817">
        <v>271248</v>
      </c>
      <c r="CB111" s="817"/>
      <c r="CC111" s="817"/>
      <c r="CD111" s="817"/>
      <c r="CE111" s="817"/>
      <c r="CF111" s="875">
        <v>8.1999999999999993</v>
      </c>
      <c r="CG111" s="876"/>
      <c r="CH111" s="876"/>
      <c r="CI111" s="876"/>
      <c r="CJ111" s="876"/>
      <c r="CK111" s="927"/>
      <c r="CL111" s="821"/>
      <c r="CM111" s="815" t="s">
        <v>435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128</v>
      </c>
      <c r="DH111" s="817"/>
      <c r="DI111" s="817"/>
      <c r="DJ111" s="817"/>
      <c r="DK111" s="817"/>
      <c r="DL111" s="817" t="s">
        <v>128</v>
      </c>
      <c r="DM111" s="817"/>
      <c r="DN111" s="817"/>
      <c r="DO111" s="817"/>
      <c r="DP111" s="817"/>
      <c r="DQ111" s="817" t="s">
        <v>128</v>
      </c>
      <c r="DR111" s="817"/>
      <c r="DS111" s="817"/>
      <c r="DT111" s="817"/>
      <c r="DU111" s="817"/>
      <c r="DV111" s="794" t="s">
        <v>128</v>
      </c>
      <c r="DW111" s="794"/>
      <c r="DX111" s="794"/>
      <c r="DY111" s="794"/>
      <c r="DZ111" s="795"/>
    </row>
    <row r="112" spans="1:131" s="230" customFormat="1" ht="26.25" customHeight="1" x14ac:dyDescent="0.15">
      <c r="A112" s="912" t="s">
        <v>436</v>
      </c>
      <c r="B112" s="913"/>
      <c r="C112" s="752" t="s">
        <v>437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128</v>
      </c>
      <c r="AB112" s="780"/>
      <c r="AC112" s="780"/>
      <c r="AD112" s="780"/>
      <c r="AE112" s="781"/>
      <c r="AF112" s="782" t="s">
        <v>128</v>
      </c>
      <c r="AG112" s="780"/>
      <c r="AH112" s="780"/>
      <c r="AI112" s="780"/>
      <c r="AJ112" s="781"/>
      <c r="AK112" s="782" t="s">
        <v>128</v>
      </c>
      <c r="AL112" s="780"/>
      <c r="AM112" s="780"/>
      <c r="AN112" s="780"/>
      <c r="AO112" s="781"/>
      <c r="AP112" s="824" t="s">
        <v>128</v>
      </c>
      <c r="AQ112" s="825"/>
      <c r="AR112" s="825"/>
      <c r="AS112" s="825"/>
      <c r="AT112" s="826"/>
      <c r="AU112" s="932"/>
      <c r="AV112" s="933"/>
      <c r="AW112" s="933"/>
      <c r="AX112" s="933"/>
      <c r="AY112" s="933"/>
      <c r="AZ112" s="815" t="s">
        <v>438</v>
      </c>
      <c r="BA112" s="752"/>
      <c r="BB112" s="752"/>
      <c r="BC112" s="752"/>
      <c r="BD112" s="752"/>
      <c r="BE112" s="752"/>
      <c r="BF112" s="752"/>
      <c r="BG112" s="752"/>
      <c r="BH112" s="752"/>
      <c r="BI112" s="752"/>
      <c r="BJ112" s="752"/>
      <c r="BK112" s="752"/>
      <c r="BL112" s="752"/>
      <c r="BM112" s="752"/>
      <c r="BN112" s="752"/>
      <c r="BO112" s="752"/>
      <c r="BP112" s="753"/>
      <c r="BQ112" s="816">
        <v>994806</v>
      </c>
      <c r="BR112" s="817"/>
      <c r="BS112" s="817"/>
      <c r="BT112" s="817"/>
      <c r="BU112" s="817"/>
      <c r="BV112" s="817">
        <v>1343858</v>
      </c>
      <c r="BW112" s="817"/>
      <c r="BX112" s="817"/>
      <c r="BY112" s="817"/>
      <c r="BZ112" s="817"/>
      <c r="CA112" s="817">
        <v>1327499</v>
      </c>
      <c r="CB112" s="817"/>
      <c r="CC112" s="817"/>
      <c r="CD112" s="817"/>
      <c r="CE112" s="817"/>
      <c r="CF112" s="875">
        <v>40.4</v>
      </c>
      <c r="CG112" s="876"/>
      <c r="CH112" s="876"/>
      <c r="CI112" s="876"/>
      <c r="CJ112" s="876"/>
      <c r="CK112" s="927"/>
      <c r="CL112" s="821"/>
      <c r="CM112" s="815" t="s">
        <v>439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128</v>
      </c>
      <c r="DH112" s="817"/>
      <c r="DI112" s="817"/>
      <c r="DJ112" s="817"/>
      <c r="DK112" s="817"/>
      <c r="DL112" s="817" t="s">
        <v>128</v>
      </c>
      <c r="DM112" s="817"/>
      <c r="DN112" s="817"/>
      <c r="DO112" s="817"/>
      <c r="DP112" s="817"/>
      <c r="DQ112" s="817" t="s">
        <v>128</v>
      </c>
      <c r="DR112" s="817"/>
      <c r="DS112" s="817"/>
      <c r="DT112" s="817"/>
      <c r="DU112" s="817"/>
      <c r="DV112" s="794" t="s">
        <v>128</v>
      </c>
      <c r="DW112" s="794"/>
      <c r="DX112" s="794"/>
      <c r="DY112" s="794"/>
      <c r="DZ112" s="795"/>
    </row>
    <row r="113" spans="1:130" s="230" customFormat="1" ht="26.25" customHeight="1" x14ac:dyDescent="0.15">
      <c r="A113" s="914"/>
      <c r="B113" s="915"/>
      <c r="C113" s="752" t="s">
        <v>440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85839</v>
      </c>
      <c r="AB113" s="919"/>
      <c r="AC113" s="919"/>
      <c r="AD113" s="919"/>
      <c r="AE113" s="920"/>
      <c r="AF113" s="921">
        <v>88816</v>
      </c>
      <c r="AG113" s="919"/>
      <c r="AH113" s="919"/>
      <c r="AI113" s="919"/>
      <c r="AJ113" s="920"/>
      <c r="AK113" s="921">
        <v>104222</v>
      </c>
      <c r="AL113" s="919"/>
      <c r="AM113" s="919"/>
      <c r="AN113" s="919"/>
      <c r="AO113" s="920"/>
      <c r="AP113" s="922">
        <v>3.2</v>
      </c>
      <c r="AQ113" s="923"/>
      <c r="AR113" s="923"/>
      <c r="AS113" s="923"/>
      <c r="AT113" s="924"/>
      <c r="AU113" s="932"/>
      <c r="AV113" s="933"/>
      <c r="AW113" s="933"/>
      <c r="AX113" s="933"/>
      <c r="AY113" s="933"/>
      <c r="AZ113" s="815" t="s">
        <v>441</v>
      </c>
      <c r="BA113" s="752"/>
      <c r="BB113" s="752"/>
      <c r="BC113" s="752"/>
      <c r="BD113" s="752"/>
      <c r="BE113" s="752"/>
      <c r="BF113" s="752"/>
      <c r="BG113" s="752"/>
      <c r="BH113" s="752"/>
      <c r="BI113" s="752"/>
      <c r="BJ113" s="752"/>
      <c r="BK113" s="752"/>
      <c r="BL113" s="752"/>
      <c r="BM113" s="752"/>
      <c r="BN113" s="752"/>
      <c r="BO113" s="752"/>
      <c r="BP113" s="753"/>
      <c r="BQ113" s="816" t="s">
        <v>128</v>
      </c>
      <c r="BR113" s="817"/>
      <c r="BS113" s="817"/>
      <c r="BT113" s="817"/>
      <c r="BU113" s="817"/>
      <c r="BV113" s="817" t="s">
        <v>128</v>
      </c>
      <c r="BW113" s="817"/>
      <c r="BX113" s="817"/>
      <c r="BY113" s="817"/>
      <c r="BZ113" s="817"/>
      <c r="CA113" s="817" t="s">
        <v>128</v>
      </c>
      <c r="CB113" s="817"/>
      <c r="CC113" s="817"/>
      <c r="CD113" s="817"/>
      <c r="CE113" s="817"/>
      <c r="CF113" s="875" t="s">
        <v>128</v>
      </c>
      <c r="CG113" s="876"/>
      <c r="CH113" s="876"/>
      <c r="CI113" s="876"/>
      <c r="CJ113" s="876"/>
      <c r="CK113" s="927"/>
      <c r="CL113" s="821"/>
      <c r="CM113" s="815" t="s">
        <v>442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128</v>
      </c>
      <c r="DH113" s="780"/>
      <c r="DI113" s="780"/>
      <c r="DJ113" s="780"/>
      <c r="DK113" s="781"/>
      <c r="DL113" s="782" t="s">
        <v>128</v>
      </c>
      <c r="DM113" s="780"/>
      <c r="DN113" s="780"/>
      <c r="DO113" s="780"/>
      <c r="DP113" s="781"/>
      <c r="DQ113" s="782" t="s">
        <v>128</v>
      </c>
      <c r="DR113" s="780"/>
      <c r="DS113" s="780"/>
      <c r="DT113" s="780"/>
      <c r="DU113" s="781"/>
      <c r="DV113" s="824" t="s">
        <v>128</v>
      </c>
      <c r="DW113" s="825"/>
      <c r="DX113" s="825"/>
      <c r="DY113" s="825"/>
      <c r="DZ113" s="826"/>
    </row>
    <row r="114" spans="1:130" s="230" customFormat="1" ht="26.25" customHeight="1" x14ac:dyDescent="0.15">
      <c r="A114" s="914"/>
      <c r="B114" s="915"/>
      <c r="C114" s="752" t="s">
        <v>443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128</v>
      </c>
      <c r="AB114" s="780"/>
      <c r="AC114" s="780"/>
      <c r="AD114" s="780"/>
      <c r="AE114" s="781"/>
      <c r="AF114" s="782" t="s">
        <v>128</v>
      </c>
      <c r="AG114" s="780"/>
      <c r="AH114" s="780"/>
      <c r="AI114" s="780"/>
      <c r="AJ114" s="781"/>
      <c r="AK114" s="782" t="s">
        <v>128</v>
      </c>
      <c r="AL114" s="780"/>
      <c r="AM114" s="780"/>
      <c r="AN114" s="780"/>
      <c r="AO114" s="781"/>
      <c r="AP114" s="824" t="s">
        <v>128</v>
      </c>
      <c r="AQ114" s="825"/>
      <c r="AR114" s="825"/>
      <c r="AS114" s="825"/>
      <c r="AT114" s="826"/>
      <c r="AU114" s="932"/>
      <c r="AV114" s="933"/>
      <c r="AW114" s="933"/>
      <c r="AX114" s="933"/>
      <c r="AY114" s="933"/>
      <c r="AZ114" s="815" t="s">
        <v>444</v>
      </c>
      <c r="BA114" s="752"/>
      <c r="BB114" s="752"/>
      <c r="BC114" s="752"/>
      <c r="BD114" s="752"/>
      <c r="BE114" s="752"/>
      <c r="BF114" s="752"/>
      <c r="BG114" s="752"/>
      <c r="BH114" s="752"/>
      <c r="BI114" s="752"/>
      <c r="BJ114" s="752"/>
      <c r="BK114" s="752"/>
      <c r="BL114" s="752"/>
      <c r="BM114" s="752"/>
      <c r="BN114" s="752"/>
      <c r="BO114" s="752"/>
      <c r="BP114" s="753"/>
      <c r="BQ114" s="816">
        <v>572897</v>
      </c>
      <c r="BR114" s="817"/>
      <c r="BS114" s="817"/>
      <c r="BT114" s="817"/>
      <c r="BU114" s="817"/>
      <c r="BV114" s="817" t="s">
        <v>128</v>
      </c>
      <c r="BW114" s="817"/>
      <c r="BX114" s="817"/>
      <c r="BY114" s="817"/>
      <c r="BZ114" s="817"/>
      <c r="CA114" s="817" t="s">
        <v>128</v>
      </c>
      <c r="CB114" s="817"/>
      <c r="CC114" s="817"/>
      <c r="CD114" s="817"/>
      <c r="CE114" s="817"/>
      <c r="CF114" s="875" t="s">
        <v>128</v>
      </c>
      <c r="CG114" s="876"/>
      <c r="CH114" s="876"/>
      <c r="CI114" s="876"/>
      <c r="CJ114" s="876"/>
      <c r="CK114" s="927"/>
      <c r="CL114" s="821"/>
      <c r="CM114" s="815" t="s">
        <v>445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128</v>
      </c>
      <c r="DH114" s="780"/>
      <c r="DI114" s="780"/>
      <c r="DJ114" s="780"/>
      <c r="DK114" s="781"/>
      <c r="DL114" s="782" t="s">
        <v>128</v>
      </c>
      <c r="DM114" s="780"/>
      <c r="DN114" s="780"/>
      <c r="DO114" s="780"/>
      <c r="DP114" s="781"/>
      <c r="DQ114" s="782" t="s">
        <v>128</v>
      </c>
      <c r="DR114" s="780"/>
      <c r="DS114" s="780"/>
      <c r="DT114" s="780"/>
      <c r="DU114" s="781"/>
      <c r="DV114" s="824" t="s">
        <v>128</v>
      </c>
      <c r="DW114" s="825"/>
      <c r="DX114" s="825"/>
      <c r="DY114" s="825"/>
      <c r="DZ114" s="826"/>
    </row>
    <row r="115" spans="1:130" s="230" customFormat="1" ht="26.25" customHeight="1" x14ac:dyDescent="0.15">
      <c r="A115" s="914"/>
      <c r="B115" s="915"/>
      <c r="C115" s="752" t="s">
        <v>446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128</v>
      </c>
      <c r="AB115" s="919"/>
      <c r="AC115" s="919"/>
      <c r="AD115" s="919"/>
      <c r="AE115" s="920"/>
      <c r="AF115" s="921" t="s">
        <v>128</v>
      </c>
      <c r="AG115" s="919"/>
      <c r="AH115" s="919"/>
      <c r="AI115" s="919"/>
      <c r="AJ115" s="920"/>
      <c r="AK115" s="921" t="s">
        <v>128</v>
      </c>
      <c r="AL115" s="919"/>
      <c r="AM115" s="919"/>
      <c r="AN115" s="919"/>
      <c r="AO115" s="920"/>
      <c r="AP115" s="922" t="s">
        <v>128</v>
      </c>
      <c r="AQ115" s="923"/>
      <c r="AR115" s="923"/>
      <c r="AS115" s="923"/>
      <c r="AT115" s="924"/>
      <c r="AU115" s="932"/>
      <c r="AV115" s="933"/>
      <c r="AW115" s="933"/>
      <c r="AX115" s="933"/>
      <c r="AY115" s="933"/>
      <c r="AZ115" s="815" t="s">
        <v>447</v>
      </c>
      <c r="BA115" s="752"/>
      <c r="BB115" s="752"/>
      <c r="BC115" s="752"/>
      <c r="BD115" s="752"/>
      <c r="BE115" s="752"/>
      <c r="BF115" s="752"/>
      <c r="BG115" s="752"/>
      <c r="BH115" s="752"/>
      <c r="BI115" s="752"/>
      <c r="BJ115" s="752"/>
      <c r="BK115" s="752"/>
      <c r="BL115" s="752"/>
      <c r="BM115" s="752"/>
      <c r="BN115" s="752"/>
      <c r="BO115" s="752"/>
      <c r="BP115" s="753"/>
      <c r="BQ115" s="816" t="s">
        <v>128</v>
      </c>
      <c r="BR115" s="817"/>
      <c r="BS115" s="817"/>
      <c r="BT115" s="817"/>
      <c r="BU115" s="817"/>
      <c r="BV115" s="817" t="s">
        <v>128</v>
      </c>
      <c r="BW115" s="817"/>
      <c r="BX115" s="817"/>
      <c r="BY115" s="817"/>
      <c r="BZ115" s="817"/>
      <c r="CA115" s="817" t="s">
        <v>128</v>
      </c>
      <c r="CB115" s="817"/>
      <c r="CC115" s="817"/>
      <c r="CD115" s="817"/>
      <c r="CE115" s="817"/>
      <c r="CF115" s="875" t="s">
        <v>128</v>
      </c>
      <c r="CG115" s="876"/>
      <c r="CH115" s="876"/>
      <c r="CI115" s="876"/>
      <c r="CJ115" s="876"/>
      <c r="CK115" s="927"/>
      <c r="CL115" s="821"/>
      <c r="CM115" s="815" t="s">
        <v>448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128</v>
      </c>
      <c r="DH115" s="780"/>
      <c r="DI115" s="780"/>
      <c r="DJ115" s="780"/>
      <c r="DK115" s="781"/>
      <c r="DL115" s="782" t="s">
        <v>128</v>
      </c>
      <c r="DM115" s="780"/>
      <c r="DN115" s="780"/>
      <c r="DO115" s="780"/>
      <c r="DP115" s="781"/>
      <c r="DQ115" s="782" t="s">
        <v>128</v>
      </c>
      <c r="DR115" s="780"/>
      <c r="DS115" s="780"/>
      <c r="DT115" s="780"/>
      <c r="DU115" s="781"/>
      <c r="DV115" s="824" t="s">
        <v>128</v>
      </c>
      <c r="DW115" s="825"/>
      <c r="DX115" s="825"/>
      <c r="DY115" s="825"/>
      <c r="DZ115" s="826"/>
    </row>
    <row r="116" spans="1:130" s="230" customFormat="1" ht="26.25" customHeight="1" x14ac:dyDescent="0.15">
      <c r="A116" s="916"/>
      <c r="B116" s="917"/>
      <c r="C116" s="839" t="s">
        <v>449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128</v>
      </c>
      <c r="AB116" s="780"/>
      <c r="AC116" s="780"/>
      <c r="AD116" s="780"/>
      <c r="AE116" s="781"/>
      <c r="AF116" s="782">
        <v>89</v>
      </c>
      <c r="AG116" s="780"/>
      <c r="AH116" s="780"/>
      <c r="AI116" s="780"/>
      <c r="AJ116" s="781"/>
      <c r="AK116" s="782" t="s">
        <v>128</v>
      </c>
      <c r="AL116" s="780"/>
      <c r="AM116" s="780"/>
      <c r="AN116" s="780"/>
      <c r="AO116" s="781"/>
      <c r="AP116" s="824" t="s">
        <v>128</v>
      </c>
      <c r="AQ116" s="825"/>
      <c r="AR116" s="825"/>
      <c r="AS116" s="825"/>
      <c r="AT116" s="826"/>
      <c r="AU116" s="932"/>
      <c r="AV116" s="933"/>
      <c r="AW116" s="933"/>
      <c r="AX116" s="933"/>
      <c r="AY116" s="933"/>
      <c r="AZ116" s="909" t="s">
        <v>450</v>
      </c>
      <c r="BA116" s="910"/>
      <c r="BB116" s="910"/>
      <c r="BC116" s="910"/>
      <c r="BD116" s="910"/>
      <c r="BE116" s="910"/>
      <c r="BF116" s="910"/>
      <c r="BG116" s="910"/>
      <c r="BH116" s="910"/>
      <c r="BI116" s="910"/>
      <c r="BJ116" s="910"/>
      <c r="BK116" s="910"/>
      <c r="BL116" s="910"/>
      <c r="BM116" s="910"/>
      <c r="BN116" s="910"/>
      <c r="BO116" s="910"/>
      <c r="BP116" s="911"/>
      <c r="BQ116" s="816" t="s">
        <v>128</v>
      </c>
      <c r="BR116" s="817"/>
      <c r="BS116" s="817"/>
      <c r="BT116" s="817"/>
      <c r="BU116" s="817"/>
      <c r="BV116" s="817" t="s">
        <v>128</v>
      </c>
      <c r="BW116" s="817"/>
      <c r="BX116" s="817"/>
      <c r="BY116" s="817"/>
      <c r="BZ116" s="817"/>
      <c r="CA116" s="817" t="s">
        <v>128</v>
      </c>
      <c r="CB116" s="817"/>
      <c r="CC116" s="817"/>
      <c r="CD116" s="817"/>
      <c r="CE116" s="817"/>
      <c r="CF116" s="875" t="s">
        <v>128</v>
      </c>
      <c r="CG116" s="876"/>
      <c r="CH116" s="876"/>
      <c r="CI116" s="876"/>
      <c r="CJ116" s="876"/>
      <c r="CK116" s="927"/>
      <c r="CL116" s="821"/>
      <c r="CM116" s="815" t="s">
        <v>451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128</v>
      </c>
      <c r="DH116" s="780"/>
      <c r="DI116" s="780"/>
      <c r="DJ116" s="780"/>
      <c r="DK116" s="781"/>
      <c r="DL116" s="782" t="s">
        <v>128</v>
      </c>
      <c r="DM116" s="780"/>
      <c r="DN116" s="780"/>
      <c r="DO116" s="780"/>
      <c r="DP116" s="781"/>
      <c r="DQ116" s="782" t="s">
        <v>128</v>
      </c>
      <c r="DR116" s="780"/>
      <c r="DS116" s="780"/>
      <c r="DT116" s="780"/>
      <c r="DU116" s="781"/>
      <c r="DV116" s="824" t="s">
        <v>128</v>
      </c>
      <c r="DW116" s="825"/>
      <c r="DX116" s="825"/>
      <c r="DY116" s="825"/>
      <c r="DZ116" s="826"/>
    </row>
    <row r="117" spans="1:130" s="230" customFormat="1" ht="26.25" customHeight="1" x14ac:dyDescent="0.15">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452</v>
      </c>
      <c r="Z117" s="897"/>
      <c r="AA117" s="902">
        <v>840663</v>
      </c>
      <c r="AB117" s="903"/>
      <c r="AC117" s="903"/>
      <c r="AD117" s="903"/>
      <c r="AE117" s="904"/>
      <c r="AF117" s="905">
        <v>871057</v>
      </c>
      <c r="AG117" s="903"/>
      <c r="AH117" s="903"/>
      <c r="AI117" s="903"/>
      <c r="AJ117" s="904"/>
      <c r="AK117" s="905">
        <v>956016</v>
      </c>
      <c r="AL117" s="903"/>
      <c r="AM117" s="903"/>
      <c r="AN117" s="903"/>
      <c r="AO117" s="904"/>
      <c r="AP117" s="906"/>
      <c r="AQ117" s="907"/>
      <c r="AR117" s="907"/>
      <c r="AS117" s="907"/>
      <c r="AT117" s="908"/>
      <c r="AU117" s="932"/>
      <c r="AV117" s="933"/>
      <c r="AW117" s="933"/>
      <c r="AX117" s="933"/>
      <c r="AY117" s="933"/>
      <c r="AZ117" s="863" t="s">
        <v>453</v>
      </c>
      <c r="BA117" s="864"/>
      <c r="BB117" s="864"/>
      <c r="BC117" s="864"/>
      <c r="BD117" s="864"/>
      <c r="BE117" s="864"/>
      <c r="BF117" s="864"/>
      <c r="BG117" s="864"/>
      <c r="BH117" s="864"/>
      <c r="BI117" s="864"/>
      <c r="BJ117" s="864"/>
      <c r="BK117" s="864"/>
      <c r="BL117" s="864"/>
      <c r="BM117" s="864"/>
      <c r="BN117" s="864"/>
      <c r="BO117" s="864"/>
      <c r="BP117" s="865"/>
      <c r="BQ117" s="816" t="s">
        <v>128</v>
      </c>
      <c r="BR117" s="817"/>
      <c r="BS117" s="817"/>
      <c r="BT117" s="817"/>
      <c r="BU117" s="817"/>
      <c r="BV117" s="817" t="s">
        <v>128</v>
      </c>
      <c r="BW117" s="817"/>
      <c r="BX117" s="817"/>
      <c r="BY117" s="817"/>
      <c r="BZ117" s="817"/>
      <c r="CA117" s="817" t="s">
        <v>128</v>
      </c>
      <c r="CB117" s="817"/>
      <c r="CC117" s="817"/>
      <c r="CD117" s="817"/>
      <c r="CE117" s="817"/>
      <c r="CF117" s="875" t="s">
        <v>128</v>
      </c>
      <c r="CG117" s="876"/>
      <c r="CH117" s="876"/>
      <c r="CI117" s="876"/>
      <c r="CJ117" s="876"/>
      <c r="CK117" s="927"/>
      <c r="CL117" s="821"/>
      <c r="CM117" s="815" t="s">
        <v>454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128</v>
      </c>
      <c r="DH117" s="780"/>
      <c r="DI117" s="780"/>
      <c r="DJ117" s="780"/>
      <c r="DK117" s="781"/>
      <c r="DL117" s="782" t="s">
        <v>128</v>
      </c>
      <c r="DM117" s="780"/>
      <c r="DN117" s="780"/>
      <c r="DO117" s="780"/>
      <c r="DP117" s="781"/>
      <c r="DQ117" s="782" t="s">
        <v>128</v>
      </c>
      <c r="DR117" s="780"/>
      <c r="DS117" s="780"/>
      <c r="DT117" s="780"/>
      <c r="DU117" s="781"/>
      <c r="DV117" s="824" t="s">
        <v>128</v>
      </c>
      <c r="DW117" s="825"/>
      <c r="DX117" s="825"/>
      <c r="DY117" s="825"/>
      <c r="DZ117" s="826"/>
    </row>
    <row r="118" spans="1:130" s="230" customFormat="1" ht="26.25" customHeight="1" x14ac:dyDescent="0.15">
      <c r="A118" s="895" t="s">
        <v>427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424</v>
      </c>
      <c r="AB118" s="896"/>
      <c r="AC118" s="896"/>
      <c r="AD118" s="896"/>
      <c r="AE118" s="897"/>
      <c r="AF118" s="898" t="s">
        <v>425</v>
      </c>
      <c r="AG118" s="896"/>
      <c r="AH118" s="896"/>
      <c r="AI118" s="896"/>
      <c r="AJ118" s="897"/>
      <c r="AK118" s="898" t="s">
        <v>309</v>
      </c>
      <c r="AL118" s="896"/>
      <c r="AM118" s="896"/>
      <c r="AN118" s="896"/>
      <c r="AO118" s="897"/>
      <c r="AP118" s="899" t="s">
        <v>426</v>
      </c>
      <c r="AQ118" s="900"/>
      <c r="AR118" s="900"/>
      <c r="AS118" s="900"/>
      <c r="AT118" s="901"/>
      <c r="AU118" s="932"/>
      <c r="AV118" s="933"/>
      <c r="AW118" s="933"/>
      <c r="AX118" s="933"/>
      <c r="AY118" s="933"/>
      <c r="AZ118" s="838" t="s">
        <v>455</v>
      </c>
      <c r="BA118" s="839"/>
      <c r="BB118" s="839"/>
      <c r="BC118" s="839"/>
      <c r="BD118" s="839"/>
      <c r="BE118" s="839"/>
      <c r="BF118" s="839"/>
      <c r="BG118" s="839"/>
      <c r="BH118" s="839"/>
      <c r="BI118" s="839"/>
      <c r="BJ118" s="839"/>
      <c r="BK118" s="839"/>
      <c r="BL118" s="839"/>
      <c r="BM118" s="839"/>
      <c r="BN118" s="839"/>
      <c r="BO118" s="839"/>
      <c r="BP118" s="840"/>
      <c r="BQ118" s="879" t="s">
        <v>128</v>
      </c>
      <c r="BR118" s="845"/>
      <c r="BS118" s="845"/>
      <c r="BT118" s="845"/>
      <c r="BU118" s="845"/>
      <c r="BV118" s="845" t="s">
        <v>128</v>
      </c>
      <c r="BW118" s="845"/>
      <c r="BX118" s="845"/>
      <c r="BY118" s="845"/>
      <c r="BZ118" s="845"/>
      <c r="CA118" s="845" t="s">
        <v>128</v>
      </c>
      <c r="CB118" s="845"/>
      <c r="CC118" s="845"/>
      <c r="CD118" s="845"/>
      <c r="CE118" s="845"/>
      <c r="CF118" s="875" t="s">
        <v>128</v>
      </c>
      <c r="CG118" s="876"/>
      <c r="CH118" s="876"/>
      <c r="CI118" s="876"/>
      <c r="CJ118" s="876"/>
      <c r="CK118" s="927"/>
      <c r="CL118" s="821"/>
      <c r="CM118" s="815" t="s">
        <v>456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128</v>
      </c>
      <c r="DH118" s="780"/>
      <c r="DI118" s="780"/>
      <c r="DJ118" s="780"/>
      <c r="DK118" s="781"/>
      <c r="DL118" s="782" t="s">
        <v>128</v>
      </c>
      <c r="DM118" s="780"/>
      <c r="DN118" s="780"/>
      <c r="DO118" s="780"/>
      <c r="DP118" s="781"/>
      <c r="DQ118" s="782" t="s">
        <v>128</v>
      </c>
      <c r="DR118" s="780"/>
      <c r="DS118" s="780"/>
      <c r="DT118" s="780"/>
      <c r="DU118" s="781"/>
      <c r="DV118" s="824" t="s">
        <v>128</v>
      </c>
      <c r="DW118" s="825"/>
      <c r="DX118" s="825"/>
      <c r="DY118" s="825"/>
      <c r="DZ118" s="826"/>
    </row>
    <row r="119" spans="1:130" s="230" customFormat="1" ht="26.25" customHeight="1" x14ac:dyDescent="0.15">
      <c r="A119" s="818" t="s">
        <v>430</v>
      </c>
      <c r="B119" s="819"/>
      <c r="C119" s="860" t="s">
        <v>431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128</v>
      </c>
      <c r="AB119" s="889"/>
      <c r="AC119" s="889"/>
      <c r="AD119" s="889"/>
      <c r="AE119" s="890"/>
      <c r="AF119" s="891" t="s">
        <v>128</v>
      </c>
      <c r="AG119" s="889"/>
      <c r="AH119" s="889"/>
      <c r="AI119" s="889"/>
      <c r="AJ119" s="890"/>
      <c r="AK119" s="891" t="s">
        <v>128</v>
      </c>
      <c r="AL119" s="889"/>
      <c r="AM119" s="889"/>
      <c r="AN119" s="889"/>
      <c r="AO119" s="890"/>
      <c r="AP119" s="892" t="s">
        <v>128</v>
      </c>
      <c r="AQ119" s="893"/>
      <c r="AR119" s="893"/>
      <c r="AS119" s="893"/>
      <c r="AT119" s="894"/>
      <c r="AU119" s="934"/>
      <c r="AV119" s="935"/>
      <c r="AW119" s="935"/>
      <c r="AX119" s="935"/>
      <c r="AY119" s="935"/>
      <c r="AZ119" s="251" t="s">
        <v>187</v>
      </c>
      <c r="BA119" s="251"/>
      <c r="BB119" s="251"/>
      <c r="BC119" s="251"/>
      <c r="BD119" s="251"/>
      <c r="BE119" s="251"/>
      <c r="BF119" s="251"/>
      <c r="BG119" s="251"/>
      <c r="BH119" s="251"/>
      <c r="BI119" s="251"/>
      <c r="BJ119" s="251"/>
      <c r="BK119" s="251"/>
      <c r="BL119" s="251"/>
      <c r="BM119" s="251"/>
      <c r="BN119" s="251"/>
      <c r="BO119" s="877" t="s">
        <v>457</v>
      </c>
      <c r="BP119" s="878"/>
      <c r="BQ119" s="879">
        <v>9651223</v>
      </c>
      <c r="BR119" s="845"/>
      <c r="BS119" s="845"/>
      <c r="BT119" s="845"/>
      <c r="BU119" s="845"/>
      <c r="BV119" s="845">
        <v>13323179</v>
      </c>
      <c r="BW119" s="845"/>
      <c r="BX119" s="845"/>
      <c r="BY119" s="845"/>
      <c r="BZ119" s="845"/>
      <c r="CA119" s="845">
        <v>12846836</v>
      </c>
      <c r="CB119" s="845"/>
      <c r="CC119" s="845"/>
      <c r="CD119" s="845"/>
      <c r="CE119" s="845"/>
      <c r="CF119" s="748"/>
      <c r="CG119" s="749"/>
      <c r="CH119" s="749"/>
      <c r="CI119" s="749"/>
      <c r="CJ119" s="834"/>
      <c r="CK119" s="928"/>
      <c r="CL119" s="823"/>
      <c r="CM119" s="838" t="s">
        <v>458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3960</v>
      </c>
      <c r="DH119" s="764"/>
      <c r="DI119" s="764"/>
      <c r="DJ119" s="764"/>
      <c r="DK119" s="765"/>
      <c r="DL119" s="766">
        <v>1043018</v>
      </c>
      <c r="DM119" s="764"/>
      <c r="DN119" s="764"/>
      <c r="DO119" s="764"/>
      <c r="DP119" s="765"/>
      <c r="DQ119" s="766">
        <v>271248</v>
      </c>
      <c r="DR119" s="764"/>
      <c r="DS119" s="764"/>
      <c r="DT119" s="764"/>
      <c r="DU119" s="765"/>
      <c r="DV119" s="848">
        <v>8.1999999999999993</v>
      </c>
      <c r="DW119" s="849"/>
      <c r="DX119" s="849"/>
      <c r="DY119" s="849"/>
      <c r="DZ119" s="850"/>
    </row>
    <row r="120" spans="1:130" s="230" customFormat="1" ht="26.25" customHeight="1" x14ac:dyDescent="0.15">
      <c r="A120" s="820"/>
      <c r="B120" s="821"/>
      <c r="C120" s="815" t="s">
        <v>435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128</v>
      </c>
      <c r="AB120" s="780"/>
      <c r="AC120" s="780"/>
      <c r="AD120" s="780"/>
      <c r="AE120" s="781"/>
      <c r="AF120" s="782" t="s">
        <v>128</v>
      </c>
      <c r="AG120" s="780"/>
      <c r="AH120" s="780"/>
      <c r="AI120" s="780"/>
      <c r="AJ120" s="781"/>
      <c r="AK120" s="782" t="s">
        <v>128</v>
      </c>
      <c r="AL120" s="780"/>
      <c r="AM120" s="780"/>
      <c r="AN120" s="780"/>
      <c r="AO120" s="781"/>
      <c r="AP120" s="824" t="s">
        <v>128</v>
      </c>
      <c r="AQ120" s="825"/>
      <c r="AR120" s="825"/>
      <c r="AS120" s="825"/>
      <c r="AT120" s="826"/>
      <c r="AU120" s="880" t="s">
        <v>459</v>
      </c>
      <c r="AV120" s="881"/>
      <c r="AW120" s="881"/>
      <c r="AX120" s="881"/>
      <c r="AY120" s="882"/>
      <c r="AZ120" s="860" t="s">
        <v>460</v>
      </c>
      <c r="BA120" s="808"/>
      <c r="BB120" s="808"/>
      <c r="BC120" s="808"/>
      <c r="BD120" s="808"/>
      <c r="BE120" s="808"/>
      <c r="BF120" s="808"/>
      <c r="BG120" s="808"/>
      <c r="BH120" s="808"/>
      <c r="BI120" s="808"/>
      <c r="BJ120" s="808"/>
      <c r="BK120" s="808"/>
      <c r="BL120" s="808"/>
      <c r="BM120" s="808"/>
      <c r="BN120" s="808"/>
      <c r="BO120" s="808"/>
      <c r="BP120" s="809"/>
      <c r="BQ120" s="861">
        <v>5070583</v>
      </c>
      <c r="BR120" s="842"/>
      <c r="BS120" s="842"/>
      <c r="BT120" s="842"/>
      <c r="BU120" s="842"/>
      <c r="BV120" s="842">
        <v>4992644</v>
      </c>
      <c r="BW120" s="842"/>
      <c r="BX120" s="842"/>
      <c r="BY120" s="842"/>
      <c r="BZ120" s="842"/>
      <c r="CA120" s="842">
        <v>4984944</v>
      </c>
      <c r="CB120" s="842"/>
      <c r="CC120" s="842"/>
      <c r="CD120" s="842"/>
      <c r="CE120" s="842"/>
      <c r="CF120" s="866">
        <v>151.6</v>
      </c>
      <c r="CG120" s="867"/>
      <c r="CH120" s="867"/>
      <c r="CI120" s="867"/>
      <c r="CJ120" s="867"/>
      <c r="CK120" s="868" t="s">
        <v>461</v>
      </c>
      <c r="CL120" s="852"/>
      <c r="CM120" s="852"/>
      <c r="CN120" s="852"/>
      <c r="CO120" s="853"/>
      <c r="CP120" s="872" t="s">
        <v>406</v>
      </c>
      <c r="CQ120" s="873"/>
      <c r="CR120" s="873"/>
      <c r="CS120" s="873"/>
      <c r="CT120" s="873"/>
      <c r="CU120" s="873"/>
      <c r="CV120" s="873"/>
      <c r="CW120" s="873"/>
      <c r="CX120" s="873"/>
      <c r="CY120" s="873"/>
      <c r="CZ120" s="873"/>
      <c r="DA120" s="873"/>
      <c r="DB120" s="873"/>
      <c r="DC120" s="873"/>
      <c r="DD120" s="873"/>
      <c r="DE120" s="873"/>
      <c r="DF120" s="874"/>
      <c r="DG120" s="861">
        <v>966484</v>
      </c>
      <c r="DH120" s="842"/>
      <c r="DI120" s="842"/>
      <c r="DJ120" s="842"/>
      <c r="DK120" s="842"/>
      <c r="DL120" s="842">
        <v>1239880</v>
      </c>
      <c r="DM120" s="842"/>
      <c r="DN120" s="842"/>
      <c r="DO120" s="842"/>
      <c r="DP120" s="842"/>
      <c r="DQ120" s="842">
        <v>1180473</v>
      </c>
      <c r="DR120" s="842"/>
      <c r="DS120" s="842"/>
      <c r="DT120" s="842"/>
      <c r="DU120" s="842"/>
      <c r="DV120" s="843">
        <v>35.9</v>
      </c>
      <c r="DW120" s="843"/>
      <c r="DX120" s="843"/>
      <c r="DY120" s="843"/>
      <c r="DZ120" s="844"/>
    </row>
    <row r="121" spans="1:130" s="230" customFormat="1" ht="26.25" customHeight="1" x14ac:dyDescent="0.15">
      <c r="A121" s="820"/>
      <c r="B121" s="821"/>
      <c r="C121" s="863" t="s">
        <v>462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128</v>
      </c>
      <c r="AB121" s="780"/>
      <c r="AC121" s="780"/>
      <c r="AD121" s="780"/>
      <c r="AE121" s="781"/>
      <c r="AF121" s="782" t="s">
        <v>128</v>
      </c>
      <c r="AG121" s="780"/>
      <c r="AH121" s="780"/>
      <c r="AI121" s="780"/>
      <c r="AJ121" s="781"/>
      <c r="AK121" s="782" t="s">
        <v>128</v>
      </c>
      <c r="AL121" s="780"/>
      <c r="AM121" s="780"/>
      <c r="AN121" s="780"/>
      <c r="AO121" s="781"/>
      <c r="AP121" s="824" t="s">
        <v>128</v>
      </c>
      <c r="AQ121" s="825"/>
      <c r="AR121" s="825"/>
      <c r="AS121" s="825"/>
      <c r="AT121" s="826"/>
      <c r="AU121" s="883"/>
      <c r="AV121" s="884"/>
      <c r="AW121" s="884"/>
      <c r="AX121" s="884"/>
      <c r="AY121" s="885"/>
      <c r="AZ121" s="815" t="s">
        <v>463</v>
      </c>
      <c r="BA121" s="752"/>
      <c r="BB121" s="752"/>
      <c r="BC121" s="752"/>
      <c r="BD121" s="752"/>
      <c r="BE121" s="752"/>
      <c r="BF121" s="752"/>
      <c r="BG121" s="752"/>
      <c r="BH121" s="752"/>
      <c r="BI121" s="752"/>
      <c r="BJ121" s="752"/>
      <c r="BK121" s="752"/>
      <c r="BL121" s="752"/>
      <c r="BM121" s="752"/>
      <c r="BN121" s="752"/>
      <c r="BO121" s="752"/>
      <c r="BP121" s="753"/>
      <c r="BQ121" s="816">
        <v>410751</v>
      </c>
      <c r="BR121" s="817"/>
      <c r="BS121" s="817"/>
      <c r="BT121" s="817"/>
      <c r="BU121" s="817"/>
      <c r="BV121" s="817">
        <v>413889</v>
      </c>
      <c r="BW121" s="817"/>
      <c r="BX121" s="817"/>
      <c r="BY121" s="817"/>
      <c r="BZ121" s="817"/>
      <c r="CA121" s="817">
        <v>373944</v>
      </c>
      <c r="CB121" s="817"/>
      <c r="CC121" s="817"/>
      <c r="CD121" s="817"/>
      <c r="CE121" s="817"/>
      <c r="CF121" s="875">
        <v>11.4</v>
      </c>
      <c r="CG121" s="876"/>
      <c r="CH121" s="876"/>
      <c r="CI121" s="876"/>
      <c r="CJ121" s="876"/>
      <c r="CK121" s="869"/>
      <c r="CL121" s="855"/>
      <c r="CM121" s="855"/>
      <c r="CN121" s="855"/>
      <c r="CO121" s="856"/>
      <c r="CP121" s="835" t="s">
        <v>408</v>
      </c>
      <c r="CQ121" s="836"/>
      <c r="CR121" s="836"/>
      <c r="CS121" s="836"/>
      <c r="CT121" s="836"/>
      <c r="CU121" s="836"/>
      <c r="CV121" s="836"/>
      <c r="CW121" s="836"/>
      <c r="CX121" s="836"/>
      <c r="CY121" s="836"/>
      <c r="CZ121" s="836"/>
      <c r="DA121" s="836"/>
      <c r="DB121" s="836"/>
      <c r="DC121" s="836"/>
      <c r="DD121" s="836"/>
      <c r="DE121" s="836"/>
      <c r="DF121" s="837"/>
      <c r="DG121" s="816">
        <v>22167</v>
      </c>
      <c r="DH121" s="817"/>
      <c r="DI121" s="817"/>
      <c r="DJ121" s="817"/>
      <c r="DK121" s="817"/>
      <c r="DL121" s="817">
        <v>98103</v>
      </c>
      <c r="DM121" s="817"/>
      <c r="DN121" s="817"/>
      <c r="DO121" s="817"/>
      <c r="DP121" s="817"/>
      <c r="DQ121" s="817">
        <v>132183</v>
      </c>
      <c r="DR121" s="817"/>
      <c r="DS121" s="817"/>
      <c r="DT121" s="817"/>
      <c r="DU121" s="817"/>
      <c r="DV121" s="794">
        <v>4</v>
      </c>
      <c r="DW121" s="794"/>
      <c r="DX121" s="794"/>
      <c r="DY121" s="794"/>
      <c r="DZ121" s="795"/>
    </row>
    <row r="122" spans="1:130" s="230" customFormat="1" ht="26.25" customHeight="1" x14ac:dyDescent="0.15">
      <c r="A122" s="820"/>
      <c r="B122" s="821"/>
      <c r="C122" s="815" t="s">
        <v>445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128</v>
      </c>
      <c r="AB122" s="780"/>
      <c r="AC122" s="780"/>
      <c r="AD122" s="780"/>
      <c r="AE122" s="781"/>
      <c r="AF122" s="782" t="s">
        <v>128</v>
      </c>
      <c r="AG122" s="780"/>
      <c r="AH122" s="780"/>
      <c r="AI122" s="780"/>
      <c r="AJ122" s="781"/>
      <c r="AK122" s="782" t="s">
        <v>128</v>
      </c>
      <c r="AL122" s="780"/>
      <c r="AM122" s="780"/>
      <c r="AN122" s="780"/>
      <c r="AO122" s="781"/>
      <c r="AP122" s="824" t="s">
        <v>128</v>
      </c>
      <c r="AQ122" s="825"/>
      <c r="AR122" s="825"/>
      <c r="AS122" s="825"/>
      <c r="AT122" s="826"/>
      <c r="AU122" s="883"/>
      <c r="AV122" s="884"/>
      <c r="AW122" s="884"/>
      <c r="AX122" s="884"/>
      <c r="AY122" s="885"/>
      <c r="AZ122" s="838" t="s">
        <v>464</v>
      </c>
      <c r="BA122" s="839"/>
      <c r="BB122" s="839"/>
      <c r="BC122" s="839"/>
      <c r="BD122" s="839"/>
      <c r="BE122" s="839"/>
      <c r="BF122" s="839"/>
      <c r="BG122" s="839"/>
      <c r="BH122" s="839"/>
      <c r="BI122" s="839"/>
      <c r="BJ122" s="839"/>
      <c r="BK122" s="839"/>
      <c r="BL122" s="839"/>
      <c r="BM122" s="839"/>
      <c r="BN122" s="839"/>
      <c r="BO122" s="839"/>
      <c r="BP122" s="840"/>
      <c r="BQ122" s="879">
        <v>5940262</v>
      </c>
      <c r="BR122" s="845"/>
      <c r="BS122" s="845"/>
      <c r="BT122" s="845"/>
      <c r="BU122" s="845"/>
      <c r="BV122" s="845">
        <v>7007276</v>
      </c>
      <c r="BW122" s="845"/>
      <c r="BX122" s="845"/>
      <c r="BY122" s="845"/>
      <c r="BZ122" s="845"/>
      <c r="CA122" s="845">
        <v>3716464</v>
      </c>
      <c r="CB122" s="845"/>
      <c r="CC122" s="845"/>
      <c r="CD122" s="845"/>
      <c r="CE122" s="845"/>
      <c r="CF122" s="846">
        <v>113</v>
      </c>
      <c r="CG122" s="847"/>
      <c r="CH122" s="847"/>
      <c r="CI122" s="847"/>
      <c r="CJ122" s="847"/>
      <c r="CK122" s="869"/>
      <c r="CL122" s="855"/>
      <c r="CM122" s="855"/>
      <c r="CN122" s="855"/>
      <c r="CO122" s="856"/>
      <c r="CP122" s="835" t="s">
        <v>409</v>
      </c>
      <c r="CQ122" s="836"/>
      <c r="CR122" s="836"/>
      <c r="CS122" s="836"/>
      <c r="CT122" s="836"/>
      <c r="CU122" s="836"/>
      <c r="CV122" s="836"/>
      <c r="CW122" s="836"/>
      <c r="CX122" s="836"/>
      <c r="CY122" s="836"/>
      <c r="CZ122" s="836"/>
      <c r="DA122" s="836"/>
      <c r="DB122" s="836"/>
      <c r="DC122" s="836"/>
      <c r="DD122" s="836"/>
      <c r="DE122" s="836"/>
      <c r="DF122" s="837"/>
      <c r="DG122" s="816">
        <v>6155</v>
      </c>
      <c r="DH122" s="817"/>
      <c r="DI122" s="817"/>
      <c r="DJ122" s="817"/>
      <c r="DK122" s="817"/>
      <c r="DL122" s="817">
        <v>5875</v>
      </c>
      <c r="DM122" s="817"/>
      <c r="DN122" s="817"/>
      <c r="DO122" s="817"/>
      <c r="DP122" s="817"/>
      <c r="DQ122" s="817">
        <v>14843</v>
      </c>
      <c r="DR122" s="817"/>
      <c r="DS122" s="817"/>
      <c r="DT122" s="817"/>
      <c r="DU122" s="817"/>
      <c r="DV122" s="794">
        <v>0.5</v>
      </c>
      <c r="DW122" s="794"/>
      <c r="DX122" s="794"/>
      <c r="DY122" s="794"/>
      <c r="DZ122" s="795"/>
    </row>
    <row r="123" spans="1:130" s="230" customFormat="1" ht="26.25" customHeight="1" x14ac:dyDescent="0.15">
      <c r="A123" s="820"/>
      <c r="B123" s="821"/>
      <c r="C123" s="815" t="s">
        <v>451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128</v>
      </c>
      <c r="AB123" s="780"/>
      <c r="AC123" s="780"/>
      <c r="AD123" s="780"/>
      <c r="AE123" s="781"/>
      <c r="AF123" s="782" t="s">
        <v>128</v>
      </c>
      <c r="AG123" s="780"/>
      <c r="AH123" s="780"/>
      <c r="AI123" s="780"/>
      <c r="AJ123" s="781"/>
      <c r="AK123" s="782" t="s">
        <v>128</v>
      </c>
      <c r="AL123" s="780"/>
      <c r="AM123" s="780"/>
      <c r="AN123" s="780"/>
      <c r="AO123" s="781"/>
      <c r="AP123" s="824" t="s">
        <v>128</v>
      </c>
      <c r="AQ123" s="825"/>
      <c r="AR123" s="825"/>
      <c r="AS123" s="825"/>
      <c r="AT123" s="826"/>
      <c r="AU123" s="886"/>
      <c r="AV123" s="887"/>
      <c r="AW123" s="887"/>
      <c r="AX123" s="887"/>
      <c r="AY123" s="887"/>
      <c r="AZ123" s="251" t="s">
        <v>187</v>
      </c>
      <c r="BA123" s="251"/>
      <c r="BB123" s="251"/>
      <c r="BC123" s="251"/>
      <c r="BD123" s="251"/>
      <c r="BE123" s="251"/>
      <c r="BF123" s="251"/>
      <c r="BG123" s="251"/>
      <c r="BH123" s="251"/>
      <c r="BI123" s="251"/>
      <c r="BJ123" s="251"/>
      <c r="BK123" s="251"/>
      <c r="BL123" s="251"/>
      <c r="BM123" s="251"/>
      <c r="BN123" s="251"/>
      <c r="BO123" s="877" t="s">
        <v>465</v>
      </c>
      <c r="BP123" s="878"/>
      <c r="BQ123" s="832">
        <v>11421596</v>
      </c>
      <c r="BR123" s="833"/>
      <c r="BS123" s="833"/>
      <c r="BT123" s="833"/>
      <c r="BU123" s="833"/>
      <c r="BV123" s="833">
        <v>12413809</v>
      </c>
      <c r="BW123" s="833"/>
      <c r="BX123" s="833"/>
      <c r="BY123" s="833"/>
      <c r="BZ123" s="833"/>
      <c r="CA123" s="833">
        <v>9075352</v>
      </c>
      <c r="CB123" s="833"/>
      <c r="CC123" s="833"/>
      <c r="CD123" s="833"/>
      <c r="CE123" s="833"/>
      <c r="CF123" s="748"/>
      <c r="CG123" s="749"/>
      <c r="CH123" s="749"/>
      <c r="CI123" s="749"/>
      <c r="CJ123" s="834"/>
      <c r="CK123" s="869"/>
      <c r="CL123" s="855"/>
      <c r="CM123" s="855"/>
      <c r="CN123" s="855"/>
      <c r="CO123" s="856"/>
      <c r="CP123" s="835" t="s">
        <v>404</v>
      </c>
      <c r="CQ123" s="836"/>
      <c r="CR123" s="836"/>
      <c r="CS123" s="836"/>
      <c r="CT123" s="836"/>
      <c r="CU123" s="836"/>
      <c r="CV123" s="836"/>
      <c r="CW123" s="836"/>
      <c r="CX123" s="836"/>
      <c r="CY123" s="836"/>
      <c r="CZ123" s="836"/>
      <c r="DA123" s="836"/>
      <c r="DB123" s="836"/>
      <c r="DC123" s="836"/>
      <c r="DD123" s="836"/>
      <c r="DE123" s="836"/>
      <c r="DF123" s="837"/>
      <c r="DG123" s="779" t="s">
        <v>128</v>
      </c>
      <c r="DH123" s="780"/>
      <c r="DI123" s="780"/>
      <c r="DJ123" s="780"/>
      <c r="DK123" s="781"/>
      <c r="DL123" s="782" t="s">
        <v>128</v>
      </c>
      <c r="DM123" s="780"/>
      <c r="DN123" s="780"/>
      <c r="DO123" s="780"/>
      <c r="DP123" s="781"/>
      <c r="DQ123" s="782" t="s">
        <v>128</v>
      </c>
      <c r="DR123" s="780"/>
      <c r="DS123" s="780"/>
      <c r="DT123" s="780"/>
      <c r="DU123" s="781"/>
      <c r="DV123" s="824" t="s">
        <v>128</v>
      </c>
      <c r="DW123" s="825"/>
      <c r="DX123" s="825"/>
      <c r="DY123" s="825"/>
      <c r="DZ123" s="826"/>
    </row>
    <row r="124" spans="1:130" s="230" customFormat="1" ht="26.25" customHeight="1" thickBot="1" x14ac:dyDescent="0.2">
      <c r="A124" s="820"/>
      <c r="B124" s="821"/>
      <c r="C124" s="815" t="s">
        <v>454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128</v>
      </c>
      <c r="AB124" s="780"/>
      <c r="AC124" s="780"/>
      <c r="AD124" s="780"/>
      <c r="AE124" s="781"/>
      <c r="AF124" s="782" t="s">
        <v>128</v>
      </c>
      <c r="AG124" s="780"/>
      <c r="AH124" s="780"/>
      <c r="AI124" s="780"/>
      <c r="AJ124" s="781"/>
      <c r="AK124" s="782" t="s">
        <v>128</v>
      </c>
      <c r="AL124" s="780"/>
      <c r="AM124" s="780"/>
      <c r="AN124" s="780"/>
      <c r="AO124" s="781"/>
      <c r="AP124" s="824" t="s">
        <v>128</v>
      </c>
      <c r="AQ124" s="825"/>
      <c r="AR124" s="825"/>
      <c r="AS124" s="825"/>
      <c r="AT124" s="826"/>
      <c r="AU124" s="827" t="s">
        <v>466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128</v>
      </c>
      <c r="BR124" s="831"/>
      <c r="BS124" s="831"/>
      <c r="BT124" s="831"/>
      <c r="BU124" s="831"/>
      <c r="BV124" s="831">
        <v>27.2</v>
      </c>
      <c r="BW124" s="831"/>
      <c r="BX124" s="831"/>
      <c r="BY124" s="831"/>
      <c r="BZ124" s="831"/>
      <c r="CA124" s="831">
        <v>114.6</v>
      </c>
      <c r="CB124" s="831"/>
      <c r="CC124" s="831"/>
      <c r="CD124" s="831"/>
      <c r="CE124" s="831"/>
      <c r="CF124" s="726"/>
      <c r="CG124" s="727"/>
      <c r="CH124" s="727"/>
      <c r="CI124" s="727"/>
      <c r="CJ124" s="862"/>
      <c r="CK124" s="870"/>
      <c r="CL124" s="870"/>
      <c r="CM124" s="870"/>
      <c r="CN124" s="870"/>
      <c r="CO124" s="871"/>
      <c r="CP124" s="835" t="s">
        <v>467</v>
      </c>
      <c r="CQ124" s="836"/>
      <c r="CR124" s="836"/>
      <c r="CS124" s="836"/>
      <c r="CT124" s="836"/>
      <c r="CU124" s="836"/>
      <c r="CV124" s="836"/>
      <c r="CW124" s="836"/>
      <c r="CX124" s="836"/>
      <c r="CY124" s="836"/>
      <c r="CZ124" s="836"/>
      <c r="DA124" s="836"/>
      <c r="DB124" s="836"/>
      <c r="DC124" s="836"/>
      <c r="DD124" s="836"/>
      <c r="DE124" s="836"/>
      <c r="DF124" s="837"/>
      <c r="DG124" s="763" t="s">
        <v>128</v>
      </c>
      <c r="DH124" s="764"/>
      <c r="DI124" s="764"/>
      <c r="DJ124" s="764"/>
      <c r="DK124" s="765"/>
      <c r="DL124" s="766" t="s">
        <v>128</v>
      </c>
      <c r="DM124" s="764"/>
      <c r="DN124" s="764"/>
      <c r="DO124" s="764"/>
      <c r="DP124" s="765"/>
      <c r="DQ124" s="766" t="s">
        <v>128</v>
      </c>
      <c r="DR124" s="764"/>
      <c r="DS124" s="764"/>
      <c r="DT124" s="764"/>
      <c r="DU124" s="765"/>
      <c r="DV124" s="848" t="s">
        <v>128</v>
      </c>
      <c r="DW124" s="849"/>
      <c r="DX124" s="849"/>
      <c r="DY124" s="849"/>
      <c r="DZ124" s="850"/>
    </row>
    <row r="125" spans="1:130" s="230" customFormat="1" ht="26.25" customHeight="1" x14ac:dyDescent="0.15">
      <c r="A125" s="820"/>
      <c r="B125" s="821"/>
      <c r="C125" s="815" t="s">
        <v>456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128</v>
      </c>
      <c r="AB125" s="780"/>
      <c r="AC125" s="780"/>
      <c r="AD125" s="780"/>
      <c r="AE125" s="781"/>
      <c r="AF125" s="782" t="s">
        <v>128</v>
      </c>
      <c r="AG125" s="780"/>
      <c r="AH125" s="780"/>
      <c r="AI125" s="780"/>
      <c r="AJ125" s="781"/>
      <c r="AK125" s="782" t="s">
        <v>128</v>
      </c>
      <c r="AL125" s="780"/>
      <c r="AM125" s="780"/>
      <c r="AN125" s="780"/>
      <c r="AO125" s="781"/>
      <c r="AP125" s="824" t="s">
        <v>128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468</v>
      </c>
      <c r="CL125" s="852"/>
      <c r="CM125" s="852"/>
      <c r="CN125" s="852"/>
      <c r="CO125" s="853"/>
      <c r="CP125" s="860" t="s">
        <v>469</v>
      </c>
      <c r="CQ125" s="808"/>
      <c r="CR125" s="808"/>
      <c r="CS125" s="808"/>
      <c r="CT125" s="808"/>
      <c r="CU125" s="808"/>
      <c r="CV125" s="808"/>
      <c r="CW125" s="808"/>
      <c r="CX125" s="808"/>
      <c r="CY125" s="808"/>
      <c r="CZ125" s="808"/>
      <c r="DA125" s="808"/>
      <c r="DB125" s="808"/>
      <c r="DC125" s="808"/>
      <c r="DD125" s="808"/>
      <c r="DE125" s="808"/>
      <c r="DF125" s="809"/>
      <c r="DG125" s="861" t="s">
        <v>128</v>
      </c>
      <c r="DH125" s="842"/>
      <c r="DI125" s="842"/>
      <c r="DJ125" s="842"/>
      <c r="DK125" s="842"/>
      <c r="DL125" s="842" t="s">
        <v>128</v>
      </c>
      <c r="DM125" s="842"/>
      <c r="DN125" s="842"/>
      <c r="DO125" s="842"/>
      <c r="DP125" s="842"/>
      <c r="DQ125" s="842" t="s">
        <v>128</v>
      </c>
      <c r="DR125" s="842"/>
      <c r="DS125" s="842"/>
      <c r="DT125" s="842"/>
      <c r="DU125" s="842"/>
      <c r="DV125" s="843" t="s">
        <v>128</v>
      </c>
      <c r="DW125" s="843"/>
      <c r="DX125" s="843"/>
      <c r="DY125" s="843"/>
      <c r="DZ125" s="844"/>
    </row>
    <row r="126" spans="1:130" s="230" customFormat="1" ht="26.25" customHeight="1" thickBot="1" x14ac:dyDescent="0.2">
      <c r="A126" s="820"/>
      <c r="B126" s="821"/>
      <c r="C126" s="815" t="s">
        <v>458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128</v>
      </c>
      <c r="AB126" s="780"/>
      <c r="AC126" s="780"/>
      <c r="AD126" s="780"/>
      <c r="AE126" s="781"/>
      <c r="AF126" s="782" t="s">
        <v>128</v>
      </c>
      <c r="AG126" s="780"/>
      <c r="AH126" s="780"/>
      <c r="AI126" s="780"/>
      <c r="AJ126" s="781"/>
      <c r="AK126" s="782" t="s">
        <v>128</v>
      </c>
      <c r="AL126" s="780"/>
      <c r="AM126" s="780"/>
      <c r="AN126" s="780"/>
      <c r="AO126" s="781"/>
      <c r="AP126" s="824" t="s">
        <v>128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470</v>
      </c>
      <c r="CQ126" s="752"/>
      <c r="CR126" s="752"/>
      <c r="CS126" s="752"/>
      <c r="CT126" s="752"/>
      <c r="CU126" s="752"/>
      <c r="CV126" s="752"/>
      <c r="CW126" s="752"/>
      <c r="CX126" s="752"/>
      <c r="CY126" s="752"/>
      <c r="CZ126" s="752"/>
      <c r="DA126" s="752"/>
      <c r="DB126" s="752"/>
      <c r="DC126" s="752"/>
      <c r="DD126" s="752"/>
      <c r="DE126" s="752"/>
      <c r="DF126" s="753"/>
      <c r="DG126" s="816" t="s">
        <v>128</v>
      </c>
      <c r="DH126" s="817"/>
      <c r="DI126" s="817"/>
      <c r="DJ126" s="817"/>
      <c r="DK126" s="817"/>
      <c r="DL126" s="817" t="s">
        <v>128</v>
      </c>
      <c r="DM126" s="817"/>
      <c r="DN126" s="817"/>
      <c r="DO126" s="817"/>
      <c r="DP126" s="817"/>
      <c r="DQ126" s="817" t="s">
        <v>128</v>
      </c>
      <c r="DR126" s="817"/>
      <c r="DS126" s="817"/>
      <c r="DT126" s="817"/>
      <c r="DU126" s="817"/>
      <c r="DV126" s="794" t="s">
        <v>128</v>
      </c>
      <c r="DW126" s="794"/>
      <c r="DX126" s="794"/>
      <c r="DY126" s="794"/>
      <c r="DZ126" s="795"/>
    </row>
    <row r="127" spans="1:130" s="230" customFormat="1" ht="26.25" customHeight="1" x14ac:dyDescent="0.15">
      <c r="A127" s="822"/>
      <c r="B127" s="823"/>
      <c r="C127" s="838" t="s">
        <v>471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128</v>
      </c>
      <c r="AB127" s="780"/>
      <c r="AC127" s="780"/>
      <c r="AD127" s="780"/>
      <c r="AE127" s="781"/>
      <c r="AF127" s="782" t="s">
        <v>128</v>
      </c>
      <c r="AG127" s="780"/>
      <c r="AH127" s="780"/>
      <c r="AI127" s="780"/>
      <c r="AJ127" s="781"/>
      <c r="AK127" s="782" t="s">
        <v>128</v>
      </c>
      <c r="AL127" s="780"/>
      <c r="AM127" s="780"/>
      <c r="AN127" s="780"/>
      <c r="AO127" s="781"/>
      <c r="AP127" s="824" t="s">
        <v>128</v>
      </c>
      <c r="AQ127" s="825"/>
      <c r="AR127" s="825"/>
      <c r="AS127" s="825"/>
      <c r="AT127" s="826"/>
      <c r="AU127" s="232"/>
      <c r="AV127" s="232"/>
      <c r="AW127" s="232"/>
      <c r="AX127" s="841" t="s">
        <v>472</v>
      </c>
      <c r="AY127" s="812"/>
      <c r="AZ127" s="812"/>
      <c r="BA127" s="812"/>
      <c r="BB127" s="812"/>
      <c r="BC127" s="812"/>
      <c r="BD127" s="812"/>
      <c r="BE127" s="813"/>
      <c r="BF127" s="811" t="s">
        <v>473</v>
      </c>
      <c r="BG127" s="812"/>
      <c r="BH127" s="812"/>
      <c r="BI127" s="812"/>
      <c r="BJ127" s="812"/>
      <c r="BK127" s="812"/>
      <c r="BL127" s="813"/>
      <c r="BM127" s="811" t="s">
        <v>474</v>
      </c>
      <c r="BN127" s="812"/>
      <c r="BO127" s="812"/>
      <c r="BP127" s="812"/>
      <c r="BQ127" s="812"/>
      <c r="BR127" s="812"/>
      <c r="BS127" s="813"/>
      <c r="BT127" s="811" t="s">
        <v>475</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476</v>
      </c>
      <c r="CQ127" s="752"/>
      <c r="CR127" s="752"/>
      <c r="CS127" s="752"/>
      <c r="CT127" s="752"/>
      <c r="CU127" s="752"/>
      <c r="CV127" s="752"/>
      <c r="CW127" s="752"/>
      <c r="CX127" s="752"/>
      <c r="CY127" s="752"/>
      <c r="CZ127" s="752"/>
      <c r="DA127" s="752"/>
      <c r="DB127" s="752"/>
      <c r="DC127" s="752"/>
      <c r="DD127" s="752"/>
      <c r="DE127" s="752"/>
      <c r="DF127" s="753"/>
      <c r="DG127" s="816" t="s">
        <v>128</v>
      </c>
      <c r="DH127" s="817"/>
      <c r="DI127" s="817"/>
      <c r="DJ127" s="817"/>
      <c r="DK127" s="817"/>
      <c r="DL127" s="817" t="s">
        <v>128</v>
      </c>
      <c r="DM127" s="817"/>
      <c r="DN127" s="817"/>
      <c r="DO127" s="817"/>
      <c r="DP127" s="817"/>
      <c r="DQ127" s="817" t="s">
        <v>128</v>
      </c>
      <c r="DR127" s="817"/>
      <c r="DS127" s="817"/>
      <c r="DT127" s="817"/>
      <c r="DU127" s="817"/>
      <c r="DV127" s="794" t="s">
        <v>128</v>
      </c>
      <c r="DW127" s="794"/>
      <c r="DX127" s="794"/>
      <c r="DY127" s="794"/>
      <c r="DZ127" s="795"/>
    </row>
    <row r="128" spans="1:130" s="230" customFormat="1" ht="26.25" customHeight="1" thickBot="1" x14ac:dyDescent="0.2">
      <c r="A128" s="796" t="s">
        <v>477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478</v>
      </c>
      <c r="X128" s="798"/>
      <c r="Y128" s="798"/>
      <c r="Z128" s="799"/>
      <c r="AA128" s="800">
        <v>22118</v>
      </c>
      <c r="AB128" s="801"/>
      <c r="AC128" s="801"/>
      <c r="AD128" s="801"/>
      <c r="AE128" s="802"/>
      <c r="AF128" s="803">
        <v>28127</v>
      </c>
      <c r="AG128" s="801"/>
      <c r="AH128" s="801"/>
      <c r="AI128" s="801"/>
      <c r="AJ128" s="802"/>
      <c r="AK128" s="803">
        <v>41074</v>
      </c>
      <c r="AL128" s="801"/>
      <c r="AM128" s="801"/>
      <c r="AN128" s="801"/>
      <c r="AO128" s="802"/>
      <c r="AP128" s="804"/>
      <c r="AQ128" s="805"/>
      <c r="AR128" s="805"/>
      <c r="AS128" s="805"/>
      <c r="AT128" s="806"/>
      <c r="AU128" s="232"/>
      <c r="AV128" s="232"/>
      <c r="AW128" s="232"/>
      <c r="AX128" s="807" t="s">
        <v>479</v>
      </c>
      <c r="AY128" s="808"/>
      <c r="AZ128" s="808"/>
      <c r="BA128" s="808"/>
      <c r="BB128" s="808"/>
      <c r="BC128" s="808"/>
      <c r="BD128" s="808"/>
      <c r="BE128" s="809"/>
      <c r="BF128" s="786" t="s">
        <v>128</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480</v>
      </c>
      <c r="CQ128" s="730"/>
      <c r="CR128" s="730"/>
      <c r="CS128" s="730"/>
      <c r="CT128" s="730"/>
      <c r="CU128" s="730"/>
      <c r="CV128" s="730"/>
      <c r="CW128" s="730"/>
      <c r="CX128" s="730"/>
      <c r="CY128" s="730"/>
      <c r="CZ128" s="730"/>
      <c r="DA128" s="730"/>
      <c r="DB128" s="730"/>
      <c r="DC128" s="730"/>
      <c r="DD128" s="730"/>
      <c r="DE128" s="730"/>
      <c r="DF128" s="731"/>
      <c r="DG128" s="790" t="s">
        <v>128</v>
      </c>
      <c r="DH128" s="791"/>
      <c r="DI128" s="791"/>
      <c r="DJ128" s="791"/>
      <c r="DK128" s="791"/>
      <c r="DL128" s="791" t="s">
        <v>128</v>
      </c>
      <c r="DM128" s="791"/>
      <c r="DN128" s="791"/>
      <c r="DO128" s="791"/>
      <c r="DP128" s="791"/>
      <c r="DQ128" s="791" t="s">
        <v>128</v>
      </c>
      <c r="DR128" s="791"/>
      <c r="DS128" s="791"/>
      <c r="DT128" s="791"/>
      <c r="DU128" s="791"/>
      <c r="DV128" s="792" t="s">
        <v>128</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481</v>
      </c>
      <c r="X129" s="777"/>
      <c r="Y129" s="777"/>
      <c r="Z129" s="778"/>
      <c r="AA129" s="779">
        <v>3500500</v>
      </c>
      <c r="AB129" s="780"/>
      <c r="AC129" s="780"/>
      <c r="AD129" s="780"/>
      <c r="AE129" s="781"/>
      <c r="AF129" s="782">
        <v>3984521</v>
      </c>
      <c r="AG129" s="780"/>
      <c r="AH129" s="780"/>
      <c r="AI129" s="780"/>
      <c r="AJ129" s="781"/>
      <c r="AK129" s="782">
        <v>3989925</v>
      </c>
      <c r="AL129" s="780"/>
      <c r="AM129" s="780"/>
      <c r="AN129" s="780"/>
      <c r="AO129" s="781"/>
      <c r="AP129" s="783"/>
      <c r="AQ129" s="784"/>
      <c r="AR129" s="784"/>
      <c r="AS129" s="784"/>
      <c r="AT129" s="785"/>
      <c r="AU129" s="233"/>
      <c r="AV129" s="233"/>
      <c r="AW129" s="233"/>
      <c r="AX129" s="751" t="s">
        <v>482</v>
      </c>
      <c r="AY129" s="752"/>
      <c r="AZ129" s="752"/>
      <c r="BA129" s="752"/>
      <c r="BB129" s="752"/>
      <c r="BC129" s="752"/>
      <c r="BD129" s="752"/>
      <c r="BE129" s="753"/>
      <c r="BF129" s="770" t="s">
        <v>128</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483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484</v>
      </c>
      <c r="X130" s="777"/>
      <c r="Y130" s="777"/>
      <c r="Z130" s="778"/>
      <c r="AA130" s="779">
        <v>566948</v>
      </c>
      <c r="AB130" s="780"/>
      <c r="AC130" s="780"/>
      <c r="AD130" s="780"/>
      <c r="AE130" s="781"/>
      <c r="AF130" s="782">
        <v>645125</v>
      </c>
      <c r="AG130" s="780"/>
      <c r="AH130" s="780"/>
      <c r="AI130" s="780"/>
      <c r="AJ130" s="781"/>
      <c r="AK130" s="782">
        <v>700708</v>
      </c>
      <c r="AL130" s="780"/>
      <c r="AM130" s="780"/>
      <c r="AN130" s="780"/>
      <c r="AO130" s="781"/>
      <c r="AP130" s="783"/>
      <c r="AQ130" s="784"/>
      <c r="AR130" s="784"/>
      <c r="AS130" s="784"/>
      <c r="AT130" s="785"/>
      <c r="AU130" s="233"/>
      <c r="AV130" s="233"/>
      <c r="AW130" s="233"/>
      <c r="AX130" s="751" t="s">
        <v>485</v>
      </c>
      <c r="AY130" s="752"/>
      <c r="AZ130" s="752"/>
      <c r="BA130" s="752"/>
      <c r="BB130" s="752"/>
      <c r="BC130" s="752"/>
      <c r="BD130" s="752"/>
      <c r="BE130" s="753"/>
      <c r="BF130" s="754">
        <v>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486</v>
      </c>
      <c r="X131" s="761"/>
      <c r="Y131" s="761"/>
      <c r="Z131" s="762"/>
      <c r="AA131" s="763">
        <v>2933552</v>
      </c>
      <c r="AB131" s="764"/>
      <c r="AC131" s="764"/>
      <c r="AD131" s="764"/>
      <c r="AE131" s="765"/>
      <c r="AF131" s="766">
        <v>3339396</v>
      </c>
      <c r="AG131" s="764"/>
      <c r="AH131" s="764"/>
      <c r="AI131" s="764"/>
      <c r="AJ131" s="765"/>
      <c r="AK131" s="766">
        <v>3289217</v>
      </c>
      <c r="AL131" s="764"/>
      <c r="AM131" s="764"/>
      <c r="AN131" s="764"/>
      <c r="AO131" s="765"/>
      <c r="AP131" s="767"/>
      <c r="AQ131" s="768"/>
      <c r="AR131" s="768"/>
      <c r="AS131" s="768"/>
      <c r="AT131" s="769"/>
      <c r="AU131" s="233"/>
      <c r="AV131" s="233"/>
      <c r="AW131" s="233"/>
      <c r="AX131" s="729" t="s">
        <v>487</v>
      </c>
      <c r="AY131" s="730"/>
      <c r="AZ131" s="730"/>
      <c r="BA131" s="730"/>
      <c r="BB131" s="730"/>
      <c r="BC131" s="730"/>
      <c r="BD131" s="730"/>
      <c r="BE131" s="731"/>
      <c r="BF131" s="732">
        <v>114.6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488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489</v>
      </c>
      <c r="W132" s="742"/>
      <c r="X132" s="742"/>
      <c r="Y132" s="742"/>
      <c r="Z132" s="743"/>
      <c r="AA132" s="744">
        <v>8.5765311129999997</v>
      </c>
      <c r="AB132" s="745"/>
      <c r="AC132" s="745"/>
      <c r="AD132" s="745"/>
      <c r="AE132" s="746"/>
      <c r="AF132" s="747">
        <v>5.9233765629999997</v>
      </c>
      <c r="AG132" s="745"/>
      <c r="AH132" s="745"/>
      <c r="AI132" s="745"/>
      <c r="AJ132" s="746"/>
      <c r="AK132" s="747">
        <v>6.5132218399999999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490</v>
      </c>
      <c r="W133" s="721"/>
      <c r="X133" s="721"/>
      <c r="Y133" s="721"/>
      <c r="Z133" s="722"/>
      <c r="AA133" s="723">
        <v>6.4</v>
      </c>
      <c r="AB133" s="724"/>
      <c r="AC133" s="724"/>
      <c r="AD133" s="724"/>
      <c r="AE133" s="725"/>
      <c r="AF133" s="723">
        <v>6.7</v>
      </c>
      <c r="AG133" s="724"/>
      <c r="AH133" s="724"/>
      <c r="AI133" s="724"/>
      <c r="AJ133" s="725"/>
      <c r="AK133" s="723">
        <v>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4a0q4pq5gtY11gCHVhZtN9PWrV5mWsgEcGrWpFqOfxbjfizB9lk7cTXiJIPWU8NMsCM2nhL3TASA5wMyHvgATw==" saltValue="DFyLltssw0oeugRJ8tT7X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8987B-F467-42A3-BC2F-FA506F5F5593}">
  <sheetPr>
    <tabColor rgb="FF00B050"/>
    <pageSetUpPr fitToPage="1"/>
  </sheetPr>
  <dimension ref="A1:DQ105"/>
  <sheetViews>
    <sheetView showGridLines="0" view="pageBreakPreview" topLeftCell="AO7" zoomScale="70" zoomScaleNormal="85" zoomScaleSheetLayoutView="70" workbookViewId="0">
      <selection activeCell="CT27" sqref="CT27"/>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hGiyq29dheLWqXLVecLn7SfQBwdAra9hWZ/JiaRGQO7ig5Ayk2jTy0mzu5hV5+D2Rxn2ruWMki1ATa/ap/Ociw==" saltValue="2cyqAbGyK77gvW/CIBJ2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S42" zoomScale="70" zoomScaleNormal="70" zoomScaleSheetLayoutView="55" workbookViewId="0">
      <selection activeCell="V40" sqref="V40:AO40"/>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HGeqcaPSNpS7v3iPE+6VUy9G68k6KqjNDQs/cAGGskDPoXGbYHfrg93HGD+vlzHmsQwMFw7+k/O+oGMhunFOQ==" saltValue="y7ByROcCzaklj0JOAVmZG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election activeCell="W40" sqref="W40:AN40"/>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494</v>
      </c>
      <c r="AP7" s="272"/>
      <c r="AQ7" s="273" t="s">
        <v>495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496</v>
      </c>
      <c r="AQ8" s="279" t="s">
        <v>497</v>
      </c>
      <c r="AR8" s="280" t="s">
        <v>498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499</v>
      </c>
      <c r="AL9" s="1131"/>
      <c r="AM9" s="1131"/>
      <c r="AN9" s="1132"/>
      <c r="AO9" s="281">
        <v>1509499</v>
      </c>
      <c r="AP9" s="281">
        <v>352029</v>
      </c>
      <c r="AQ9" s="282">
        <v>255467</v>
      </c>
      <c r="AR9" s="283">
        <v>37.799999999999997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500</v>
      </c>
      <c r="AL10" s="1131"/>
      <c r="AM10" s="1131"/>
      <c r="AN10" s="1132"/>
      <c r="AO10" s="284">
        <v>7346</v>
      </c>
      <c r="AP10" s="284">
        <v>1713</v>
      </c>
      <c r="AQ10" s="285">
        <v>29275</v>
      </c>
      <c r="AR10" s="286">
        <v>-94.1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501</v>
      </c>
      <c r="AL11" s="1131"/>
      <c r="AM11" s="1131"/>
      <c r="AN11" s="1132"/>
      <c r="AO11" s="284" t="s">
        <v>502</v>
      </c>
      <c r="AP11" s="284" t="s">
        <v>502</v>
      </c>
      <c r="AQ11" s="285">
        <v>3959</v>
      </c>
      <c r="AR11" s="286" t="s">
        <v>502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503</v>
      </c>
      <c r="AL12" s="1131"/>
      <c r="AM12" s="1131"/>
      <c r="AN12" s="1132"/>
      <c r="AO12" s="284" t="s">
        <v>502</v>
      </c>
      <c r="AP12" s="284" t="s">
        <v>502</v>
      </c>
      <c r="AQ12" s="285" t="s">
        <v>502</v>
      </c>
      <c r="AR12" s="286" t="s">
        <v>502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504</v>
      </c>
      <c r="AL13" s="1131"/>
      <c r="AM13" s="1131"/>
      <c r="AN13" s="1132"/>
      <c r="AO13" s="284" t="s">
        <v>502</v>
      </c>
      <c r="AP13" s="284" t="s">
        <v>502</v>
      </c>
      <c r="AQ13" s="285">
        <v>9349</v>
      </c>
      <c r="AR13" s="286" t="s">
        <v>502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505</v>
      </c>
      <c r="AL14" s="1131"/>
      <c r="AM14" s="1131"/>
      <c r="AN14" s="1132"/>
      <c r="AO14" s="284" t="s">
        <v>502</v>
      </c>
      <c r="AP14" s="284" t="s">
        <v>502</v>
      </c>
      <c r="AQ14" s="285">
        <v>4659</v>
      </c>
      <c r="AR14" s="286" t="s">
        <v>502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506</v>
      </c>
      <c r="AL15" s="1134"/>
      <c r="AM15" s="1134"/>
      <c r="AN15" s="1135"/>
      <c r="AO15" s="284">
        <v>-105718</v>
      </c>
      <c r="AP15" s="284">
        <v>-24654</v>
      </c>
      <c r="AQ15" s="285">
        <v>-18111</v>
      </c>
      <c r="AR15" s="286">
        <v>36.1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187</v>
      </c>
      <c r="AL16" s="1134"/>
      <c r="AM16" s="1134"/>
      <c r="AN16" s="1135"/>
      <c r="AO16" s="284">
        <v>1411127</v>
      </c>
      <c r="AP16" s="284">
        <v>329087</v>
      </c>
      <c r="AQ16" s="285">
        <v>284598</v>
      </c>
      <c r="AR16" s="286">
        <v>15.6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507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508</v>
      </c>
      <c r="AP20" s="293" t="s">
        <v>509</v>
      </c>
      <c r="AQ20" s="294" t="s">
        <v>510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511</v>
      </c>
      <c r="AL21" s="1137"/>
      <c r="AM21" s="1137"/>
      <c r="AN21" s="1138"/>
      <c r="AO21" s="297">
        <v>32.65</v>
      </c>
      <c r="AP21" s="298">
        <v>25.07</v>
      </c>
      <c r="AQ21" s="299">
        <v>7.58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512</v>
      </c>
      <c r="AL22" s="1137"/>
      <c r="AM22" s="1137"/>
      <c r="AN22" s="1138"/>
      <c r="AO22" s="302">
        <v>95.6</v>
      </c>
      <c r="AP22" s="303">
        <v>94.5</v>
      </c>
      <c r="AQ22" s="304">
        <v>1.1000000000000001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513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514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494</v>
      </c>
      <c r="AP30" s="272"/>
      <c r="AQ30" s="273" t="s">
        <v>495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496</v>
      </c>
      <c r="AQ31" s="279" t="s">
        <v>497</v>
      </c>
      <c r="AR31" s="280" t="s">
        <v>498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516</v>
      </c>
      <c r="AL32" s="1121"/>
      <c r="AM32" s="1121"/>
      <c r="AN32" s="1122"/>
      <c r="AO32" s="312">
        <v>851794</v>
      </c>
      <c r="AP32" s="312">
        <v>198646</v>
      </c>
      <c r="AQ32" s="313">
        <v>156764</v>
      </c>
      <c r="AR32" s="314">
        <v>26.7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517</v>
      </c>
      <c r="AL33" s="1121"/>
      <c r="AM33" s="1121"/>
      <c r="AN33" s="1122"/>
      <c r="AO33" s="312" t="s">
        <v>502</v>
      </c>
      <c r="AP33" s="312" t="s">
        <v>502</v>
      </c>
      <c r="AQ33" s="313" t="s">
        <v>502</v>
      </c>
      <c r="AR33" s="314" t="s">
        <v>502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518</v>
      </c>
      <c r="AL34" s="1121"/>
      <c r="AM34" s="1121"/>
      <c r="AN34" s="1122"/>
      <c r="AO34" s="312" t="s">
        <v>502</v>
      </c>
      <c r="AP34" s="312" t="s">
        <v>502</v>
      </c>
      <c r="AQ34" s="313" t="s">
        <v>502</v>
      </c>
      <c r="AR34" s="314" t="s">
        <v>502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519</v>
      </c>
      <c r="AL35" s="1121"/>
      <c r="AM35" s="1121"/>
      <c r="AN35" s="1122"/>
      <c r="AO35" s="312">
        <v>104222</v>
      </c>
      <c r="AP35" s="312">
        <v>24306</v>
      </c>
      <c r="AQ35" s="313">
        <v>30923</v>
      </c>
      <c r="AR35" s="314">
        <v>-21.4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520</v>
      </c>
      <c r="AL36" s="1121"/>
      <c r="AM36" s="1121"/>
      <c r="AN36" s="1122"/>
      <c r="AO36" s="312" t="s">
        <v>502</v>
      </c>
      <c r="AP36" s="312" t="s">
        <v>502</v>
      </c>
      <c r="AQ36" s="313">
        <v>4657</v>
      </c>
      <c r="AR36" s="314" t="s">
        <v>502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521</v>
      </c>
      <c r="AL37" s="1121"/>
      <c r="AM37" s="1121"/>
      <c r="AN37" s="1122"/>
      <c r="AO37" s="312" t="s">
        <v>502</v>
      </c>
      <c r="AP37" s="312" t="s">
        <v>502</v>
      </c>
      <c r="AQ37" s="313">
        <v>888</v>
      </c>
      <c r="AR37" s="314" t="s">
        <v>502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522</v>
      </c>
      <c r="AL38" s="1124"/>
      <c r="AM38" s="1124"/>
      <c r="AN38" s="1125"/>
      <c r="AO38" s="315" t="s">
        <v>502</v>
      </c>
      <c r="AP38" s="315" t="s">
        <v>502</v>
      </c>
      <c r="AQ38" s="316">
        <v>21</v>
      </c>
      <c r="AR38" s="304" t="s">
        <v>502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523</v>
      </c>
      <c r="AL39" s="1124"/>
      <c r="AM39" s="1124"/>
      <c r="AN39" s="1125"/>
      <c r="AO39" s="312">
        <v>-41074</v>
      </c>
      <c r="AP39" s="312">
        <v>-9579</v>
      </c>
      <c r="AQ39" s="313">
        <v>-6724</v>
      </c>
      <c r="AR39" s="314">
        <v>42.5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524</v>
      </c>
      <c r="AL40" s="1121"/>
      <c r="AM40" s="1121"/>
      <c r="AN40" s="1122"/>
      <c r="AO40" s="312">
        <v>-700708</v>
      </c>
      <c r="AP40" s="312">
        <v>-163411</v>
      </c>
      <c r="AQ40" s="313">
        <v>-136123</v>
      </c>
      <c r="AR40" s="314">
        <v>20</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214234</v>
      </c>
      <c r="AP41" s="312">
        <v>49961</v>
      </c>
      <c r="AQ41" s="313">
        <v>50405</v>
      </c>
      <c r="AR41" s="314">
        <v>-0.9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526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527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494</v>
      </c>
      <c r="AN49" s="1115" t="s">
        <v>528</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529</v>
      </c>
      <c r="AO50" s="329" t="s">
        <v>530</v>
      </c>
      <c r="AP50" s="330" t="s">
        <v>531</v>
      </c>
      <c r="AQ50" s="331" t="s">
        <v>532</v>
      </c>
      <c r="AR50" s="332" t="s">
        <v>533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534</v>
      </c>
      <c r="AL51" s="325"/>
      <c r="AM51" s="333">
        <v>1876030</v>
      </c>
      <c r="AN51" s="334">
        <v>431966</v>
      </c>
      <c r="AO51" s="335">
        <v>-0.3</v>
      </c>
      <c r="AP51" s="336">
        <v>271581</v>
      </c>
      <c r="AQ51" s="337">
        <v>-6.7</v>
      </c>
      <c r="AR51" s="338">
        <v>6.4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535</v>
      </c>
      <c r="AM52" s="341">
        <v>439369</v>
      </c>
      <c r="AN52" s="342">
        <v>101167</v>
      </c>
      <c r="AO52" s="343">
        <v>-18.5</v>
      </c>
      <c r="AP52" s="344">
        <v>117844</v>
      </c>
      <c r="AQ52" s="345">
        <v>-1</v>
      </c>
      <c r="AR52" s="346">
        <v>-17.5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536</v>
      </c>
      <c r="AL53" s="325"/>
      <c r="AM53" s="333">
        <v>1532861</v>
      </c>
      <c r="AN53" s="334">
        <v>353031</v>
      </c>
      <c r="AO53" s="335">
        <v>-18.3</v>
      </c>
      <c r="AP53" s="336">
        <v>268375</v>
      </c>
      <c r="AQ53" s="337">
        <v>-1.2</v>
      </c>
      <c r="AR53" s="338">
        <v>-17.100000000000001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535</v>
      </c>
      <c r="AM54" s="341">
        <v>342061</v>
      </c>
      <c r="AN54" s="342">
        <v>78780</v>
      </c>
      <c r="AO54" s="343">
        <v>-22.1</v>
      </c>
      <c r="AP54" s="344">
        <v>119602</v>
      </c>
      <c r="AQ54" s="345">
        <v>1.5</v>
      </c>
      <c r="AR54" s="346">
        <v>-23.6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537</v>
      </c>
      <c r="AL55" s="325"/>
      <c r="AM55" s="333">
        <v>2197712</v>
      </c>
      <c r="AN55" s="334">
        <v>511096</v>
      </c>
      <c r="AO55" s="335">
        <v>44.8</v>
      </c>
      <c r="AP55" s="336">
        <v>301035</v>
      </c>
      <c r="AQ55" s="337">
        <v>12.2</v>
      </c>
      <c r="AR55" s="338">
        <v>32.6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535</v>
      </c>
      <c r="AM56" s="341">
        <v>360020</v>
      </c>
      <c r="AN56" s="342">
        <v>83726</v>
      </c>
      <c r="AO56" s="343">
        <v>6.3</v>
      </c>
      <c r="AP56" s="344">
        <v>154376</v>
      </c>
      <c r="AQ56" s="345">
        <v>29.1</v>
      </c>
      <c r="AR56" s="346">
        <v>-22.8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538</v>
      </c>
      <c r="AL57" s="325"/>
      <c r="AM57" s="333">
        <v>5791468</v>
      </c>
      <c r="AN57" s="334">
        <v>1348421</v>
      </c>
      <c r="AO57" s="335">
        <v>163.80000000000001</v>
      </c>
      <c r="AP57" s="336">
        <v>362690</v>
      </c>
      <c r="AQ57" s="337">
        <v>20.5</v>
      </c>
      <c r="AR57" s="338">
        <v>143.30000000000001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535</v>
      </c>
      <c r="AM58" s="341">
        <v>3296383</v>
      </c>
      <c r="AN58" s="342">
        <v>767493</v>
      </c>
      <c r="AO58" s="343">
        <v>816.7</v>
      </c>
      <c r="AP58" s="344">
        <v>172580</v>
      </c>
      <c r="AQ58" s="345">
        <v>11.8</v>
      </c>
      <c r="AR58" s="346">
        <v>804.9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539</v>
      </c>
      <c r="AL59" s="325"/>
      <c r="AM59" s="333">
        <v>2653923</v>
      </c>
      <c r="AN59" s="334">
        <v>618919</v>
      </c>
      <c r="AO59" s="335">
        <v>-54.1</v>
      </c>
      <c r="AP59" s="336">
        <v>296093</v>
      </c>
      <c r="AQ59" s="337">
        <v>-18.399999999999999</v>
      </c>
      <c r="AR59" s="338">
        <v>-35.700000000000003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535</v>
      </c>
      <c r="AM60" s="341">
        <v>494666</v>
      </c>
      <c r="AN60" s="342">
        <v>115361</v>
      </c>
      <c r="AO60" s="343">
        <v>-85</v>
      </c>
      <c r="AP60" s="344">
        <v>140545</v>
      </c>
      <c r="AQ60" s="345">
        <v>-18.600000000000001</v>
      </c>
      <c r="AR60" s="346">
        <v>-66.400000000000006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540</v>
      </c>
      <c r="AL61" s="347"/>
      <c r="AM61" s="348">
        <v>2810399</v>
      </c>
      <c r="AN61" s="349">
        <v>652687</v>
      </c>
      <c r="AO61" s="350">
        <v>27.2</v>
      </c>
      <c r="AP61" s="351">
        <v>299955</v>
      </c>
      <c r="AQ61" s="352">
        <v>1.3</v>
      </c>
      <c r="AR61" s="338">
        <v>25.9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535</v>
      </c>
      <c r="AM62" s="341">
        <v>986500</v>
      </c>
      <c r="AN62" s="342">
        <v>229305</v>
      </c>
      <c r="AO62" s="343">
        <v>139.5</v>
      </c>
      <c r="AP62" s="344">
        <v>140989</v>
      </c>
      <c r="AQ62" s="345">
        <v>4.5999999999999996</v>
      </c>
      <c r="AR62" s="346">
        <v>134.9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MV0ictwBpfBgTlyCQjMRZtoCJnTJBVXBdFXNLnj1AVQxz/sKowtkcyredVq+J772eWki8IKUBl/6fs6bsTQJ/w==" saltValue="Ywyg5x9VbGu2o4e6YEp+A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44" zoomScale="55" zoomScaleNormal="55" zoomScaleSheetLayoutView="55" workbookViewId="0">
      <selection activeCell="V40" sqref="V40:AO40"/>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542</v>
      </c>
    </row>
    <row r="120" spans="125:125" ht="13.5" hidden="1" customHeight="1" x14ac:dyDescent="0.15"/>
    <row r="121" spans="125:125" ht="13.5" hidden="1" customHeight="1" x14ac:dyDescent="0.15">
      <c r="DU121" s="259"/>
    </row>
  </sheetData>
  <sheetProtection algorithmName="SHA-512" hashValue="kkx2hm+n6TD/I0zft0kW49agfD6pLahvOK3rihFb4XzDfJ5C6AOGGEP3mInxEKCjGso8kvuGHvwTTq2z/KaUcA==" saltValue="pFNA73/o26qaiQHgG9p4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1" zoomScale="70" zoomScaleNormal="70" zoomScaleSheetLayoutView="55" workbookViewId="0">
      <selection activeCell="V40" sqref="V40:AO40"/>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543</v>
      </c>
    </row>
  </sheetData>
  <sheetProtection algorithmName="SHA-512" hashValue="t3CSRVqqeiEFFD3V8nc2gwV/oTQLuVYyRrMK93QTywgK8U9SWNmAaIXLH0Jy2zMMs+pEsWK8nkTxUqjDn/rJLA==" saltValue="+I0fEwTZctgQjFKRCNZrx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election activeCell="V40" sqref="V40:AO4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139" t="s">
        <v>3</v>
      </c>
      <c r="D47" s="1139"/>
      <c r="E47" s="1140"/>
      <c r="F47" s="11">
        <v>61.92</v>
      </c>
      <c r="G47" s="12">
        <v>62.58</v>
      </c>
      <c r="H47" s="12">
        <v>63.4</v>
      </c>
      <c r="I47" s="12">
        <v>60.54</v>
      </c>
      <c r="J47" s="13">
        <v>68.569999999999993</v>
      </c>
    </row>
    <row r="48" spans="2:10" ht="57.75" customHeight="1" x14ac:dyDescent="0.15">
      <c r="B48" s="14"/>
      <c r="C48" s="1141" t="s">
        <v>4</v>
      </c>
      <c r="D48" s="1141"/>
      <c r="E48" s="1142"/>
      <c r="F48" s="15">
        <v>6.26</v>
      </c>
      <c r="G48" s="16">
        <v>12.22</v>
      </c>
      <c r="H48" s="16">
        <v>8.83</v>
      </c>
      <c r="I48" s="16">
        <v>12.99</v>
      </c>
      <c r="J48" s="17">
        <v>8.92</v>
      </c>
    </row>
    <row r="49" spans="2:10" ht="57.75" customHeight="1" thickBot="1" x14ac:dyDescent="0.2">
      <c r="B49" s="18"/>
      <c r="C49" s="1143" t="s">
        <v>5</v>
      </c>
      <c r="D49" s="1143"/>
      <c r="E49" s="1144"/>
      <c r="F49" s="19">
        <v>2.29</v>
      </c>
      <c r="G49" s="20">
        <v>7.28</v>
      </c>
      <c r="H49" s="20">
        <v>0.46</v>
      </c>
      <c r="I49" s="20">
        <v>10.08</v>
      </c>
      <c r="J49" s="21">
        <v>4.87</v>
      </c>
    </row>
    <row r="50" spans="2:10" x14ac:dyDescent="0.15"/>
  </sheetData>
  <sheetProtection algorithmName="SHA-512" hashValue="7mA68eqp2F5HllJwSebyzsV0ZBL7TYCUQBkkCAzrhtM8ZrnGdmPPhHz8fgcnpxhZJ1QTsHwEW+GYxDTjIKCuLA==" saltValue="+AMxM689grHHrP0TF0Ea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2024-03-13T02:12:14Z</cp:lastPrinted>
  <dcterms:created xsi:type="dcterms:W3CDTF">2024-02-05T04:13:27Z</dcterms:created>
  <dcterms:modified xsi:type="dcterms:W3CDTF">2024-03-18T07:49:02Z</dcterms:modified>
  <cp:category/>
</cp:coreProperties>
</file>