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192.168.1.131\上下水道課\004水道係\経理係\06報告関係\令和5年度報告関係\2月2日　公営企業に係る経営比較分析表（令和４年度）の分析について\"/>
    </mc:Choice>
  </mc:AlternateContent>
  <xr:revisionPtr revIDLastSave="0" documentId="12_ncr:500000_{9FABC387-C8F9-4FCB-87CB-1CAF80217CC6}" xr6:coauthVersionLast="31" xr6:coauthVersionMax="31" xr10:uidLastSave="{00000000-0000-0000-0000-000000000000}"/>
  <workbookProtection workbookAlgorithmName="SHA-512" workbookHashValue="FT+5qzLQcgoCLZxXoRGR7PpJpg1Uo1tZ+NjSyiLPFTr/fR6oqnfFjFmZM2fl6Z5Gw0KI80Ik2alMnS/FLAPo7Q==" workbookSaltValue="lf1TikafxTe1UmtgEC3/UA==" workbookSpinCount="100000" lockStructure="1"/>
  <bookViews>
    <workbookView minimized="1" xWindow="0" yWindow="0" windowWidth="15360" windowHeight="763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<sst xmlns="http://schemas.openxmlformats.org/spreadsheetml/2006/main" count="228" uniqueCount="113">
  <si>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</si>
  <si>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</si>
  <si>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</si>
  <si>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</si>
  <si>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</si>
  <si>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</si>
  <si>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</si>
  <si>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</si>
  <si>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</si>
  <si>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</si>
  <si>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</si>
  <si>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</si>
  <si>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</si>
  <si>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</si>
  <si>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</si>
  <si>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</si>
  <si>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</si>
  <si>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</si>
  <si>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</si>
  <si>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</si>
  <si>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</si>
  <si>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</si>
  <si>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</si>
  <si>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</si>
  <si>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</si>
  <si>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</si>
  <si>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</si>
  <si>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</si>
  <si>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</si>
  <si>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</si>
  <si>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</si>
  <si>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</si>
  <si>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</si>
  <si>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</si>
  <si>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</si>
  <si>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</si>
  <si>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</si>
  <si>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</si>
  <si>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</si>
  <si>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</si>
  <si>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</si>
  <si>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</si>
  <si>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</si>
  <si>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</si>
  <si>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</si>
  <si>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</si>
  <si>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</si>
  <si>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</si>
  <si>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</si>
  <si>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</si>
  <si>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</si>
  <si>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</si>
  <si>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</si>
  <si>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</si>
  <si>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</si>
  <si>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</si>
  <si>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</si>
  <si>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</si>
  <si>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</si>
  <si>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</si>
  <si>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</si>
  <si>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</si>
  <si>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</si>
  <si>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</si>
  <si>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</si>
  <si>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</si>
  <si>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</si>
  <si>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</si>
  <si>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</si>
  <si>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</si>
  <si>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</si>
  <si>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</si>
  <si>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</si>
  <si>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</si>
  <si>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</si>
  <si>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</si>
  <si>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</si>
  <si>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</si>
  <si>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</si>
  <si>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</si>
  <si>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</si>
  <si>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</si>
  <si>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</si>
  <si>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</si>
  <si>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</si>
  <si>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</si>
  <si>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</si>
  <si>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</si>
  <si>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</si>
  <si>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</si>
  <si>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</si>
  <si>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</si>
  <si>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</si>
  <si>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</si>
  <si>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</si>
  <si>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</si>
  <si>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</si>
  <si>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</si>
  <si>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</si>
  <si>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</si>
  <si>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</si>
  <si>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</si>
  <si>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</si>
  <si>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</si>
  <si>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</si>
  <si>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</si>
  <si>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</si>
  <si>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</si>
  <si>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</si>
  <si>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</si>
  <si>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今後は、配水池の増設や老朽管の更新など、建設投資の増加が見込まれ、財源の確保が必要なことから、経営戦略に基づき効率的な事業運営に取り組む必要がある。　　　　　　　　　　　</t>
    <phoneticPr fontId="4"/>
  </si>
  <si>
    <t>①有形固定資産減価償却率が類似団体平均値よりも高く、法定耐用年数が近い資産が多くなってきていることを示していることから、今後の更新等の財源を確保していく必要がある。　　　　　　　　　　　　　　　　　　　　　②管路経年化率については、40年経過している管がまだない為、0.00値となっているが、これから増加する見込みとなっている。重要管路から優先して更新を行っていく計画である。　　　　　　　　　　　　　　　　　　　　　　　③管路更新率については、20年以上経過した管路から、優先箇所を選定して行っていくが、莫大な費用を要するため更新計画に基づき慎重に行う必要がある。</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3" eb="24">
      <t>タカ</t>
    </rPh>
    <rPh sb="26" eb="28">
      <t>ホウテイ</t>
    </rPh>
    <rPh sb="28" eb="30">
      <t>タイヨウ</t>
    </rPh>
    <rPh sb="30" eb="32">
      <t>ネンスウ</t>
    </rPh>
    <rPh sb="33" eb="34">
      <t>チカ</t>
    </rPh>
    <rPh sb="35" eb="37">
      <t>シサン</t>
    </rPh>
    <rPh sb="38" eb="39">
      <t>オオ</t>
    </rPh>
    <rPh sb="50" eb="51">
      <t>シメ</t>
    </rPh>
    <rPh sb="60" eb="62">
      <t>コンゴ</t>
    </rPh>
    <rPh sb="63" eb="65">
      <t>コウシン</t>
    </rPh>
    <rPh sb="65" eb="66">
      <t>トウ</t>
    </rPh>
    <rPh sb="67" eb="69">
      <t>ザイゲン</t>
    </rPh>
    <rPh sb="70" eb="72">
      <t>カクホ</t>
    </rPh>
    <rPh sb="76" eb="78">
      <t>ヒツヨウ</t>
    </rPh>
    <phoneticPr fontId="4"/>
  </si>
  <si>
    <t>①各年度の収支は黒字となっており、また平均値を上回っていることから健全な状況といえるが、村の一般財源からの繰入によることが大きく、今後の施設投資等にかかる費用を確保するには、更なる費用削減に取り組む必要がある。　　　　　　　　　　　　　　　　　　　　　　　　　　　②累積欠損金が発生していないことから、健全な経営を維持している。　　　　　　　　　　　　　　　　　　　　　　　　　　　　　　　　③類似団体平均値より高い値を維持していることから、支払能力は十分な状態である。　　　　　　　　　　　　　　　　　　　　　　　　　　④企業債残高対給水収益比率は類似団体平均値より低いものの平成30年度から始まった浄水場改修工事の他、管路更新工事を予定しており、今後も企業債残高の増加が見込まれる。　　　　　　　　　　　　　　　　　　　　　　　　　　　　　　　　⑤平成23年度に料金改定を行っているが十分な料金水準とはいえず、料金回収率は平均値を下回っている。今後、料金改定に向けて検討していく。　　　　　　　　　　　　　　　　　　　　　　　　　⑥類似団体平均値を下回っているが、全国平均値に近づけるよう、今後も維持管理費の削減に努める。　　　　　　　　　　　　　　　　　　　　　　　　　　　　　　　　　　　　⑦施設利用率が類似団体平均を下回っているのは、当初予定していた、大口の需要が少ないことが要因となっている。今後、リゾート開発が予想されるため、類似団体の平均を上回る見込みである。　　　　　　　　　　　　　　　　　　　　⑧これまで漏水の早期発見と早急な修繕を行ってきた結果、平成29年度以降有収率を80％以上維持している。引き続き漏水調査を行い、さらなる有収率の向上に努める。</t>
    <rPh sb="197" eb="199">
      <t>ルイジ</t>
    </rPh>
    <rPh sb="199" eb="201">
      <t>ダンタイ</t>
    </rPh>
    <rPh sb="201" eb="204">
      <t>ヘイキンチ</t>
    </rPh>
    <rPh sb="206" eb="207">
      <t>タカ</t>
    </rPh>
    <rPh sb="208" eb="209">
      <t>アタイ</t>
    </rPh>
    <rPh sb="210" eb="212">
      <t>イジ</t>
    </rPh>
    <rPh sb="221" eb="223">
      <t>シハライ</t>
    </rPh>
    <rPh sb="223" eb="225">
      <t>ノウリョク</t>
    </rPh>
    <rPh sb="226" eb="228">
      <t>ジュウブン</t>
    </rPh>
    <rPh sb="229" eb="231">
      <t>ジョウタイ</t>
    </rPh>
    <rPh sb="262" eb="264">
      <t>キギョウ</t>
    </rPh>
    <rPh sb="264" eb="265">
      <t>サイ</t>
    </rPh>
    <rPh sb="265" eb="267">
      <t>ザンダカ</t>
    </rPh>
    <rPh sb="267" eb="268">
      <t>タイ</t>
    </rPh>
    <rPh sb="268" eb="270">
      <t>キュウスイ</t>
    </rPh>
    <rPh sb="270" eb="272">
      <t>シュウエキ</t>
    </rPh>
    <rPh sb="272" eb="274">
      <t>ヒリツ</t>
    </rPh>
    <rPh sb="275" eb="277">
      <t>ルイジ</t>
    </rPh>
    <rPh sb="277" eb="279">
      <t>ダンタイ</t>
    </rPh>
    <rPh sb="279" eb="282">
      <t>ヘイキンチ</t>
    </rPh>
    <rPh sb="284" eb="285">
      <t>ヒク</t>
    </rPh>
    <rPh sb="318" eb="320">
      <t>ヨテイ</t>
    </rPh>
    <rPh sb="424" eb="426">
      <t>コンゴ</t>
    </rPh>
    <rPh sb="427" eb="429">
      <t>リョウキン</t>
    </rPh>
    <rPh sb="429" eb="431">
      <t>カイテイ</t>
    </rPh>
    <rPh sb="432" eb="433">
      <t>ム</t>
    </rPh>
    <rPh sb="435" eb="43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</si>
</sst>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E2-4FDD-B201-7429AE5FA7C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57E2-4FDD-B201-7429AE5FA7C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47.85</c:v>
                </c:pt>
                <c:pt idx="1">
                  <c:v>47.23</c:v>
                </c:pt>
                <c:pt idx="2">
                  <c:v>47.77</c:v>
                </c:pt>
                <c:pt idx="3">
                  <c:v>47.56</c:v>
                </c:pt>
                <c:pt idx="4">
                  <c:v>47.51</c:v>
                </c:pt>
              </c:numCache>
            </c:numRef>
          </c:val>
          <c:extLst>
            <c:ext xmlns:c16="http://schemas.microsoft.com/office/drawing/2014/chart" uri="{C3380CC4-5D6E-409C-BE32-E72D297353CC}">
              <c16:uniqueId val="{00000000-B64C-4E63-AC2D-C1BF1EAECF7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B64C-4E63-AC2D-C1BF1EAECF7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83.58</c:v>
                </c:pt>
                <c:pt idx="1">
                  <c:v>82.91</c:v>
                </c:pt>
                <c:pt idx="2">
                  <c:v>83.62</c:v>
                </c:pt>
                <c:pt idx="3">
                  <c:v>87.12</c:v>
                </c:pt>
                <c:pt idx="4">
                  <c:v>87.51</c:v>
                </c:pt>
              </c:numCache>
            </c:numRef>
          </c:val>
          <c:extLst>
            <c:ext xmlns:c16="http://schemas.microsoft.com/office/drawing/2014/chart" uri="{C3380CC4-5D6E-409C-BE32-E72D297353CC}">
              <c16:uniqueId val="{00000000-34BA-4445-95AC-8FA8D038F6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34BA-4445-95AC-8FA8D038F6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119.16</c:v>
                </c:pt>
                <c:pt idx="1">
                  <c:v>123.9</c:v>
                </c:pt>
                <c:pt idx="2">
                  <c:v>135.34</c:v>
                </c:pt>
                <c:pt idx="3">
                  <c:v>116.39</c:v>
                </c:pt>
                <c:pt idx="4">
                  <c:v>113.07</c:v>
                </c:pt>
              </c:numCache>
            </c:numRef>
          </c:val>
          <c:extLst>
            <c:ext xmlns:c16="http://schemas.microsoft.com/office/drawing/2014/chart" uri="{C3380CC4-5D6E-409C-BE32-E72D297353CC}">
              <c16:uniqueId val="{00000000-DD8A-4433-9AA5-4DAF2F4C10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DD8A-4433-9AA5-4DAF2F4C10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65.28</c:v>
                </c:pt>
                <c:pt idx="1">
                  <c:v>66.599999999999994</c:v>
                </c:pt>
                <c:pt idx="2">
                  <c:v>63.95</c:v>
                </c:pt>
                <c:pt idx="3">
                  <c:v>65.41</c:v>
                </c:pt>
                <c:pt idx="4">
                  <c:v>63.96</c:v>
                </c:pt>
              </c:numCache>
            </c:numRef>
          </c:val>
          <c:extLst>
            <c:ext xmlns:c16="http://schemas.microsoft.com/office/drawing/2014/chart" uri="{C3380CC4-5D6E-409C-BE32-E72D297353CC}">
              <c16:uniqueId val="{00000000-43B9-4289-8A13-8CFBDD3D0E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43B9-4289-8A13-8CFBDD3D0E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4B-403B-8DF2-9AA55CD87A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964B-403B-8DF2-9AA55CD87A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B9-4BF3-A280-2F84AE2517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DCB9-4BF3-A280-2F84AE2517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229.35</c:v>
                </c:pt>
                <c:pt idx="1">
                  <c:v>449.7</c:v>
                </c:pt>
                <c:pt idx="2">
                  <c:v>535.20000000000005</c:v>
                </c:pt>
                <c:pt idx="3">
                  <c:v>372.68</c:v>
                </c:pt>
                <c:pt idx="4">
                  <c:v>488.72</c:v>
                </c:pt>
              </c:numCache>
            </c:numRef>
          </c:val>
          <c:extLst>
            <c:ext xmlns:c16="http://schemas.microsoft.com/office/drawing/2014/chart" uri="{C3380CC4-5D6E-409C-BE32-E72D297353CC}">
              <c16:uniqueId val="{00000000-DC65-4580-9242-FDEB6A64C4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DC65-4580-9242-FDEB6A64C4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385.31</c:v>
                </c:pt>
                <c:pt idx="1">
                  <c:v>358.52</c:v>
                </c:pt>
                <c:pt idx="2">
                  <c:v>466.55</c:v>
                </c:pt>
                <c:pt idx="3">
                  <c:v>456.27</c:v>
                </c:pt>
                <c:pt idx="4">
                  <c:v>330.02</c:v>
                </c:pt>
              </c:numCache>
            </c:numRef>
          </c:val>
          <c:extLst>
            <c:ext xmlns:c16="http://schemas.microsoft.com/office/drawing/2014/chart" uri="{C3380CC4-5D6E-409C-BE32-E72D297353CC}">
              <c16:uniqueId val="{00000000-A6C4-438B-A9AE-FAEADBE30E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A6C4-438B-A9AE-FAEADBE30E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73.040000000000006</c:v>
                </c:pt>
                <c:pt idx="1">
                  <c:v>75.08</c:v>
                </c:pt>
                <c:pt idx="2">
                  <c:v>67.349999999999994</c:v>
                </c:pt>
                <c:pt idx="3">
                  <c:v>54.68</c:v>
                </c:pt>
                <c:pt idx="4">
                  <c:v>69.39</c:v>
                </c:pt>
              </c:numCache>
            </c:numRef>
          </c:val>
          <c:extLst>
            <c:ext xmlns:c16="http://schemas.microsoft.com/office/drawing/2014/chart" uri="{C3380CC4-5D6E-409C-BE32-E72D297353CC}">
              <c16:uniqueId val="{00000000-84F2-4D8B-AE78-5B8661EE73C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84F2-4D8B-AE78-5B8661EE73C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217.51</c:v>
                </c:pt>
                <c:pt idx="1">
                  <c:v>211.39</c:v>
                </c:pt>
                <c:pt idx="2">
                  <c:v>186.42</c:v>
                </c:pt>
                <c:pt idx="3">
                  <c:v>220.4</c:v>
                </c:pt>
                <c:pt idx="4">
                  <c:v>227.69</c:v>
                </c:pt>
              </c:numCache>
            </c:numRef>
          </c:val>
          <c:extLst>
            <c:ext xmlns:c16="http://schemas.microsoft.com/office/drawing/2014/chart" uri="{C3380CC4-5D6E-409C-BE32-E72D297353CC}">
              <c16:uniqueId val="{00000000-94B2-4CD2-B591-0FCF8E2248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94B2-4CD2-B591-0FCF8E2248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宜野座村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6303</v>
      </c>
      <c r="AM8" s="45"/>
      <c r="AN8" s="45"/>
      <c r="AO8" s="45"/>
      <c r="AP8" s="45"/>
      <c r="AQ8" s="45"/>
      <c r="AR8" s="45"/>
      <c r="AS8" s="45"/>
      <c r="AT8" s="46">
        <f>データ!$S$6</f>
        <v>31.31</v>
      </c>
      <c r="AU8" s="47"/>
      <c r="AV8" s="47"/>
      <c r="AW8" s="47"/>
      <c r="AX8" s="47"/>
      <c r="AY8" s="47"/>
      <c r="AZ8" s="47"/>
      <c r="BA8" s="47"/>
      <c r="BB8" s="48">
        <f>データ!$T$6</f>
        <v>201.31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83.16</v>
      </c>
      <c r="J10" s="47"/>
      <c r="K10" s="47"/>
      <c r="L10" s="47"/>
      <c r="M10" s="47"/>
      <c r="N10" s="47"/>
      <c r="O10" s="81"/>
      <c r="P10" s="48">
        <f>データ!$P$6</f>
        <v>100</v>
      </c>
      <c r="Q10" s="48"/>
      <c r="R10" s="48"/>
      <c r="S10" s="48"/>
      <c r="T10" s="48"/>
      <c r="U10" s="48"/>
      <c r="V10" s="48"/>
      <c r="W10" s="45">
        <f>データ!$Q$6</f>
        <v>2387</v>
      </c>
      <c r="X10" s="45"/>
      <c r="Y10" s="45"/>
      <c r="Z10" s="45"/>
      <c r="AA10" s="45"/>
      <c r="AB10" s="45"/>
      <c r="AC10" s="45"/>
      <c r="AD10" s="2"/>
      <c r="AE10" s="2"/>
      <c r="AF10" s="2"/>
      <c r="AG10" s="2"/>
      <c r="AH10" s="2"/>
      <c r="AI10" s="2"/>
      <c r="AJ10" s="2"/>
      <c r="AK10" s="2"/>
      <c r="AL10" s="45">
        <f>データ!$U$6</f>
        <v>6340</v>
      </c>
      <c r="AM10" s="45"/>
      <c r="AN10" s="45"/>
      <c r="AO10" s="45"/>
      <c r="AP10" s="45"/>
      <c r="AQ10" s="45"/>
      <c r="AR10" s="45"/>
      <c r="AS10" s="45"/>
      <c r="AT10" s="46">
        <f>データ!$V$6</f>
        <v>15.17</v>
      </c>
      <c r="AU10" s="47"/>
      <c r="AV10" s="47"/>
      <c r="AW10" s="47"/>
      <c r="AX10" s="47"/>
      <c r="AY10" s="47"/>
      <c r="AZ10" s="47"/>
      <c r="BA10" s="47"/>
      <c r="BB10" s="48">
        <f>データ!$W$6</f>
        <v>417.93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bdmOT2MnyRVvlsC40KKlF4xNl/0kSYXRVDe33d/8yQd9UQQToU+yuH/NKETX1ww+q0EbTEEY9AHz7SVcW2fBw==" saltValue="fStCa73sXrDmkL2DaEeL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473138</v>
      </c>
      <c r="D6" s="20">
        <f t="shared" si="3"/>
        <v>46</v>
      </c>
      <c r="E6" s="20">
        <f t="shared" si="3"/>
        <v>1</v>
      </c>
      <c r="F6" s="20">
        <f t="shared" si="3"/>
        <v>0</v>
      </c>
      <c r="G6" s="20">
        <f t="shared" si="3"/>
        <v>1</v>
      </c>
      <c r="H6" s="20" t="str">
        <f t="shared" si="3"/>
        <v>沖縄県　宜野座村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83.16</v>
      </c>
      <c r="P6" s="21">
        <f t="shared" si="3"/>
        <v>100</v>
      </c>
      <c r="Q6" s="21">
        <f t="shared" si="3"/>
        <v>2387</v>
      </c>
      <c r="R6" s="21">
        <f t="shared" si="3"/>
        <v>6303</v>
      </c>
      <c r="S6" s="21">
        <f t="shared" si="3"/>
        <v>31.31</v>
      </c>
      <c r="T6" s="21">
        <f t="shared" si="3"/>
        <v>201.31</v>
      </c>
      <c r="U6" s="21">
        <f t="shared" si="3"/>
        <v>6340</v>
      </c>
      <c r="V6" s="21">
        <f t="shared" si="3"/>
        <v>15.17</v>
      </c>
      <c r="W6" s="21">
        <f t="shared" si="3"/>
        <v>417.93</v>
      </c>
      <c r="X6" s="22">
        <f>IF(X7="",NA(),X7)</f>
        <v>119.16</v>
      </c>
      <c r="Y6" s="22">
        <f t="shared" ref="Y6:AG6" si="4">IF(Y7="",NA(),Y7)</f>
        <v>123.9</v>
      </c>
      <c r="Z6" s="22">
        <f t="shared" si="4"/>
        <v>135.34</v>
      </c>
      <c r="AA6" s="22">
        <f t="shared" si="4"/>
        <v>116.39</v>
      </c>
      <c r="AB6" s="22">
        <f t="shared" si="4"/>
        <v>113.07</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229.35</v>
      </c>
      <c r="AU6" s="22">
        <f t="shared" ref="AU6:BC6" si="6">IF(AU7="",NA(),AU7)</f>
        <v>449.7</v>
      </c>
      <c r="AV6" s="22">
        <f t="shared" si="6"/>
        <v>535.20000000000005</v>
      </c>
      <c r="AW6" s="22">
        <f t="shared" si="6"/>
        <v>372.68</v>
      </c>
      <c r="AX6" s="22">
        <f t="shared" si="6"/>
        <v>488.72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385.31</v>
      </c>
      <c r="BF6" s="22">
        <f t="shared" ref="BF6:BN6" si="7">IF(BF7="",NA(),BF7)</f>
        <v>358.52</v>
      </c>
      <c r="BG6" s="22">
        <f t="shared" si="7"/>
        <v>466.55</v>
      </c>
      <c r="BH6" s="22">
        <f t="shared" si="7"/>
        <v>456.27</v>
      </c>
      <c r="BI6" s="22">
        <f t="shared" si="7"/>
        <v>330.02</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73.040000000000006</v>
      </c>
      <c r="BQ6" s="22">
        <f t="shared" ref="BQ6:BY6" si="8">IF(BQ7="",NA(),BQ7)</f>
        <v>75.08</v>
      </c>
      <c r="BR6" s="22">
        <f t="shared" si="8"/>
        <v>67.349999999999994</v>
      </c>
      <c r="BS6" s="22">
        <f t="shared" si="8"/>
        <v>54.68</v>
      </c>
      <c r="BT6" s="22">
        <f t="shared" si="8"/>
        <v>69.39</v>
      </c>
      <c r="BU6" s="22">
        <f t="shared" si="8"/>
        <v>84.77</v>
      </c>
      <c r="BV6" s="22">
        <f t="shared" si="8"/>
        <v>87.11</v>
      </c>
      <c r="BW6" s="22">
        <f t="shared" si="8"/>
        <v>82.78</v>
      </c>
      <c r="BX6" s="22">
        <f t="shared" si="8"/>
        <v>84.82</v>
      </c>
      <c r="BY6" s="22">
        <f t="shared" si="8"/>
        <v>82.29</v>
      </c>
      <c r="BZ6" s="21" t="str">
        <f>IF(BZ7="","",IF(BZ7="-","【-】","【"&amp;SUBSTITUTE(TEXT(BZ7,"#,##0.00"),"-","△")&amp;"】"))</f>
        <v>【97.47】</v>
      </c>
      <c r="CA6" s="22">
        <f>IF(CA7="",NA(),CA7)</f>
        <v>217.51</v>
      </c>
      <c r="CB6" s="22">
        <f t="shared" ref="CB6:CJ6" si="9">IF(CB7="",NA(),CB7)</f>
        <v>211.39</v>
      </c>
      <c r="CC6" s="22">
        <f t="shared" si="9"/>
        <v>186.42</v>
      </c>
      <c r="CD6" s="22">
        <f t="shared" si="9"/>
        <v>220.4</v>
      </c>
      <c r="CE6" s="22">
        <f t="shared" si="9"/>
        <v>227.69</v>
      </c>
      <c r="CF6" s="22">
        <f t="shared" si="9"/>
        <v>227.27</v>
      </c>
      <c r="CG6" s="22">
        <f t="shared" si="9"/>
        <v>223.98</v>
      </c>
      <c r="CH6" s="22">
        <f t="shared" si="9"/>
        <v>225.09</v>
      </c>
      <c r="CI6" s="22">
        <f t="shared" si="9"/>
        <v>224.82</v>
      </c>
      <c r="CJ6" s="22">
        <f t="shared" si="9"/>
        <v>230.85</v>
      </c>
      <c r="CK6" s="21" t="str">
        <f>IF(CK7="","",IF(CK7="-","【-】","【"&amp;SUBSTITUTE(TEXT(CK7,"#,##0.00"),"-","△")&amp;"】"))</f>
        <v>【174.75】</v>
      </c>
      <c r="CL6" s="22">
        <f>IF(CL7="",NA(),CL7)</f>
        <v>47.85</v>
      </c>
      <c r="CM6" s="22">
        <f t="shared" ref="CM6:CU6" si="10">IF(CM7="",NA(),CM7)</f>
        <v>47.23</v>
      </c>
      <c r="CN6" s="22">
        <f t="shared" si="10"/>
        <v>47.77</v>
      </c>
      <c r="CO6" s="22">
        <f t="shared" si="10"/>
        <v>47.56</v>
      </c>
      <c r="CP6" s="22">
        <f t="shared" si="10"/>
        <v>47.51</v>
      </c>
      <c r="CQ6" s="22">
        <f t="shared" si="10"/>
        <v>50.29</v>
      </c>
      <c r="CR6" s="22">
        <f t="shared" si="10"/>
        <v>49.64</v>
      </c>
      <c r="CS6" s="22">
        <f t="shared" si="10"/>
        <v>49.38</v>
      </c>
      <c r="CT6" s="22">
        <f t="shared" si="10"/>
        <v>50.09</v>
      </c>
      <c r="CU6" s="22">
        <f t="shared" si="10"/>
        <v>50.1</v>
      </c>
      <c r="CV6" s="21" t="str">
        <f>IF(CV7="","",IF(CV7="-","【-】","【"&amp;SUBSTITUTE(TEXT(CV7,"#,##0.00"),"-","△")&amp;"】"))</f>
        <v>【59.97】</v>
      </c>
      <c r="CW6" s="22">
        <f>IF(CW7="",NA(),CW7)</f>
        <v>83.58</v>
      </c>
      <c r="CX6" s="22">
        <f t="shared" ref="CX6:DF6" si="11">IF(CX7="",NA(),CX7)</f>
        <v>82.91</v>
      </c>
      <c r="CY6" s="22">
        <f t="shared" si="11"/>
        <v>83.62</v>
      </c>
      <c r="CZ6" s="22">
        <f t="shared" si="11"/>
        <v>87.12</v>
      </c>
      <c r="DA6" s="22">
        <f t="shared" si="11"/>
        <v>87.51</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65.28</v>
      </c>
      <c r="DI6" s="22">
        <f t="shared" ref="DI6:DQ6" si="12">IF(DI7="",NA(),DI7)</f>
        <v>66.599999999999994</v>
      </c>
      <c r="DJ6" s="22">
        <f t="shared" si="12"/>
        <v>63.95</v>
      </c>
      <c r="DK6" s="22">
        <f t="shared" si="12"/>
        <v>65.41</v>
      </c>
      <c r="DL6" s="22">
        <f t="shared" si="12"/>
        <v>63.96</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473138</v>
      </c>
      <c r="D7" s="24">
        <v>46</v>
      </c>
      <c r="E7" s="24">
        <v>1</v>
      </c>
      <c r="F7" s="24">
        <v>0</v>
      </c>
      <c r="G7" s="24">
        <v>1</v>
      </c>
      <c r="H7" s="24" t="s">
        <v>93</v>
      </c>
      <c r="I7" s="24" t="s">
        <v>94</v>
      </c>
      <c r="J7" s="24" t="s">
        <v>95</v>
      </c>
      <c r="K7" s="24" t="s">
        <v>96</v>
      </c>
      <c r="L7" s="24" t="s">
        <v>97</v>
      </c>
      <c r="M7" s="24" t="s">
        <v>98</v>
      </c>
      <c r="N7" s="25" t="s">
        <v>99</v>
      </c>
      <c r="O7" s="25">
        <v>83.16</v>
      </c>
      <c r="P7" s="25">
        <v>100</v>
      </c>
      <c r="Q7" s="25">
        <v>2387</v>
      </c>
      <c r="R7" s="25">
        <v>6303</v>
      </c>
      <c r="S7" s="25">
        <v>31.31</v>
      </c>
      <c r="T7" s="25">
        <v>201.31</v>
      </c>
      <c r="U7" s="25">
        <v>6340</v>
      </c>
      <c r="V7" s="25">
        <v>15.17</v>
      </c>
      <c r="W7" s="25">
        <v>417.93</v>
      </c>
      <c r="X7" s="25">
        <v>119.16</v>
      </c>
      <c r="Y7" s="25">
        <v>123.9</v>
      </c>
      <c r="Z7" s="25">
        <v>135.34</v>
      </c>
      <c r="AA7" s="25">
        <v>116.39</v>
      </c>
      <c r="AB7" s="25">
        <v>113.07</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229.35</v>
      </c>
      <c r="AU7" s="25">
        <v>449.7</v>
      </c>
      <c r="AV7" s="25">
        <v>535.20000000000005</v>
      </c>
      <c r="AW7" s="25">
        <v>372.68</v>
      </c>
      <c r="AX7" s="25">
        <v>488.72</v>
      </c>
      <c r="AY7" s="25">
        <v>300.14</v>
      </c>
      <c r="AZ7" s="25">
        <v>301.04000000000002</v>
      </c>
      <c r="BA7" s="25">
        <v>305.08</v>
      </c>
      <c r="BB7" s="25">
        <v>305.33999999999997</v>
      </c>
      <c r="BC7" s="25">
        <v>310.01</v>
      </c>
      <c r="BD7" s="25">
        <v>252.29</v>
      </c>
      <c r="BE7" s="25">
        <v>385.31</v>
      </c>
      <c r="BF7" s="25">
        <v>358.52</v>
      </c>
      <c r="BG7" s="25">
        <v>466.55</v>
      </c>
      <c r="BH7" s="25">
        <v>456.27</v>
      </c>
      <c r="BI7" s="25">
        <v>330.02</v>
      </c>
      <c r="BJ7" s="25">
        <v>566.65</v>
      </c>
      <c r="BK7" s="25">
        <v>551.62</v>
      </c>
      <c r="BL7" s="25">
        <v>585.59</v>
      </c>
      <c r="BM7" s="25">
        <v>561.34</v>
      </c>
      <c r="BN7" s="25">
        <v>538.33000000000004</v>
      </c>
      <c r="BO7" s="25">
        <v>268.07</v>
      </c>
      <c r="BP7" s="25">
        <v>73.040000000000006</v>
      </c>
      <c r="BQ7" s="25">
        <v>75.08</v>
      </c>
      <c r="BR7" s="25">
        <v>67.349999999999994</v>
      </c>
      <c r="BS7" s="25">
        <v>54.68</v>
      </c>
      <c r="BT7" s="25">
        <v>69.39</v>
      </c>
      <c r="BU7" s="25">
        <v>84.77</v>
      </c>
      <c r="BV7" s="25">
        <v>87.11</v>
      </c>
      <c r="BW7" s="25">
        <v>82.78</v>
      </c>
      <c r="BX7" s="25">
        <v>84.82</v>
      </c>
      <c r="BY7" s="25">
        <v>82.29</v>
      </c>
      <c r="BZ7" s="25">
        <v>97.47</v>
      </c>
      <c r="CA7" s="25">
        <v>217.51</v>
      </c>
      <c r="CB7" s="25">
        <v>211.39</v>
      </c>
      <c r="CC7" s="25">
        <v>186.42</v>
      </c>
      <c r="CD7" s="25">
        <v>220.4</v>
      </c>
      <c r="CE7" s="25">
        <v>227.69</v>
      </c>
      <c r="CF7" s="25">
        <v>227.27</v>
      </c>
      <c r="CG7" s="25">
        <v>223.98</v>
      </c>
      <c r="CH7" s="25">
        <v>225.09</v>
      </c>
      <c r="CI7" s="25">
        <v>224.82</v>
      </c>
      <c r="CJ7" s="25">
        <v>230.85</v>
      </c>
      <c r="CK7" s="25">
        <v>174.75</v>
      </c>
      <c r="CL7" s="25">
        <v>47.85</v>
      </c>
      <c r="CM7" s="25">
        <v>47.23</v>
      </c>
      <c r="CN7" s="25">
        <v>47.77</v>
      </c>
      <c r="CO7" s="25">
        <v>47.56</v>
      </c>
      <c r="CP7" s="25">
        <v>47.51</v>
      </c>
      <c r="CQ7" s="25">
        <v>50.29</v>
      </c>
      <c r="CR7" s="25">
        <v>49.64</v>
      </c>
      <c r="CS7" s="25">
        <v>49.38</v>
      </c>
      <c r="CT7" s="25">
        <v>50.09</v>
      </c>
      <c r="CU7" s="25">
        <v>50.1</v>
      </c>
      <c r="CV7" s="25">
        <v>59.97</v>
      </c>
      <c r="CW7" s="25">
        <v>83.58</v>
      </c>
      <c r="CX7" s="25">
        <v>82.91</v>
      </c>
      <c r="CY7" s="25">
        <v>83.62</v>
      </c>
      <c r="CZ7" s="25">
        <v>87.12</v>
      </c>
      <c r="DA7" s="25">
        <v>87.51</v>
      </c>
      <c r="DB7" s="25">
        <v>77.73</v>
      </c>
      <c r="DC7" s="25">
        <v>78.09</v>
      </c>
      <c r="DD7" s="25">
        <v>78.010000000000005</v>
      </c>
      <c r="DE7" s="25">
        <v>77.599999999999994</v>
      </c>
      <c r="DF7" s="25">
        <v>77.3</v>
      </c>
      <c r="DG7" s="25">
        <v>89.76</v>
      </c>
      <c r="DH7" s="25">
        <v>65.28</v>
      </c>
      <c r="DI7" s="25">
        <v>66.599999999999994</v>
      </c>
      <c r="DJ7" s="25">
        <v>63.95</v>
      </c>
      <c r="DK7" s="25">
        <v>65.41</v>
      </c>
      <c r="DL7" s="25">
        <v>63.96</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亜理沙</cp:lastModifiedBy>
  <cp:lastPrinted>2024-01-30T06:52:34Z</cp:lastPrinted>
  <dcterms:created xsi:type="dcterms:W3CDTF">2023-12-05T01:03:20Z</dcterms:created>
  <dcterms:modified xsi:type="dcterms:W3CDTF">2024-01-30T09:00:57Z</dcterms:modified>
  <cp:category/>
</cp:coreProperties>
</file>